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buckl/Library/CloudStorage/Box-Box/Gorden Research/Buckley Research/Manuscripts/USDA Goats/AST and AMR/Data analysis/"/>
    </mc:Choice>
  </mc:AlternateContent>
  <xr:revisionPtr revIDLastSave="0" documentId="13_ncr:1_{7D630114-ACB4-D34A-B0DD-EAB157B95AE6}" xr6:coauthVersionLast="47" xr6:coauthVersionMax="47" xr10:uidLastSave="{00000000-0000-0000-0000-000000000000}"/>
  <bookViews>
    <workbookView xWindow="1660" yWindow="780" windowWidth="30220" windowHeight="20180" activeTab="2" xr2:uid="{9375CB3E-AFCB-4655-9446-BB1D20B7248C}"/>
  </bookViews>
  <sheets>
    <sheet name="Sheet3" sheetId="19" r:id="rId1"/>
    <sheet name="Master AST Results" sheetId="2" r:id="rId2"/>
    <sheet name="Master AST results2" sheetId="20" r:id="rId3"/>
    <sheet name="PK by farm" sheetId="16" r:id="rId4"/>
    <sheet name="NGS IDs for search" sheetId="17" r:id="rId5"/>
    <sheet name="Sheet2" sheetId="18" r:id="rId6"/>
    <sheet name="DO Values" sheetId="13" r:id="rId7"/>
    <sheet name="PK values" sheetId="14" r:id="rId8"/>
    <sheet name="AST submission list" sheetId="6" r:id="rId9"/>
    <sheet name="Sheet1" sheetId="1" r:id="rId10"/>
    <sheet name="WI &amp; IA results w tx" sheetId="3" r:id="rId11"/>
    <sheet name="DO by farm" sheetId="7" r:id="rId12"/>
  </sheets>
  <externalReferences>
    <externalReference r:id="rId13"/>
    <externalReference r:id="rId14"/>
    <externalReference r:id="rId15"/>
  </externalReferences>
  <definedNames>
    <definedName name="_xlnm._FilterDatabase" localSheetId="6" hidden="1">'DO Values'!$B$1:$B$120</definedName>
    <definedName name="_xlnm._FilterDatabase" localSheetId="1" hidden="1">'Master AST Results'!$A$1:$AA$303</definedName>
  </definedNames>
  <calcPr calcId="191028"/>
  <pivotCaches>
    <pivotCache cacheId="2" r:id="rId16"/>
    <pivotCache cacheId="3" r:id="rId17"/>
    <pivotCache cacheId="4" r:id="rId18"/>
    <pivotCache cacheId="5" r:id="rId19"/>
    <pivotCache cacheId="6" r:id="rId20"/>
    <pivotCache cacheId="7" r:id="rId21"/>
    <pivotCache cacheId="8" r:id="rId22"/>
    <pivotCache cacheId="9" r:id="rId23"/>
    <pivotCache cacheId="10" r:id="rId24"/>
    <pivotCache cacheId="11" r:id="rId25"/>
    <pivotCache cacheId="12" r:id="rId26"/>
    <pivotCache cacheId="13" r:id="rId27"/>
    <pivotCache cacheId="14" r:id="rId28"/>
    <pivotCache cacheId="15" r:id="rId29"/>
    <pivotCache cacheId="16" r:id="rId30"/>
    <pivotCache cacheId="17" r:id="rId31"/>
    <pivotCache cacheId="18" r:id="rId32"/>
    <pivotCache cacheId="19" r:id="rId33"/>
    <pivotCache cacheId="20" r:id="rId34"/>
    <pivotCache cacheId="21" r:id="rId35"/>
    <pivotCache cacheId="22" r:id="rId36"/>
    <pivotCache cacheId="23" r:id="rId37"/>
    <pivotCache cacheId="24" r:id="rId38"/>
    <pivotCache cacheId="30" r:id="rId3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20" l="1"/>
  <c r="AB5" i="20"/>
  <c r="AB6" i="20"/>
  <c r="AB7" i="20"/>
  <c r="AB8" i="20"/>
  <c r="F8" i="20" s="1" a="1"/>
  <c r="F8" i="20" s="1"/>
  <c r="AB9" i="20"/>
  <c r="AB10" i="20"/>
  <c r="F10" i="20" s="1" a="1"/>
  <c r="F10" i="20" s="1"/>
  <c r="AB11" i="20"/>
  <c r="AB12" i="20"/>
  <c r="AB13" i="20"/>
  <c r="AB14" i="20"/>
  <c r="AB15" i="20"/>
  <c r="AB16" i="20"/>
  <c r="AB17" i="20"/>
  <c r="AB18" i="20"/>
  <c r="AB19" i="20"/>
  <c r="AB20" i="20"/>
  <c r="AB21" i="20"/>
  <c r="AB22" i="20"/>
  <c r="AB23" i="20"/>
  <c r="F23" i="20" s="1" a="1"/>
  <c r="F23" i="20" s="1"/>
  <c r="AB24" i="20"/>
  <c r="AB25" i="20"/>
  <c r="F25" i="20" s="1" a="1"/>
  <c r="F25" i="20" s="1"/>
  <c r="AB26" i="20"/>
  <c r="AB27" i="20"/>
  <c r="AB28" i="20"/>
  <c r="AB29" i="20"/>
  <c r="F29" i="20" s="1" a="1"/>
  <c r="F29" i="20" s="1"/>
  <c r="AB30" i="20"/>
  <c r="AB31" i="20"/>
  <c r="C31" i="20" s="1" a="1"/>
  <c r="C31" i="20" s="1"/>
  <c r="AB32" i="20"/>
  <c r="AB33" i="20"/>
  <c r="AB34" i="20"/>
  <c r="AB35" i="20"/>
  <c r="C35" i="20" s="1" a="1"/>
  <c r="C35" i="20" s="1"/>
  <c r="AB36" i="20"/>
  <c r="F36" i="20" s="1" a="1"/>
  <c r="F36" i="20" s="1"/>
  <c r="AB37" i="20"/>
  <c r="AB38" i="20"/>
  <c r="AB39" i="20"/>
  <c r="AB40" i="20"/>
  <c r="AB41" i="20"/>
  <c r="AB42" i="20"/>
  <c r="AB43" i="20"/>
  <c r="AB44" i="20"/>
  <c r="F44" i="20" s="1" a="1"/>
  <c r="F44" i="20" s="1"/>
  <c r="AB45" i="20"/>
  <c r="AB46" i="20"/>
  <c r="AB47" i="20"/>
  <c r="F47" i="20" s="1" a="1"/>
  <c r="F47" i="20" s="1"/>
  <c r="AB48" i="20"/>
  <c r="F48" i="20" s="1" a="1"/>
  <c r="F48" i="20" s="1"/>
  <c r="AB49" i="20"/>
  <c r="C49" i="20" s="1" a="1"/>
  <c r="C49" i="20" s="1"/>
  <c r="AB50" i="20"/>
  <c r="AB51" i="20"/>
  <c r="AB52" i="20"/>
  <c r="AB53" i="20"/>
  <c r="AB54" i="20"/>
  <c r="AB55" i="20"/>
  <c r="F55" i="20" s="1" a="1"/>
  <c r="F55" i="20" s="1"/>
  <c r="AB56" i="20"/>
  <c r="C56" i="20" s="1" a="1"/>
  <c r="C56" i="20" s="1"/>
  <c r="AB57" i="20"/>
  <c r="AB58" i="20"/>
  <c r="AB59" i="20"/>
  <c r="AB60" i="20"/>
  <c r="AB61" i="20"/>
  <c r="AB62" i="20"/>
  <c r="AB63" i="20"/>
  <c r="AB64" i="20"/>
  <c r="AB65" i="20"/>
  <c r="F65" i="20" s="1" a="1"/>
  <c r="F65" i="20" s="1"/>
  <c r="AB66" i="20"/>
  <c r="C66" i="20" s="1" a="1"/>
  <c r="C66" i="20" s="1"/>
  <c r="AB67" i="20"/>
  <c r="AB68" i="20"/>
  <c r="AB69" i="20"/>
  <c r="AB70" i="20"/>
  <c r="AB71" i="20"/>
  <c r="AB72" i="20"/>
  <c r="AB73" i="20"/>
  <c r="AB74" i="20"/>
  <c r="F74" i="20" s="1" a="1"/>
  <c r="F74" i="20" s="1"/>
  <c r="AB75" i="20"/>
  <c r="AB76" i="20"/>
  <c r="F76" i="20" s="1" a="1"/>
  <c r="F76" i="20" s="1"/>
  <c r="AB77" i="20"/>
  <c r="AB78" i="20"/>
  <c r="C78" i="20" s="1" a="1"/>
  <c r="C78" i="20" s="1"/>
  <c r="AB79" i="20"/>
  <c r="C79" i="20" s="1" a="1"/>
  <c r="C79" i="20" s="1"/>
  <c r="AB80" i="20"/>
  <c r="F80" i="20" s="1" a="1"/>
  <c r="F80" i="20" s="1"/>
  <c r="AB81" i="20"/>
  <c r="AB82" i="20"/>
  <c r="AB83" i="20"/>
  <c r="F83" i="20" s="1" a="1"/>
  <c r="F83" i="20" s="1"/>
  <c r="AB84" i="20"/>
  <c r="AB85" i="20"/>
  <c r="F85" i="20" s="1" a="1"/>
  <c r="F85" i="20" s="1"/>
  <c r="AB86" i="20"/>
  <c r="AB87" i="20"/>
  <c r="AB88" i="20"/>
  <c r="AB89" i="20"/>
  <c r="AB90" i="20"/>
  <c r="AB91" i="20"/>
  <c r="AB92" i="20"/>
  <c r="F92" i="20" s="1" a="1"/>
  <c r="F92" i="20" s="1"/>
  <c r="AB93" i="20"/>
  <c r="AB94" i="20"/>
  <c r="AB95" i="20"/>
  <c r="F95" i="20" s="1" a="1"/>
  <c r="F95" i="20" s="1"/>
  <c r="AB96" i="20"/>
  <c r="AB97" i="20"/>
  <c r="AB98" i="20"/>
  <c r="AB99" i="20"/>
  <c r="AB100" i="20"/>
  <c r="AB101" i="20"/>
  <c r="AB102" i="20"/>
  <c r="AB103" i="20"/>
  <c r="AB104" i="20"/>
  <c r="AB105" i="20"/>
  <c r="AB106" i="20"/>
  <c r="AB107" i="20"/>
  <c r="AB108" i="20"/>
  <c r="AB109" i="20"/>
  <c r="AB110" i="20"/>
  <c r="AB111" i="20"/>
  <c r="AB112" i="20"/>
  <c r="AB113" i="20"/>
  <c r="AB114" i="20"/>
  <c r="AB115" i="20"/>
  <c r="AB116" i="20"/>
  <c r="AB117" i="20"/>
  <c r="AB118" i="20"/>
  <c r="AB119" i="20"/>
  <c r="AB120" i="20"/>
  <c r="AB121" i="20"/>
  <c r="AB122" i="20"/>
  <c r="AB123" i="20"/>
  <c r="AB124" i="20"/>
  <c r="AB125" i="20"/>
  <c r="AB126" i="20"/>
  <c r="F126" i="20" s="1" a="1"/>
  <c r="F126" i="20" s="1"/>
  <c r="AB127" i="20"/>
  <c r="AB128" i="20"/>
  <c r="AB129" i="20"/>
  <c r="AB130" i="20"/>
  <c r="AB131" i="20"/>
  <c r="AB132" i="20"/>
  <c r="F132" i="20" s="1" a="1"/>
  <c r="F132" i="20" s="1"/>
  <c r="AB133" i="20"/>
  <c r="AB134" i="20"/>
  <c r="AB135" i="20"/>
  <c r="AB136" i="20"/>
  <c r="AB137" i="20"/>
  <c r="AB138" i="20"/>
  <c r="AB139" i="20"/>
  <c r="AB140" i="20"/>
  <c r="AB141" i="20"/>
  <c r="AB142" i="20"/>
  <c r="AB143" i="20"/>
  <c r="AB144" i="20"/>
  <c r="AB145" i="20"/>
  <c r="AB146" i="20"/>
  <c r="AB147" i="20"/>
  <c r="AB148" i="20"/>
  <c r="AB149" i="20"/>
  <c r="AB150" i="20"/>
  <c r="AB151" i="20"/>
  <c r="AB152" i="20"/>
  <c r="AB153" i="20"/>
  <c r="F153" i="20" s="1" a="1"/>
  <c r="F153" i="20" s="1"/>
  <c r="AB154" i="20"/>
  <c r="F154" i="20" s="1" a="1"/>
  <c r="F154" i="20" s="1"/>
  <c r="AB155" i="20"/>
  <c r="F155" i="20" s="1" a="1"/>
  <c r="F155" i="20" s="1"/>
  <c r="AB156" i="20"/>
  <c r="AB157" i="20"/>
  <c r="AB158" i="20"/>
  <c r="AB159" i="20"/>
  <c r="AB160" i="20"/>
  <c r="AB161" i="20"/>
  <c r="AB162" i="20"/>
  <c r="AB163" i="20"/>
  <c r="AB164" i="20"/>
  <c r="AB165" i="20"/>
  <c r="AB166" i="20"/>
  <c r="AB167" i="20"/>
  <c r="AB168" i="20"/>
  <c r="AB169" i="20"/>
  <c r="AB170" i="20"/>
  <c r="AB171" i="20"/>
  <c r="AB172" i="20"/>
  <c r="AB173" i="20"/>
  <c r="AB174" i="20"/>
  <c r="AB175" i="20"/>
  <c r="AB176" i="20"/>
  <c r="AB177" i="20"/>
  <c r="F177" i="20" s="1" a="1"/>
  <c r="F177" i="20" s="1"/>
  <c r="AB178" i="20"/>
  <c r="AB179" i="20"/>
  <c r="AB180" i="20"/>
  <c r="F180" i="20" s="1" a="1"/>
  <c r="F180" i="20" s="1"/>
  <c r="AB181" i="20"/>
  <c r="AB182" i="20"/>
  <c r="AB183" i="20"/>
  <c r="AB184" i="20"/>
  <c r="AB185" i="20"/>
  <c r="AB186" i="20"/>
  <c r="AB187" i="20"/>
  <c r="AB188" i="20"/>
  <c r="AB189" i="20"/>
  <c r="F189" i="20" s="1" a="1"/>
  <c r="F189" i="20" s="1"/>
  <c r="AB190" i="20"/>
  <c r="F190" i="20" s="1" a="1"/>
  <c r="F190" i="20" s="1"/>
  <c r="AB191" i="20"/>
  <c r="F191" i="20" s="1" a="1"/>
  <c r="F191" i="20" s="1"/>
  <c r="AB192" i="20"/>
  <c r="F192" i="20" s="1" a="1"/>
  <c r="F192" i="20" s="1"/>
  <c r="AB193" i="20"/>
  <c r="F193" i="20" s="1" a="1"/>
  <c r="F193" i="20" s="1"/>
  <c r="AB194" i="20"/>
  <c r="AB195" i="20"/>
  <c r="AB196" i="20"/>
  <c r="AB197" i="20"/>
  <c r="AB198" i="20"/>
  <c r="F198" i="20" s="1" a="1"/>
  <c r="F198" i="20" s="1"/>
  <c r="AB199" i="20"/>
  <c r="F199" i="20" s="1" a="1"/>
  <c r="F199" i="20" s="1"/>
  <c r="AB200" i="20"/>
  <c r="F200" i="20" s="1" a="1"/>
  <c r="F200" i="20" s="1"/>
  <c r="AB201" i="20"/>
  <c r="F201" i="20" s="1" a="1"/>
  <c r="F201" i="20" s="1"/>
  <c r="AB202" i="20"/>
  <c r="AB203" i="20"/>
  <c r="AB204" i="20"/>
  <c r="AB205" i="20"/>
  <c r="AB206" i="20"/>
  <c r="AB207" i="20"/>
  <c r="AB208" i="20"/>
  <c r="AB209" i="20"/>
  <c r="AB210" i="20"/>
  <c r="AB211" i="20"/>
  <c r="C211" i="20" s="1" a="1"/>
  <c r="C211" i="20" s="1"/>
  <c r="AB212" i="20"/>
  <c r="C212" i="20" s="1" a="1"/>
  <c r="C212" i="20" s="1"/>
  <c r="AB213" i="20"/>
  <c r="C213" i="20" s="1" a="1"/>
  <c r="C213" i="20" s="1"/>
  <c r="AB214" i="20"/>
  <c r="F214" i="20" s="1" a="1"/>
  <c r="F214" i="20" s="1"/>
  <c r="AB215" i="20"/>
  <c r="F215" i="20" s="1" a="1"/>
  <c r="F215" i="20" s="1"/>
  <c r="AB216" i="20"/>
  <c r="AB217" i="20"/>
  <c r="F217" i="20" s="1" a="1"/>
  <c r="F217" i="20" s="1"/>
  <c r="AB218" i="20"/>
  <c r="AB219" i="20"/>
  <c r="AB220" i="20"/>
  <c r="AB221" i="20"/>
  <c r="AB222" i="20"/>
  <c r="AB223" i="20"/>
  <c r="F223" i="20" s="1" a="1"/>
  <c r="F223" i="20" s="1"/>
  <c r="AB224" i="20"/>
  <c r="AB225" i="20"/>
  <c r="AB226" i="20"/>
  <c r="AB227" i="20"/>
  <c r="AB228" i="20"/>
  <c r="AB229" i="20"/>
  <c r="F229" i="20" s="1" a="1"/>
  <c r="F229" i="20" s="1"/>
  <c r="AB230" i="20"/>
  <c r="AB231" i="20"/>
  <c r="AB232" i="20"/>
  <c r="AB233" i="20"/>
  <c r="AB234" i="20"/>
  <c r="AB235" i="20"/>
  <c r="AB236" i="20"/>
  <c r="F236" i="20" s="1" a="1"/>
  <c r="F236" i="20" s="1"/>
  <c r="AB237" i="20"/>
  <c r="F237" i="20" s="1" a="1"/>
  <c r="F237" i="20" s="1"/>
  <c r="AB238" i="20"/>
  <c r="AB239" i="20"/>
  <c r="AB240" i="20"/>
  <c r="AB241" i="20"/>
  <c r="AB242" i="20"/>
  <c r="AB243" i="20"/>
  <c r="AB244" i="20"/>
  <c r="AB245" i="20"/>
  <c r="AB246" i="20"/>
  <c r="F246" i="20" s="1" a="1"/>
  <c r="F246" i="20" s="1"/>
  <c r="AB247" i="20"/>
  <c r="AB248" i="20"/>
  <c r="C248" i="20" s="1" a="1"/>
  <c r="C248" i="20" s="1"/>
  <c r="AB249" i="20"/>
  <c r="AB250" i="20"/>
  <c r="AB251" i="20"/>
  <c r="F251" i="20" s="1" a="1"/>
  <c r="F251" i="20" s="1"/>
  <c r="AB252" i="20"/>
  <c r="C252" i="20" s="1" a="1"/>
  <c r="C252" i="20" s="1"/>
  <c r="AB253" i="20"/>
  <c r="AB254" i="20"/>
  <c r="AB255" i="20"/>
  <c r="AB256" i="20"/>
  <c r="AB257" i="20"/>
  <c r="AB258" i="20"/>
  <c r="AB259" i="20"/>
  <c r="AB260" i="20"/>
  <c r="C260" i="20" s="1" a="1"/>
  <c r="C260" i="20" s="1"/>
  <c r="AB261" i="20"/>
  <c r="F261" i="20" s="1" a="1"/>
  <c r="F261" i="20" s="1"/>
  <c r="AB262" i="20"/>
  <c r="AB263" i="20"/>
  <c r="AB264" i="20"/>
  <c r="AB265" i="20"/>
  <c r="AB266" i="20"/>
  <c r="AB267" i="20"/>
  <c r="AB268" i="20"/>
  <c r="AB269" i="20"/>
  <c r="AB270" i="20"/>
  <c r="AB271" i="20"/>
  <c r="AB272" i="20"/>
  <c r="F272" i="20" s="1" a="1"/>
  <c r="F272" i="20" s="1"/>
  <c r="AB273" i="20"/>
  <c r="C273" i="20" s="1" a="1"/>
  <c r="C273" i="20" s="1"/>
  <c r="AB274" i="20"/>
  <c r="F274" i="20" s="1" a="1"/>
  <c r="F274" i="20" s="1"/>
  <c r="AB275" i="20"/>
  <c r="C275" i="20" s="1" a="1"/>
  <c r="C275" i="20" s="1"/>
  <c r="AB276" i="20"/>
  <c r="AB277" i="20"/>
  <c r="AB278" i="20"/>
  <c r="AB279" i="20"/>
  <c r="AB280" i="20"/>
  <c r="AB281" i="20"/>
  <c r="AB282" i="20"/>
  <c r="F282" i="20" s="1" a="1"/>
  <c r="F282" i="20" s="1"/>
  <c r="AB283" i="20"/>
  <c r="F283" i="20" s="1" a="1"/>
  <c r="F283" i="20" s="1"/>
  <c r="AB284" i="20"/>
  <c r="AB285" i="20"/>
  <c r="AB286" i="20"/>
  <c r="AB287" i="20"/>
  <c r="F287" i="20" s="1" a="1"/>
  <c r="F287" i="20" s="1"/>
  <c r="AB288" i="20"/>
  <c r="F288" i="20" s="1" a="1"/>
  <c r="F288" i="20" s="1"/>
  <c r="AB289" i="20"/>
  <c r="AB290" i="20"/>
  <c r="AB291" i="20"/>
  <c r="AB292" i="20"/>
  <c r="AB293" i="20"/>
  <c r="AB294" i="20"/>
  <c r="AB295" i="20"/>
  <c r="AB296" i="20"/>
  <c r="C296" i="20" s="1" a="1"/>
  <c r="C296" i="20" s="1"/>
  <c r="AB297" i="20"/>
  <c r="AB298" i="20"/>
  <c r="F298" i="20" s="1" a="1"/>
  <c r="F298" i="20" s="1"/>
  <c r="AB299" i="20"/>
  <c r="F299" i="20" s="1" a="1"/>
  <c r="F299" i="20" s="1"/>
  <c r="AB300" i="20"/>
  <c r="C300" i="20" s="1" a="1"/>
  <c r="C300" i="20" s="1"/>
  <c r="AB301" i="20"/>
  <c r="F301" i="20" s="1" a="1"/>
  <c r="F301" i="20" s="1"/>
  <c r="AB302" i="20"/>
  <c r="AB303" i="20"/>
  <c r="AB304" i="20"/>
  <c r="AB305" i="20"/>
  <c r="AB306" i="20"/>
  <c r="AB307" i="20"/>
  <c r="F307" i="20" s="1" a="1"/>
  <c r="F307" i="20" s="1"/>
  <c r="AB308" i="20"/>
  <c r="F308" i="20" s="1" a="1"/>
  <c r="F308" i="20" s="1"/>
  <c r="AB309" i="20"/>
  <c r="AB310" i="20"/>
  <c r="F310" i="20" s="1" a="1"/>
  <c r="F310" i="20" s="1"/>
  <c r="AB311" i="20"/>
  <c r="C311" i="20" s="1" a="1"/>
  <c r="C311" i="20" s="1"/>
  <c r="AB312" i="20"/>
  <c r="C312" i="20" s="1" a="1"/>
  <c r="C312" i="20" s="1"/>
  <c r="AB313" i="20"/>
  <c r="C313" i="20" s="1" a="1"/>
  <c r="C313" i="20" s="1"/>
  <c r="AB314" i="20"/>
  <c r="AB315" i="20"/>
  <c r="AB316" i="20"/>
  <c r="AB317" i="20"/>
  <c r="AB318" i="20"/>
  <c r="AB2" i="20"/>
  <c r="D228" i="20"/>
  <c r="D86" i="20"/>
  <c r="D77" i="20"/>
  <c r="D81" i="20" s="1"/>
  <c r="F84" i="20" a="1"/>
  <c r="F84" i="20" s="1"/>
  <c r="F78" i="20" a="1"/>
  <c r="F78" i="20" s="1"/>
  <c r="C76" i="20" a="1"/>
  <c r="C76" i="20" s="1"/>
  <c r="F75" i="20" a="1"/>
  <c r="F75" i="20" s="1"/>
  <c r="F54" i="20" a="1"/>
  <c r="F54" i="20" s="1"/>
  <c r="C54" i="20" a="1"/>
  <c r="C54" i="20" s="1"/>
  <c r="F52" i="20" a="1"/>
  <c r="F52" i="20" s="1"/>
  <c r="F51" i="20" a="1"/>
  <c r="F51" i="20" s="1"/>
  <c r="C51" i="20" a="1"/>
  <c r="C51" i="20" s="1"/>
  <c r="C41" i="20" a="1"/>
  <c r="C41" i="20" s="1"/>
  <c r="F40" i="20" a="1"/>
  <c r="F40" i="20" s="1"/>
  <c r="C40" i="20" a="1"/>
  <c r="C40" i="20" s="1"/>
  <c r="F31" i="20" a="1"/>
  <c r="F31" i="20" s="1"/>
  <c r="F30" i="20" a="1"/>
  <c r="F30" i="20" s="1"/>
  <c r="C30" i="20" a="1"/>
  <c r="C30" i="20" s="1"/>
  <c r="C29" i="20" a="1"/>
  <c r="C29" i="20" s="1"/>
  <c r="F28" i="20" a="1"/>
  <c r="F28" i="20" s="1"/>
  <c r="C28" i="20" a="1"/>
  <c r="C28" i="20" s="1"/>
  <c r="F27" i="20" a="1"/>
  <c r="F27" i="20" s="1"/>
  <c r="C27" i="20" a="1"/>
  <c r="C27" i="20" s="1"/>
  <c r="F26" i="20" a="1"/>
  <c r="F26" i="20" s="1"/>
  <c r="C26" i="20" a="1"/>
  <c r="C26" i="20" s="1"/>
  <c r="F24" i="20" a="1"/>
  <c r="F24" i="20" s="1"/>
  <c r="C24" i="20" a="1"/>
  <c r="C24" i="20" s="1"/>
  <c r="F19" i="20" a="1"/>
  <c r="F19" i="20" s="1"/>
  <c r="C19" i="20" a="1"/>
  <c r="C19" i="20" s="1"/>
  <c r="F17" i="20" a="1"/>
  <c r="F17" i="20" s="1"/>
  <c r="C17" i="20" a="1"/>
  <c r="C17" i="20" s="1"/>
  <c r="F16" i="20" a="1"/>
  <c r="F16" i="20" s="1"/>
  <c r="C16" i="20" a="1"/>
  <c r="C16" i="20" s="1"/>
  <c r="F15" i="20" a="1"/>
  <c r="F15" i="20" s="1"/>
  <c r="C15" i="20" a="1"/>
  <c r="C15" i="20" s="1"/>
  <c r="F14" i="20" a="1"/>
  <c r="F14" i="20" s="1"/>
  <c r="C14" i="20" a="1"/>
  <c r="C14" i="20" s="1"/>
  <c r="F12" i="20" a="1"/>
  <c r="F12" i="20" s="1"/>
  <c r="C12" i="20" a="1"/>
  <c r="C12" i="20" s="1"/>
  <c r="F11" i="20" a="1"/>
  <c r="F11" i="20" s="1"/>
  <c r="F9" i="20" a="1"/>
  <c r="F9" i="20" s="1"/>
  <c r="F7" i="20" a="1"/>
  <c r="F7" i="20" s="1"/>
  <c r="F6" i="20" a="1"/>
  <c r="F6" i="20" s="1"/>
  <c r="F5" i="20" a="1"/>
  <c r="F5" i="20" s="1"/>
  <c r="F186" i="20" a="1"/>
  <c r="F186" i="20" s="1"/>
  <c r="F185" i="20" a="1"/>
  <c r="F185" i="20" s="1"/>
  <c r="F184" i="20" a="1"/>
  <c r="F184" i="20" s="1"/>
  <c r="F183" i="20" a="1"/>
  <c r="F183" i="20" s="1"/>
  <c r="F172" i="20" a="1"/>
  <c r="F172" i="20" s="1"/>
  <c r="F171" i="20" a="1"/>
  <c r="F171" i="20" s="1"/>
  <c r="F158" i="20" a="1"/>
  <c r="F158" i="20" s="1"/>
  <c r="F150" i="20" a="1"/>
  <c r="F150" i="20" s="1"/>
  <c r="F138" i="20" a="1"/>
  <c r="F138" i="20" s="1"/>
  <c r="F137" i="20" a="1"/>
  <c r="F137" i="20" s="1"/>
  <c r="F129" i="20" a="1"/>
  <c r="F129" i="20" s="1"/>
  <c r="F125" i="20" a="1"/>
  <c r="F125" i="20" s="1"/>
  <c r="F118" i="20" a="1"/>
  <c r="F118" i="20" s="1"/>
  <c r="F117" i="20" a="1"/>
  <c r="F117" i="20" s="1"/>
  <c r="F114" i="20" a="1"/>
  <c r="F114" i="20" s="1"/>
  <c r="F107" i="20" a="1"/>
  <c r="F107" i="20" s="1"/>
  <c r="F102" i="20" a="1"/>
  <c r="F102" i="20" s="1"/>
  <c r="F101" i="20" a="1"/>
  <c r="F101" i="20" s="1"/>
  <c r="F98" i="20" a="1"/>
  <c r="F98" i="20" s="1"/>
  <c r="F94" i="20" a="1"/>
  <c r="F94" i="20" s="1"/>
  <c r="F93" i="20" a="1"/>
  <c r="F93" i="20" s="1"/>
  <c r="F316" i="20" a="1"/>
  <c r="F316" i="20" s="1"/>
  <c r="C316" i="20" a="1"/>
  <c r="C316" i="20" s="1"/>
  <c r="C306" i="20" a="1"/>
  <c r="C306" i="20" s="1"/>
  <c r="F306" i="20" a="1"/>
  <c r="F306" i="20" s="1"/>
  <c r="C305" i="20" a="1"/>
  <c r="C305" i="20" s="1"/>
  <c r="F305" i="20" a="1"/>
  <c r="F305" i="20" s="1"/>
  <c r="F293" i="20" a="1"/>
  <c r="F293" i="20" s="1"/>
  <c r="C293" i="20" a="1"/>
  <c r="C293" i="20" s="1"/>
  <c r="C291" i="20" a="1"/>
  <c r="C291" i="20" s="1"/>
  <c r="F291" i="20" a="1"/>
  <c r="F291" i="20" s="1"/>
  <c r="F290" i="20" a="1"/>
  <c r="F290" i="20" s="1"/>
  <c r="C290" i="20" a="1"/>
  <c r="C290" i="20" s="1"/>
  <c r="C283" i="20" a="1"/>
  <c r="C283" i="20" s="1"/>
  <c r="C282" i="20" a="1"/>
  <c r="C282" i="20" s="1"/>
  <c r="F281" i="20" a="1"/>
  <c r="F281" i="20" s="1"/>
  <c r="C281" i="20" a="1"/>
  <c r="C281" i="20" s="1"/>
  <c r="C280" i="20" a="1"/>
  <c r="C280" i="20" s="1"/>
  <c r="F280" i="20" a="1"/>
  <c r="F280" i="20" s="1"/>
  <c r="F279" i="20" a="1"/>
  <c r="F279" i="20" s="1"/>
  <c r="C279" i="20" a="1"/>
  <c r="C279" i="20" s="1"/>
  <c r="F278" i="20" a="1"/>
  <c r="F278" i="20" s="1"/>
  <c r="C278" i="20" a="1"/>
  <c r="C278" i="20" s="1"/>
  <c r="F266" i="20" a="1"/>
  <c r="F266" i="20" s="1"/>
  <c r="C266" i="20" a="1"/>
  <c r="C266" i="20" s="1"/>
  <c r="C262" i="20" a="1"/>
  <c r="C262" i="20" s="1"/>
  <c r="F250" i="20" a="1"/>
  <c r="F250" i="20" s="1"/>
  <c r="C250" i="20" a="1"/>
  <c r="C250" i="20" s="1"/>
  <c r="C249" i="20" a="1"/>
  <c r="C249" i="20" s="1"/>
  <c r="F247" i="20" a="1"/>
  <c r="F247" i="20" s="1"/>
  <c r="C246" i="20" a="1"/>
  <c r="C246" i="20" s="1"/>
  <c r="F245" i="20" a="1"/>
  <c r="F245" i="20" s="1"/>
  <c r="C245" i="20" a="1"/>
  <c r="C245" i="20" s="1"/>
  <c r="F242" i="20" a="1"/>
  <c r="F242" i="20" s="1"/>
  <c r="C235" i="20" a="1"/>
  <c r="C235" i="20" s="1"/>
  <c r="F235" i="20" a="1"/>
  <c r="F235" i="20" s="1"/>
  <c r="F232" i="20" a="1"/>
  <c r="F232" i="20" s="1"/>
  <c r="C232" i="20" a="1"/>
  <c r="C232" i="20" s="1"/>
  <c r="F231" i="20" a="1"/>
  <c r="F231" i="20" s="1"/>
  <c r="C231" i="20" a="1"/>
  <c r="C231" i="20" s="1"/>
  <c r="F230" i="20" a="1"/>
  <c r="F230" i="20" s="1"/>
  <c r="C226" i="20" a="1"/>
  <c r="C226" i="20" s="1"/>
  <c r="C225" i="20" a="1"/>
  <c r="C225" i="20" s="1"/>
  <c r="F225" i="20" a="1"/>
  <c r="F225" i="20" s="1"/>
  <c r="C223" i="20" a="1"/>
  <c r="C223" i="20" s="1"/>
  <c r="F222" i="20" a="1"/>
  <c r="F222" i="20" s="1"/>
  <c r="F221" i="20" a="1"/>
  <c r="F221" i="20" s="1"/>
  <c r="C221" i="20" a="1"/>
  <c r="C221" i="20" s="1"/>
  <c r="F220" i="20" a="1"/>
  <c r="F220" i="20" s="1"/>
  <c r="C219" i="20" a="1"/>
  <c r="C219" i="20" s="1"/>
  <c r="F219" i="20" a="1"/>
  <c r="F219" i="20" s="1"/>
  <c r="C218" i="20" a="1"/>
  <c r="C218" i="20" s="1"/>
  <c r="F218" i="20" a="1"/>
  <c r="F218" i="20" s="1"/>
  <c r="F216" i="20" a="1"/>
  <c r="F216" i="20" s="1"/>
  <c r="C216" i="20" a="1"/>
  <c r="C216" i="20" s="1"/>
  <c r="C214" i="20" a="1"/>
  <c r="C214" i="20" s="1"/>
  <c r="F211" i="20" a="1"/>
  <c r="F211" i="20" s="1"/>
  <c r="C210" i="20" a="1"/>
  <c r="C210" i="20" s="1"/>
  <c r="F210" i="20" a="1"/>
  <c r="F210" i="20" s="1"/>
  <c r="F209" i="20" a="1"/>
  <c r="F209" i="20" s="1"/>
  <c r="C209" i="20" a="1"/>
  <c r="C209" i="20" s="1"/>
  <c r="F208" i="20" a="1"/>
  <c r="F208" i="20" s="1"/>
  <c r="F207" i="20" a="1"/>
  <c r="F207" i="20" s="1"/>
  <c r="C207" i="20" a="1"/>
  <c r="C207" i="20" s="1"/>
  <c r="C206" i="20" a="1"/>
  <c r="C206" i="20" s="1"/>
  <c r="F206" i="20" a="1"/>
  <c r="F206" i="20" s="1"/>
  <c r="C274" i="20" l="1" a="1"/>
  <c r="C274" i="20" s="1"/>
  <c r="C288" i="20" a="1"/>
  <c r="C288" i="20" s="1"/>
  <c r="F252" i="20" a="1"/>
  <c r="F252" i="20" s="1"/>
  <c r="F212" i="20" a="1"/>
  <c r="F212" i="20" s="1"/>
  <c r="C251" i="20" a="1"/>
  <c r="C251" i="20" s="1"/>
  <c r="C261" i="20" a="1"/>
  <c r="C261" i="20" s="1"/>
  <c r="C298" i="20" a="1"/>
  <c r="C298" i="20" s="1"/>
  <c r="F300" i="20" a="1"/>
  <c r="F300" i="20" s="1"/>
  <c r="C48" i="20" a="1"/>
  <c r="C48" i="20" s="1"/>
  <c r="F311" i="20" a="1"/>
  <c r="F311" i="20" s="1"/>
  <c r="C217" i="20" a="1"/>
  <c r="C217" i="20" s="1"/>
  <c r="F312" i="20" a="1"/>
  <c r="F312" i="20" s="1"/>
  <c r="C229" i="20" a="1"/>
  <c r="C229" i="20" s="1"/>
  <c r="C55" i="20" a="1"/>
  <c r="C55" i="20" s="1"/>
  <c r="C25" i="20" a="1"/>
  <c r="C25" i="20" s="1"/>
  <c r="F35" i="20" a="1"/>
  <c r="F35" i="20" s="1"/>
  <c r="C36" i="20" a="1"/>
  <c r="C36" i="20" s="1"/>
  <c r="C65" i="20" a="1"/>
  <c r="C65" i="20" s="1"/>
  <c r="C272" i="20" a="1"/>
  <c r="C272" i="20" s="1"/>
  <c r="C23" i="20" a="1"/>
  <c r="C23" i="20" s="1"/>
  <c r="C47" i="20" a="1"/>
  <c r="C47" i="20" s="1"/>
  <c r="C308" i="20" a="1"/>
  <c r="C308" i="20" s="1"/>
  <c r="C85" i="20" a="1"/>
  <c r="C85" i="20" s="1"/>
  <c r="C74" i="20" a="1"/>
  <c r="C74" i="20" s="1"/>
  <c r="C242" i="20" a="1"/>
  <c r="C242" i="20" s="1"/>
  <c r="C215" i="20" a="1"/>
  <c r="C215" i="20" s="1"/>
  <c r="F249" i="20" a="1"/>
  <c r="F249" i="20" s="1"/>
  <c r="F260" i="20" a="1"/>
  <c r="F260" i="20" s="1"/>
  <c r="F273" i="20" a="1"/>
  <c r="F273" i="20" s="1"/>
  <c r="F41" i="20" a="1"/>
  <c r="F41" i="20" s="1"/>
  <c r="C80" i="20" a="1"/>
  <c r="C80" i="20" s="1"/>
  <c r="C222" i="20" a="1"/>
  <c r="C222" i="20" s="1"/>
  <c r="C247" i="20" a="1"/>
  <c r="C247" i="20" s="1"/>
  <c r="C310" i="20" a="1"/>
  <c r="C310" i="20" s="1"/>
  <c r="C230" i="20" a="1"/>
  <c r="C230" i="20" s="1"/>
  <c r="C236" i="20" a="1"/>
  <c r="C236" i="20" s="1"/>
  <c r="C301" i="20" a="1"/>
  <c r="C301" i="20" s="1"/>
  <c r="F49" i="20" a="1"/>
  <c r="F49" i="20" s="1"/>
  <c r="F56" i="20" a="1"/>
  <c r="F56" i="20" s="1"/>
  <c r="C237" i="20" a="1"/>
  <c r="C237" i="20" s="1"/>
  <c r="F262" i="20" a="1"/>
  <c r="F262" i="20" s="1"/>
  <c r="F213" i="20" a="1"/>
  <c r="F213" i="20" s="1"/>
  <c r="F226" i="20" a="1"/>
  <c r="F226" i="20" s="1"/>
  <c r="F248" i="20" a="1"/>
  <c r="F248" i="20" s="1"/>
  <c r="F275" i="20" a="1"/>
  <c r="F275" i="20" s="1"/>
  <c r="F296" i="20" a="1"/>
  <c r="F296" i="20" s="1"/>
  <c r="F313" i="20" a="1"/>
  <c r="F313" i="20" s="1"/>
  <c r="F66" i="20" a="1"/>
  <c r="F66" i="20" s="1"/>
  <c r="F79" i="20" a="1"/>
  <c r="F79" i="20" s="1"/>
  <c r="C299" i="20" a="1"/>
  <c r="C299" i="20" s="1"/>
  <c r="C44" i="20" a="1"/>
  <c r="C44" i="20" s="1"/>
  <c r="C75" i="20" a="1"/>
  <c r="C75" i="20" s="1"/>
  <c r="C287" i="20" a="1"/>
  <c r="C287" i="20" s="1"/>
  <c r="C307" i="20" a="1"/>
  <c r="C307" i="20" s="1"/>
  <c r="C84" i="20" a="1"/>
  <c r="C84" i="20" s="1"/>
  <c r="C208" i="20" a="1"/>
  <c r="C208" i="20" s="1"/>
  <c r="C52" i="20" a="1"/>
  <c r="C52" i="20" s="1"/>
  <c r="C220" i="20" a="1"/>
  <c r="C220" i="20" s="1"/>
  <c r="E76" i="2" l="1"/>
  <c r="E216" i="2"/>
  <c r="Y2" i="2"/>
  <c r="Q2" i="2" s="1" a="1"/>
  <c r="Q2" i="2" s="1"/>
  <c r="Y59" i="2"/>
  <c r="Y65" i="2"/>
  <c r="Y68" i="2"/>
  <c r="Y83" i="2"/>
  <c r="Y86" i="2"/>
  <c r="Y92" i="2"/>
  <c r="Y95" i="2"/>
  <c r="Y99" i="2"/>
  <c r="Y101" i="2"/>
  <c r="Y102" i="2"/>
  <c r="Y104" i="2"/>
  <c r="Y106" i="2"/>
  <c r="Y108" i="2"/>
  <c r="Y111" i="2"/>
  <c r="Y115" i="2"/>
  <c r="Y116" i="2"/>
  <c r="Y119" i="2"/>
  <c r="Y125" i="2"/>
  <c r="Y128" i="2"/>
  <c r="Y130" i="2"/>
  <c r="Y134" i="2"/>
  <c r="Y135" i="2"/>
  <c r="Y138" i="2"/>
  <c r="Y139" i="2"/>
  <c r="Y140" i="2"/>
  <c r="Y143" i="2"/>
  <c r="Y146" i="2"/>
  <c r="Y150" i="2"/>
  <c r="Y154" i="2"/>
  <c r="Y155" i="2"/>
  <c r="Y158" i="2"/>
  <c r="Y160" i="2"/>
  <c r="Y161" i="2"/>
  <c r="Y164" i="2"/>
  <c r="Y168" i="2"/>
  <c r="Y169" i="2"/>
  <c r="Y180" i="2"/>
  <c r="Y187" i="2"/>
  <c r="Y188" i="2"/>
  <c r="Y191" i="2"/>
  <c r="Y195" i="2"/>
  <c r="Y196" i="2"/>
  <c r="Y201" i="2"/>
  <c r="Y203" i="2"/>
  <c r="Y208" i="2"/>
  <c r="Y209" i="2"/>
  <c r="Y214" i="2"/>
  <c r="Y215" i="2"/>
  <c r="Y218" i="2"/>
  <c r="Y219" i="2"/>
  <c r="Y224" i="2"/>
  <c r="Y225" i="2"/>
  <c r="Y229" i="2"/>
  <c r="Y232" i="2"/>
  <c r="Y235" i="2"/>
  <c r="Y237" i="2"/>
  <c r="Y238" i="2"/>
  <c r="Y239" i="2"/>
  <c r="Y243" i="2"/>
  <c r="Y245" i="2"/>
  <c r="Y247" i="2"/>
  <c r="Y249" i="2"/>
  <c r="Y250" i="2"/>
  <c r="Y253" i="2"/>
  <c r="Y255" i="2"/>
  <c r="Y254" i="2"/>
  <c r="Y260" i="2"/>
  <c r="Y259" i="2"/>
  <c r="Y262" i="2"/>
  <c r="Y267" i="2"/>
  <c r="Y269" i="2"/>
  <c r="Y274" i="2"/>
  <c r="Y277" i="2"/>
  <c r="Y280" i="2"/>
  <c r="Y282" i="2"/>
  <c r="Y286" i="2"/>
  <c r="Y290" i="2"/>
  <c r="Y291" i="2"/>
  <c r="Y296" i="2"/>
  <c r="Y299" i="2"/>
  <c r="Y17" i="2"/>
  <c r="Y19" i="2"/>
  <c r="Y29" i="2"/>
  <c r="Y33" i="2"/>
  <c r="Y36" i="2"/>
  <c r="Y37" i="2"/>
  <c r="Y40" i="2"/>
  <c r="Y41" i="2"/>
  <c r="Y52" i="2"/>
  <c r="Y53" i="2"/>
  <c r="Y57" i="2"/>
  <c r="Y61" i="2"/>
  <c r="Y71" i="2"/>
  <c r="Y76" i="2"/>
  <c r="Y80" i="2"/>
  <c r="Y3" i="2"/>
  <c r="Y60" i="2"/>
  <c r="Y66" i="2"/>
  <c r="Y67" i="2"/>
  <c r="Y69" i="2"/>
  <c r="Y79" i="2"/>
  <c r="Y84" i="2"/>
  <c r="Y85" i="2"/>
  <c r="Y87" i="2"/>
  <c r="Y88" i="2"/>
  <c r="Y89" i="2"/>
  <c r="Y90" i="2"/>
  <c r="Y91" i="2"/>
  <c r="Y93" i="2"/>
  <c r="Y94" i="2"/>
  <c r="Y96" i="2"/>
  <c r="Y97" i="2"/>
  <c r="Y98" i="2"/>
  <c r="Y100" i="2"/>
  <c r="Y103" i="2"/>
  <c r="Y105" i="2"/>
  <c r="Y107" i="2"/>
  <c r="Y109" i="2"/>
  <c r="Y110" i="2"/>
  <c r="Y112" i="2"/>
  <c r="Y113" i="2"/>
  <c r="Y114" i="2"/>
  <c r="Y117" i="2"/>
  <c r="Y118" i="2"/>
  <c r="Y120" i="2"/>
  <c r="Y121" i="2"/>
  <c r="Y122" i="2"/>
  <c r="Y123" i="2"/>
  <c r="Y124" i="2"/>
  <c r="Y127" i="2"/>
  <c r="Y126" i="2"/>
  <c r="Y129" i="2"/>
  <c r="Y131" i="2"/>
  <c r="Y132" i="2"/>
  <c r="Y133" i="2"/>
  <c r="Y136" i="2"/>
  <c r="Y137" i="2"/>
  <c r="Y141" i="2"/>
  <c r="Y142" i="2"/>
  <c r="Y144" i="2"/>
  <c r="Y145" i="2"/>
  <c r="Y147" i="2"/>
  <c r="Y148" i="2"/>
  <c r="Y149" i="2"/>
  <c r="Y151" i="2"/>
  <c r="Y152" i="2"/>
  <c r="Y153" i="2"/>
  <c r="Y156" i="2"/>
  <c r="Y157" i="2"/>
  <c r="Y159" i="2"/>
  <c r="Y162" i="2"/>
  <c r="Y163" i="2"/>
  <c r="Y165" i="2"/>
  <c r="Y166" i="2"/>
  <c r="Y167" i="2"/>
  <c r="Y170" i="2"/>
  <c r="Y171" i="2"/>
  <c r="Y172" i="2"/>
  <c r="Y173" i="2"/>
  <c r="Y174" i="2"/>
  <c r="Y175" i="2"/>
  <c r="Y176" i="2"/>
  <c r="Y177" i="2"/>
  <c r="Y178" i="2"/>
  <c r="Y179" i="2"/>
  <c r="Y181" i="2"/>
  <c r="Y182" i="2"/>
  <c r="Y183" i="2"/>
  <c r="Y184" i="2"/>
  <c r="Y185" i="2"/>
  <c r="Y186" i="2"/>
  <c r="Y189" i="2"/>
  <c r="Y190" i="2"/>
  <c r="Y192" i="2"/>
  <c r="Y193" i="2"/>
  <c r="Y194" i="2"/>
  <c r="Y197" i="2"/>
  <c r="Y198" i="2"/>
  <c r="Y199" i="2"/>
  <c r="Y200" i="2"/>
  <c r="Y202" i="2"/>
  <c r="Y204" i="2"/>
  <c r="Y205" i="2"/>
  <c r="Y206" i="2"/>
  <c r="Y207" i="2"/>
  <c r="Y210" i="2"/>
  <c r="Y211" i="2"/>
  <c r="Y212" i="2"/>
  <c r="Y213" i="2"/>
  <c r="Y216" i="2"/>
  <c r="Y217" i="2"/>
  <c r="Y220" i="2"/>
  <c r="Y221" i="2"/>
  <c r="Y222" i="2"/>
  <c r="Y223" i="2"/>
  <c r="Y226" i="2"/>
  <c r="Y227" i="2"/>
  <c r="Y228" i="2"/>
  <c r="Y230" i="2"/>
  <c r="Y231" i="2"/>
  <c r="Y233" i="2"/>
  <c r="Y234" i="2"/>
  <c r="Y236" i="2"/>
  <c r="Y240" i="2"/>
  <c r="Y241" i="2"/>
  <c r="Y242" i="2"/>
  <c r="Y244" i="2"/>
  <c r="Y246" i="2"/>
  <c r="Y248" i="2"/>
  <c r="Y251" i="2"/>
  <c r="Y252" i="2"/>
  <c r="Y256" i="2"/>
  <c r="Y257" i="2"/>
  <c r="Y258" i="2"/>
  <c r="Y261" i="2"/>
  <c r="Y263" i="2"/>
  <c r="Y264" i="2"/>
  <c r="Y265" i="2"/>
  <c r="Y266" i="2"/>
  <c r="Y268" i="2"/>
  <c r="Y270" i="2"/>
  <c r="Y271" i="2"/>
  <c r="Y272" i="2"/>
  <c r="Y273" i="2"/>
  <c r="Y276" i="2"/>
  <c r="Y275" i="2"/>
  <c r="Y278" i="2"/>
  <c r="Y279" i="2"/>
  <c r="Y281" i="2"/>
  <c r="Y285" i="2"/>
  <c r="Y283" i="2"/>
  <c r="Y284" i="2"/>
  <c r="Y287" i="2"/>
  <c r="Y288" i="2"/>
  <c r="Y289" i="2"/>
  <c r="Y292" i="2"/>
  <c r="Y293" i="2"/>
  <c r="Y294" i="2"/>
  <c r="Y295" i="2"/>
  <c r="Y297" i="2"/>
  <c r="Y298" i="2"/>
  <c r="Y300" i="2"/>
  <c r="Y4" i="2"/>
  <c r="Y6" i="2"/>
  <c r="Y7" i="2"/>
  <c r="Y8" i="2"/>
  <c r="Y9" i="2"/>
  <c r="Y10" i="2"/>
  <c r="Y11" i="2"/>
  <c r="Y12" i="2"/>
  <c r="Y13" i="2"/>
  <c r="Y14" i="2"/>
  <c r="Y15" i="2"/>
  <c r="Y16" i="2"/>
  <c r="Y18" i="2"/>
  <c r="Y20" i="2"/>
  <c r="Y21" i="2"/>
  <c r="Y22" i="2"/>
  <c r="Y23" i="2"/>
  <c r="Y24" i="2"/>
  <c r="Y25" i="2"/>
  <c r="Y26" i="2"/>
  <c r="Y27" i="2"/>
  <c r="Y28" i="2"/>
  <c r="Y30" i="2"/>
  <c r="Y31" i="2"/>
  <c r="Y32" i="2"/>
  <c r="Y34" i="2"/>
  <c r="Y35" i="2"/>
  <c r="Y38" i="2"/>
  <c r="Y39" i="2"/>
  <c r="Y42" i="2"/>
  <c r="Y43" i="2"/>
  <c r="Y44" i="2"/>
  <c r="Y45" i="2"/>
  <c r="Y46" i="2"/>
  <c r="Y47" i="2"/>
  <c r="Y48" i="2"/>
  <c r="Y49" i="2"/>
  <c r="Y50" i="2"/>
  <c r="Y51" i="2"/>
  <c r="Y54" i="2"/>
  <c r="Y55" i="2"/>
  <c r="Y56" i="2"/>
  <c r="Y58" i="2"/>
  <c r="Y62" i="2"/>
  <c r="Y63" i="2"/>
  <c r="Y64" i="2"/>
  <c r="Y70" i="2"/>
  <c r="Y72" i="2"/>
  <c r="Y73" i="2"/>
  <c r="Y74" i="2"/>
  <c r="Y75" i="2"/>
  <c r="Y78" i="2"/>
  <c r="Y77" i="2"/>
  <c r="Y81" i="2"/>
  <c r="Y82" i="2"/>
  <c r="AF47" i="19"/>
  <c r="AF32" i="19"/>
  <c r="AF33" i="19"/>
  <c r="AF34" i="19"/>
  <c r="AF35" i="19"/>
  <c r="AF36" i="19"/>
  <c r="AF37" i="19"/>
  <c r="AF38" i="19"/>
  <c r="AF39" i="19"/>
  <c r="AF40" i="19"/>
  <c r="AF41" i="19"/>
  <c r="AF42" i="19"/>
  <c r="AF43" i="19"/>
  <c r="AF44" i="19"/>
  <c r="AF45" i="19"/>
  <c r="AF46" i="19"/>
  <c r="AF31" i="19"/>
  <c r="X48" i="19"/>
  <c r="Y48" i="19"/>
  <c r="Z48" i="19"/>
  <c r="AA48" i="19"/>
  <c r="AB48" i="19"/>
  <c r="AC48" i="19"/>
  <c r="AD48" i="19"/>
  <c r="AE48" i="19"/>
  <c r="W48" i="19"/>
  <c r="N48" i="19"/>
  <c r="O48" i="19"/>
  <c r="P48" i="19"/>
  <c r="Q48" i="19"/>
  <c r="R48" i="19"/>
  <c r="S48" i="19"/>
  <c r="T48" i="19"/>
  <c r="U48" i="19"/>
  <c r="M48" i="19"/>
  <c r="D48" i="19"/>
  <c r="E48" i="19"/>
  <c r="F48" i="19"/>
  <c r="G48" i="19"/>
  <c r="H48" i="19"/>
  <c r="I48" i="19"/>
  <c r="J48" i="19"/>
  <c r="K48" i="19"/>
  <c r="C48" i="19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2" i="3"/>
  <c r="AF50" i="19" l="1"/>
  <c r="AG33" i="19"/>
  <c r="AG44" i="19"/>
  <c r="AG32" i="19"/>
  <c r="AG36" i="19"/>
  <c r="AG43" i="19"/>
  <c r="AG47" i="19"/>
  <c r="AF49" i="19"/>
  <c r="AG31" i="19" s="1"/>
  <c r="A212" i="2" a="1"/>
  <c r="A212" i="2" s="1"/>
  <c r="Q212" i="2" a="1"/>
  <c r="Q212" i="2" s="1"/>
  <c r="O212" i="2" a="1"/>
  <c r="O212" i="2" s="1"/>
  <c r="P212" i="2" a="1"/>
  <c r="P212" i="2" s="1"/>
  <c r="R212" i="2" a="1"/>
  <c r="R212" i="2" s="1"/>
  <c r="T212" i="2" a="1"/>
  <c r="T212" i="2" s="1"/>
  <c r="M212" i="2" a="1"/>
  <c r="M212" i="2" s="1"/>
  <c r="N212" i="2" a="1"/>
  <c r="N212" i="2" s="1"/>
  <c r="S212" i="2" a="1"/>
  <c r="S212" i="2" s="1"/>
  <c r="U212" i="2" a="1"/>
  <c r="U212" i="2" s="1"/>
  <c r="L212" i="2" a="1"/>
  <c r="L212" i="2" s="1"/>
  <c r="A224" i="2" a="1"/>
  <c r="A224" i="2" s="1"/>
  <c r="Q224" i="2" a="1"/>
  <c r="Q224" i="2" s="1"/>
  <c r="T224" i="2" a="1"/>
  <c r="T224" i="2" s="1"/>
  <c r="U224" i="2" a="1"/>
  <c r="U224" i="2" s="1"/>
  <c r="S224" i="2" a="1"/>
  <c r="S224" i="2" s="1"/>
  <c r="M224" i="2" a="1"/>
  <c r="M224" i="2" s="1"/>
  <c r="L224" i="2" a="1"/>
  <c r="L224" i="2" s="1"/>
  <c r="R224" i="2" a="1"/>
  <c r="R224" i="2" s="1"/>
  <c r="P224" i="2" a="1"/>
  <c r="P224" i="2" s="1"/>
  <c r="N224" i="2" a="1"/>
  <c r="N224" i="2" s="1"/>
  <c r="O224" i="2" a="1"/>
  <c r="O224" i="2" s="1"/>
  <c r="A18" i="2" a="1"/>
  <c r="A18" i="2" s="1"/>
  <c r="Q18" i="2" a="1"/>
  <c r="Q18" i="2" s="1"/>
  <c r="U18" i="2" a="1"/>
  <c r="U18" i="2" s="1"/>
  <c r="S18" i="2" a="1"/>
  <c r="S18" i="2" s="1"/>
  <c r="N18" i="2" a="1"/>
  <c r="N18" i="2" s="1"/>
  <c r="O18" i="2" a="1"/>
  <c r="O18" i="2" s="1"/>
  <c r="T18" i="2" a="1"/>
  <c r="T18" i="2" s="1"/>
  <c r="L18" i="2" a="1"/>
  <c r="L18" i="2" s="1"/>
  <c r="M18" i="2" a="1"/>
  <c r="M18" i="2" s="1"/>
  <c r="P18" i="2" a="1"/>
  <c r="P18" i="2" s="1"/>
  <c r="R18" i="2" a="1"/>
  <c r="R18" i="2" s="1"/>
  <c r="A197" i="2" a="1"/>
  <c r="A197" i="2" s="1"/>
  <c r="Q197" i="2" a="1"/>
  <c r="Q197" i="2" s="1"/>
  <c r="N197" i="2" a="1"/>
  <c r="N197" i="2" s="1"/>
  <c r="O197" i="2" a="1"/>
  <c r="O197" i="2" s="1"/>
  <c r="M197" i="2" a="1"/>
  <c r="M197" i="2" s="1"/>
  <c r="T197" i="2" a="1"/>
  <c r="T197" i="2" s="1"/>
  <c r="P197" i="2" a="1"/>
  <c r="P197" i="2" s="1"/>
  <c r="R197" i="2" a="1"/>
  <c r="R197" i="2" s="1"/>
  <c r="S197" i="2" a="1"/>
  <c r="S197" i="2" s="1"/>
  <c r="L197" i="2" a="1"/>
  <c r="L197" i="2" s="1"/>
  <c r="U197" i="2" a="1"/>
  <c r="U197" i="2" s="1"/>
  <c r="A165" i="2" a="1"/>
  <c r="A165" i="2" s="1"/>
  <c r="Q165" i="2" a="1"/>
  <c r="Q165" i="2" s="1"/>
  <c r="P165" i="2" a="1"/>
  <c r="P165" i="2" s="1"/>
  <c r="O165" i="2" a="1"/>
  <c r="O165" i="2" s="1"/>
  <c r="T165" i="2" a="1"/>
  <c r="T165" i="2" s="1"/>
  <c r="R165" i="2" a="1"/>
  <c r="R165" i="2" s="1"/>
  <c r="N165" i="2" a="1"/>
  <c r="N165" i="2" s="1"/>
  <c r="S165" i="2" a="1"/>
  <c r="S165" i="2" s="1"/>
  <c r="L165" i="2" a="1"/>
  <c r="L165" i="2" s="1"/>
  <c r="M165" i="2" a="1"/>
  <c r="M165" i="2" s="1"/>
  <c r="U165" i="2" a="1"/>
  <c r="U165" i="2" s="1"/>
  <c r="A19" i="2" a="1"/>
  <c r="A19" i="2" s="1"/>
  <c r="Q19" i="2" a="1"/>
  <c r="Q19" i="2" s="1"/>
  <c r="O19" i="2" a="1"/>
  <c r="O19" i="2" s="1"/>
  <c r="U19" i="2" a="1"/>
  <c r="U19" i="2" s="1"/>
  <c r="R19" i="2" a="1"/>
  <c r="R19" i="2" s="1"/>
  <c r="N19" i="2" a="1"/>
  <c r="N19" i="2" s="1"/>
  <c r="S19" i="2" a="1"/>
  <c r="S19" i="2" s="1"/>
  <c r="M19" i="2" a="1"/>
  <c r="M19" i="2" s="1"/>
  <c r="P19" i="2" a="1"/>
  <c r="P19" i="2" s="1"/>
  <c r="L19" i="2" a="1"/>
  <c r="L19" i="2" s="1"/>
  <c r="T19" i="2" a="1"/>
  <c r="T19" i="2" s="1"/>
  <c r="A300" i="2" a="1"/>
  <c r="A300" i="2" s="1"/>
  <c r="Q300" i="2" a="1"/>
  <c r="Q300" i="2" s="1"/>
  <c r="M300" i="2" a="1"/>
  <c r="M300" i="2" s="1"/>
  <c r="O300" i="2" a="1"/>
  <c r="O300" i="2" s="1"/>
  <c r="N300" i="2" a="1"/>
  <c r="N300" i="2" s="1"/>
  <c r="L300" i="2" a="1"/>
  <c r="L300" i="2" s="1"/>
  <c r="T300" i="2" a="1"/>
  <c r="T300" i="2" s="1"/>
  <c r="U300" i="2" a="1"/>
  <c r="U300" i="2" s="1"/>
  <c r="P300" i="2" a="1"/>
  <c r="P300" i="2" s="1"/>
  <c r="S300" i="2" a="1"/>
  <c r="S300" i="2" s="1"/>
  <c r="R300" i="2" a="1"/>
  <c r="R300" i="2" s="1"/>
  <c r="A123" i="2" a="1"/>
  <c r="A123" i="2" s="1"/>
  <c r="Q123" i="2" a="1"/>
  <c r="Q123" i="2" s="1"/>
  <c r="O123" i="2" a="1"/>
  <c r="O123" i="2" s="1"/>
  <c r="L123" i="2" a="1"/>
  <c r="L123" i="2" s="1"/>
  <c r="M123" i="2" a="1"/>
  <c r="M123" i="2" s="1"/>
  <c r="P123" i="2" a="1"/>
  <c r="P123" i="2" s="1"/>
  <c r="U123" i="2" a="1"/>
  <c r="U123" i="2" s="1"/>
  <c r="N123" i="2" a="1"/>
  <c r="N123" i="2" s="1"/>
  <c r="R123" i="2" a="1"/>
  <c r="R123" i="2" s="1"/>
  <c r="S123" i="2" a="1"/>
  <c r="S123" i="2" s="1"/>
  <c r="T123" i="2" a="1"/>
  <c r="T123" i="2" s="1"/>
  <c r="Q266" i="2" a="1"/>
  <c r="Q266" i="2" s="1"/>
  <c r="U266" i="2" a="1"/>
  <c r="U266" i="2" s="1"/>
  <c r="M266" i="2" a="1"/>
  <c r="M266" i="2" s="1"/>
  <c r="O266" i="2" a="1"/>
  <c r="O266" i="2" s="1"/>
  <c r="N266" i="2" a="1"/>
  <c r="N266" i="2" s="1"/>
  <c r="L266" i="2" a="1"/>
  <c r="L266" i="2" s="1"/>
  <c r="T266" i="2" a="1"/>
  <c r="T266" i="2" s="1"/>
  <c r="R266" i="2" a="1"/>
  <c r="R266" i="2" s="1"/>
  <c r="P266" i="2" a="1"/>
  <c r="P266" i="2" s="1"/>
  <c r="S266" i="2" a="1"/>
  <c r="S266" i="2" s="1"/>
  <c r="A162" i="2" a="1"/>
  <c r="A162" i="2" s="1"/>
  <c r="Q162" i="2" a="1"/>
  <c r="Q162" i="2" s="1"/>
  <c r="R162" i="2" a="1"/>
  <c r="R162" i="2" s="1"/>
  <c r="U162" i="2" a="1"/>
  <c r="U162" i="2" s="1"/>
  <c r="M162" i="2" a="1"/>
  <c r="M162" i="2" s="1"/>
  <c r="N162" i="2" a="1"/>
  <c r="N162" i="2" s="1"/>
  <c r="P162" i="2" a="1"/>
  <c r="P162" i="2" s="1"/>
  <c r="S162" i="2" a="1"/>
  <c r="S162" i="2" s="1"/>
  <c r="L162" i="2" a="1"/>
  <c r="L162" i="2" s="1"/>
  <c r="O162" i="2" a="1"/>
  <c r="O162" i="2" s="1"/>
  <c r="T162" i="2" a="1"/>
  <c r="T162" i="2" s="1"/>
  <c r="A57" i="2" a="1"/>
  <c r="A57" i="2" s="1"/>
  <c r="Q57" i="2" a="1"/>
  <c r="Q57" i="2" s="1"/>
  <c r="T57" i="2" a="1"/>
  <c r="T57" i="2" s="1"/>
  <c r="M57" i="2" a="1"/>
  <c r="M57" i="2" s="1"/>
  <c r="N57" i="2" a="1"/>
  <c r="N57" i="2" s="1"/>
  <c r="R57" i="2" a="1"/>
  <c r="R57" i="2" s="1"/>
  <c r="L57" i="2" a="1"/>
  <c r="L57" i="2" s="1"/>
  <c r="O57" i="2" a="1"/>
  <c r="O57" i="2" s="1"/>
  <c r="S57" i="2" a="1"/>
  <c r="S57" i="2" s="1"/>
  <c r="P57" i="2" a="1"/>
  <c r="P57" i="2" s="1"/>
  <c r="U57" i="2" a="1"/>
  <c r="U57" i="2" s="1"/>
  <c r="A187" i="2" a="1"/>
  <c r="A187" i="2" s="1"/>
  <c r="Q187" i="2" a="1"/>
  <c r="Q187" i="2" s="1"/>
  <c r="T187" i="2" a="1"/>
  <c r="T187" i="2" s="1"/>
  <c r="S187" i="2" a="1"/>
  <c r="S187" i="2" s="1"/>
  <c r="N187" i="2" a="1"/>
  <c r="N187" i="2" s="1"/>
  <c r="U187" i="2" a="1"/>
  <c r="U187" i="2" s="1"/>
  <c r="O187" i="2" a="1"/>
  <c r="O187" i="2" s="1"/>
  <c r="P187" i="2" a="1"/>
  <c r="P187" i="2" s="1"/>
  <c r="M187" i="2" a="1"/>
  <c r="M187" i="2" s="1"/>
  <c r="L187" i="2" a="1"/>
  <c r="L187" i="2" s="1"/>
  <c r="R187" i="2" a="1"/>
  <c r="R187" i="2" s="1"/>
  <c r="A281" i="2" a="1"/>
  <c r="A281" i="2" s="1"/>
  <c r="Q281" i="2" a="1"/>
  <c r="Q281" i="2" s="1"/>
  <c r="T281" i="2" a="1"/>
  <c r="T281" i="2" s="1"/>
  <c r="R281" i="2" a="1"/>
  <c r="R281" i="2" s="1"/>
  <c r="U281" i="2" a="1"/>
  <c r="U281" i="2" s="1"/>
  <c r="L281" i="2" a="1"/>
  <c r="L281" i="2" s="1"/>
  <c r="S281" i="2" a="1"/>
  <c r="S281" i="2" s="1"/>
  <c r="O281" i="2" a="1"/>
  <c r="O281" i="2" s="1"/>
  <c r="P281" i="2" a="1"/>
  <c r="P281" i="2" s="1"/>
  <c r="N281" i="2" a="1"/>
  <c r="N281" i="2" s="1"/>
  <c r="M281" i="2" a="1"/>
  <c r="M281" i="2" s="1"/>
  <c r="A159" i="2" a="1"/>
  <c r="A159" i="2" s="1"/>
  <c r="Q159" i="2" a="1"/>
  <c r="Q159" i="2" s="1"/>
  <c r="U159" i="2" a="1"/>
  <c r="U159" i="2" s="1"/>
  <c r="O159" i="2" a="1"/>
  <c r="O159" i="2" s="1"/>
  <c r="P159" i="2" a="1"/>
  <c r="P159" i="2" s="1"/>
  <c r="M159" i="2" a="1"/>
  <c r="M159" i="2" s="1"/>
  <c r="T159" i="2" a="1"/>
  <c r="T159" i="2" s="1"/>
  <c r="R159" i="2" a="1"/>
  <c r="R159" i="2" s="1"/>
  <c r="S159" i="2" a="1"/>
  <c r="S159" i="2" s="1"/>
  <c r="N159" i="2" a="1"/>
  <c r="N159" i="2" s="1"/>
  <c r="L159" i="2" a="1"/>
  <c r="L159" i="2" s="1"/>
  <c r="A63" i="2" a="1"/>
  <c r="A63" i="2" s="1"/>
  <c r="Q63" i="2" a="1"/>
  <c r="Q63" i="2" s="1"/>
  <c r="P63" i="2" a="1"/>
  <c r="P63" i="2" s="1"/>
  <c r="M63" i="2" a="1"/>
  <c r="M63" i="2" s="1"/>
  <c r="R63" i="2" a="1"/>
  <c r="R63" i="2" s="1"/>
  <c r="O63" i="2" a="1"/>
  <c r="O63" i="2" s="1"/>
  <c r="L63" i="2" a="1"/>
  <c r="L63" i="2" s="1"/>
  <c r="U63" i="2" a="1"/>
  <c r="U63" i="2" s="1"/>
  <c r="S63" i="2" a="1"/>
  <c r="S63" i="2" s="1"/>
  <c r="N63" i="2" a="1"/>
  <c r="N63" i="2" s="1"/>
  <c r="T63" i="2" a="1"/>
  <c r="T63" i="2" s="1"/>
  <c r="A175" i="2" a="1"/>
  <c r="A175" i="2" s="1"/>
  <c r="Q175" i="2" a="1"/>
  <c r="Q175" i="2" s="1"/>
  <c r="M175" i="2" a="1"/>
  <c r="M175" i="2" s="1"/>
  <c r="T175" i="2" a="1"/>
  <c r="T175" i="2" s="1"/>
  <c r="S175" i="2" a="1"/>
  <c r="S175" i="2" s="1"/>
  <c r="R175" i="2" a="1"/>
  <c r="R175" i="2" s="1"/>
  <c r="N175" i="2" a="1"/>
  <c r="N175" i="2" s="1"/>
  <c r="O175" i="2" a="1"/>
  <c r="O175" i="2" s="1"/>
  <c r="P175" i="2" a="1"/>
  <c r="P175" i="2" s="1"/>
  <c r="L175" i="2" a="1"/>
  <c r="L175" i="2" s="1"/>
  <c r="U175" i="2" a="1"/>
  <c r="U175" i="2" s="1"/>
  <c r="A78" i="2" a="1"/>
  <c r="A78" i="2" s="1"/>
  <c r="Q78" i="2" a="1"/>
  <c r="Q78" i="2" s="1"/>
  <c r="R78" i="2" a="1"/>
  <c r="R78" i="2" s="1"/>
  <c r="S78" i="2" a="1"/>
  <c r="S78" i="2" s="1"/>
  <c r="L78" i="2" a="1"/>
  <c r="L78" i="2" s="1"/>
  <c r="M78" i="2" a="1"/>
  <c r="M78" i="2" s="1"/>
  <c r="U78" i="2" a="1"/>
  <c r="U78" i="2" s="1"/>
  <c r="T78" i="2" a="1"/>
  <c r="T78" i="2" s="1"/>
  <c r="P78" i="2" a="1"/>
  <c r="P78" i="2" s="1"/>
  <c r="O78" i="2" a="1"/>
  <c r="O78" i="2" s="1"/>
  <c r="N78" i="2" a="1"/>
  <c r="N78" i="2" s="1"/>
  <c r="D217" i="2" a="1"/>
  <c r="D217" i="2" s="1"/>
  <c r="Q217" i="2" a="1"/>
  <c r="Q217" i="2" s="1"/>
  <c r="T217" i="2" a="1"/>
  <c r="T217" i="2" s="1"/>
  <c r="U217" i="2" a="1"/>
  <c r="U217" i="2" s="1"/>
  <c r="S217" i="2" a="1"/>
  <c r="S217" i="2" s="1"/>
  <c r="M217" i="2" a="1"/>
  <c r="M217" i="2" s="1"/>
  <c r="P217" i="2" a="1"/>
  <c r="P217" i="2" s="1"/>
  <c r="N217" i="2" a="1"/>
  <c r="N217" i="2" s="1"/>
  <c r="R217" i="2" a="1"/>
  <c r="R217" i="2" s="1"/>
  <c r="O217" i="2" a="1"/>
  <c r="O217" i="2" s="1"/>
  <c r="L217" i="2" a="1"/>
  <c r="L217" i="2" s="1"/>
  <c r="A74" i="2" a="1"/>
  <c r="A74" i="2" s="1"/>
  <c r="Q74" i="2" a="1"/>
  <c r="Q74" i="2" s="1"/>
  <c r="T74" i="2" a="1"/>
  <c r="T74" i="2" s="1"/>
  <c r="S74" i="2" a="1"/>
  <c r="S74" i="2" s="1"/>
  <c r="U74" i="2" a="1"/>
  <c r="U74" i="2" s="1"/>
  <c r="M74" i="2" a="1"/>
  <c r="M74" i="2" s="1"/>
  <c r="P74" i="2" a="1"/>
  <c r="P74" i="2" s="1"/>
  <c r="O74" i="2" a="1"/>
  <c r="O74" i="2" s="1"/>
  <c r="R74" i="2" a="1"/>
  <c r="R74" i="2" s="1"/>
  <c r="N74" i="2" a="1"/>
  <c r="N74" i="2" s="1"/>
  <c r="L74" i="2" a="1"/>
  <c r="L74" i="2" s="1"/>
  <c r="A51" i="2" a="1"/>
  <c r="A51" i="2" s="1"/>
  <c r="Q51" i="2" a="1"/>
  <c r="Q51" i="2" s="1"/>
  <c r="S51" i="2" a="1"/>
  <c r="S51" i="2" s="1"/>
  <c r="L51" i="2" a="1"/>
  <c r="L51" i="2" s="1"/>
  <c r="U51" i="2" a="1"/>
  <c r="U51" i="2" s="1"/>
  <c r="M51" i="2" a="1"/>
  <c r="M51" i="2" s="1"/>
  <c r="N51" i="2" a="1"/>
  <c r="N51" i="2" s="1"/>
  <c r="T51" i="2" a="1"/>
  <c r="T51" i="2" s="1"/>
  <c r="P51" i="2" a="1"/>
  <c r="P51" i="2" s="1"/>
  <c r="R51" i="2" a="1"/>
  <c r="R51" i="2" s="1"/>
  <c r="O51" i="2" a="1"/>
  <c r="O51" i="2" s="1"/>
  <c r="A35" i="2" a="1"/>
  <c r="A35" i="2" s="1"/>
  <c r="Q35" i="2" a="1"/>
  <c r="Q35" i="2" s="1"/>
  <c r="L35" i="2" a="1"/>
  <c r="L35" i="2" s="1"/>
  <c r="O35" i="2" a="1"/>
  <c r="O35" i="2" s="1"/>
  <c r="U35" i="2" a="1"/>
  <c r="U35" i="2" s="1"/>
  <c r="P35" i="2" a="1"/>
  <c r="P35" i="2" s="1"/>
  <c r="S35" i="2" a="1"/>
  <c r="S35" i="2" s="1"/>
  <c r="T35" i="2" a="1"/>
  <c r="T35" i="2" s="1"/>
  <c r="M35" i="2" a="1"/>
  <c r="M35" i="2" s="1"/>
  <c r="N35" i="2" a="1"/>
  <c r="N35" i="2" s="1"/>
  <c r="R35" i="2" a="1"/>
  <c r="R35" i="2" s="1"/>
  <c r="A21" i="2" a="1"/>
  <c r="A21" i="2" s="1"/>
  <c r="Q21" i="2" a="1"/>
  <c r="Q21" i="2" s="1"/>
  <c r="U21" i="2" a="1"/>
  <c r="U21" i="2" s="1"/>
  <c r="P21" i="2" a="1"/>
  <c r="P21" i="2" s="1"/>
  <c r="M21" i="2" a="1"/>
  <c r="M21" i="2" s="1"/>
  <c r="T21" i="2" a="1"/>
  <c r="T21" i="2" s="1"/>
  <c r="N21" i="2" a="1"/>
  <c r="N21" i="2" s="1"/>
  <c r="O21" i="2" a="1"/>
  <c r="O21" i="2" s="1"/>
  <c r="R21" i="2" a="1"/>
  <c r="R21" i="2" s="1"/>
  <c r="S21" i="2" a="1"/>
  <c r="S21" i="2" s="1"/>
  <c r="L21" i="2" a="1"/>
  <c r="L21" i="2" s="1"/>
  <c r="A7" i="2" a="1"/>
  <c r="A7" i="2" s="1"/>
  <c r="L7" i="2" a="1"/>
  <c r="L7" i="2" s="1"/>
  <c r="R7" i="2" a="1"/>
  <c r="R7" i="2" s="1"/>
  <c r="M7" i="2" a="1"/>
  <c r="M7" i="2" s="1"/>
  <c r="P7" i="2" a="1"/>
  <c r="P7" i="2" s="1"/>
  <c r="N7" i="2" a="1"/>
  <c r="N7" i="2" s="1"/>
  <c r="S7" i="2" a="1"/>
  <c r="S7" i="2" s="1"/>
  <c r="O7" i="2" a="1"/>
  <c r="O7" i="2" s="1"/>
  <c r="U7" i="2" a="1"/>
  <c r="U7" i="2" s="1"/>
  <c r="Q7" i="2" a="1"/>
  <c r="Q7" i="2" s="1"/>
  <c r="T7" i="2" a="1"/>
  <c r="T7" i="2" s="1"/>
  <c r="A288" i="2" a="1"/>
  <c r="A288" i="2" s="1"/>
  <c r="Q288" i="2" a="1"/>
  <c r="Q288" i="2" s="1"/>
  <c r="S288" i="2" a="1"/>
  <c r="S288" i="2" s="1"/>
  <c r="P288" i="2" a="1"/>
  <c r="P288" i="2" s="1"/>
  <c r="O288" i="2" a="1"/>
  <c r="O288" i="2" s="1"/>
  <c r="R288" i="2" a="1"/>
  <c r="R288" i="2" s="1"/>
  <c r="U288" i="2" a="1"/>
  <c r="U288" i="2" s="1"/>
  <c r="L288" i="2" a="1"/>
  <c r="L288" i="2" s="1"/>
  <c r="T288" i="2" a="1"/>
  <c r="T288" i="2" s="1"/>
  <c r="N288" i="2" a="1"/>
  <c r="N288" i="2" s="1"/>
  <c r="M288" i="2" a="1"/>
  <c r="M288" i="2" s="1"/>
  <c r="D272" i="2" a="1"/>
  <c r="D272" i="2" s="1"/>
  <c r="Q272" i="2" a="1"/>
  <c r="Q272" i="2" s="1"/>
  <c r="S272" i="2" a="1"/>
  <c r="S272" i="2" s="1"/>
  <c r="R272" i="2" a="1"/>
  <c r="R272" i="2" s="1"/>
  <c r="N272" i="2" a="1"/>
  <c r="N272" i="2" s="1"/>
  <c r="M272" i="2" a="1"/>
  <c r="M272" i="2" s="1"/>
  <c r="O272" i="2" a="1"/>
  <c r="O272" i="2" s="1"/>
  <c r="P272" i="2" a="1"/>
  <c r="P272" i="2" s="1"/>
  <c r="L272" i="2" a="1"/>
  <c r="L272" i="2" s="1"/>
  <c r="U272" i="2" a="1"/>
  <c r="U272" i="2" s="1"/>
  <c r="T272" i="2" a="1"/>
  <c r="T272" i="2" s="1"/>
  <c r="A252" i="2" a="1"/>
  <c r="A252" i="2" s="1"/>
  <c r="Q252" i="2" a="1"/>
  <c r="Q252" i="2" s="1"/>
  <c r="U252" i="2" a="1"/>
  <c r="U252" i="2" s="1"/>
  <c r="R252" i="2" a="1"/>
  <c r="R252" i="2" s="1"/>
  <c r="T252" i="2" a="1"/>
  <c r="T252" i="2" s="1"/>
  <c r="S252" i="2" a="1"/>
  <c r="S252" i="2" s="1"/>
  <c r="L252" i="2" a="1"/>
  <c r="L252" i="2" s="1"/>
  <c r="P252" i="2" a="1"/>
  <c r="P252" i="2" s="1"/>
  <c r="N252" i="2" a="1"/>
  <c r="N252" i="2" s="1"/>
  <c r="M252" i="2" a="1"/>
  <c r="M252" i="2" s="1"/>
  <c r="O252" i="2" a="1"/>
  <c r="O252" i="2" s="1"/>
  <c r="A233" i="2" a="1"/>
  <c r="A233" i="2" s="1"/>
  <c r="Q233" i="2" a="1"/>
  <c r="Q233" i="2" s="1"/>
  <c r="P233" i="2" a="1"/>
  <c r="P233" i="2" s="1"/>
  <c r="O233" i="2" a="1"/>
  <c r="O233" i="2" s="1"/>
  <c r="N233" i="2" a="1"/>
  <c r="N233" i="2" s="1"/>
  <c r="L233" i="2" a="1"/>
  <c r="L233" i="2" s="1"/>
  <c r="U233" i="2" a="1"/>
  <c r="U233" i="2" s="1"/>
  <c r="S233" i="2" a="1"/>
  <c r="S233" i="2" s="1"/>
  <c r="R233" i="2" a="1"/>
  <c r="R233" i="2" s="1"/>
  <c r="T233" i="2" a="1"/>
  <c r="T233" i="2" s="1"/>
  <c r="M233" i="2" a="1"/>
  <c r="M233" i="2" s="1"/>
  <c r="A213" i="2" a="1"/>
  <c r="A213" i="2" s="1"/>
  <c r="Q213" i="2" a="1"/>
  <c r="Q213" i="2" s="1"/>
  <c r="R213" i="2" a="1"/>
  <c r="R213" i="2" s="1"/>
  <c r="P213" i="2" a="1"/>
  <c r="P213" i="2" s="1"/>
  <c r="T213" i="2" a="1"/>
  <c r="T213" i="2" s="1"/>
  <c r="S213" i="2" a="1"/>
  <c r="S213" i="2" s="1"/>
  <c r="N213" i="2" a="1"/>
  <c r="N213" i="2" s="1"/>
  <c r="O213" i="2" a="1"/>
  <c r="O213" i="2" s="1"/>
  <c r="L213" i="2" a="1"/>
  <c r="L213" i="2" s="1"/>
  <c r="U213" i="2" a="1"/>
  <c r="U213" i="2" s="1"/>
  <c r="M213" i="2" a="1"/>
  <c r="M213" i="2" s="1"/>
  <c r="A199" i="2" a="1"/>
  <c r="A199" i="2" s="1"/>
  <c r="Q199" i="2" a="1"/>
  <c r="Q199" i="2" s="1"/>
  <c r="N199" i="2" a="1"/>
  <c r="N199" i="2" s="1"/>
  <c r="M199" i="2" a="1"/>
  <c r="M199" i="2" s="1"/>
  <c r="L199" i="2" a="1"/>
  <c r="L199" i="2" s="1"/>
  <c r="R199" i="2" a="1"/>
  <c r="R199" i="2" s="1"/>
  <c r="U199" i="2" a="1"/>
  <c r="U199" i="2" s="1"/>
  <c r="O199" i="2" a="1"/>
  <c r="O199" i="2" s="1"/>
  <c r="S199" i="2" a="1"/>
  <c r="S199" i="2" s="1"/>
  <c r="P199" i="2" a="1"/>
  <c r="P199" i="2" s="1"/>
  <c r="T199" i="2" a="1"/>
  <c r="T199" i="2" s="1"/>
  <c r="A182" i="2" a="1"/>
  <c r="A182" i="2" s="1"/>
  <c r="Q182" i="2" a="1"/>
  <c r="Q182" i="2" s="1"/>
  <c r="T182" i="2" a="1"/>
  <c r="T182" i="2" s="1"/>
  <c r="L182" i="2" a="1"/>
  <c r="L182" i="2" s="1"/>
  <c r="R182" i="2" a="1"/>
  <c r="R182" i="2" s="1"/>
  <c r="S182" i="2" a="1"/>
  <c r="S182" i="2" s="1"/>
  <c r="P182" i="2" a="1"/>
  <c r="P182" i="2" s="1"/>
  <c r="U182" i="2" a="1"/>
  <c r="U182" i="2" s="1"/>
  <c r="O182" i="2" a="1"/>
  <c r="O182" i="2" s="1"/>
  <c r="N182" i="2" a="1"/>
  <c r="N182" i="2" s="1"/>
  <c r="M182" i="2" a="1"/>
  <c r="M182" i="2" s="1"/>
  <c r="A167" i="2" a="1"/>
  <c r="A167" i="2" s="1"/>
  <c r="Q167" i="2" a="1"/>
  <c r="Q167" i="2" s="1"/>
  <c r="L167" i="2" a="1"/>
  <c r="L167" i="2" s="1"/>
  <c r="P167" i="2" a="1"/>
  <c r="P167" i="2" s="1"/>
  <c r="U167" i="2" a="1"/>
  <c r="U167" i="2" s="1"/>
  <c r="S167" i="2" a="1"/>
  <c r="S167" i="2" s="1"/>
  <c r="O167" i="2" a="1"/>
  <c r="O167" i="2" s="1"/>
  <c r="R167" i="2" a="1"/>
  <c r="R167" i="2" s="1"/>
  <c r="M167" i="2" a="1"/>
  <c r="M167" i="2" s="1"/>
  <c r="N167" i="2" a="1"/>
  <c r="N167" i="2" s="1"/>
  <c r="T167" i="2" a="1"/>
  <c r="T167" i="2" s="1"/>
  <c r="A148" i="2" a="1"/>
  <c r="A148" i="2" s="1"/>
  <c r="Q148" i="2" a="1"/>
  <c r="Q148" i="2" s="1"/>
  <c r="L148" i="2" a="1"/>
  <c r="L148" i="2" s="1"/>
  <c r="M148" i="2" a="1"/>
  <c r="M148" i="2" s="1"/>
  <c r="N148" i="2" a="1"/>
  <c r="N148" i="2" s="1"/>
  <c r="R148" i="2" a="1"/>
  <c r="R148" i="2" s="1"/>
  <c r="S148" i="2" a="1"/>
  <c r="S148" i="2" s="1"/>
  <c r="O148" i="2" a="1"/>
  <c r="O148" i="2" s="1"/>
  <c r="P148" i="2" a="1"/>
  <c r="P148" i="2" s="1"/>
  <c r="T148" i="2" a="1"/>
  <c r="T148" i="2" s="1"/>
  <c r="U148" i="2" a="1"/>
  <c r="U148" i="2" s="1"/>
  <c r="A126" i="2" a="1"/>
  <c r="A126" i="2" s="1"/>
  <c r="Q126" i="2" a="1"/>
  <c r="Q126" i="2" s="1"/>
  <c r="M126" i="2" a="1"/>
  <c r="M126" i="2" s="1"/>
  <c r="P126" i="2" a="1"/>
  <c r="P126" i="2" s="1"/>
  <c r="N126" i="2" a="1"/>
  <c r="N126" i="2" s="1"/>
  <c r="O126" i="2" a="1"/>
  <c r="O126" i="2" s="1"/>
  <c r="L126" i="2" a="1"/>
  <c r="L126" i="2" s="1"/>
  <c r="U126" i="2" a="1"/>
  <c r="U126" i="2" s="1"/>
  <c r="S126" i="2" a="1"/>
  <c r="S126" i="2" s="1"/>
  <c r="T126" i="2" a="1"/>
  <c r="T126" i="2" s="1"/>
  <c r="R126" i="2" a="1"/>
  <c r="R126" i="2" s="1"/>
  <c r="A110" i="2" a="1"/>
  <c r="A110" i="2" s="1"/>
  <c r="Q110" i="2" a="1"/>
  <c r="Q110" i="2" s="1"/>
  <c r="T110" i="2" a="1"/>
  <c r="T110" i="2" s="1"/>
  <c r="N110" i="2" a="1"/>
  <c r="N110" i="2" s="1"/>
  <c r="P110" i="2" a="1"/>
  <c r="P110" i="2" s="1"/>
  <c r="M110" i="2" a="1"/>
  <c r="M110" i="2" s="1"/>
  <c r="S110" i="2" a="1"/>
  <c r="S110" i="2" s="1"/>
  <c r="R110" i="2" a="1"/>
  <c r="R110" i="2" s="1"/>
  <c r="U110" i="2" a="1"/>
  <c r="U110" i="2" s="1"/>
  <c r="L110" i="2" a="1"/>
  <c r="L110" i="2" s="1"/>
  <c r="O110" i="2" a="1"/>
  <c r="O110" i="2" s="1"/>
  <c r="A90" i="2" a="1"/>
  <c r="A90" i="2" s="1"/>
  <c r="Q90" i="2" a="1"/>
  <c r="Q90" i="2" s="1"/>
  <c r="S90" i="2" a="1"/>
  <c r="S90" i="2" s="1"/>
  <c r="L90" i="2" a="1"/>
  <c r="L90" i="2" s="1"/>
  <c r="T90" i="2" a="1"/>
  <c r="T90" i="2" s="1"/>
  <c r="U90" i="2" a="1"/>
  <c r="U90" i="2" s="1"/>
  <c r="M90" i="2" a="1"/>
  <c r="M90" i="2" s="1"/>
  <c r="N90" i="2" a="1"/>
  <c r="N90" i="2" s="1"/>
  <c r="O90" i="2" a="1"/>
  <c r="O90" i="2" s="1"/>
  <c r="P90" i="2" a="1"/>
  <c r="P90" i="2" s="1"/>
  <c r="R90" i="2" a="1"/>
  <c r="R90" i="2" s="1"/>
  <c r="A80" i="2" a="1"/>
  <c r="A80" i="2" s="1"/>
  <c r="Q80" i="2" a="1"/>
  <c r="Q80" i="2" s="1"/>
  <c r="O80" i="2" a="1"/>
  <c r="O80" i="2" s="1"/>
  <c r="P80" i="2" a="1"/>
  <c r="P80" i="2" s="1"/>
  <c r="R80" i="2" a="1"/>
  <c r="R80" i="2" s="1"/>
  <c r="S80" i="2" a="1"/>
  <c r="S80" i="2" s="1"/>
  <c r="U80" i="2" a="1"/>
  <c r="U80" i="2" s="1"/>
  <c r="N80" i="2" a="1"/>
  <c r="N80" i="2" s="1"/>
  <c r="M80" i="2" a="1"/>
  <c r="M80" i="2" s="1"/>
  <c r="L80" i="2" a="1"/>
  <c r="L80" i="2" s="1"/>
  <c r="T80" i="2" a="1"/>
  <c r="T80" i="2" s="1"/>
  <c r="A33" i="2" a="1"/>
  <c r="A33" i="2" s="1"/>
  <c r="Q33" i="2" a="1"/>
  <c r="Q33" i="2" s="1"/>
  <c r="S33" i="2" a="1"/>
  <c r="S33" i="2" s="1"/>
  <c r="L33" i="2" a="1"/>
  <c r="L33" i="2" s="1"/>
  <c r="T33" i="2" a="1"/>
  <c r="T33" i="2" s="1"/>
  <c r="O33" i="2" a="1"/>
  <c r="O33" i="2" s="1"/>
  <c r="P33" i="2" a="1"/>
  <c r="P33" i="2" s="1"/>
  <c r="U33" i="2" a="1"/>
  <c r="U33" i="2" s="1"/>
  <c r="M33" i="2" a="1"/>
  <c r="M33" i="2" s="1"/>
  <c r="R33" i="2" a="1"/>
  <c r="R33" i="2" s="1"/>
  <c r="N33" i="2" a="1"/>
  <c r="N33" i="2" s="1"/>
  <c r="A280" i="2" a="1"/>
  <c r="A280" i="2" s="1"/>
  <c r="Q280" i="2" a="1"/>
  <c r="Q280" i="2" s="1"/>
  <c r="T280" i="2" a="1"/>
  <c r="T280" i="2" s="1"/>
  <c r="U280" i="2" a="1"/>
  <c r="U280" i="2" s="1"/>
  <c r="R280" i="2" a="1"/>
  <c r="R280" i="2" s="1"/>
  <c r="S280" i="2" a="1"/>
  <c r="S280" i="2" s="1"/>
  <c r="N280" i="2" a="1"/>
  <c r="N280" i="2" s="1"/>
  <c r="O280" i="2" a="1"/>
  <c r="O280" i="2" s="1"/>
  <c r="P280" i="2" a="1"/>
  <c r="P280" i="2" s="1"/>
  <c r="L280" i="2" a="1"/>
  <c r="L280" i="2" s="1"/>
  <c r="M280" i="2" a="1"/>
  <c r="M280" i="2" s="1"/>
  <c r="D253" i="2" a="1"/>
  <c r="D253" i="2" s="1"/>
  <c r="Q253" i="2" a="1"/>
  <c r="Q253" i="2" s="1"/>
  <c r="M253" i="2" a="1"/>
  <c r="M253" i="2" s="1"/>
  <c r="L253" i="2" a="1"/>
  <c r="L253" i="2" s="1"/>
  <c r="U253" i="2" a="1"/>
  <c r="U253" i="2" s="1"/>
  <c r="P253" i="2" a="1"/>
  <c r="P253" i="2" s="1"/>
  <c r="N253" i="2" a="1"/>
  <c r="N253" i="2" s="1"/>
  <c r="T253" i="2" a="1"/>
  <c r="T253" i="2" s="1"/>
  <c r="S253" i="2" a="1"/>
  <c r="S253" i="2" s="1"/>
  <c r="R253" i="2" a="1"/>
  <c r="R253" i="2" s="1"/>
  <c r="O253" i="2" a="1"/>
  <c r="O253" i="2" s="1"/>
  <c r="A225" i="2" a="1"/>
  <c r="A225" i="2" s="1"/>
  <c r="Q225" i="2" a="1"/>
  <c r="Q225" i="2" s="1"/>
  <c r="M225" i="2" a="1"/>
  <c r="M225" i="2" s="1"/>
  <c r="L225" i="2" a="1"/>
  <c r="L225" i="2" s="1"/>
  <c r="N225" i="2" a="1"/>
  <c r="N225" i="2" s="1"/>
  <c r="P225" i="2" a="1"/>
  <c r="P225" i="2" s="1"/>
  <c r="U225" i="2" a="1"/>
  <c r="U225" i="2" s="1"/>
  <c r="S225" i="2" a="1"/>
  <c r="S225" i="2" s="1"/>
  <c r="R225" i="2" a="1"/>
  <c r="R225" i="2" s="1"/>
  <c r="O225" i="2" a="1"/>
  <c r="O225" i="2" s="1"/>
  <c r="T225" i="2" a="1"/>
  <c r="T225" i="2" s="1"/>
  <c r="A196" i="2" a="1"/>
  <c r="A196" i="2" s="1"/>
  <c r="Q196" i="2" a="1"/>
  <c r="Q196" i="2" s="1"/>
  <c r="L196" i="2" a="1"/>
  <c r="L196" i="2" s="1"/>
  <c r="M196" i="2" a="1"/>
  <c r="M196" i="2" s="1"/>
  <c r="T196" i="2" a="1"/>
  <c r="T196" i="2" s="1"/>
  <c r="U196" i="2" a="1"/>
  <c r="U196" i="2" s="1"/>
  <c r="S196" i="2" a="1"/>
  <c r="S196" i="2" s="1"/>
  <c r="P196" i="2" a="1"/>
  <c r="P196" i="2" s="1"/>
  <c r="R196" i="2" a="1"/>
  <c r="R196" i="2" s="1"/>
  <c r="N196" i="2" a="1"/>
  <c r="N196" i="2" s="1"/>
  <c r="O196" i="2" a="1"/>
  <c r="O196" i="2" s="1"/>
  <c r="A160" i="2" a="1"/>
  <c r="A160" i="2" s="1"/>
  <c r="Q160" i="2" a="1"/>
  <c r="Q160" i="2" s="1"/>
  <c r="S160" i="2" a="1"/>
  <c r="S160" i="2" s="1"/>
  <c r="T160" i="2" a="1"/>
  <c r="T160" i="2" s="1"/>
  <c r="L160" i="2" a="1"/>
  <c r="L160" i="2" s="1"/>
  <c r="O160" i="2" a="1"/>
  <c r="O160" i="2" s="1"/>
  <c r="M160" i="2" a="1"/>
  <c r="M160" i="2" s="1"/>
  <c r="R160" i="2" a="1"/>
  <c r="R160" i="2" s="1"/>
  <c r="P160" i="2" a="1"/>
  <c r="P160" i="2" s="1"/>
  <c r="N160" i="2" a="1"/>
  <c r="N160" i="2" s="1"/>
  <c r="U160" i="2" a="1"/>
  <c r="U160" i="2" s="1"/>
  <c r="A130" i="2" a="1"/>
  <c r="A130" i="2" s="1"/>
  <c r="Q130" i="2" a="1"/>
  <c r="Q130" i="2" s="1"/>
  <c r="M130" i="2" a="1"/>
  <c r="M130" i="2" s="1"/>
  <c r="U130" i="2" a="1"/>
  <c r="U130" i="2" s="1"/>
  <c r="S130" i="2" a="1"/>
  <c r="S130" i="2" s="1"/>
  <c r="N130" i="2" a="1"/>
  <c r="N130" i="2" s="1"/>
  <c r="P130" i="2" a="1"/>
  <c r="P130" i="2" s="1"/>
  <c r="O130" i="2" a="1"/>
  <c r="O130" i="2" s="1"/>
  <c r="L130" i="2" a="1"/>
  <c r="L130" i="2" s="1"/>
  <c r="R130" i="2" a="1"/>
  <c r="R130" i="2" s="1"/>
  <c r="T130" i="2" a="1"/>
  <c r="T130" i="2" s="1"/>
  <c r="A101" i="2" a="1"/>
  <c r="A101" i="2" s="1"/>
  <c r="Q101" i="2" a="1"/>
  <c r="Q101" i="2" s="1"/>
  <c r="R101" i="2" a="1"/>
  <c r="R101" i="2" s="1"/>
  <c r="S101" i="2" a="1"/>
  <c r="S101" i="2" s="1"/>
  <c r="U101" i="2" a="1"/>
  <c r="U101" i="2" s="1"/>
  <c r="N101" i="2" a="1"/>
  <c r="N101" i="2" s="1"/>
  <c r="L101" i="2" a="1"/>
  <c r="L101" i="2" s="1"/>
  <c r="P101" i="2" a="1"/>
  <c r="P101" i="2" s="1"/>
  <c r="T101" i="2" a="1"/>
  <c r="T101" i="2" s="1"/>
  <c r="O101" i="2" a="1"/>
  <c r="O101" i="2" s="1"/>
  <c r="M101" i="2" a="1"/>
  <c r="M101" i="2" s="1"/>
  <c r="A251" i="2" a="1"/>
  <c r="A251" i="2" s="1"/>
  <c r="Q251" i="2" a="1"/>
  <c r="Q251" i="2" s="1"/>
  <c r="S251" i="2" a="1"/>
  <c r="S251" i="2" s="1"/>
  <c r="P251" i="2" a="1"/>
  <c r="P251" i="2" s="1"/>
  <c r="R251" i="2" a="1"/>
  <c r="R251" i="2" s="1"/>
  <c r="O251" i="2" a="1"/>
  <c r="O251" i="2" s="1"/>
  <c r="N251" i="2" a="1"/>
  <c r="N251" i="2" s="1"/>
  <c r="T251" i="2" a="1"/>
  <c r="T251" i="2" s="1"/>
  <c r="U251" i="2" a="1"/>
  <c r="U251" i="2" s="1"/>
  <c r="L251" i="2" a="1"/>
  <c r="L251" i="2" s="1"/>
  <c r="M251" i="2" a="1"/>
  <c r="M251" i="2" s="1"/>
  <c r="A109" i="2" a="1"/>
  <c r="A109" i="2" s="1"/>
  <c r="Q109" i="2" a="1"/>
  <c r="Q109" i="2" s="1"/>
  <c r="T109" i="2" a="1"/>
  <c r="T109" i="2" s="1"/>
  <c r="P109" i="2" a="1"/>
  <c r="P109" i="2" s="1"/>
  <c r="L109" i="2" a="1"/>
  <c r="L109" i="2" s="1"/>
  <c r="S109" i="2" a="1"/>
  <c r="S109" i="2" s="1"/>
  <c r="O109" i="2" a="1"/>
  <c r="O109" i="2" s="1"/>
  <c r="R109" i="2" a="1"/>
  <c r="R109" i="2" s="1"/>
  <c r="U109" i="2" a="1"/>
  <c r="U109" i="2" s="1"/>
  <c r="M109" i="2" a="1"/>
  <c r="M109" i="2" s="1"/>
  <c r="N109" i="2" a="1"/>
  <c r="N109" i="2" s="1"/>
  <c r="A89" i="2" a="1"/>
  <c r="A89" i="2" s="1"/>
  <c r="Q89" i="2" a="1"/>
  <c r="Q89" i="2" s="1"/>
  <c r="L89" i="2" a="1"/>
  <c r="L89" i="2" s="1"/>
  <c r="U89" i="2" a="1"/>
  <c r="U89" i="2" s="1"/>
  <c r="R89" i="2" a="1"/>
  <c r="R89" i="2" s="1"/>
  <c r="N89" i="2" a="1"/>
  <c r="N89" i="2" s="1"/>
  <c r="O89" i="2" a="1"/>
  <c r="O89" i="2" s="1"/>
  <c r="M89" i="2" a="1"/>
  <c r="M89" i="2" s="1"/>
  <c r="S89" i="2" a="1"/>
  <c r="S89" i="2" s="1"/>
  <c r="T89" i="2" a="1"/>
  <c r="T89" i="2" s="1"/>
  <c r="P89" i="2" a="1"/>
  <c r="P89" i="2" s="1"/>
  <c r="A158" i="2" a="1"/>
  <c r="A158" i="2" s="1"/>
  <c r="Q158" i="2" a="1"/>
  <c r="Q158" i="2" s="1"/>
  <c r="P158" i="2" a="1"/>
  <c r="P158" i="2" s="1"/>
  <c r="O158" i="2" a="1"/>
  <c r="O158" i="2" s="1"/>
  <c r="M158" i="2" a="1"/>
  <c r="M158" i="2" s="1"/>
  <c r="U158" i="2" a="1"/>
  <c r="U158" i="2" s="1"/>
  <c r="S158" i="2" a="1"/>
  <c r="S158" i="2" s="1"/>
  <c r="R158" i="2" a="1"/>
  <c r="R158" i="2" s="1"/>
  <c r="N158" i="2" a="1"/>
  <c r="N158" i="2" s="1"/>
  <c r="L158" i="2" a="1"/>
  <c r="L158" i="2" s="1"/>
  <c r="T158" i="2" a="1"/>
  <c r="T158" i="2" s="1"/>
  <c r="A128" i="2" a="1"/>
  <c r="A128" i="2" s="1"/>
  <c r="Q128" i="2" a="1"/>
  <c r="Q128" i="2" s="1"/>
  <c r="L128" i="2" a="1"/>
  <c r="L128" i="2" s="1"/>
  <c r="P128" i="2" a="1"/>
  <c r="P128" i="2" s="1"/>
  <c r="M128" i="2" a="1"/>
  <c r="M128" i="2" s="1"/>
  <c r="O128" i="2" a="1"/>
  <c r="O128" i="2" s="1"/>
  <c r="N128" i="2" a="1"/>
  <c r="N128" i="2" s="1"/>
  <c r="U128" i="2" a="1"/>
  <c r="U128" i="2" s="1"/>
  <c r="S128" i="2" a="1"/>
  <c r="S128" i="2" s="1"/>
  <c r="R128" i="2" a="1"/>
  <c r="R128" i="2" s="1"/>
  <c r="T128" i="2" a="1"/>
  <c r="T128" i="2" s="1"/>
  <c r="A99" i="2" a="1"/>
  <c r="A99" i="2" s="1"/>
  <c r="Q99" i="2" a="1"/>
  <c r="Q99" i="2" s="1"/>
  <c r="R99" i="2" a="1"/>
  <c r="R99" i="2" s="1"/>
  <c r="O99" i="2" a="1"/>
  <c r="O99" i="2" s="1"/>
  <c r="N99" i="2" a="1"/>
  <c r="N99" i="2" s="1"/>
  <c r="L99" i="2" a="1"/>
  <c r="L99" i="2" s="1"/>
  <c r="M99" i="2" a="1"/>
  <c r="M99" i="2" s="1"/>
  <c r="S99" i="2" a="1"/>
  <c r="S99" i="2" s="1"/>
  <c r="T99" i="2" a="1"/>
  <c r="T99" i="2" s="1"/>
  <c r="U99" i="2" a="1"/>
  <c r="U99" i="2" s="1"/>
  <c r="P99" i="2" a="1"/>
  <c r="P99" i="2" s="1"/>
  <c r="A4" i="2" a="1"/>
  <c r="A4" i="2" s="1"/>
  <c r="N4" i="2" a="1"/>
  <c r="N4" i="2" s="1"/>
  <c r="U4" i="2" a="1"/>
  <c r="U4" i="2" s="1"/>
  <c r="Q4" i="2" a="1"/>
  <c r="Q4" i="2" s="1"/>
  <c r="O4" i="2" a="1"/>
  <c r="O4" i="2" s="1"/>
  <c r="P4" i="2" a="1"/>
  <c r="P4" i="2" s="1"/>
  <c r="R4" i="2" a="1"/>
  <c r="R4" i="2" s="1"/>
  <c r="S4" i="2" a="1"/>
  <c r="S4" i="2" s="1"/>
  <c r="L4" i="2" a="1"/>
  <c r="L4" i="2" s="1"/>
  <c r="M4" i="2" a="1"/>
  <c r="M4" i="2" s="1"/>
  <c r="T4" i="2" a="1"/>
  <c r="T4" i="2" s="1"/>
  <c r="A71" i="2" a="1"/>
  <c r="A71" i="2" s="1"/>
  <c r="Q71" i="2" a="1"/>
  <c r="Q71" i="2" s="1"/>
  <c r="M71" i="2" a="1"/>
  <c r="M71" i="2" s="1"/>
  <c r="N71" i="2" a="1"/>
  <c r="N71" i="2" s="1"/>
  <c r="P71" i="2" a="1"/>
  <c r="P71" i="2" s="1"/>
  <c r="S71" i="2" a="1"/>
  <c r="S71" i="2" s="1"/>
  <c r="O71" i="2" a="1"/>
  <c r="O71" i="2" s="1"/>
  <c r="R71" i="2" a="1"/>
  <c r="R71" i="2" s="1"/>
  <c r="L71" i="2" a="1"/>
  <c r="L71" i="2" s="1"/>
  <c r="U71" i="2" a="1"/>
  <c r="U71" i="2" s="1"/>
  <c r="T71" i="2" a="1"/>
  <c r="T71" i="2" s="1"/>
  <c r="D249" i="2" a="1"/>
  <c r="D249" i="2" s="1"/>
  <c r="Q249" i="2" a="1"/>
  <c r="Q249" i="2" s="1"/>
  <c r="U249" i="2" a="1"/>
  <c r="U249" i="2" s="1"/>
  <c r="R249" i="2" a="1"/>
  <c r="R249" i="2" s="1"/>
  <c r="P249" i="2" a="1"/>
  <c r="P249" i="2" s="1"/>
  <c r="L249" i="2" a="1"/>
  <c r="L249" i="2" s="1"/>
  <c r="S249" i="2" a="1"/>
  <c r="S249" i="2" s="1"/>
  <c r="O249" i="2" a="1"/>
  <c r="O249" i="2" s="1"/>
  <c r="T249" i="2" a="1"/>
  <c r="T249" i="2" s="1"/>
  <c r="M249" i="2" a="1"/>
  <c r="M249" i="2" s="1"/>
  <c r="N249" i="2" a="1"/>
  <c r="N249" i="2" s="1"/>
  <c r="A95" i="2" a="1"/>
  <c r="A95" i="2" s="1"/>
  <c r="Q95" i="2" a="1"/>
  <c r="Q95" i="2" s="1"/>
  <c r="M95" i="2" a="1"/>
  <c r="M95" i="2" s="1"/>
  <c r="S95" i="2" a="1"/>
  <c r="S95" i="2" s="1"/>
  <c r="L95" i="2" a="1"/>
  <c r="L95" i="2" s="1"/>
  <c r="N95" i="2" a="1"/>
  <c r="N95" i="2" s="1"/>
  <c r="T95" i="2" a="1"/>
  <c r="T95" i="2" s="1"/>
  <c r="R95" i="2" a="1"/>
  <c r="R95" i="2" s="1"/>
  <c r="O95" i="2" a="1"/>
  <c r="O95" i="2" s="1"/>
  <c r="U95" i="2" a="1"/>
  <c r="U95" i="2" s="1"/>
  <c r="P95" i="2" a="1"/>
  <c r="P95" i="2" s="1"/>
  <c r="A92" i="2" a="1"/>
  <c r="A92" i="2" s="1"/>
  <c r="Q92" i="2" a="1"/>
  <c r="Q92" i="2" s="1"/>
  <c r="M92" i="2" a="1"/>
  <c r="M92" i="2" s="1"/>
  <c r="S92" i="2" a="1"/>
  <c r="S92" i="2" s="1"/>
  <c r="T92" i="2" a="1"/>
  <c r="T92" i="2" s="1"/>
  <c r="U92" i="2" a="1"/>
  <c r="U92" i="2" s="1"/>
  <c r="L92" i="2" a="1"/>
  <c r="L92" i="2" s="1"/>
  <c r="P92" i="2" a="1"/>
  <c r="P92" i="2" s="1"/>
  <c r="N92" i="2" a="1"/>
  <c r="N92" i="2" s="1"/>
  <c r="O92" i="2" a="1"/>
  <c r="O92" i="2" s="1"/>
  <c r="R92" i="2" a="1"/>
  <c r="R92" i="2" s="1"/>
  <c r="A86" i="2" a="1"/>
  <c r="A86" i="2" s="1"/>
  <c r="Q86" i="2" a="1"/>
  <c r="Q86" i="2" s="1"/>
  <c r="O86" i="2" a="1"/>
  <c r="O86" i="2" s="1"/>
  <c r="P86" i="2" a="1"/>
  <c r="P86" i="2" s="1"/>
  <c r="U86" i="2" a="1"/>
  <c r="U86" i="2" s="1"/>
  <c r="M86" i="2" a="1"/>
  <c r="M86" i="2" s="1"/>
  <c r="L86" i="2" a="1"/>
  <c r="L86" i="2" s="1"/>
  <c r="N86" i="2" a="1"/>
  <c r="N86" i="2" s="1"/>
  <c r="S86" i="2" a="1"/>
  <c r="S86" i="2" s="1"/>
  <c r="R86" i="2" a="1"/>
  <c r="R86" i="2" s="1"/>
  <c r="T86" i="2" a="1"/>
  <c r="T86" i="2" s="1"/>
  <c r="D265" i="2" a="1"/>
  <c r="D265" i="2" s="1"/>
  <c r="Q265" i="2" a="1"/>
  <c r="Q265" i="2" s="1"/>
  <c r="U265" i="2" a="1"/>
  <c r="U265" i="2" s="1"/>
  <c r="L265" i="2" a="1"/>
  <c r="L265" i="2" s="1"/>
  <c r="S265" i="2" a="1"/>
  <c r="S265" i="2" s="1"/>
  <c r="M265" i="2" a="1"/>
  <c r="M265" i="2" s="1"/>
  <c r="T265" i="2" a="1"/>
  <c r="T265" i="2" s="1"/>
  <c r="N265" i="2" a="1"/>
  <c r="N265" i="2" s="1"/>
  <c r="R265" i="2" a="1"/>
  <c r="R265" i="2" s="1"/>
  <c r="P265" i="2" a="1"/>
  <c r="P265" i="2" s="1"/>
  <c r="O265" i="2" a="1"/>
  <c r="O265" i="2" s="1"/>
  <c r="D210" i="2" a="1"/>
  <c r="D210" i="2" s="1"/>
  <c r="Q210" i="2" a="1"/>
  <c r="Q210" i="2" s="1"/>
  <c r="R210" i="2" a="1"/>
  <c r="R210" i="2" s="1"/>
  <c r="T210" i="2" a="1"/>
  <c r="T210" i="2" s="1"/>
  <c r="S210" i="2" a="1"/>
  <c r="S210" i="2" s="1"/>
  <c r="U210" i="2" a="1"/>
  <c r="U210" i="2" s="1"/>
  <c r="P210" i="2" a="1"/>
  <c r="P210" i="2" s="1"/>
  <c r="O210" i="2" a="1"/>
  <c r="O210" i="2" s="1"/>
  <c r="L210" i="2" a="1"/>
  <c r="L210" i="2" s="1"/>
  <c r="M210" i="2" a="1"/>
  <c r="M210" i="2" s="1"/>
  <c r="N210" i="2" a="1"/>
  <c r="N210" i="2" s="1"/>
  <c r="A100" i="2" a="1"/>
  <c r="A100" i="2" s="1"/>
  <c r="Q100" i="2" a="1"/>
  <c r="Q100" i="2" s="1"/>
  <c r="S100" i="2" a="1"/>
  <c r="S100" i="2" s="1"/>
  <c r="T100" i="2" a="1"/>
  <c r="T100" i="2" s="1"/>
  <c r="P100" i="2" a="1"/>
  <c r="P100" i="2" s="1"/>
  <c r="L100" i="2" a="1"/>
  <c r="L100" i="2" s="1"/>
  <c r="M100" i="2" a="1"/>
  <c r="M100" i="2" s="1"/>
  <c r="O100" i="2" a="1"/>
  <c r="O100" i="2" s="1"/>
  <c r="U100" i="2" a="1"/>
  <c r="U100" i="2" s="1"/>
  <c r="N100" i="2" a="1"/>
  <c r="N100" i="2" s="1"/>
  <c r="R100" i="2" a="1"/>
  <c r="R100" i="2" s="1"/>
  <c r="A84" i="2" a="1"/>
  <c r="A84" i="2" s="1"/>
  <c r="Q84" i="2" a="1"/>
  <c r="Q84" i="2" s="1"/>
  <c r="P84" i="2" a="1"/>
  <c r="P84" i="2" s="1"/>
  <c r="L84" i="2" a="1"/>
  <c r="L84" i="2" s="1"/>
  <c r="M84" i="2" a="1"/>
  <c r="M84" i="2" s="1"/>
  <c r="O84" i="2" a="1"/>
  <c r="O84" i="2" s="1"/>
  <c r="N84" i="2" a="1"/>
  <c r="N84" i="2" s="1"/>
  <c r="S84" i="2" a="1"/>
  <c r="S84" i="2" s="1"/>
  <c r="T84" i="2" a="1"/>
  <c r="T84" i="2" s="1"/>
  <c r="U84" i="2" a="1"/>
  <c r="U84" i="2" s="1"/>
  <c r="R84" i="2" a="1"/>
  <c r="R84" i="2" s="1"/>
  <c r="A53" i="2" a="1"/>
  <c r="A53" i="2" s="1"/>
  <c r="Q53" i="2" a="1"/>
  <c r="Q53" i="2" s="1"/>
  <c r="T53" i="2" a="1"/>
  <c r="T53" i="2" s="1"/>
  <c r="U53" i="2" a="1"/>
  <c r="U53" i="2" s="1"/>
  <c r="L53" i="2" a="1"/>
  <c r="L53" i="2" s="1"/>
  <c r="P53" i="2" a="1"/>
  <c r="P53" i="2" s="1"/>
  <c r="N53" i="2" a="1"/>
  <c r="N53" i="2" s="1"/>
  <c r="M53" i="2" a="1"/>
  <c r="M53" i="2" s="1"/>
  <c r="R53" i="2" a="1"/>
  <c r="R53" i="2" s="1"/>
  <c r="S53" i="2" a="1"/>
  <c r="S53" i="2" s="1"/>
  <c r="O53" i="2" a="1"/>
  <c r="O53" i="2" s="1"/>
  <c r="A299" i="2" a="1"/>
  <c r="A299" i="2" s="1"/>
  <c r="Q299" i="2" a="1"/>
  <c r="Q299" i="2" s="1"/>
  <c r="L299" i="2" a="1"/>
  <c r="L299" i="2" s="1"/>
  <c r="M299" i="2" a="1"/>
  <c r="M299" i="2" s="1"/>
  <c r="O299" i="2" a="1"/>
  <c r="O299" i="2" s="1"/>
  <c r="T299" i="2" a="1"/>
  <c r="T299" i="2" s="1"/>
  <c r="N299" i="2" a="1"/>
  <c r="N299" i="2" s="1"/>
  <c r="U299" i="2" a="1"/>
  <c r="U299" i="2" s="1"/>
  <c r="P299" i="2" a="1"/>
  <c r="P299" i="2" s="1"/>
  <c r="S299" i="2" a="1"/>
  <c r="S299" i="2" s="1"/>
  <c r="R299" i="2" a="1"/>
  <c r="R299" i="2" s="1"/>
  <c r="D267" i="2" a="1"/>
  <c r="D267" i="2" s="1"/>
  <c r="Q267" i="2" a="1"/>
  <c r="Q267" i="2" s="1"/>
  <c r="M267" i="2" a="1"/>
  <c r="M267" i="2" s="1"/>
  <c r="O267" i="2" a="1"/>
  <c r="O267" i="2" s="1"/>
  <c r="N267" i="2" a="1"/>
  <c r="N267" i="2" s="1"/>
  <c r="L267" i="2" a="1"/>
  <c r="L267" i="2" s="1"/>
  <c r="U267" i="2" a="1"/>
  <c r="U267" i="2" s="1"/>
  <c r="T267" i="2" a="1"/>
  <c r="T267" i="2" s="1"/>
  <c r="R267" i="2" a="1"/>
  <c r="R267" i="2" s="1"/>
  <c r="S267" i="2" a="1"/>
  <c r="S267" i="2" s="1"/>
  <c r="P267" i="2" a="1"/>
  <c r="P267" i="2" s="1"/>
  <c r="Q243" i="2" a="1"/>
  <c r="Q243" i="2" s="1"/>
  <c r="M243" i="2" a="1"/>
  <c r="M243" i="2" s="1"/>
  <c r="L243" i="2" a="1"/>
  <c r="L243" i="2" s="1"/>
  <c r="U243" i="2" a="1"/>
  <c r="U243" i="2" s="1"/>
  <c r="O243" i="2" a="1"/>
  <c r="O243" i="2" s="1"/>
  <c r="R243" i="2" a="1"/>
  <c r="R243" i="2" s="1"/>
  <c r="S243" i="2" a="1"/>
  <c r="S243" i="2" s="1"/>
  <c r="P243" i="2" a="1"/>
  <c r="P243" i="2" s="1"/>
  <c r="T243" i="2" a="1"/>
  <c r="T243" i="2" s="1"/>
  <c r="N243" i="2" a="1"/>
  <c r="N243" i="2" s="1"/>
  <c r="A214" i="2" a="1"/>
  <c r="A214" i="2" s="1"/>
  <c r="Q214" i="2" a="1"/>
  <c r="Q214" i="2" s="1"/>
  <c r="R214" i="2" a="1"/>
  <c r="R214" i="2" s="1"/>
  <c r="S214" i="2" a="1"/>
  <c r="S214" i="2" s="1"/>
  <c r="T214" i="2" a="1"/>
  <c r="T214" i="2" s="1"/>
  <c r="P214" i="2" a="1"/>
  <c r="P214" i="2" s="1"/>
  <c r="U214" i="2" a="1"/>
  <c r="U214" i="2" s="1"/>
  <c r="M214" i="2" a="1"/>
  <c r="M214" i="2" s="1"/>
  <c r="N214" i="2" a="1"/>
  <c r="N214" i="2" s="1"/>
  <c r="O214" i="2" a="1"/>
  <c r="O214" i="2" s="1"/>
  <c r="L214" i="2" a="1"/>
  <c r="L214" i="2" s="1"/>
  <c r="A180" i="2" a="1"/>
  <c r="A180" i="2" s="1"/>
  <c r="Q180" i="2" a="1"/>
  <c r="Q180" i="2" s="1"/>
  <c r="S180" i="2" a="1"/>
  <c r="S180" i="2" s="1"/>
  <c r="P180" i="2" a="1"/>
  <c r="P180" i="2" s="1"/>
  <c r="T180" i="2" a="1"/>
  <c r="T180" i="2" s="1"/>
  <c r="U180" i="2" a="1"/>
  <c r="U180" i="2" s="1"/>
  <c r="L180" i="2" a="1"/>
  <c r="L180" i="2" s="1"/>
  <c r="O180" i="2" a="1"/>
  <c r="O180" i="2" s="1"/>
  <c r="N180" i="2" a="1"/>
  <c r="N180" i="2" s="1"/>
  <c r="M180" i="2" a="1"/>
  <c r="M180" i="2" s="1"/>
  <c r="R180" i="2" a="1"/>
  <c r="R180" i="2" s="1"/>
  <c r="A146" i="2" a="1"/>
  <c r="A146" i="2" s="1"/>
  <c r="Q146" i="2" a="1"/>
  <c r="Q146" i="2" s="1"/>
  <c r="L146" i="2" a="1"/>
  <c r="L146" i="2" s="1"/>
  <c r="T146" i="2" a="1"/>
  <c r="T146" i="2" s="1"/>
  <c r="U146" i="2" a="1"/>
  <c r="U146" i="2" s="1"/>
  <c r="R146" i="2" a="1"/>
  <c r="R146" i="2" s="1"/>
  <c r="P146" i="2" a="1"/>
  <c r="P146" i="2" s="1"/>
  <c r="S146" i="2" a="1"/>
  <c r="S146" i="2" s="1"/>
  <c r="M146" i="2" a="1"/>
  <c r="M146" i="2" s="1"/>
  <c r="N146" i="2" a="1"/>
  <c r="N146" i="2" s="1"/>
  <c r="O146" i="2" a="1"/>
  <c r="O146" i="2" s="1"/>
  <c r="A116" i="2" a="1"/>
  <c r="A116" i="2" s="1"/>
  <c r="Q116" i="2" a="1"/>
  <c r="Q116" i="2" s="1"/>
  <c r="T116" i="2" a="1"/>
  <c r="T116" i="2" s="1"/>
  <c r="M116" i="2" a="1"/>
  <c r="M116" i="2" s="1"/>
  <c r="P116" i="2" a="1"/>
  <c r="P116" i="2" s="1"/>
  <c r="O116" i="2" a="1"/>
  <c r="O116" i="2" s="1"/>
  <c r="L116" i="2" a="1"/>
  <c r="L116" i="2" s="1"/>
  <c r="U116" i="2" a="1"/>
  <c r="U116" i="2" s="1"/>
  <c r="N116" i="2" a="1"/>
  <c r="N116" i="2" s="1"/>
  <c r="S116" i="2" a="1"/>
  <c r="S116" i="2" s="1"/>
  <c r="R116" i="2" a="1"/>
  <c r="R116" i="2" s="1"/>
  <c r="A83" i="2" a="1"/>
  <c r="A83" i="2" s="1"/>
  <c r="Q83" i="2" a="1"/>
  <c r="Q83" i="2" s="1"/>
  <c r="M83" i="2" a="1"/>
  <c r="M83" i="2" s="1"/>
  <c r="P83" i="2" a="1"/>
  <c r="P83" i="2" s="1"/>
  <c r="T83" i="2" a="1"/>
  <c r="T83" i="2" s="1"/>
  <c r="N83" i="2" a="1"/>
  <c r="N83" i="2" s="1"/>
  <c r="O83" i="2" a="1"/>
  <c r="O83" i="2" s="1"/>
  <c r="L83" i="2" a="1"/>
  <c r="L83" i="2" s="1"/>
  <c r="R83" i="2" a="1"/>
  <c r="R83" i="2" s="1"/>
  <c r="S83" i="2" a="1"/>
  <c r="S83" i="2" s="1"/>
  <c r="U83" i="2" a="1"/>
  <c r="U83" i="2" s="1"/>
  <c r="A68" i="2" a="1"/>
  <c r="A68" i="2" s="1"/>
  <c r="Q68" i="2" a="1"/>
  <c r="Q68" i="2" s="1"/>
  <c r="O68" i="2" a="1"/>
  <c r="O68" i="2" s="1"/>
  <c r="N68" i="2" a="1"/>
  <c r="N68" i="2" s="1"/>
  <c r="M68" i="2" a="1"/>
  <c r="M68" i="2" s="1"/>
  <c r="R68" i="2" a="1"/>
  <c r="R68" i="2" s="1"/>
  <c r="S68" i="2" a="1"/>
  <c r="S68" i="2" s="1"/>
  <c r="T68" i="2" a="1"/>
  <c r="T68" i="2" s="1"/>
  <c r="P68" i="2" a="1"/>
  <c r="P68" i="2" s="1"/>
  <c r="U68" i="2" a="1"/>
  <c r="U68" i="2" s="1"/>
  <c r="L68" i="2" a="1"/>
  <c r="L68" i="2" s="1"/>
  <c r="A34" i="2" a="1"/>
  <c r="A34" i="2" s="1"/>
  <c r="Q34" i="2" a="1"/>
  <c r="Q34" i="2" s="1"/>
  <c r="U34" i="2" a="1"/>
  <c r="U34" i="2" s="1"/>
  <c r="M34" i="2" a="1"/>
  <c r="M34" i="2" s="1"/>
  <c r="N34" i="2" a="1"/>
  <c r="N34" i="2" s="1"/>
  <c r="P34" i="2" a="1"/>
  <c r="P34" i="2" s="1"/>
  <c r="S34" i="2" a="1"/>
  <c r="S34" i="2" s="1"/>
  <c r="L34" i="2" a="1"/>
  <c r="L34" i="2" s="1"/>
  <c r="O34" i="2" a="1"/>
  <c r="O34" i="2" s="1"/>
  <c r="T34" i="2" a="1"/>
  <c r="T34" i="2" s="1"/>
  <c r="R34" i="2" a="1"/>
  <c r="R34" i="2" s="1"/>
  <c r="A271" i="2" a="1"/>
  <c r="A271" i="2" s="1"/>
  <c r="Q271" i="2" a="1"/>
  <c r="Q271" i="2" s="1"/>
  <c r="N271" i="2" a="1"/>
  <c r="N271" i="2" s="1"/>
  <c r="R271" i="2" a="1"/>
  <c r="R271" i="2" s="1"/>
  <c r="O271" i="2" a="1"/>
  <c r="O271" i="2" s="1"/>
  <c r="P271" i="2" a="1"/>
  <c r="P271" i="2" s="1"/>
  <c r="M271" i="2" a="1"/>
  <c r="M271" i="2" s="1"/>
  <c r="L271" i="2" a="1"/>
  <c r="L271" i="2" s="1"/>
  <c r="U271" i="2" a="1"/>
  <c r="U271" i="2" s="1"/>
  <c r="S271" i="2" a="1"/>
  <c r="S271" i="2" s="1"/>
  <c r="T271" i="2" a="1"/>
  <c r="T271" i="2" s="1"/>
  <c r="A127" i="2" a="1"/>
  <c r="A127" i="2" s="1"/>
  <c r="Q127" i="2" a="1"/>
  <c r="Q127" i="2" s="1"/>
  <c r="M127" i="2" a="1"/>
  <c r="M127" i="2" s="1"/>
  <c r="P127" i="2" a="1"/>
  <c r="P127" i="2" s="1"/>
  <c r="R127" i="2" a="1"/>
  <c r="R127" i="2" s="1"/>
  <c r="O127" i="2" a="1"/>
  <c r="O127" i="2" s="1"/>
  <c r="N127" i="2" a="1"/>
  <c r="N127" i="2" s="1"/>
  <c r="L127" i="2" a="1"/>
  <c r="L127" i="2" s="1"/>
  <c r="U127" i="2" a="1"/>
  <c r="U127" i="2" s="1"/>
  <c r="T127" i="2" a="1"/>
  <c r="T127" i="2" s="1"/>
  <c r="S127" i="2" a="1"/>
  <c r="S127" i="2" s="1"/>
  <c r="A277" i="2" a="1"/>
  <c r="A277" i="2" s="1"/>
  <c r="Q277" i="2" a="1"/>
  <c r="Q277" i="2" s="1"/>
  <c r="L277" i="2" a="1"/>
  <c r="L277" i="2" s="1"/>
  <c r="U277" i="2" a="1"/>
  <c r="U277" i="2" s="1"/>
  <c r="T277" i="2" a="1"/>
  <c r="T277" i="2" s="1"/>
  <c r="R277" i="2" a="1"/>
  <c r="R277" i="2" s="1"/>
  <c r="S277" i="2" a="1"/>
  <c r="S277" i="2" s="1"/>
  <c r="N277" i="2" a="1"/>
  <c r="N277" i="2" s="1"/>
  <c r="M277" i="2" a="1"/>
  <c r="M277" i="2" s="1"/>
  <c r="P277" i="2" a="1"/>
  <c r="P277" i="2" s="1"/>
  <c r="O277" i="2" a="1"/>
  <c r="O277" i="2" s="1"/>
  <c r="A284" i="2" a="1"/>
  <c r="A284" i="2" s="1"/>
  <c r="Q284" i="2" a="1"/>
  <c r="Q284" i="2" s="1"/>
  <c r="T284" i="2" a="1"/>
  <c r="T284" i="2" s="1"/>
  <c r="R284" i="2" a="1"/>
  <c r="R284" i="2" s="1"/>
  <c r="U284" i="2" a="1"/>
  <c r="U284" i="2" s="1"/>
  <c r="L284" i="2" a="1"/>
  <c r="L284" i="2" s="1"/>
  <c r="S284" i="2" a="1"/>
  <c r="S284" i="2" s="1"/>
  <c r="P284" i="2" a="1"/>
  <c r="P284" i="2" s="1"/>
  <c r="N284" i="2" a="1"/>
  <c r="N284" i="2" s="1"/>
  <c r="M284" i="2" a="1"/>
  <c r="M284" i="2" s="1"/>
  <c r="O284" i="2" a="1"/>
  <c r="O284" i="2" s="1"/>
  <c r="A179" i="2" a="1"/>
  <c r="A179" i="2" s="1"/>
  <c r="Q179" i="2" a="1"/>
  <c r="Q179" i="2" s="1"/>
  <c r="T179" i="2" a="1"/>
  <c r="T179" i="2" s="1"/>
  <c r="M179" i="2" a="1"/>
  <c r="M179" i="2" s="1"/>
  <c r="U179" i="2" a="1"/>
  <c r="U179" i="2" s="1"/>
  <c r="R179" i="2" a="1"/>
  <c r="R179" i="2" s="1"/>
  <c r="N179" i="2" a="1"/>
  <c r="N179" i="2" s="1"/>
  <c r="S179" i="2" a="1"/>
  <c r="S179" i="2" s="1"/>
  <c r="L179" i="2" a="1"/>
  <c r="L179" i="2" s="1"/>
  <c r="P179" i="2" a="1"/>
  <c r="P179" i="2" s="1"/>
  <c r="O179" i="2" a="1"/>
  <c r="O179" i="2" s="1"/>
  <c r="A274" i="2" a="1"/>
  <c r="A274" i="2" s="1"/>
  <c r="Q274" i="2" a="1"/>
  <c r="Q274" i="2" s="1"/>
  <c r="S274" i="2" a="1"/>
  <c r="S274" i="2" s="1"/>
  <c r="T274" i="2" a="1"/>
  <c r="T274" i="2" s="1"/>
  <c r="P274" i="2" a="1"/>
  <c r="P274" i="2" s="1"/>
  <c r="R274" i="2" a="1"/>
  <c r="R274" i="2" s="1"/>
  <c r="U274" i="2" a="1"/>
  <c r="U274" i="2" s="1"/>
  <c r="M274" i="2" a="1"/>
  <c r="M274" i="2" s="1"/>
  <c r="L274" i="2" a="1"/>
  <c r="L274" i="2" s="1"/>
  <c r="O274" i="2" a="1"/>
  <c r="O274" i="2" s="1"/>
  <c r="N274" i="2" a="1"/>
  <c r="N274" i="2" s="1"/>
  <c r="A48" i="2" a="1"/>
  <c r="A48" i="2" s="1"/>
  <c r="Q48" i="2" a="1"/>
  <c r="Q48" i="2" s="1"/>
  <c r="U48" i="2" a="1"/>
  <c r="U48" i="2" s="1"/>
  <c r="S48" i="2" a="1"/>
  <c r="S48" i="2" s="1"/>
  <c r="N48" i="2" a="1"/>
  <c r="N48" i="2" s="1"/>
  <c r="T48" i="2" a="1"/>
  <c r="T48" i="2" s="1"/>
  <c r="M48" i="2" a="1"/>
  <c r="M48" i="2" s="1"/>
  <c r="O48" i="2" a="1"/>
  <c r="O48" i="2" s="1"/>
  <c r="L48" i="2" a="1"/>
  <c r="L48" i="2" s="1"/>
  <c r="R48" i="2" a="1"/>
  <c r="R48" i="2" s="1"/>
  <c r="P48" i="2" a="1"/>
  <c r="P48" i="2" s="1"/>
  <c r="D268" i="2" a="1"/>
  <c r="D268" i="2" s="1"/>
  <c r="Q268" i="2" a="1"/>
  <c r="Q268" i="2" s="1"/>
  <c r="T268" i="2" a="1"/>
  <c r="T268" i="2" s="1"/>
  <c r="O268" i="2" a="1"/>
  <c r="O268" i="2" s="1"/>
  <c r="U268" i="2" a="1"/>
  <c r="U268" i="2" s="1"/>
  <c r="P268" i="2" a="1"/>
  <c r="P268" i="2" s="1"/>
  <c r="L268" i="2" a="1"/>
  <c r="L268" i="2" s="1"/>
  <c r="N268" i="2" a="1"/>
  <c r="N268" i="2" s="1"/>
  <c r="M268" i="2" a="1"/>
  <c r="M268" i="2" s="1"/>
  <c r="R268" i="2" a="1"/>
  <c r="R268" i="2" s="1"/>
  <c r="S268" i="2" a="1"/>
  <c r="S268" i="2" s="1"/>
  <c r="A194" i="2" a="1"/>
  <c r="A194" i="2" s="1"/>
  <c r="Q194" i="2" a="1"/>
  <c r="Q194" i="2" s="1"/>
  <c r="S194" i="2" a="1"/>
  <c r="S194" i="2" s="1"/>
  <c r="T194" i="2" a="1"/>
  <c r="T194" i="2" s="1"/>
  <c r="U194" i="2" a="1"/>
  <c r="U194" i="2" s="1"/>
  <c r="N194" i="2" a="1"/>
  <c r="N194" i="2" s="1"/>
  <c r="O194" i="2" a="1"/>
  <c r="O194" i="2" s="1"/>
  <c r="P194" i="2" a="1"/>
  <c r="P194" i="2" s="1"/>
  <c r="R194" i="2" a="1"/>
  <c r="R194" i="2" s="1"/>
  <c r="L194" i="2" a="1"/>
  <c r="L194" i="2" s="1"/>
  <c r="M194" i="2" a="1"/>
  <c r="M194" i="2" s="1"/>
  <c r="A105" i="2" a="1"/>
  <c r="A105" i="2" s="1"/>
  <c r="Q105" i="2" a="1"/>
  <c r="Q105" i="2" s="1"/>
  <c r="T105" i="2" a="1"/>
  <c r="T105" i="2" s="1"/>
  <c r="P105" i="2" a="1"/>
  <c r="P105" i="2" s="1"/>
  <c r="L105" i="2" a="1"/>
  <c r="L105" i="2" s="1"/>
  <c r="U105" i="2" a="1"/>
  <c r="U105" i="2" s="1"/>
  <c r="M105" i="2" a="1"/>
  <c r="M105" i="2" s="1"/>
  <c r="R105" i="2" a="1"/>
  <c r="R105" i="2" s="1"/>
  <c r="O105" i="2" a="1"/>
  <c r="O105" i="2" s="1"/>
  <c r="S105" i="2" a="1"/>
  <c r="S105" i="2" s="1"/>
  <c r="N105" i="2" a="1"/>
  <c r="N105" i="2" s="1"/>
  <c r="D247" i="2" a="1"/>
  <c r="D247" i="2" s="1"/>
  <c r="Q247" i="2" a="1"/>
  <c r="Q247" i="2" s="1"/>
  <c r="L247" i="2" a="1"/>
  <c r="L247" i="2" s="1"/>
  <c r="O247" i="2" a="1"/>
  <c r="O247" i="2" s="1"/>
  <c r="N247" i="2" a="1"/>
  <c r="N247" i="2" s="1"/>
  <c r="T247" i="2" a="1"/>
  <c r="T247" i="2" s="1"/>
  <c r="M247" i="2" a="1"/>
  <c r="M247" i="2" s="1"/>
  <c r="P247" i="2" a="1"/>
  <c r="P247" i="2" s="1"/>
  <c r="U247" i="2" a="1"/>
  <c r="U247" i="2" s="1"/>
  <c r="R247" i="2" a="1"/>
  <c r="R247" i="2" s="1"/>
  <c r="S247" i="2" a="1"/>
  <c r="S247" i="2" s="1"/>
  <c r="Q47" i="2" a="1"/>
  <c r="Q47" i="2" s="1"/>
  <c r="U47" i="2" a="1"/>
  <c r="U47" i="2" s="1"/>
  <c r="S47" i="2" a="1"/>
  <c r="S47" i="2" s="1"/>
  <c r="P47" i="2" a="1"/>
  <c r="P47" i="2" s="1"/>
  <c r="T47" i="2" a="1"/>
  <c r="T47" i="2" s="1"/>
  <c r="O47" i="2" a="1"/>
  <c r="O47" i="2" s="1"/>
  <c r="R47" i="2" a="1"/>
  <c r="R47" i="2" s="1"/>
  <c r="M47" i="2" a="1"/>
  <c r="M47" i="2" s="1"/>
  <c r="L47" i="2" a="1"/>
  <c r="L47" i="2" s="1"/>
  <c r="N47" i="2" a="1"/>
  <c r="N47" i="2" s="1"/>
  <c r="A244" i="2" a="1"/>
  <c r="A244" i="2" s="1"/>
  <c r="Q244" i="2" a="1"/>
  <c r="Q244" i="2" s="1"/>
  <c r="U244" i="2" a="1"/>
  <c r="U244" i="2" s="1"/>
  <c r="L244" i="2" a="1"/>
  <c r="L244" i="2" s="1"/>
  <c r="T244" i="2" a="1"/>
  <c r="T244" i="2" s="1"/>
  <c r="S244" i="2" a="1"/>
  <c r="S244" i="2" s="1"/>
  <c r="R244" i="2" a="1"/>
  <c r="R244" i="2" s="1"/>
  <c r="O244" i="2" a="1"/>
  <c r="O244" i="2" s="1"/>
  <c r="P244" i="2" a="1"/>
  <c r="P244" i="2" s="1"/>
  <c r="N244" i="2" a="1"/>
  <c r="N244" i="2" s="1"/>
  <c r="M244" i="2" a="1"/>
  <c r="M244" i="2" s="1"/>
  <c r="A193" i="2" a="1"/>
  <c r="A193" i="2" s="1"/>
  <c r="Q193" i="2" a="1"/>
  <c r="Q193" i="2" s="1"/>
  <c r="S193" i="2" a="1"/>
  <c r="S193" i="2" s="1"/>
  <c r="O193" i="2" a="1"/>
  <c r="O193" i="2" s="1"/>
  <c r="R193" i="2" a="1"/>
  <c r="R193" i="2" s="1"/>
  <c r="P193" i="2" a="1"/>
  <c r="P193" i="2" s="1"/>
  <c r="U193" i="2" a="1"/>
  <c r="U193" i="2" s="1"/>
  <c r="L193" i="2" a="1"/>
  <c r="L193" i="2" s="1"/>
  <c r="T193" i="2" a="1"/>
  <c r="T193" i="2" s="1"/>
  <c r="N193" i="2" a="1"/>
  <c r="N193" i="2" s="1"/>
  <c r="M193" i="2" a="1"/>
  <c r="M193" i="2" s="1"/>
  <c r="A122" i="2" a="1"/>
  <c r="A122" i="2" s="1"/>
  <c r="Q122" i="2" a="1"/>
  <c r="Q122" i="2" s="1"/>
  <c r="N122" i="2" a="1"/>
  <c r="N122" i="2" s="1"/>
  <c r="S122" i="2" a="1"/>
  <c r="S122" i="2" s="1"/>
  <c r="M122" i="2" a="1"/>
  <c r="M122" i="2" s="1"/>
  <c r="O122" i="2" a="1"/>
  <c r="O122" i="2" s="1"/>
  <c r="R122" i="2" a="1"/>
  <c r="R122" i="2" s="1"/>
  <c r="P122" i="2" a="1"/>
  <c r="P122" i="2" s="1"/>
  <c r="L122" i="2" a="1"/>
  <c r="L122" i="2" s="1"/>
  <c r="U122" i="2" a="1"/>
  <c r="U122" i="2" s="1"/>
  <c r="T122" i="2" a="1"/>
  <c r="T122" i="2" s="1"/>
  <c r="D269" i="2" a="1"/>
  <c r="D269" i="2" s="1"/>
  <c r="Q269" i="2" a="1"/>
  <c r="Q269" i="2" s="1"/>
  <c r="O269" i="2" a="1"/>
  <c r="O269" i="2" s="1"/>
  <c r="M269" i="2" a="1"/>
  <c r="M269" i="2" s="1"/>
  <c r="N269" i="2" a="1"/>
  <c r="N269" i="2" s="1"/>
  <c r="P269" i="2" a="1"/>
  <c r="P269" i="2" s="1"/>
  <c r="L269" i="2" a="1"/>
  <c r="L269" i="2" s="1"/>
  <c r="T269" i="2" a="1"/>
  <c r="T269" i="2" s="1"/>
  <c r="U269" i="2" a="1"/>
  <c r="U269" i="2" s="1"/>
  <c r="S269" i="2" a="1"/>
  <c r="S269" i="2" s="1"/>
  <c r="R269" i="2" a="1"/>
  <c r="R269" i="2" s="1"/>
  <c r="Q245" i="2" a="1"/>
  <c r="Q245" i="2" s="1"/>
  <c r="U245" i="2" a="1"/>
  <c r="U245" i="2" s="1"/>
  <c r="R245" i="2" a="1"/>
  <c r="R245" i="2" s="1"/>
  <c r="T245" i="2" a="1"/>
  <c r="T245" i="2" s="1"/>
  <c r="S245" i="2" a="1"/>
  <c r="S245" i="2" s="1"/>
  <c r="L245" i="2" a="1"/>
  <c r="L245" i="2" s="1"/>
  <c r="O245" i="2" a="1"/>
  <c r="O245" i="2" s="1"/>
  <c r="M245" i="2" a="1"/>
  <c r="M245" i="2" s="1"/>
  <c r="P245" i="2" a="1"/>
  <c r="P245" i="2" s="1"/>
  <c r="N245" i="2" a="1"/>
  <c r="N245" i="2" s="1"/>
  <c r="A14" i="2" a="1"/>
  <c r="A14" i="2" s="1"/>
  <c r="Q14" i="2" a="1"/>
  <c r="Q14" i="2" s="1"/>
  <c r="O14" i="2" a="1"/>
  <c r="O14" i="2" s="1"/>
  <c r="M14" i="2" a="1"/>
  <c r="M14" i="2" s="1"/>
  <c r="N14" i="2" a="1"/>
  <c r="N14" i="2" s="1"/>
  <c r="P14" i="2" a="1"/>
  <c r="P14" i="2" s="1"/>
  <c r="L14" i="2" a="1"/>
  <c r="L14" i="2" s="1"/>
  <c r="S14" i="2" a="1"/>
  <c r="S14" i="2" s="1"/>
  <c r="U14" i="2" a="1"/>
  <c r="U14" i="2" s="1"/>
  <c r="R14" i="2" a="1"/>
  <c r="R14" i="2" s="1"/>
  <c r="T14" i="2" a="1"/>
  <c r="T14" i="2" s="1"/>
  <c r="A192" i="2" a="1"/>
  <c r="A192" i="2" s="1"/>
  <c r="Q192" i="2" a="1"/>
  <c r="Q192" i="2" s="1"/>
  <c r="T192" i="2" a="1"/>
  <c r="T192" i="2" s="1"/>
  <c r="U192" i="2" a="1"/>
  <c r="U192" i="2" s="1"/>
  <c r="M192" i="2" a="1"/>
  <c r="M192" i="2" s="1"/>
  <c r="R192" i="2" a="1"/>
  <c r="R192" i="2" s="1"/>
  <c r="O192" i="2" a="1"/>
  <c r="O192" i="2" s="1"/>
  <c r="P192" i="2" a="1"/>
  <c r="P192" i="2" s="1"/>
  <c r="L192" i="2" a="1"/>
  <c r="L192" i="2" s="1"/>
  <c r="S192" i="2" a="1"/>
  <c r="S192" i="2" s="1"/>
  <c r="N192" i="2" a="1"/>
  <c r="N192" i="2" s="1"/>
  <c r="A13" i="2" a="1"/>
  <c r="A13" i="2" s="1"/>
  <c r="Q13" i="2" a="1"/>
  <c r="Q13" i="2" s="1"/>
  <c r="M13" i="2" a="1"/>
  <c r="M13" i="2" s="1"/>
  <c r="N13" i="2" a="1"/>
  <c r="N13" i="2" s="1"/>
  <c r="O13" i="2" a="1"/>
  <c r="O13" i="2" s="1"/>
  <c r="R13" i="2" a="1"/>
  <c r="R13" i="2" s="1"/>
  <c r="S13" i="2" a="1"/>
  <c r="S13" i="2" s="1"/>
  <c r="T13" i="2" a="1"/>
  <c r="T13" i="2" s="1"/>
  <c r="L13" i="2" a="1"/>
  <c r="L13" i="2" s="1"/>
  <c r="U13" i="2" a="1"/>
  <c r="U13" i="2" s="1"/>
  <c r="P13" i="2" a="1"/>
  <c r="P13" i="2" s="1"/>
  <c r="A241" i="2" a="1"/>
  <c r="A241" i="2" s="1"/>
  <c r="Q241" i="2" a="1"/>
  <c r="Q241" i="2" s="1"/>
  <c r="R241" i="2" a="1"/>
  <c r="R241" i="2" s="1"/>
  <c r="T241" i="2" a="1"/>
  <c r="T241" i="2" s="1"/>
  <c r="S241" i="2" a="1"/>
  <c r="S241" i="2" s="1"/>
  <c r="N241" i="2" a="1"/>
  <c r="N241" i="2" s="1"/>
  <c r="O241" i="2" a="1"/>
  <c r="O241" i="2" s="1"/>
  <c r="P241" i="2" a="1"/>
  <c r="P241" i="2" s="1"/>
  <c r="M241" i="2" a="1"/>
  <c r="M241" i="2" s="1"/>
  <c r="L241" i="2" a="1"/>
  <c r="L241" i="2" s="1"/>
  <c r="U241" i="2" a="1"/>
  <c r="U241" i="2" s="1"/>
  <c r="D223" i="2" a="1"/>
  <c r="D223" i="2" s="1"/>
  <c r="Q223" i="2" a="1"/>
  <c r="Q223" i="2" s="1"/>
  <c r="P223" i="2" a="1"/>
  <c r="P223" i="2" s="1"/>
  <c r="O223" i="2" a="1"/>
  <c r="O223" i="2" s="1"/>
  <c r="U223" i="2" a="1"/>
  <c r="U223" i="2" s="1"/>
  <c r="R223" i="2" a="1"/>
  <c r="R223" i="2" s="1"/>
  <c r="L223" i="2" a="1"/>
  <c r="L223" i="2" s="1"/>
  <c r="T223" i="2" a="1"/>
  <c r="T223" i="2" s="1"/>
  <c r="M223" i="2" a="1"/>
  <c r="M223" i="2" s="1"/>
  <c r="N223" i="2" a="1"/>
  <c r="N223" i="2" s="1"/>
  <c r="S223" i="2" a="1"/>
  <c r="S223" i="2" s="1"/>
  <c r="D207" i="2" a="1"/>
  <c r="D207" i="2" s="1"/>
  <c r="Q207" i="2" a="1"/>
  <c r="Q207" i="2" s="1"/>
  <c r="L207" i="2" a="1"/>
  <c r="L207" i="2" s="1"/>
  <c r="P207" i="2" a="1"/>
  <c r="P207" i="2" s="1"/>
  <c r="O207" i="2" a="1"/>
  <c r="O207" i="2" s="1"/>
  <c r="S207" i="2" a="1"/>
  <c r="S207" i="2" s="1"/>
  <c r="R207" i="2" a="1"/>
  <c r="R207" i="2" s="1"/>
  <c r="T207" i="2" a="1"/>
  <c r="T207" i="2" s="1"/>
  <c r="M207" i="2" a="1"/>
  <c r="M207" i="2" s="1"/>
  <c r="N207" i="2" a="1"/>
  <c r="N207" i="2" s="1"/>
  <c r="U207" i="2" a="1"/>
  <c r="U207" i="2" s="1"/>
  <c r="A190" i="2" a="1"/>
  <c r="A190" i="2" s="1"/>
  <c r="Q190" i="2" a="1"/>
  <c r="Q190" i="2" s="1"/>
  <c r="L190" i="2" a="1"/>
  <c r="L190" i="2" s="1"/>
  <c r="M190" i="2" a="1"/>
  <c r="M190" i="2" s="1"/>
  <c r="R190" i="2" a="1"/>
  <c r="R190" i="2" s="1"/>
  <c r="U190" i="2" a="1"/>
  <c r="U190" i="2" s="1"/>
  <c r="S190" i="2" a="1"/>
  <c r="S190" i="2" s="1"/>
  <c r="T190" i="2" a="1"/>
  <c r="T190" i="2" s="1"/>
  <c r="P190" i="2" a="1"/>
  <c r="P190" i="2" s="1"/>
  <c r="N190" i="2" a="1"/>
  <c r="N190" i="2" s="1"/>
  <c r="O190" i="2" a="1"/>
  <c r="O190" i="2" s="1"/>
  <c r="A137" i="2" a="1"/>
  <c r="A137" i="2" s="1"/>
  <c r="Q137" i="2" a="1"/>
  <c r="Q137" i="2" s="1"/>
  <c r="S137" i="2" a="1"/>
  <c r="S137" i="2" s="1"/>
  <c r="N137" i="2" a="1"/>
  <c r="N137" i="2" s="1"/>
  <c r="T137" i="2" a="1"/>
  <c r="T137" i="2" s="1"/>
  <c r="P137" i="2" a="1"/>
  <c r="P137" i="2" s="1"/>
  <c r="U137" i="2" a="1"/>
  <c r="U137" i="2" s="1"/>
  <c r="M137" i="2" a="1"/>
  <c r="M137" i="2" s="1"/>
  <c r="O137" i="2" a="1"/>
  <c r="O137" i="2" s="1"/>
  <c r="L137" i="2" a="1"/>
  <c r="L137" i="2" s="1"/>
  <c r="R137" i="2" a="1"/>
  <c r="R137" i="2" s="1"/>
  <c r="A98" i="2" a="1"/>
  <c r="A98" i="2" s="1"/>
  <c r="Q98" i="2" a="1"/>
  <c r="Q98" i="2" s="1"/>
  <c r="L98" i="2" a="1"/>
  <c r="L98" i="2" s="1"/>
  <c r="M98" i="2" a="1"/>
  <c r="M98" i="2" s="1"/>
  <c r="P98" i="2" a="1"/>
  <c r="P98" i="2" s="1"/>
  <c r="N98" i="2" a="1"/>
  <c r="N98" i="2" s="1"/>
  <c r="T98" i="2" a="1"/>
  <c r="T98" i="2" s="1"/>
  <c r="R98" i="2" a="1"/>
  <c r="R98" i="2" s="1"/>
  <c r="U98" i="2" a="1"/>
  <c r="U98" i="2" s="1"/>
  <c r="O98" i="2" a="1"/>
  <c r="O98" i="2" s="1"/>
  <c r="S98" i="2" a="1"/>
  <c r="S98" i="2" s="1"/>
  <c r="A79" i="2" a="1"/>
  <c r="A79" i="2" s="1"/>
  <c r="Q79" i="2" a="1"/>
  <c r="Q79" i="2" s="1"/>
  <c r="R79" i="2" a="1"/>
  <c r="R79" i="2" s="1"/>
  <c r="T79" i="2" a="1"/>
  <c r="T79" i="2" s="1"/>
  <c r="S79" i="2" a="1"/>
  <c r="S79" i="2" s="1"/>
  <c r="N79" i="2" a="1"/>
  <c r="N79" i="2" s="1"/>
  <c r="O79" i="2" a="1"/>
  <c r="O79" i="2" s="1"/>
  <c r="L79" i="2" a="1"/>
  <c r="L79" i="2" s="1"/>
  <c r="M79" i="2" a="1"/>
  <c r="M79" i="2" s="1"/>
  <c r="U79" i="2" a="1"/>
  <c r="U79" i="2" s="1"/>
  <c r="P79" i="2" a="1"/>
  <c r="P79" i="2" s="1"/>
  <c r="A52" i="2" a="1"/>
  <c r="A52" i="2" s="1"/>
  <c r="Q52" i="2" a="1"/>
  <c r="Q52" i="2" s="1"/>
  <c r="U52" i="2" a="1"/>
  <c r="U52" i="2" s="1"/>
  <c r="R52" i="2" a="1"/>
  <c r="R52" i="2" s="1"/>
  <c r="S52" i="2" a="1"/>
  <c r="S52" i="2" s="1"/>
  <c r="L52" i="2" a="1"/>
  <c r="L52" i="2" s="1"/>
  <c r="M52" i="2" a="1"/>
  <c r="M52" i="2" s="1"/>
  <c r="O52" i="2" a="1"/>
  <c r="O52" i="2" s="1"/>
  <c r="P52" i="2" a="1"/>
  <c r="P52" i="2" s="1"/>
  <c r="N52" i="2" a="1"/>
  <c r="N52" i="2" s="1"/>
  <c r="T52" i="2" a="1"/>
  <c r="T52" i="2" s="1"/>
  <c r="A296" i="2" a="1"/>
  <c r="A296" i="2" s="1"/>
  <c r="Q296" i="2" a="1"/>
  <c r="Q296" i="2" s="1"/>
  <c r="R296" i="2" a="1"/>
  <c r="R296" i="2" s="1"/>
  <c r="S296" i="2" a="1"/>
  <c r="S296" i="2" s="1"/>
  <c r="M296" i="2" a="1"/>
  <c r="M296" i="2" s="1"/>
  <c r="T296" i="2" a="1"/>
  <c r="T296" i="2" s="1"/>
  <c r="L296" i="2" a="1"/>
  <c r="L296" i="2" s="1"/>
  <c r="U296" i="2" a="1"/>
  <c r="U296" i="2" s="1"/>
  <c r="O296" i="2" a="1"/>
  <c r="O296" i="2" s="1"/>
  <c r="P296" i="2" a="1"/>
  <c r="P296" i="2" s="1"/>
  <c r="N296" i="2" a="1"/>
  <c r="N296" i="2" s="1"/>
  <c r="D239" i="2" a="1"/>
  <c r="D239" i="2" s="1"/>
  <c r="Q239" i="2" a="1"/>
  <c r="Q239" i="2" s="1"/>
  <c r="R239" i="2" a="1"/>
  <c r="R239" i="2" s="1"/>
  <c r="S239" i="2" a="1"/>
  <c r="S239" i="2" s="1"/>
  <c r="P239" i="2" a="1"/>
  <c r="P239" i="2" s="1"/>
  <c r="O239" i="2" a="1"/>
  <c r="O239" i="2" s="1"/>
  <c r="U239" i="2" a="1"/>
  <c r="U239" i="2" s="1"/>
  <c r="M239" i="2" a="1"/>
  <c r="M239" i="2" s="1"/>
  <c r="N239" i="2" a="1"/>
  <c r="N239" i="2" s="1"/>
  <c r="T239" i="2" a="1"/>
  <c r="T239" i="2" s="1"/>
  <c r="L239" i="2" a="1"/>
  <c r="L239" i="2" s="1"/>
  <c r="A143" i="2" a="1"/>
  <c r="A143" i="2" s="1"/>
  <c r="Q143" i="2" a="1"/>
  <c r="Q143" i="2" s="1"/>
  <c r="U143" i="2" a="1"/>
  <c r="U143" i="2" s="1"/>
  <c r="R143" i="2" a="1"/>
  <c r="R143" i="2" s="1"/>
  <c r="P143" i="2" a="1"/>
  <c r="P143" i="2" s="1"/>
  <c r="T143" i="2" a="1"/>
  <c r="T143" i="2" s="1"/>
  <c r="N143" i="2" a="1"/>
  <c r="N143" i="2" s="1"/>
  <c r="O143" i="2" a="1"/>
  <c r="O143" i="2" s="1"/>
  <c r="M143" i="2" a="1"/>
  <c r="M143" i="2" s="1"/>
  <c r="S143" i="2" a="1"/>
  <c r="S143" i="2" s="1"/>
  <c r="L143" i="2" a="1"/>
  <c r="L143" i="2" s="1"/>
  <c r="A115" i="2" a="1"/>
  <c r="A115" i="2" s="1"/>
  <c r="Q115" i="2" a="1"/>
  <c r="Q115" i="2" s="1"/>
  <c r="U115" i="2" a="1"/>
  <c r="U115" i="2" s="1"/>
  <c r="M115" i="2" a="1"/>
  <c r="M115" i="2" s="1"/>
  <c r="R115" i="2" a="1"/>
  <c r="R115" i="2" s="1"/>
  <c r="S115" i="2" a="1"/>
  <c r="S115" i="2" s="1"/>
  <c r="N115" i="2" a="1"/>
  <c r="N115" i="2" s="1"/>
  <c r="T115" i="2" a="1"/>
  <c r="T115" i="2" s="1"/>
  <c r="L115" i="2" a="1"/>
  <c r="L115" i="2" s="1"/>
  <c r="O115" i="2" a="1"/>
  <c r="O115" i="2" s="1"/>
  <c r="P115" i="2" a="1"/>
  <c r="P115" i="2" s="1"/>
  <c r="A82" i="2" a="1"/>
  <c r="A82" i="2" s="1"/>
  <c r="Q82" i="2" a="1"/>
  <c r="Q82" i="2" s="1"/>
  <c r="N82" i="2" a="1"/>
  <c r="N82" i="2" s="1"/>
  <c r="P82" i="2" a="1"/>
  <c r="P82" i="2" s="1"/>
  <c r="R82" i="2" a="1"/>
  <c r="R82" i="2" s="1"/>
  <c r="O82" i="2" a="1"/>
  <c r="O82" i="2" s="1"/>
  <c r="T82" i="2" a="1"/>
  <c r="T82" i="2" s="1"/>
  <c r="U82" i="2" a="1"/>
  <c r="U82" i="2" s="1"/>
  <c r="L82" i="2" a="1"/>
  <c r="L82" i="2" s="1"/>
  <c r="S82" i="2" a="1"/>
  <c r="S82" i="2" s="1"/>
  <c r="M82" i="2" a="1"/>
  <c r="M82" i="2" s="1"/>
  <c r="A62" i="2" a="1"/>
  <c r="A62" i="2" s="1"/>
  <c r="Q62" i="2" a="1"/>
  <c r="Q62" i="2" s="1"/>
  <c r="T62" i="2" a="1"/>
  <c r="T62" i="2" s="1"/>
  <c r="P62" i="2" a="1"/>
  <c r="P62" i="2" s="1"/>
  <c r="U62" i="2" a="1"/>
  <c r="U62" i="2" s="1"/>
  <c r="N62" i="2" a="1"/>
  <c r="N62" i="2" s="1"/>
  <c r="M62" i="2" a="1"/>
  <c r="M62" i="2" s="1"/>
  <c r="S62" i="2" a="1"/>
  <c r="S62" i="2" s="1"/>
  <c r="O62" i="2" a="1"/>
  <c r="O62" i="2" s="1"/>
  <c r="L62" i="2" a="1"/>
  <c r="L62" i="2" s="1"/>
  <c r="R62" i="2" a="1"/>
  <c r="R62" i="2" s="1"/>
  <c r="Q44" i="2" a="1"/>
  <c r="Q44" i="2" s="1"/>
  <c r="P44" i="2" a="1"/>
  <c r="P44" i="2" s="1"/>
  <c r="M44" i="2" a="1"/>
  <c r="M44" i="2" s="1"/>
  <c r="T44" i="2" a="1"/>
  <c r="T44" i="2" s="1"/>
  <c r="L44" i="2" a="1"/>
  <c r="L44" i="2" s="1"/>
  <c r="O44" i="2" a="1"/>
  <c r="O44" i="2" s="1"/>
  <c r="N44" i="2" a="1"/>
  <c r="N44" i="2" s="1"/>
  <c r="R44" i="2" a="1"/>
  <c r="R44" i="2" s="1"/>
  <c r="U44" i="2" a="1"/>
  <c r="U44" i="2" s="1"/>
  <c r="S44" i="2" a="1"/>
  <c r="S44" i="2" s="1"/>
  <c r="Q26" i="2" a="1"/>
  <c r="Q26" i="2" s="1"/>
  <c r="M26" i="2" a="1"/>
  <c r="M26" i="2" s="1"/>
  <c r="L26" i="2" a="1"/>
  <c r="L26" i="2" s="1"/>
  <c r="N26" i="2" a="1"/>
  <c r="N26" i="2" s="1"/>
  <c r="O26" i="2" a="1"/>
  <c r="O26" i="2" s="1"/>
  <c r="P26" i="2" a="1"/>
  <c r="P26" i="2" s="1"/>
  <c r="R26" i="2" a="1"/>
  <c r="R26" i="2" s="1"/>
  <c r="T26" i="2" a="1"/>
  <c r="T26" i="2" s="1"/>
  <c r="S26" i="2" a="1"/>
  <c r="S26" i="2" s="1"/>
  <c r="U26" i="2" a="1"/>
  <c r="U26" i="2" s="1"/>
  <c r="Q12" i="2" a="1"/>
  <c r="Q12" i="2" s="1"/>
  <c r="N12" i="2" a="1"/>
  <c r="N12" i="2" s="1"/>
  <c r="U12" i="2" a="1"/>
  <c r="U12" i="2" s="1"/>
  <c r="O12" i="2" a="1"/>
  <c r="O12" i="2" s="1"/>
  <c r="T12" i="2" a="1"/>
  <c r="T12" i="2" s="1"/>
  <c r="P12" i="2" a="1"/>
  <c r="P12" i="2" s="1"/>
  <c r="R12" i="2" a="1"/>
  <c r="R12" i="2" s="1"/>
  <c r="S12" i="2" a="1"/>
  <c r="S12" i="2" s="1"/>
  <c r="L12" i="2" a="1"/>
  <c r="L12" i="2" s="1"/>
  <c r="M12" i="2" a="1"/>
  <c r="M12" i="2" s="1"/>
  <c r="Q295" i="2" a="1"/>
  <c r="Q295" i="2" s="1"/>
  <c r="R295" i="2" a="1"/>
  <c r="R295" i="2" s="1"/>
  <c r="P295" i="2" a="1"/>
  <c r="P295" i="2" s="1"/>
  <c r="T295" i="2" a="1"/>
  <c r="T295" i="2" s="1"/>
  <c r="S295" i="2" a="1"/>
  <c r="S295" i="2" s="1"/>
  <c r="U295" i="2" a="1"/>
  <c r="U295" i="2" s="1"/>
  <c r="O295" i="2" a="1"/>
  <c r="O295" i="2" s="1"/>
  <c r="N295" i="2" a="1"/>
  <c r="N295" i="2" s="1"/>
  <c r="M295" i="2" a="1"/>
  <c r="M295" i="2" s="1"/>
  <c r="L295" i="2" a="1"/>
  <c r="L295" i="2" s="1"/>
  <c r="Q278" i="2" a="1"/>
  <c r="Q278" i="2" s="1"/>
  <c r="S278" i="2" a="1"/>
  <c r="S278" i="2" s="1"/>
  <c r="T278" i="2" a="1"/>
  <c r="T278" i="2" s="1"/>
  <c r="U278" i="2" a="1"/>
  <c r="U278" i="2" s="1"/>
  <c r="R278" i="2" a="1"/>
  <c r="R278" i="2" s="1"/>
  <c r="L278" i="2" a="1"/>
  <c r="L278" i="2" s="1"/>
  <c r="M278" i="2" a="1"/>
  <c r="M278" i="2" s="1"/>
  <c r="P278" i="2" a="1"/>
  <c r="P278" i="2" s="1"/>
  <c r="O278" i="2" a="1"/>
  <c r="O278" i="2" s="1"/>
  <c r="N278" i="2" a="1"/>
  <c r="N278" i="2" s="1"/>
  <c r="Q263" i="2" a="1"/>
  <c r="Q263" i="2" s="1"/>
  <c r="P263" i="2" a="1"/>
  <c r="P263" i="2" s="1"/>
  <c r="R263" i="2" a="1"/>
  <c r="R263" i="2" s="1"/>
  <c r="O263" i="2" a="1"/>
  <c r="O263" i="2" s="1"/>
  <c r="T263" i="2" a="1"/>
  <c r="T263" i="2" s="1"/>
  <c r="S263" i="2" a="1"/>
  <c r="S263" i="2" s="1"/>
  <c r="U263" i="2" a="1"/>
  <c r="U263" i="2" s="1"/>
  <c r="N263" i="2" a="1"/>
  <c r="N263" i="2" s="1"/>
  <c r="L263" i="2" a="1"/>
  <c r="L263" i="2" s="1"/>
  <c r="M263" i="2" a="1"/>
  <c r="M263" i="2" s="1"/>
  <c r="A240" i="2" a="1"/>
  <c r="A240" i="2" s="1"/>
  <c r="Q240" i="2" a="1"/>
  <c r="Q240" i="2" s="1"/>
  <c r="T240" i="2" a="1"/>
  <c r="T240" i="2" s="1"/>
  <c r="U240" i="2" a="1"/>
  <c r="U240" i="2" s="1"/>
  <c r="M240" i="2" a="1"/>
  <c r="M240" i="2" s="1"/>
  <c r="S240" i="2" a="1"/>
  <c r="S240" i="2" s="1"/>
  <c r="R240" i="2" a="1"/>
  <c r="R240" i="2" s="1"/>
  <c r="O240" i="2" a="1"/>
  <c r="O240" i="2" s="1"/>
  <c r="P240" i="2" a="1"/>
  <c r="P240" i="2" s="1"/>
  <c r="L240" i="2" a="1"/>
  <c r="L240" i="2" s="1"/>
  <c r="N240" i="2" a="1"/>
  <c r="N240" i="2" s="1"/>
  <c r="D222" i="2" a="1"/>
  <c r="D222" i="2" s="1"/>
  <c r="Q222" i="2" a="1"/>
  <c r="Q222" i="2" s="1"/>
  <c r="P222" i="2" a="1"/>
  <c r="P222" i="2" s="1"/>
  <c r="O222" i="2" a="1"/>
  <c r="O222" i="2" s="1"/>
  <c r="N222" i="2" a="1"/>
  <c r="N222" i="2" s="1"/>
  <c r="M222" i="2" a="1"/>
  <c r="M222" i="2" s="1"/>
  <c r="T222" i="2" a="1"/>
  <c r="T222" i="2" s="1"/>
  <c r="L222" i="2" a="1"/>
  <c r="L222" i="2" s="1"/>
  <c r="R222" i="2" a="1"/>
  <c r="R222" i="2" s="1"/>
  <c r="U222" i="2" a="1"/>
  <c r="U222" i="2" s="1"/>
  <c r="S222" i="2" a="1"/>
  <c r="S222" i="2" s="1"/>
  <c r="D206" i="2" a="1"/>
  <c r="D206" i="2" s="1"/>
  <c r="Q206" i="2" a="1"/>
  <c r="Q206" i="2" s="1"/>
  <c r="L206" i="2" a="1"/>
  <c r="L206" i="2" s="1"/>
  <c r="N206" i="2" a="1"/>
  <c r="N206" i="2" s="1"/>
  <c r="O206" i="2" a="1"/>
  <c r="O206" i="2" s="1"/>
  <c r="P206" i="2" a="1"/>
  <c r="P206" i="2" s="1"/>
  <c r="T206" i="2" a="1"/>
  <c r="T206" i="2" s="1"/>
  <c r="M206" i="2" a="1"/>
  <c r="M206" i="2" s="1"/>
  <c r="R206" i="2" a="1"/>
  <c r="R206" i="2" s="1"/>
  <c r="S206" i="2" a="1"/>
  <c r="S206" i="2" s="1"/>
  <c r="U206" i="2" a="1"/>
  <c r="U206" i="2" s="1"/>
  <c r="A189" i="2" a="1"/>
  <c r="A189" i="2" s="1"/>
  <c r="Q189" i="2" a="1"/>
  <c r="Q189" i="2" s="1"/>
  <c r="U189" i="2" a="1"/>
  <c r="U189" i="2" s="1"/>
  <c r="R189" i="2" a="1"/>
  <c r="R189" i="2" s="1"/>
  <c r="M189" i="2" a="1"/>
  <c r="M189" i="2" s="1"/>
  <c r="N189" i="2" a="1"/>
  <c r="N189" i="2" s="1"/>
  <c r="O189" i="2" a="1"/>
  <c r="O189" i="2" s="1"/>
  <c r="L189" i="2" a="1"/>
  <c r="L189" i="2" s="1"/>
  <c r="T189" i="2" a="1"/>
  <c r="T189" i="2" s="1"/>
  <c r="S189" i="2" a="1"/>
  <c r="S189" i="2" s="1"/>
  <c r="P189" i="2" a="1"/>
  <c r="P189" i="2" s="1"/>
  <c r="A174" i="2" a="1"/>
  <c r="A174" i="2" s="1"/>
  <c r="Q174" i="2" a="1"/>
  <c r="Q174" i="2" s="1"/>
  <c r="T174" i="2" a="1"/>
  <c r="T174" i="2" s="1"/>
  <c r="O174" i="2" a="1"/>
  <c r="O174" i="2" s="1"/>
  <c r="U174" i="2" a="1"/>
  <c r="U174" i="2" s="1"/>
  <c r="R174" i="2" a="1"/>
  <c r="R174" i="2" s="1"/>
  <c r="N174" i="2" a="1"/>
  <c r="N174" i="2" s="1"/>
  <c r="P174" i="2" a="1"/>
  <c r="P174" i="2" s="1"/>
  <c r="L174" i="2" a="1"/>
  <c r="L174" i="2" s="1"/>
  <c r="M174" i="2" a="1"/>
  <c r="M174" i="2" s="1"/>
  <c r="S174" i="2" a="1"/>
  <c r="S174" i="2" s="1"/>
  <c r="A156" i="2" a="1"/>
  <c r="A156" i="2" s="1"/>
  <c r="Q156" i="2" a="1"/>
  <c r="Q156" i="2" s="1"/>
  <c r="M156" i="2" a="1"/>
  <c r="M156" i="2" s="1"/>
  <c r="P156" i="2" a="1"/>
  <c r="P156" i="2" s="1"/>
  <c r="N156" i="2" a="1"/>
  <c r="N156" i="2" s="1"/>
  <c r="T156" i="2" a="1"/>
  <c r="T156" i="2" s="1"/>
  <c r="S156" i="2" a="1"/>
  <c r="S156" i="2" s="1"/>
  <c r="L156" i="2" a="1"/>
  <c r="L156" i="2" s="1"/>
  <c r="U156" i="2" a="1"/>
  <c r="U156" i="2" s="1"/>
  <c r="R156" i="2" a="1"/>
  <c r="R156" i="2" s="1"/>
  <c r="O156" i="2" a="1"/>
  <c r="O156" i="2" s="1"/>
  <c r="A136" i="2" a="1"/>
  <c r="A136" i="2" s="1"/>
  <c r="Q136" i="2" a="1"/>
  <c r="Q136" i="2" s="1"/>
  <c r="N136" i="2" a="1"/>
  <c r="N136" i="2" s="1"/>
  <c r="R136" i="2" a="1"/>
  <c r="R136" i="2" s="1"/>
  <c r="L136" i="2" a="1"/>
  <c r="L136" i="2" s="1"/>
  <c r="O136" i="2" a="1"/>
  <c r="O136" i="2" s="1"/>
  <c r="M136" i="2" a="1"/>
  <c r="M136" i="2" s="1"/>
  <c r="P136" i="2" a="1"/>
  <c r="P136" i="2" s="1"/>
  <c r="S136" i="2" a="1"/>
  <c r="S136" i="2" s="1"/>
  <c r="U136" i="2" a="1"/>
  <c r="U136" i="2" s="1"/>
  <c r="T136" i="2" a="1"/>
  <c r="T136" i="2" s="1"/>
  <c r="A118" i="2" a="1"/>
  <c r="A118" i="2" s="1"/>
  <c r="Q118" i="2" a="1"/>
  <c r="Q118" i="2" s="1"/>
  <c r="L118" i="2" a="1"/>
  <c r="L118" i="2" s="1"/>
  <c r="N118" i="2" a="1"/>
  <c r="N118" i="2" s="1"/>
  <c r="O118" i="2" a="1"/>
  <c r="O118" i="2" s="1"/>
  <c r="T118" i="2" a="1"/>
  <c r="T118" i="2" s="1"/>
  <c r="S118" i="2" a="1"/>
  <c r="S118" i="2" s="1"/>
  <c r="M118" i="2" a="1"/>
  <c r="M118" i="2" s="1"/>
  <c r="P118" i="2" a="1"/>
  <c r="P118" i="2" s="1"/>
  <c r="R118" i="2" a="1"/>
  <c r="R118" i="2" s="1"/>
  <c r="U118" i="2" a="1"/>
  <c r="U118" i="2" s="1"/>
  <c r="A97" i="2" a="1"/>
  <c r="A97" i="2" s="1"/>
  <c r="Q97" i="2" a="1"/>
  <c r="Q97" i="2" s="1"/>
  <c r="R97" i="2" a="1"/>
  <c r="R97" i="2" s="1"/>
  <c r="L97" i="2" a="1"/>
  <c r="L97" i="2" s="1"/>
  <c r="P97" i="2" a="1"/>
  <c r="P97" i="2" s="1"/>
  <c r="N97" i="2" a="1"/>
  <c r="N97" i="2" s="1"/>
  <c r="M97" i="2" a="1"/>
  <c r="M97" i="2" s="1"/>
  <c r="S97" i="2" a="1"/>
  <c r="S97" i="2" s="1"/>
  <c r="T97" i="2" a="1"/>
  <c r="T97" i="2" s="1"/>
  <c r="U97" i="2" a="1"/>
  <c r="U97" i="2" s="1"/>
  <c r="O97" i="2" a="1"/>
  <c r="O97" i="2" s="1"/>
  <c r="A69" i="2" a="1"/>
  <c r="A69" i="2" s="1"/>
  <c r="Q69" i="2" a="1"/>
  <c r="Q69" i="2" s="1"/>
  <c r="U69" i="2" a="1"/>
  <c r="U69" i="2" s="1"/>
  <c r="O69" i="2" a="1"/>
  <c r="O69" i="2" s="1"/>
  <c r="N69" i="2" a="1"/>
  <c r="N69" i="2" s="1"/>
  <c r="R69" i="2" a="1"/>
  <c r="R69" i="2" s="1"/>
  <c r="S69" i="2" a="1"/>
  <c r="S69" i="2" s="1"/>
  <c r="L69" i="2" a="1"/>
  <c r="L69" i="2" s="1"/>
  <c r="P69" i="2" a="1"/>
  <c r="P69" i="2" s="1"/>
  <c r="T69" i="2" a="1"/>
  <c r="T69" i="2" s="1"/>
  <c r="M69" i="2" a="1"/>
  <c r="M69" i="2" s="1"/>
  <c r="D262" i="2" a="1"/>
  <c r="D262" i="2" s="1"/>
  <c r="Q262" i="2" a="1"/>
  <c r="Q262" i="2" s="1"/>
  <c r="M262" i="2" a="1"/>
  <c r="M262" i="2" s="1"/>
  <c r="O262" i="2" a="1"/>
  <c r="O262" i="2" s="1"/>
  <c r="R262" i="2" a="1"/>
  <c r="R262" i="2" s="1"/>
  <c r="P262" i="2" a="1"/>
  <c r="P262" i="2" s="1"/>
  <c r="N262" i="2" a="1"/>
  <c r="N262" i="2" s="1"/>
  <c r="S262" i="2" a="1"/>
  <c r="S262" i="2" s="1"/>
  <c r="U262" i="2" a="1"/>
  <c r="U262" i="2" s="1"/>
  <c r="T262" i="2" a="1"/>
  <c r="T262" i="2" s="1"/>
  <c r="L262" i="2" a="1"/>
  <c r="L262" i="2" s="1"/>
  <c r="D238" i="2" a="1"/>
  <c r="D238" i="2" s="1"/>
  <c r="Q238" i="2" a="1"/>
  <c r="Q238" i="2" s="1"/>
  <c r="R238" i="2" a="1"/>
  <c r="R238" i="2" s="1"/>
  <c r="S238" i="2" a="1"/>
  <c r="S238" i="2" s="1"/>
  <c r="N238" i="2" a="1"/>
  <c r="N238" i="2" s="1"/>
  <c r="U238" i="2" a="1"/>
  <c r="U238" i="2" s="1"/>
  <c r="L238" i="2" a="1"/>
  <c r="L238" i="2" s="1"/>
  <c r="T238" i="2" a="1"/>
  <c r="T238" i="2" s="1"/>
  <c r="P238" i="2" a="1"/>
  <c r="P238" i="2" s="1"/>
  <c r="O238" i="2" a="1"/>
  <c r="O238" i="2" s="1"/>
  <c r="M238" i="2" a="1"/>
  <c r="M238" i="2" s="1"/>
  <c r="A140" i="2" a="1"/>
  <c r="A140" i="2" s="1"/>
  <c r="Q140" i="2" a="1"/>
  <c r="Q140" i="2" s="1"/>
  <c r="U140" i="2" a="1"/>
  <c r="U140" i="2" s="1"/>
  <c r="O140" i="2" a="1"/>
  <c r="O140" i="2" s="1"/>
  <c r="N140" i="2" a="1"/>
  <c r="N140" i="2" s="1"/>
  <c r="P140" i="2" a="1"/>
  <c r="P140" i="2" s="1"/>
  <c r="R140" i="2" a="1"/>
  <c r="R140" i="2" s="1"/>
  <c r="M140" i="2" a="1"/>
  <c r="M140" i="2" s="1"/>
  <c r="T140" i="2" a="1"/>
  <c r="T140" i="2" s="1"/>
  <c r="L140" i="2" a="1"/>
  <c r="L140" i="2" s="1"/>
  <c r="S140" i="2" a="1"/>
  <c r="S140" i="2" s="1"/>
  <c r="A111" i="2" a="1"/>
  <c r="A111" i="2" s="1"/>
  <c r="Q111" i="2" a="1"/>
  <c r="Q111" i="2" s="1"/>
  <c r="O111" i="2" a="1"/>
  <c r="O111" i="2" s="1"/>
  <c r="P111" i="2" a="1"/>
  <c r="P111" i="2" s="1"/>
  <c r="S111" i="2" a="1"/>
  <c r="S111" i="2" s="1"/>
  <c r="R111" i="2" a="1"/>
  <c r="R111" i="2" s="1"/>
  <c r="T111" i="2" a="1"/>
  <c r="T111" i="2" s="1"/>
  <c r="L111" i="2" a="1"/>
  <c r="L111" i="2" s="1"/>
  <c r="U111" i="2" a="1"/>
  <c r="U111" i="2" s="1"/>
  <c r="M111" i="2" a="1"/>
  <c r="M111" i="2" s="1"/>
  <c r="N111" i="2" a="1"/>
  <c r="N111" i="2" s="1"/>
  <c r="A20" i="2" a="1"/>
  <c r="A20" i="2" s="1"/>
  <c r="Q20" i="2" a="1"/>
  <c r="Q20" i="2" s="1"/>
  <c r="T20" i="2" a="1"/>
  <c r="T20" i="2" s="1"/>
  <c r="S20" i="2" a="1"/>
  <c r="S20" i="2" s="1"/>
  <c r="L20" i="2" a="1"/>
  <c r="L20" i="2" s="1"/>
  <c r="M20" i="2" a="1"/>
  <c r="M20" i="2" s="1"/>
  <c r="U20" i="2" a="1"/>
  <c r="U20" i="2" s="1"/>
  <c r="O20" i="2" a="1"/>
  <c r="O20" i="2" s="1"/>
  <c r="P20" i="2" a="1"/>
  <c r="P20" i="2" s="1"/>
  <c r="R20" i="2" a="1"/>
  <c r="R20" i="2" s="1"/>
  <c r="N20" i="2" a="1"/>
  <c r="N20" i="2" s="1"/>
  <c r="A181" i="2" a="1"/>
  <c r="A181" i="2" s="1"/>
  <c r="Q181" i="2" a="1"/>
  <c r="Q181" i="2" s="1"/>
  <c r="U181" i="2" a="1"/>
  <c r="U181" i="2" s="1"/>
  <c r="S181" i="2" a="1"/>
  <c r="S181" i="2" s="1"/>
  <c r="O181" i="2" a="1"/>
  <c r="O181" i="2" s="1"/>
  <c r="L181" i="2" a="1"/>
  <c r="L181" i="2" s="1"/>
  <c r="T181" i="2" a="1"/>
  <c r="T181" i="2" s="1"/>
  <c r="P181" i="2" a="1"/>
  <c r="P181" i="2" s="1"/>
  <c r="R181" i="2" a="1"/>
  <c r="R181" i="2" s="1"/>
  <c r="N181" i="2" a="1"/>
  <c r="N181" i="2" s="1"/>
  <c r="M181" i="2" a="1"/>
  <c r="M181" i="2" s="1"/>
  <c r="A250" i="2" a="1"/>
  <c r="A250" i="2" s="1"/>
  <c r="Q250" i="2" a="1"/>
  <c r="Q250" i="2" s="1"/>
  <c r="L250" i="2" a="1"/>
  <c r="L250" i="2" s="1"/>
  <c r="O250" i="2" a="1"/>
  <c r="O250" i="2" s="1"/>
  <c r="N250" i="2" a="1"/>
  <c r="N250" i="2" s="1"/>
  <c r="M250" i="2" a="1"/>
  <c r="M250" i="2" s="1"/>
  <c r="P250" i="2" a="1"/>
  <c r="P250" i="2" s="1"/>
  <c r="S250" i="2" a="1"/>
  <c r="S250" i="2" s="1"/>
  <c r="T250" i="2" a="1"/>
  <c r="T250" i="2" s="1"/>
  <c r="R250" i="2" a="1"/>
  <c r="R250" i="2" s="1"/>
  <c r="U250" i="2" a="1"/>
  <c r="U250" i="2" s="1"/>
  <c r="D270" i="2" a="1"/>
  <c r="D270" i="2" s="1"/>
  <c r="Q270" i="2" a="1"/>
  <c r="Q270" i="2" s="1"/>
  <c r="O270" i="2" a="1"/>
  <c r="O270" i="2" s="1"/>
  <c r="L270" i="2" a="1"/>
  <c r="L270" i="2" s="1"/>
  <c r="M270" i="2" a="1"/>
  <c r="M270" i="2" s="1"/>
  <c r="P270" i="2" a="1"/>
  <c r="P270" i="2" s="1"/>
  <c r="S270" i="2" a="1"/>
  <c r="S270" i="2" s="1"/>
  <c r="R270" i="2" a="1"/>
  <c r="R270" i="2" s="1"/>
  <c r="N270" i="2" a="1"/>
  <c r="N270" i="2" s="1"/>
  <c r="T270" i="2" a="1"/>
  <c r="T270" i="2" s="1"/>
  <c r="U270" i="2" a="1"/>
  <c r="U270" i="2" s="1"/>
  <c r="A88" i="2" a="1"/>
  <c r="A88" i="2" s="1"/>
  <c r="Q88" i="2" a="1"/>
  <c r="Q88" i="2" s="1"/>
  <c r="U88" i="2" a="1"/>
  <c r="U88" i="2" s="1"/>
  <c r="L88" i="2" a="1"/>
  <c r="L88" i="2" s="1"/>
  <c r="M88" i="2" a="1"/>
  <c r="M88" i="2" s="1"/>
  <c r="T88" i="2" a="1"/>
  <c r="T88" i="2" s="1"/>
  <c r="N88" i="2" a="1"/>
  <c r="N88" i="2" s="1"/>
  <c r="O88" i="2" a="1"/>
  <c r="O88" i="2" s="1"/>
  <c r="P88" i="2" a="1"/>
  <c r="P88" i="2" s="1"/>
  <c r="R88" i="2" a="1"/>
  <c r="R88" i="2" s="1"/>
  <c r="S88" i="2" a="1"/>
  <c r="S88" i="2" s="1"/>
  <c r="A125" i="2" a="1"/>
  <c r="A125" i="2" s="1"/>
  <c r="Q125" i="2" a="1"/>
  <c r="Q125" i="2" s="1"/>
  <c r="N125" i="2" a="1"/>
  <c r="N125" i="2" s="1"/>
  <c r="O125" i="2" a="1"/>
  <c r="O125" i="2" s="1"/>
  <c r="P125" i="2" a="1"/>
  <c r="P125" i="2" s="1"/>
  <c r="S125" i="2" a="1"/>
  <c r="S125" i="2" s="1"/>
  <c r="R125" i="2" a="1"/>
  <c r="R125" i="2" s="1"/>
  <c r="L125" i="2" a="1"/>
  <c r="L125" i="2" s="1"/>
  <c r="U125" i="2" a="1"/>
  <c r="U125" i="2" s="1"/>
  <c r="T125" i="2" a="1"/>
  <c r="T125" i="2" s="1"/>
  <c r="M125" i="2" a="1"/>
  <c r="M125" i="2" s="1"/>
  <c r="A283" i="2" a="1"/>
  <c r="A283" i="2" s="1"/>
  <c r="Q283" i="2" a="1"/>
  <c r="Q283" i="2" s="1"/>
  <c r="R283" i="2" a="1"/>
  <c r="R283" i="2" s="1"/>
  <c r="S283" i="2" a="1"/>
  <c r="S283" i="2" s="1"/>
  <c r="U283" i="2" a="1"/>
  <c r="U283" i="2" s="1"/>
  <c r="L283" i="2" a="1"/>
  <c r="L283" i="2" s="1"/>
  <c r="P283" i="2" a="1"/>
  <c r="P283" i="2" s="1"/>
  <c r="M283" i="2" a="1"/>
  <c r="M283" i="2" s="1"/>
  <c r="T283" i="2" a="1"/>
  <c r="T283" i="2" s="1"/>
  <c r="O283" i="2" a="1"/>
  <c r="O283" i="2" s="1"/>
  <c r="N283" i="2" a="1"/>
  <c r="N283" i="2" s="1"/>
  <c r="Q285" i="2" a="1"/>
  <c r="Q285" i="2" s="1"/>
  <c r="T285" i="2" a="1"/>
  <c r="T285" i="2" s="1"/>
  <c r="P285" i="2" a="1"/>
  <c r="P285" i="2" s="1"/>
  <c r="R285" i="2" a="1"/>
  <c r="R285" i="2" s="1"/>
  <c r="L285" i="2" a="1"/>
  <c r="L285" i="2" s="1"/>
  <c r="S285" i="2" a="1"/>
  <c r="S285" i="2" s="1"/>
  <c r="O285" i="2" a="1"/>
  <c r="O285" i="2" s="1"/>
  <c r="M285" i="2" a="1"/>
  <c r="M285" i="2" s="1"/>
  <c r="U285" i="2" a="1"/>
  <c r="U285" i="2" s="1"/>
  <c r="N285" i="2" a="1"/>
  <c r="N285" i="2" s="1"/>
  <c r="A65" i="2" a="1"/>
  <c r="A65" i="2" s="1"/>
  <c r="Q65" i="2" a="1"/>
  <c r="Q65" i="2" s="1"/>
  <c r="R65" i="2" a="1"/>
  <c r="R65" i="2" s="1"/>
  <c r="P65" i="2" a="1"/>
  <c r="P65" i="2" s="1"/>
  <c r="S65" i="2" a="1"/>
  <c r="S65" i="2" s="1"/>
  <c r="U65" i="2" a="1"/>
  <c r="U65" i="2" s="1"/>
  <c r="T65" i="2" a="1"/>
  <c r="T65" i="2" s="1"/>
  <c r="O65" i="2" a="1"/>
  <c r="O65" i="2" s="1"/>
  <c r="L65" i="2" a="1"/>
  <c r="L65" i="2" s="1"/>
  <c r="M65" i="2" a="1"/>
  <c r="M65" i="2" s="1"/>
  <c r="N65" i="2" a="1"/>
  <c r="N65" i="2" s="1"/>
  <c r="A6" i="2" a="1"/>
  <c r="A6" i="2" s="1"/>
  <c r="U6" i="2" a="1"/>
  <c r="U6" i="2" s="1"/>
  <c r="M6" i="2" a="1"/>
  <c r="M6" i="2" s="1"/>
  <c r="P6" i="2" a="1"/>
  <c r="P6" i="2" s="1"/>
  <c r="S6" i="2" a="1"/>
  <c r="S6" i="2" s="1"/>
  <c r="R6" i="2" a="1"/>
  <c r="R6" i="2" s="1"/>
  <c r="N6" i="2" a="1"/>
  <c r="N6" i="2" s="1"/>
  <c r="Q6" i="2" a="1"/>
  <c r="Q6" i="2" s="1"/>
  <c r="L6" i="2" a="1"/>
  <c r="L6" i="2" s="1"/>
  <c r="T6" i="2" a="1"/>
  <c r="T6" i="2" s="1"/>
  <c r="O6" i="2" a="1"/>
  <c r="O6" i="2" s="1"/>
  <c r="A166" i="2" a="1"/>
  <c r="A166" i="2" s="1"/>
  <c r="Q166" i="2" a="1"/>
  <c r="Q166" i="2" s="1"/>
  <c r="N166" i="2" a="1"/>
  <c r="N166" i="2" s="1"/>
  <c r="L166" i="2" a="1"/>
  <c r="L166" i="2" s="1"/>
  <c r="M166" i="2" a="1"/>
  <c r="M166" i="2" s="1"/>
  <c r="S166" i="2" a="1"/>
  <c r="S166" i="2" s="1"/>
  <c r="R166" i="2" a="1"/>
  <c r="R166" i="2" s="1"/>
  <c r="T166" i="2" a="1"/>
  <c r="T166" i="2" s="1"/>
  <c r="O166" i="2" a="1"/>
  <c r="O166" i="2" s="1"/>
  <c r="P166" i="2" a="1"/>
  <c r="P166" i="2" s="1"/>
  <c r="U166" i="2" a="1"/>
  <c r="U166" i="2" s="1"/>
  <c r="A195" i="2" a="1"/>
  <c r="A195" i="2" s="1"/>
  <c r="Q195" i="2" a="1"/>
  <c r="Q195" i="2" s="1"/>
  <c r="M195" i="2" a="1"/>
  <c r="M195" i="2" s="1"/>
  <c r="R195" i="2" a="1"/>
  <c r="R195" i="2" s="1"/>
  <c r="U195" i="2" a="1"/>
  <c r="U195" i="2" s="1"/>
  <c r="N195" i="2" a="1"/>
  <c r="N195" i="2" s="1"/>
  <c r="S195" i="2" a="1"/>
  <c r="S195" i="2" s="1"/>
  <c r="T195" i="2" a="1"/>
  <c r="T195" i="2" s="1"/>
  <c r="O195" i="2" a="1"/>
  <c r="O195" i="2" s="1"/>
  <c r="P195" i="2" a="1"/>
  <c r="P195" i="2" s="1"/>
  <c r="L195" i="2" a="1"/>
  <c r="L195" i="2" s="1"/>
  <c r="A72" i="2" a="1"/>
  <c r="A72" i="2" s="1"/>
  <c r="Q72" i="2" a="1"/>
  <c r="Q72" i="2" s="1"/>
  <c r="R72" i="2" a="1"/>
  <c r="R72" i="2" s="1"/>
  <c r="N72" i="2" a="1"/>
  <c r="N72" i="2" s="1"/>
  <c r="L72" i="2" a="1"/>
  <c r="L72" i="2" s="1"/>
  <c r="O72" i="2" a="1"/>
  <c r="O72" i="2" s="1"/>
  <c r="U72" i="2" a="1"/>
  <c r="U72" i="2" s="1"/>
  <c r="P72" i="2" a="1"/>
  <c r="P72" i="2" s="1"/>
  <c r="M72" i="2" a="1"/>
  <c r="M72" i="2" s="1"/>
  <c r="S72" i="2" a="1"/>
  <c r="S72" i="2" s="1"/>
  <c r="T72" i="2" a="1"/>
  <c r="T72" i="2" s="1"/>
  <c r="A248" i="2" a="1"/>
  <c r="A248" i="2" s="1"/>
  <c r="Q248" i="2" a="1"/>
  <c r="Q248" i="2" s="1"/>
  <c r="P248" i="2" a="1"/>
  <c r="P248" i="2" s="1"/>
  <c r="T248" i="2" a="1"/>
  <c r="T248" i="2" s="1"/>
  <c r="S248" i="2" a="1"/>
  <c r="S248" i="2" s="1"/>
  <c r="O248" i="2" a="1"/>
  <c r="O248" i="2" s="1"/>
  <c r="U248" i="2" a="1"/>
  <c r="U248" i="2" s="1"/>
  <c r="R248" i="2" a="1"/>
  <c r="R248" i="2" s="1"/>
  <c r="N248" i="2" a="1"/>
  <c r="N248" i="2" s="1"/>
  <c r="L248" i="2" a="1"/>
  <c r="L248" i="2" s="1"/>
  <c r="M248" i="2" a="1"/>
  <c r="M248" i="2" s="1"/>
  <c r="A145" i="2" a="1"/>
  <c r="A145" i="2" s="1"/>
  <c r="Q145" i="2" a="1"/>
  <c r="Q145" i="2" s="1"/>
  <c r="R145" i="2" a="1"/>
  <c r="R145" i="2" s="1"/>
  <c r="S145" i="2" a="1"/>
  <c r="S145" i="2" s="1"/>
  <c r="O145" i="2" a="1"/>
  <c r="O145" i="2" s="1"/>
  <c r="P145" i="2" a="1"/>
  <c r="P145" i="2" s="1"/>
  <c r="N145" i="2" a="1"/>
  <c r="N145" i="2" s="1"/>
  <c r="L145" i="2" a="1"/>
  <c r="L145" i="2" s="1"/>
  <c r="M145" i="2" a="1"/>
  <c r="M145" i="2" s="1"/>
  <c r="U145" i="2" a="1"/>
  <c r="U145" i="2" s="1"/>
  <c r="T145" i="2" a="1"/>
  <c r="T145" i="2" s="1"/>
  <c r="A219" i="2" a="1"/>
  <c r="A219" i="2" s="1"/>
  <c r="Q219" i="2" a="1"/>
  <c r="Q219" i="2" s="1"/>
  <c r="R219" i="2" a="1"/>
  <c r="R219" i="2" s="1"/>
  <c r="S219" i="2" a="1"/>
  <c r="S219" i="2" s="1"/>
  <c r="O219" i="2" a="1"/>
  <c r="O219" i="2" s="1"/>
  <c r="L219" i="2" a="1"/>
  <c r="L219" i="2" s="1"/>
  <c r="P219" i="2" a="1"/>
  <c r="P219" i="2" s="1"/>
  <c r="U219" i="2" a="1"/>
  <c r="U219" i="2" s="1"/>
  <c r="M219" i="2" a="1"/>
  <c r="M219" i="2" s="1"/>
  <c r="N219" i="2" a="1"/>
  <c r="N219" i="2" s="1"/>
  <c r="T219" i="2" a="1"/>
  <c r="T219" i="2" s="1"/>
  <c r="A16" i="2" a="1"/>
  <c r="A16" i="2" s="1"/>
  <c r="Q16" i="2" a="1"/>
  <c r="Q16" i="2" s="1"/>
  <c r="S16" i="2" a="1"/>
  <c r="S16" i="2" s="1"/>
  <c r="T16" i="2" a="1"/>
  <c r="T16" i="2" s="1"/>
  <c r="O16" i="2" a="1"/>
  <c r="O16" i="2" s="1"/>
  <c r="N16" i="2" a="1"/>
  <c r="N16" i="2" s="1"/>
  <c r="R16" i="2" a="1"/>
  <c r="R16" i="2" s="1"/>
  <c r="L16" i="2" a="1"/>
  <c r="L16" i="2" s="1"/>
  <c r="U16" i="2" a="1"/>
  <c r="U16" i="2" s="1"/>
  <c r="P16" i="2" a="1"/>
  <c r="P16" i="2" s="1"/>
  <c r="M16" i="2" a="1"/>
  <c r="M16" i="2" s="1"/>
  <c r="D228" i="2" a="1"/>
  <c r="D228" i="2" s="1"/>
  <c r="Q228" i="2" a="1"/>
  <c r="Q228" i="2" s="1"/>
  <c r="R228" i="2" a="1"/>
  <c r="R228" i="2" s="1"/>
  <c r="U228" i="2" a="1"/>
  <c r="U228" i="2" s="1"/>
  <c r="P228" i="2" a="1"/>
  <c r="P228" i="2" s="1"/>
  <c r="L228" i="2" a="1"/>
  <c r="L228" i="2" s="1"/>
  <c r="M228" i="2" a="1"/>
  <c r="M228" i="2" s="1"/>
  <c r="N228" i="2" a="1"/>
  <c r="N228" i="2" s="1"/>
  <c r="T228" i="2" a="1"/>
  <c r="T228" i="2" s="1"/>
  <c r="O228" i="2" a="1"/>
  <c r="O228" i="2" s="1"/>
  <c r="S228" i="2" a="1"/>
  <c r="S228" i="2" s="1"/>
  <c r="A144" i="2" a="1"/>
  <c r="A144" i="2" s="1"/>
  <c r="Q144" i="2" a="1"/>
  <c r="Q144" i="2" s="1"/>
  <c r="M144" i="2" a="1"/>
  <c r="M144" i="2" s="1"/>
  <c r="R144" i="2" a="1"/>
  <c r="R144" i="2" s="1"/>
  <c r="T144" i="2" a="1"/>
  <c r="T144" i="2" s="1"/>
  <c r="N144" i="2" a="1"/>
  <c r="N144" i="2" s="1"/>
  <c r="O144" i="2" a="1"/>
  <c r="O144" i="2" s="1"/>
  <c r="P144" i="2" a="1"/>
  <c r="P144" i="2" s="1"/>
  <c r="L144" i="2" a="1"/>
  <c r="L144" i="2" s="1"/>
  <c r="S144" i="2" a="1"/>
  <c r="S144" i="2" s="1"/>
  <c r="U144" i="2" a="1"/>
  <c r="U144" i="2" s="1"/>
  <c r="Q17" i="2" a="1"/>
  <c r="Q17" i="2" s="1"/>
  <c r="O17" i="2" a="1"/>
  <c r="O17" i="2" s="1"/>
  <c r="T17" i="2" a="1"/>
  <c r="T17" i="2" s="1"/>
  <c r="U17" i="2" a="1"/>
  <c r="U17" i="2" s="1"/>
  <c r="P17" i="2" a="1"/>
  <c r="P17" i="2" s="1"/>
  <c r="R17" i="2" a="1"/>
  <c r="R17" i="2" s="1"/>
  <c r="S17" i="2" a="1"/>
  <c r="S17" i="2" s="1"/>
  <c r="M17" i="2" a="1"/>
  <c r="M17" i="2" s="1"/>
  <c r="L17" i="2" a="1"/>
  <c r="L17" i="2" s="1"/>
  <c r="N17" i="2" a="1"/>
  <c r="N17" i="2" s="1"/>
  <c r="A154" i="2" a="1"/>
  <c r="A154" i="2" s="1"/>
  <c r="Q154" i="2" a="1"/>
  <c r="Q154" i="2" s="1"/>
  <c r="L154" i="2" a="1"/>
  <c r="L154" i="2" s="1"/>
  <c r="M154" i="2" a="1"/>
  <c r="M154" i="2" s="1"/>
  <c r="U154" i="2" a="1"/>
  <c r="U154" i="2" s="1"/>
  <c r="N154" i="2" a="1"/>
  <c r="N154" i="2" s="1"/>
  <c r="S154" i="2" a="1"/>
  <c r="S154" i="2" s="1"/>
  <c r="R154" i="2" a="1"/>
  <c r="R154" i="2" s="1"/>
  <c r="P154" i="2" a="1"/>
  <c r="P154" i="2" s="1"/>
  <c r="T154" i="2" a="1"/>
  <c r="T154" i="2" s="1"/>
  <c r="O154" i="2" a="1"/>
  <c r="O154" i="2" s="1"/>
  <c r="Q30" i="2" a="1"/>
  <c r="Q30" i="2" s="1"/>
  <c r="S30" i="2" a="1"/>
  <c r="S30" i="2" s="1"/>
  <c r="T30" i="2" a="1"/>
  <c r="T30" i="2" s="1"/>
  <c r="P30" i="2" a="1"/>
  <c r="P30" i="2" s="1"/>
  <c r="O30" i="2" a="1"/>
  <c r="O30" i="2" s="1"/>
  <c r="N30" i="2" a="1"/>
  <c r="N30" i="2" s="1"/>
  <c r="R30" i="2" a="1"/>
  <c r="R30" i="2" s="1"/>
  <c r="M30" i="2" a="1"/>
  <c r="M30" i="2" s="1"/>
  <c r="U30" i="2" a="1"/>
  <c r="U30" i="2" s="1"/>
  <c r="L30" i="2" a="1"/>
  <c r="L30" i="2" s="1"/>
  <c r="D227" i="2" a="1"/>
  <c r="D227" i="2" s="1"/>
  <c r="Q227" i="2" a="1"/>
  <c r="Q227" i="2" s="1"/>
  <c r="T227" i="2" a="1"/>
  <c r="T227" i="2" s="1"/>
  <c r="R227" i="2" a="1"/>
  <c r="R227" i="2" s="1"/>
  <c r="U227" i="2" a="1"/>
  <c r="U227" i="2" s="1"/>
  <c r="S227" i="2" a="1"/>
  <c r="S227" i="2" s="1"/>
  <c r="M227" i="2" a="1"/>
  <c r="M227" i="2" s="1"/>
  <c r="N227" i="2" a="1"/>
  <c r="N227" i="2" s="1"/>
  <c r="O227" i="2" a="1"/>
  <c r="O227" i="2" s="1"/>
  <c r="L227" i="2" a="1"/>
  <c r="L227" i="2" s="1"/>
  <c r="P227" i="2" a="1"/>
  <c r="P227" i="2" s="1"/>
  <c r="A142" i="2" a="1"/>
  <c r="A142" i="2" s="1"/>
  <c r="Q142" i="2" a="1"/>
  <c r="Q142" i="2" s="1"/>
  <c r="S142" i="2" a="1"/>
  <c r="S142" i="2" s="1"/>
  <c r="U142" i="2" a="1"/>
  <c r="U142" i="2" s="1"/>
  <c r="L142" i="2" a="1"/>
  <c r="L142" i="2" s="1"/>
  <c r="M142" i="2" a="1"/>
  <c r="M142" i="2" s="1"/>
  <c r="O142" i="2" a="1"/>
  <c r="O142" i="2" s="1"/>
  <c r="P142" i="2" a="1"/>
  <c r="P142" i="2" s="1"/>
  <c r="N142" i="2" a="1"/>
  <c r="N142" i="2" s="1"/>
  <c r="R142" i="2" a="1"/>
  <c r="R142" i="2" s="1"/>
  <c r="T142" i="2" a="1"/>
  <c r="T142" i="2" s="1"/>
  <c r="A150" i="2" a="1"/>
  <c r="A150" i="2" s="1"/>
  <c r="Q150" i="2" a="1"/>
  <c r="Q150" i="2" s="1"/>
  <c r="U150" i="2" a="1"/>
  <c r="U150" i="2" s="1"/>
  <c r="L150" i="2" a="1"/>
  <c r="L150" i="2" s="1"/>
  <c r="R150" i="2" a="1"/>
  <c r="R150" i="2" s="1"/>
  <c r="S150" i="2" a="1"/>
  <c r="S150" i="2" s="1"/>
  <c r="P150" i="2" a="1"/>
  <c r="P150" i="2" s="1"/>
  <c r="T150" i="2" a="1"/>
  <c r="T150" i="2" s="1"/>
  <c r="N150" i="2" a="1"/>
  <c r="N150" i="2" s="1"/>
  <c r="O150" i="2" a="1"/>
  <c r="O150" i="2" s="1"/>
  <c r="M150" i="2" a="1"/>
  <c r="M150" i="2" s="1"/>
  <c r="A46" i="2" a="1"/>
  <c r="A46" i="2" s="1"/>
  <c r="Q46" i="2" a="1"/>
  <c r="Q46" i="2" s="1"/>
  <c r="T46" i="2" a="1"/>
  <c r="T46" i="2" s="1"/>
  <c r="R46" i="2" a="1"/>
  <c r="R46" i="2" s="1"/>
  <c r="S46" i="2" a="1"/>
  <c r="S46" i="2" s="1"/>
  <c r="N46" i="2" a="1"/>
  <c r="N46" i="2" s="1"/>
  <c r="M46" i="2" a="1"/>
  <c r="M46" i="2" s="1"/>
  <c r="O46" i="2" a="1"/>
  <c r="O46" i="2" s="1"/>
  <c r="L46" i="2" a="1"/>
  <c r="L46" i="2" s="1"/>
  <c r="U46" i="2" a="1"/>
  <c r="U46" i="2" s="1"/>
  <c r="P46" i="2" a="1"/>
  <c r="P46" i="2" s="1"/>
  <c r="A242" i="2" a="1"/>
  <c r="A242" i="2" s="1"/>
  <c r="Q242" i="2" a="1"/>
  <c r="Q242" i="2" s="1"/>
  <c r="S242" i="2" a="1"/>
  <c r="S242" i="2" s="1"/>
  <c r="R242" i="2" a="1"/>
  <c r="R242" i="2" s="1"/>
  <c r="U242" i="2" a="1"/>
  <c r="U242" i="2" s="1"/>
  <c r="T242" i="2" a="1"/>
  <c r="T242" i="2" s="1"/>
  <c r="N242" i="2" a="1"/>
  <c r="N242" i="2" s="1"/>
  <c r="O242" i="2" a="1"/>
  <c r="O242" i="2" s="1"/>
  <c r="P242" i="2" a="1"/>
  <c r="P242" i="2" s="1"/>
  <c r="M242" i="2" a="1"/>
  <c r="M242" i="2" s="1"/>
  <c r="L242" i="2" a="1"/>
  <c r="L242" i="2" s="1"/>
  <c r="A141" i="2" a="1"/>
  <c r="A141" i="2" s="1"/>
  <c r="Q141" i="2" a="1"/>
  <c r="Q141" i="2" s="1"/>
  <c r="U141" i="2" a="1"/>
  <c r="U141" i="2" s="1"/>
  <c r="L141" i="2" a="1"/>
  <c r="L141" i="2" s="1"/>
  <c r="M141" i="2" a="1"/>
  <c r="M141" i="2" s="1"/>
  <c r="P141" i="2" a="1"/>
  <c r="P141" i="2" s="1"/>
  <c r="O141" i="2" a="1"/>
  <c r="O141" i="2" s="1"/>
  <c r="R141" i="2" a="1"/>
  <c r="R141" i="2" s="1"/>
  <c r="S141" i="2" a="1"/>
  <c r="S141" i="2" s="1"/>
  <c r="N141" i="2" a="1"/>
  <c r="N141" i="2" s="1"/>
  <c r="T141" i="2" a="1"/>
  <c r="T141" i="2" s="1"/>
  <c r="A27" i="2" a="1"/>
  <c r="A27" i="2" s="1"/>
  <c r="Q27" i="2" a="1"/>
  <c r="Q27" i="2" s="1"/>
  <c r="N27" i="2" a="1"/>
  <c r="N27" i="2" s="1"/>
  <c r="M27" i="2" a="1"/>
  <c r="M27" i="2" s="1"/>
  <c r="L27" i="2" a="1"/>
  <c r="L27" i="2" s="1"/>
  <c r="U27" i="2" a="1"/>
  <c r="U27" i="2" s="1"/>
  <c r="O27" i="2" a="1"/>
  <c r="O27" i="2" s="1"/>
  <c r="P27" i="2" a="1"/>
  <c r="P27" i="2" s="1"/>
  <c r="R27" i="2" a="1"/>
  <c r="R27" i="2" s="1"/>
  <c r="T27" i="2" a="1"/>
  <c r="T27" i="2" s="1"/>
  <c r="S27" i="2" a="1"/>
  <c r="S27" i="2" s="1"/>
  <c r="D264" i="2" a="1"/>
  <c r="D264" i="2" s="1"/>
  <c r="Q264" i="2" a="1"/>
  <c r="Q264" i="2" s="1"/>
  <c r="R264" i="2" a="1"/>
  <c r="R264" i="2" s="1"/>
  <c r="S264" i="2" a="1"/>
  <c r="S264" i="2" s="1"/>
  <c r="T264" i="2" a="1"/>
  <c r="T264" i="2" s="1"/>
  <c r="U264" i="2" a="1"/>
  <c r="U264" i="2" s="1"/>
  <c r="P264" i="2" a="1"/>
  <c r="P264" i="2" s="1"/>
  <c r="L264" i="2" a="1"/>
  <c r="L264" i="2" s="1"/>
  <c r="O264" i="2" a="1"/>
  <c r="O264" i="2" s="1"/>
  <c r="M264" i="2" a="1"/>
  <c r="M264" i="2" s="1"/>
  <c r="N264" i="2" a="1"/>
  <c r="N264" i="2" s="1"/>
  <c r="A120" i="2" a="1"/>
  <c r="A120" i="2" s="1"/>
  <c r="Q120" i="2" a="1"/>
  <c r="Q120" i="2" s="1"/>
  <c r="M120" i="2" a="1"/>
  <c r="M120" i="2" s="1"/>
  <c r="T120" i="2" a="1"/>
  <c r="T120" i="2" s="1"/>
  <c r="U120" i="2" a="1"/>
  <c r="U120" i="2" s="1"/>
  <c r="S120" i="2" a="1"/>
  <c r="S120" i="2" s="1"/>
  <c r="P120" i="2" a="1"/>
  <c r="P120" i="2" s="1"/>
  <c r="L120" i="2" a="1"/>
  <c r="L120" i="2" s="1"/>
  <c r="N120" i="2" a="1"/>
  <c r="N120" i="2" s="1"/>
  <c r="O120" i="2" a="1"/>
  <c r="O120" i="2" s="1"/>
  <c r="R120" i="2" a="1"/>
  <c r="R120" i="2" s="1"/>
  <c r="Q81" i="2" a="1"/>
  <c r="Q81" i="2" s="1"/>
  <c r="N81" i="2" a="1"/>
  <c r="N81" i="2" s="1"/>
  <c r="O81" i="2" a="1"/>
  <c r="O81" i="2" s="1"/>
  <c r="P81" i="2" a="1"/>
  <c r="P81" i="2" s="1"/>
  <c r="R81" i="2" a="1"/>
  <c r="R81" i="2" s="1"/>
  <c r="U81" i="2" a="1"/>
  <c r="U81" i="2" s="1"/>
  <c r="M81" i="2" a="1"/>
  <c r="M81" i="2" s="1"/>
  <c r="S81" i="2" a="1"/>
  <c r="S81" i="2" s="1"/>
  <c r="T81" i="2" a="1"/>
  <c r="T81" i="2" s="1"/>
  <c r="L81" i="2" a="1"/>
  <c r="L81" i="2" s="1"/>
  <c r="Q58" i="2" a="1"/>
  <c r="Q58" i="2" s="1"/>
  <c r="P58" i="2" a="1"/>
  <c r="P58" i="2" s="1"/>
  <c r="L58" i="2" a="1"/>
  <c r="L58" i="2" s="1"/>
  <c r="M58" i="2" a="1"/>
  <c r="M58" i="2" s="1"/>
  <c r="R58" i="2" a="1"/>
  <c r="R58" i="2" s="1"/>
  <c r="U58" i="2" a="1"/>
  <c r="U58" i="2" s="1"/>
  <c r="O58" i="2" a="1"/>
  <c r="O58" i="2" s="1"/>
  <c r="T58" i="2" a="1"/>
  <c r="T58" i="2" s="1"/>
  <c r="N58" i="2" a="1"/>
  <c r="N58" i="2" s="1"/>
  <c r="S58" i="2" a="1"/>
  <c r="S58" i="2" s="1"/>
  <c r="A43" i="2" a="1"/>
  <c r="A43" i="2" s="1"/>
  <c r="Q43" i="2" a="1"/>
  <c r="Q43" i="2" s="1"/>
  <c r="O43" i="2" a="1"/>
  <c r="O43" i="2" s="1"/>
  <c r="P43" i="2" a="1"/>
  <c r="P43" i="2" s="1"/>
  <c r="R43" i="2" a="1"/>
  <c r="R43" i="2" s="1"/>
  <c r="N43" i="2" a="1"/>
  <c r="N43" i="2" s="1"/>
  <c r="M43" i="2" a="1"/>
  <c r="M43" i="2" s="1"/>
  <c r="L43" i="2" a="1"/>
  <c r="L43" i="2" s="1"/>
  <c r="T43" i="2" a="1"/>
  <c r="T43" i="2" s="1"/>
  <c r="U43" i="2" a="1"/>
  <c r="U43" i="2" s="1"/>
  <c r="S43" i="2" a="1"/>
  <c r="S43" i="2" s="1"/>
  <c r="A25" i="2" a="1"/>
  <c r="A25" i="2" s="1"/>
  <c r="Q25" i="2" a="1"/>
  <c r="Q25" i="2" s="1"/>
  <c r="M25" i="2" a="1"/>
  <c r="M25" i="2" s="1"/>
  <c r="U25" i="2" a="1"/>
  <c r="U25" i="2" s="1"/>
  <c r="T25" i="2" a="1"/>
  <c r="T25" i="2" s="1"/>
  <c r="N25" i="2" a="1"/>
  <c r="N25" i="2" s="1"/>
  <c r="O25" i="2" a="1"/>
  <c r="O25" i="2" s="1"/>
  <c r="P25" i="2" a="1"/>
  <c r="P25" i="2" s="1"/>
  <c r="L25" i="2" a="1"/>
  <c r="L25" i="2" s="1"/>
  <c r="R25" i="2" a="1"/>
  <c r="R25" i="2" s="1"/>
  <c r="S25" i="2" a="1"/>
  <c r="S25" i="2" s="1"/>
  <c r="A11" i="2" a="1"/>
  <c r="A11" i="2" s="1"/>
  <c r="T11" i="2" a="1"/>
  <c r="T11" i="2" s="1"/>
  <c r="L11" i="2" a="1"/>
  <c r="L11" i="2" s="1"/>
  <c r="M11" i="2" a="1"/>
  <c r="M11" i="2" s="1"/>
  <c r="S11" i="2" a="1"/>
  <c r="S11" i="2" s="1"/>
  <c r="N11" i="2" a="1"/>
  <c r="N11" i="2" s="1"/>
  <c r="U11" i="2" a="1"/>
  <c r="U11" i="2" s="1"/>
  <c r="O11" i="2" a="1"/>
  <c r="O11" i="2" s="1"/>
  <c r="R11" i="2" a="1"/>
  <c r="R11" i="2" s="1"/>
  <c r="Q11" i="2" a="1"/>
  <c r="Q11" i="2" s="1"/>
  <c r="P11" i="2" a="1"/>
  <c r="P11" i="2" s="1"/>
  <c r="A294" i="2" a="1"/>
  <c r="A294" i="2" s="1"/>
  <c r="Q294" i="2" a="1"/>
  <c r="Q294" i="2" s="1"/>
  <c r="P294" i="2" a="1"/>
  <c r="P294" i="2" s="1"/>
  <c r="S294" i="2" a="1"/>
  <c r="S294" i="2" s="1"/>
  <c r="R294" i="2" a="1"/>
  <c r="R294" i="2" s="1"/>
  <c r="U294" i="2" a="1"/>
  <c r="U294" i="2" s="1"/>
  <c r="T294" i="2" a="1"/>
  <c r="T294" i="2" s="1"/>
  <c r="M294" i="2" a="1"/>
  <c r="M294" i="2" s="1"/>
  <c r="O294" i="2" a="1"/>
  <c r="O294" i="2" s="1"/>
  <c r="N294" i="2" a="1"/>
  <c r="N294" i="2" s="1"/>
  <c r="L294" i="2" a="1"/>
  <c r="L294" i="2" s="1"/>
  <c r="A275" i="2" a="1"/>
  <c r="A275" i="2" s="1"/>
  <c r="Q275" i="2" a="1"/>
  <c r="Q275" i="2" s="1"/>
  <c r="T275" i="2" a="1"/>
  <c r="T275" i="2" s="1"/>
  <c r="S275" i="2" a="1"/>
  <c r="S275" i="2" s="1"/>
  <c r="P275" i="2" a="1"/>
  <c r="P275" i="2" s="1"/>
  <c r="U275" i="2" a="1"/>
  <c r="U275" i="2" s="1"/>
  <c r="R275" i="2" a="1"/>
  <c r="R275" i="2" s="1"/>
  <c r="L275" i="2" a="1"/>
  <c r="L275" i="2" s="1"/>
  <c r="O275" i="2" a="1"/>
  <c r="O275" i="2" s="1"/>
  <c r="N275" i="2" a="1"/>
  <c r="N275" i="2" s="1"/>
  <c r="M275" i="2" a="1"/>
  <c r="M275" i="2" s="1"/>
  <c r="D261" i="2" a="1"/>
  <c r="D261" i="2" s="1"/>
  <c r="Q261" i="2" a="1"/>
  <c r="Q261" i="2" s="1"/>
  <c r="O261" i="2" a="1"/>
  <c r="O261" i="2" s="1"/>
  <c r="N261" i="2" a="1"/>
  <c r="N261" i="2" s="1"/>
  <c r="L261" i="2" a="1"/>
  <c r="L261" i="2" s="1"/>
  <c r="P261" i="2" a="1"/>
  <c r="P261" i="2" s="1"/>
  <c r="M261" i="2" a="1"/>
  <c r="M261" i="2" s="1"/>
  <c r="S261" i="2" a="1"/>
  <c r="S261" i="2" s="1"/>
  <c r="R261" i="2" a="1"/>
  <c r="R261" i="2" s="1"/>
  <c r="T261" i="2" a="1"/>
  <c r="T261" i="2" s="1"/>
  <c r="U261" i="2" a="1"/>
  <c r="U261" i="2" s="1"/>
  <c r="D236" i="2" a="1"/>
  <c r="D236" i="2" s="1"/>
  <c r="Q236" i="2" a="1"/>
  <c r="Q236" i="2" s="1"/>
  <c r="L236" i="2" a="1"/>
  <c r="L236" i="2" s="1"/>
  <c r="R236" i="2" a="1"/>
  <c r="R236" i="2" s="1"/>
  <c r="T236" i="2" a="1"/>
  <c r="T236" i="2" s="1"/>
  <c r="U236" i="2" a="1"/>
  <c r="U236" i="2" s="1"/>
  <c r="N236" i="2" a="1"/>
  <c r="N236" i="2" s="1"/>
  <c r="O236" i="2" a="1"/>
  <c r="O236" i="2" s="1"/>
  <c r="M236" i="2" a="1"/>
  <c r="M236" i="2" s="1"/>
  <c r="S236" i="2" a="1"/>
  <c r="S236" i="2" s="1"/>
  <c r="P236" i="2" a="1"/>
  <c r="P236" i="2" s="1"/>
  <c r="Q221" i="2" a="1"/>
  <c r="Q221" i="2" s="1"/>
  <c r="R221" i="2" a="1"/>
  <c r="R221" i="2" s="1"/>
  <c r="T221" i="2" a="1"/>
  <c r="T221" i="2" s="1"/>
  <c r="L221" i="2" a="1"/>
  <c r="L221" i="2" s="1"/>
  <c r="S221" i="2" a="1"/>
  <c r="S221" i="2" s="1"/>
  <c r="O221" i="2" a="1"/>
  <c r="O221" i="2" s="1"/>
  <c r="M221" i="2" a="1"/>
  <c r="M221" i="2" s="1"/>
  <c r="N221" i="2" a="1"/>
  <c r="N221" i="2" s="1"/>
  <c r="U221" i="2" a="1"/>
  <c r="U221" i="2" s="1"/>
  <c r="P221" i="2" a="1"/>
  <c r="P221" i="2" s="1"/>
  <c r="D205" i="2" a="1"/>
  <c r="D205" i="2" s="1"/>
  <c r="Q205" i="2" a="1"/>
  <c r="Q205" i="2" s="1"/>
  <c r="N205" i="2" a="1"/>
  <c r="N205" i="2" s="1"/>
  <c r="M205" i="2" a="1"/>
  <c r="M205" i="2" s="1"/>
  <c r="T205" i="2" a="1"/>
  <c r="T205" i="2" s="1"/>
  <c r="O205" i="2" a="1"/>
  <c r="O205" i="2" s="1"/>
  <c r="S205" i="2" a="1"/>
  <c r="S205" i="2" s="1"/>
  <c r="P205" i="2" a="1"/>
  <c r="P205" i="2" s="1"/>
  <c r="R205" i="2" a="1"/>
  <c r="R205" i="2" s="1"/>
  <c r="L205" i="2" a="1"/>
  <c r="L205" i="2" s="1"/>
  <c r="U205" i="2" a="1"/>
  <c r="U205" i="2" s="1"/>
  <c r="A186" i="2" a="1"/>
  <c r="A186" i="2" s="1"/>
  <c r="Q186" i="2" a="1"/>
  <c r="Q186" i="2" s="1"/>
  <c r="N186" i="2" a="1"/>
  <c r="N186" i="2" s="1"/>
  <c r="M186" i="2" a="1"/>
  <c r="M186" i="2" s="1"/>
  <c r="O186" i="2" a="1"/>
  <c r="O186" i="2" s="1"/>
  <c r="S186" i="2" a="1"/>
  <c r="S186" i="2" s="1"/>
  <c r="P186" i="2" a="1"/>
  <c r="P186" i="2" s="1"/>
  <c r="L186" i="2" a="1"/>
  <c r="L186" i="2" s="1"/>
  <c r="R186" i="2" a="1"/>
  <c r="R186" i="2" s="1"/>
  <c r="T186" i="2" a="1"/>
  <c r="T186" i="2" s="1"/>
  <c r="U186" i="2" a="1"/>
  <c r="U186" i="2" s="1"/>
  <c r="A173" i="2" a="1"/>
  <c r="A173" i="2" s="1"/>
  <c r="Q173" i="2" a="1"/>
  <c r="Q173" i="2" s="1"/>
  <c r="N173" i="2" a="1"/>
  <c r="N173" i="2" s="1"/>
  <c r="S173" i="2" a="1"/>
  <c r="S173" i="2" s="1"/>
  <c r="R173" i="2" a="1"/>
  <c r="R173" i="2" s="1"/>
  <c r="M173" i="2" a="1"/>
  <c r="M173" i="2" s="1"/>
  <c r="O173" i="2" a="1"/>
  <c r="O173" i="2" s="1"/>
  <c r="P173" i="2" a="1"/>
  <c r="P173" i="2" s="1"/>
  <c r="T173" i="2" a="1"/>
  <c r="T173" i="2" s="1"/>
  <c r="U173" i="2" a="1"/>
  <c r="U173" i="2" s="1"/>
  <c r="L173" i="2" a="1"/>
  <c r="L173" i="2" s="1"/>
  <c r="A153" i="2" a="1"/>
  <c r="A153" i="2" s="1"/>
  <c r="Q153" i="2" a="1"/>
  <c r="Q153" i="2" s="1"/>
  <c r="N153" i="2" a="1"/>
  <c r="N153" i="2" s="1"/>
  <c r="T153" i="2" a="1"/>
  <c r="T153" i="2" s="1"/>
  <c r="P153" i="2" a="1"/>
  <c r="P153" i="2" s="1"/>
  <c r="O153" i="2" a="1"/>
  <c r="O153" i="2" s="1"/>
  <c r="M153" i="2" a="1"/>
  <c r="M153" i="2" s="1"/>
  <c r="L153" i="2" a="1"/>
  <c r="L153" i="2" s="1"/>
  <c r="U153" i="2" a="1"/>
  <c r="U153" i="2" s="1"/>
  <c r="S153" i="2" a="1"/>
  <c r="S153" i="2" s="1"/>
  <c r="R153" i="2" a="1"/>
  <c r="R153" i="2" s="1"/>
  <c r="A133" i="2" a="1"/>
  <c r="A133" i="2" s="1"/>
  <c r="Q133" i="2" a="1"/>
  <c r="Q133" i="2" s="1"/>
  <c r="L133" i="2" a="1"/>
  <c r="L133" i="2" s="1"/>
  <c r="M133" i="2" a="1"/>
  <c r="M133" i="2" s="1"/>
  <c r="O133" i="2" a="1"/>
  <c r="O133" i="2" s="1"/>
  <c r="N133" i="2" a="1"/>
  <c r="N133" i="2" s="1"/>
  <c r="P133" i="2" a="1"/>
  <c r="P133" i="2" s="1"/>
  <c r="S133" i="2" a="1"/>
  <c r="S133" i="2" s="1"/>
  <c r="R133" i="2" a="1"/>
  <c r="R133" i="2" s="1"/>
  <c r="T133" i="2" a="1"/>
  <c r="T133" i="2" s="1"/>
  <c r="U133" i="2" a="1"/>
  <c r="U133" i="2" s="1"/>
  <c r="A117" i="2" a="1"/>
  <c r="A117" i="2" s="1"/>
  <c r="Q117" i="2" a="1"/>
  <c r="Q117" i="2" s="1"/>
  <c r="O117" i="2" a="1"/>
  <c r="O117" i="2" s="1"/>
  <c r="L117" i="2" a="1"/>
  <c r="L117" i="2" s="1"/>
  <c r="M117" i="2" a="1"/>
  <c r="M117" i="2" s="1"/>
  <c r="T117" i="2" a="1"/>
  <c r="T117" i="2" s="1"/>
  <c r="R117" i="2" a="1"/>
  <c r="R117" i="2" s="1"/>
  <c r="S117" i="2" a="1"/>
  <c r="S117" i="2" s="1"/>
  <c r="N117" i="2" a="1"/>
  <c r="N117" i="2" s="1"/>
  <c r="U117" i="2" a="1"/>
  <c r="U117" i="2" s="1"/>
  <c r="P117" i="2" a="1"/>
  <c r="P117" i="2" s="1"/>
  <c r="A96" i="2" a="1"/>
  <c r="A96" i="2" s="1"/>
  <c r="Q96" i="2" a="1"/>
  <c r="Q96" i="2" s="1"/>
  <c r="L96" i="2" a="1"/>
  <c r="L96" i="2" s="1"/>
  <c r="M96" i="2" a="1"/>
  <c r="M96" i="2" s="1"/>
  <c r="S96" i="2" a="1"/>
  <c r="S96" i="2" s="1"/>
  <c r="T96" i="2" a="1"/>
  <c r="T96" i="2" s="1"/>
  <c r="P96" i="2" a="1"/>
  <c r="P96" i="2" s="1"/>
  <c r="U96" i="2" a="1"/>
  <c r="U96" i="2" s="1"/>
  <c r="N96" i="2" a="1"/>
  <c r="N96" i="2" s="1"/>
  <c r="O96" i="2" a="1"/>
  <c r="O96" i="2" s="1"/>
  <c r="R96" i="2" a="1"/>
  <c r="R96" i="2" s="1"/>
  <c r="A67" i="2" a="1"/>
  <c r="A67" i="2" s="1"/>
  <c r="Q67" i="2" a="1"/>
  <c r="Q67" i="2" s="1"/>
  <c r="O67" i="2" a="1"/>
  <c r="O67" i="2" s="1"/>
  <c r="N67" i="2" a="1"/>
  <c r="N67" i="2" s="1"/>
  <c r="R67" i="2" a="1"/>
  <c r="R67" i="2" s="1"/>
  <c r="M67" i="2" a="1"/>
  <c r="M67" i="2" s="1"/>
  <c r="T67" i="2" a="1"/>
  <c r="T67" i="2" s="1"/>
  <c r="P67" i="2" a="1"/>
  <c r="P67" i="2" s="1"/>
  <c r="S67" i="2" a="1"/>
  <c r="S67" i="2" s="1"/>
  <c r="L67" i="2" a="1"/>
  <c r="L67" i="2" s="1"/>
  <c r="U67" i="2" a="1"/>
  <c r="U67" i="2" s="1"/>
  <c r="A41" i="2" a="1"/>
  <c r="A41" i="2" s="1"/>
  <c r="Q41" i="2" a="1"/>
  <c r="Q41" i="2" s="1"/>
  <c r="M41" i="2" a="1"/>
  <c r="M41" i="2" s="1"/>
  <c r="R41" i="2" a="1"/>
  <c r="R41" i="2" s="1"/>
  <c r="P41" i="2" a="1"/>
  <c r="P41" i="2" s="1"/>
  <c r="N41" i="2" a="1"/>
  <c r="N41" i="2" s="1"/>
  <c r="U41" i="2" a="1"/>
  <c r="U41" i="2" s="1"/>
  <c r="T41" i="2" a="1"/>
  <c r="T41" i="2" s="1"/>
  <c r="O41" i="2" a="1"/>
  <c r="O41" i="2" s="1"/>
  <c r="L41" i="2" a="1"/>
  <c r="L41" i="2" s="1"/>
  <c r="S41" i="2" a="1"/>
  <c r="S41" i="2" s="1"/>
  <c r="A291" i="2" a="1"/>
  <c r="A291" i="2" s="1"/>
  <c r="Q291" i="2" a="1"/>
  <c r="Q291" i="2" s="1"/>
  <c r="R291" i="2" a="1"/>
  <c r="R291" i="2" s="1"/>
  <c r="O291" i="2" a="1"/>
  <c r="O291" i="2" s="1"/>
  <c r="P291" i="2" a="1"/>
  <c r="P291" i="2" s="1"/>
  <c r="S291" i="2" a="1"/>
  <c r="S291" i="2" s="1"/>
  <c r="N291" i="2" a="1"/>
  <c r="N291" i="2" s="1"/>
  <c r="T291" i="2" a="1"/>
  <c r="T291" i="2" s="1"/>
  <c r="L291" i="2" a="1"/>
  <c r="L291" i="2" s="1"/>
  <c r="U291" i="2" a="1"/>
  <c r="U291" i="2" s="1"/>
  <c r="M291" i="2" a="1"/>
  <c r="M291" i="2" s="1"/>
  <c r="D259" i="2" a="1"/>
  <c r="D259" i="2" s="1"/>
  <c r="Q259" i="2" a="1"/>
  <c r="Q259" i="2" s="1"/>
  <c r="L259" i="2" a="1"/>
  <c r="L259" i="2" s="1"/>
  <c r="T259" i="2" a="1"/>
  <c r="T259" i="2" s="1"/>
  <c r="N259" i="2" a="1"/>
  <c r="N259" i="2" s="1"/>
  <c r="O259" i="2" a="1"/>
  <c r="O259" i="2" s="1"/>
  <c r="U259" i="2" a="1"/>
  <c r="U259" i="2" s="1"/>
  <c r="M259" i="2" a="1"/>
  <c r="M259" i="2" s="1"/>
  <c r="S259" i="2" a="1"/>
  <c r="S259" i="2" s="1"/>
  <c r="P259" i="2" a="1"/>
  <c r="P259" i="2" s="1"/>
  <c r="R259" i="2" a="1"/>
  <c r="R259" i="2" s="1"/>
  <c r="Q237" i="2" a="1"/>
  <c r="Q237" i="2" s="1"/>
  <c r="P237" i="2" a="1"/>
  <c r="P237" i="2" s="1"/>
  <c r="O237" i="2" a="1"/>
  <c r="O237" i="2" s="1"/>
  <c r="N237" i="2" a="1"/>
  <c r="N237" i="2" s="1"/>
  <c r="M237" i="2" a="1"/>
  <c r="M237" i="2" s="1"/>
  <c r="L237" i="2" a="1"/>
  <c r="L237" i="2" s="1"/>
  <c r="S237" i="2" a="1"/>
  <c r="S237" i="2" s="1"/>
  <c r="R237" i="2" a="1"/>
  <c r="R237" i="2" s="1"/>
  <c r="U237" i="2" a="1"/>
  <c r="U237" i="2" s="1"/>
  <c r="T237" i="2" a="1"/>
  <c r="T237" i="2" s="1"/>
  <c r="D209" i="2" a="1"/>
  <c r="D209" i="2" s="1"/>
  <c r="Q209" i="2" a="1"/>
  <c r="Q209" i="2" s="1"/>
  <c r="T209" i="2" a="1"/>
  <c r="T209" i="2" s="1"/>
  <c r="N209" i="2" a="1"/>
  <c r="N209" i="2" s="1"/>
  <c r="O209" i="2" a="1"/>
  <c r="O209" i="2" s="1"/>
  <c r="M209" i="2" a="1"/>
  <c r="M209" i="2" s="1"/>
  <c r="R209" i="2" a="1"/>
  <c r="R209" i="2" s="1"/>
  <c r="S209" i="2" a="1"/>
  <c r="S209" i="2" s="1"/>
  <c r="L209" i="2" a="1"/>
  <c r="L209" i="2" s="1"/>
  <c r="P209" i="2" a="1"/>
  <c r="P209" i="2" s="1"/>
  <c r="U209" i="2" a="1"/>
  <c r="U209" i="2" s="1"/>
  <c r="A169" i="2" a="1"/>
  <c r="A169" i="2" s="1"/>
  <c r="Q169" i="2" a="1"/>
  <c r="Q169" i="2" s="1"/>
  <c r="P169" i="2" a="1"/>
  <c r="P169" i="2" s="1"/>
  <c r="M169" i="2" a="1"/>
  <c r="M169" i="2" s="1"/>
  <c r="S169" i="2" a="1"/>
  <c r="S169" i="2" s="1"/>
  <c r="O169" i="2" a="1"/>
  <c r="O169" i="2" s="1"/>
  <c r="T169" i="2" a="1"/>
  <c r="T169" i="2" s="1"/>
  <c r="L169" i="2" a="1"/>
  <c r="L169" i="2" s="1"/>
  <c r="U169" i="2" a="1"/>
  <c r="U169" i="2" s="1"/>
  <c r="N169" i="2" a="1"/>
  <c r="N169" i="2" s="1"/>
  <c r="R169" i="2" a="1"/>
  <c r="R169" i="2" s="1"/>
  <c r="A139" i="2" a="1"/>
  <c r="A139" i="2" s="1"/>
  <c r="Q139" i="2" a="1"/>
  <c r="Q139" i="2" s="1"/>
  <c r="N139" i="2" a="1"/>
  <c r="N139" i="2" s="1"/>
  <c r="U139" i="2" a="1"/>
  <c r="U139" i="2" s="1"/>
  <c r="M139" i="2" a="1"/>
  <c r="M139" i="2" s="1"/>
  <c r="O139" i="2" a="1"/>
  <c r="O139" i="2" s="1"/>
  <c r="R139" i="2" a="1"/>
  <c r="R139" i="2" s="1"/>
  <c r="P139" i="2" a="1"/>
  <c r="P139" i="2" s="1"/>
  <c r="S139" i="2" a="1"/>
  <c r="S139" i="2" s="1"/>
  <c r="L139" i="2" a="1"/>
  <c r="L139" i="2" s="1"/>
  <c r="T139" i="2" a="1"/>
  <c r="T139" i="2" s="1"/>
  <c r="A108" i="2" a="1"/>
  <c r="A108" i="2" s="1"/>
  <c r="Q108" i="2" a="1"/>
  <c r="Q108" i="2" s="1"/>
  <c r="M108" i="2" a="1"/>
  <c r="M108" i="2" s="1"/>
  <c r="N108" i="2" a="1"/>
  <c r="N108" i="2" s="1"/>
  <c r="O108" i="2" a="1"/>
  <c r="O108" i="2" s="1"/>
  <c r="R108" i="2" a="1"/>
  <c r="R108" i="2" s="1"/>
  <c r="S108" i="2" a="1"/>
  <c r="S108" i="2" s="1"/>
  <c r="U108" i="2" a="1"/>
  <c r="U108" i="2" s="1"/>
  <c r="L108" i="2" a="1"/>
  <c r="L108" i="2" s="1"/>
  <c r="T108" i="2" a="1"/>
  <c r="T108" i="2" s="1"/>
  <c r="P108" i="2" a="1"/>
  <c r="P108" i="2" s="1"/>
  <c r="A77" i="2" a="1"/>
  <c r="A77" i="2" s="1"/>
  <c r="Q77" i="2" a="1"/>
  <c r="Q77" i="2" s="1"/>
  <c r="R77" i="2" a="1"/>
  <c r="R77" i="2" s="1"/>
  <c r="S77" i="2" a="1"/>
  <c r="S77" i="2" s="1"/>
  <c r="L77" i="2" a="1"/>
  <c r="L77" i="2" s="1"/>
  <c r="M77" i="2" a="1"/>
  <c r="M77" i="2" s="1"/>
  <c r="U77" i="2" a="1"/>
  <c r="U77" i="2" s="1"/>
  <c r="T77" i="2" a="1"/>
  <c r="T77" i="2" s="1"/>
  <c r="O77" i="2" a="1"/>
  <c r="O77" i="2" s="1"/>
  <c r="N77" i="2" a="1"/>
  <c r="N77" i="2" s="1"/>
  <c r="P77" i="2" a="1"/>
  <c r="P77" i="2" s="1"/>
  <c r="A56" i="2" a="1"/>
  <c r="A56" i="2" s="1"/>
  <c r="Q56" i="2" a="1"/>
  <c r="Q56" i="2" s="1"/>
  <c r="L56" i="2" a="1"/>
  <c r="L56" i="2" s="1"/>
  <c r="U56" i="2" a="1"/>
  <c r="U56" i="2" s="1"/>
  <c r="M56" i="2" a="1"/>
  <c r="M56" i="2" s="1"/>
  <c r="R56" i="2" a="1"/>
  <c r="R56" i="2" s="1"/>
  <c r="N56" i="2" a="1"/>
  <c r="N56" i="2" s="1"/>
  <c r="P56" i="2" a="1"/>
  <c r="P56" i="2" s="1"/>
  <c r="T56" i="2" a="1"/>
  <c r="T56" i="2" s="1"/>
  <c r="O56" i="2" a="1"/>
  <c r="O56" i="2" s="1"/>
  <c r="S56" i="2" a="1"/>
  <c r="S56" i="2" s="1"/>
  <c r="A42" i="2" a="1"/>
  <c r="A42" i="2" s="1"/>
  <c r="Q42" i="2" a="1"/>
  <c r="Q42" i="2" s="1"/>
  <c r="O42" i="2" a="1"/>
  <c r="O42" i="2" s="1"/>
  <c r="N42" i="2" a="1"/>
  <c r="N42" i="2" s="1"/>
  <c r="T42" i="2" a="1"/>
  <c r="T42" i="2" s="1"/>
  <c r="S42" i="2" a="1"/>
  <c r="S42" i="2" s="1"/>
  <c r="U42" i="2" a="1"/>
  <c r="U42" i="2" s="1"/>
  <c r="R42" i="2" a="1"/>
  <c r="R42" i="2" s="1"/>
  <c r="M42" i="2" a="1"/>
  <c r="M42" i="2" s="1"/>
  <c r="L42" i="2" a="1"/>
  <c r="L42" i="2" s="1"/>
  <c r="P42" i="2" a="1"/>
  <c r="P42" i="2" s="1"/>
  <c r="A24" i="2" a="1"/>
  <c r="A24" i="2" s="1"/>
  <c r="Q24" i="2" a="1"/>
  <c r="Q24" i="2" s="1"/>
  <c r="N24" i="2" a="1"/>
  <c r="N24" i="2" s="1"/>
  <c r="L24" i="2" a="1"/>
  <c r="L24" i="2" s="1"/>
  <c r="U24" i="2" a="1"/>
  <c r="U24" i="2" s="1"/>
  <c r="O24" i="2" a="1"/>
  <c r="O24" i="2" s="1"/>
  <c r="P24" i="2" a="1"/>
  <c r="P24" i="2" s="1"/>
  <c r="M24" i="2" a="1"/>
  <c r="M24" i="2" s="1"/>
  <c r="S24" i="2" a="1"/>
  <c r="S24" i="2" s="1"/>
  <c r="R24" i="2" a="1"/>
  <c r="R24" i="2" s="1"/>
  <c r="T24" i="2" a="1"/>
  <c r="T24" i="2" s="1"/>
  <c r="A10" i="2" a="1"/>
  <c r="A10" i="2" s="1"/>
  <c r="U10" i="2" a="1"/>
  <c r="U10" i="2" s="1"/>
  <c r="O10" i="2" a="1"/>
  <c r="O10" i="2" s="1"/>
  <c r="P10" i="2" a="1"/>
  <c r="P10" i="2" s="1"/>
  <c r="N10" i="2" a="1"/>
  <c r="N10" i="2" s="1"/>
  <c r="S10" i="2" a="1"/>
  <c r="S10" i="2" s="1"/>
  <c r="M10" i="2" a="1"/>
  <c r="M10" i="2" s="1"/>
  <c r="L10" i="2" a="1"/>
  <c r="L10" i="2" s="1"/>
  <c r="T10" i="2" a="1"/>
  <c r="T10" i="2" s="1"/>
  <c r="Q10" i="2" a="1"/>
  <c r="Q10" i="2" s="1"/>
  <c r="R10" i="2" a="1"/>
  <c r="R10" i="2" s="1"/>
  <c r="A293" i="2" a="1"/>
  <c r="A293" i="2" s="1"/>
  <c r="Q293" i="2" a="1"/>
  <c r="Q293" i="2" s="1"/>
  <c r="P293" i="2" a="1"/>
  <c r="P293" i="2" s="1"/>
  <c r="R293" i="2" a="1"/>
  <c r="R293" i="2" s="1"/>
  <c r="T293" i="2" a="1"/>
  <c r="T293" i="2" s="1"/>
  <c r="S293" i="2" a="1"/>
  <c r="S293" i="2" s="1"/>
  <c r="M293" i="2" a="1"/>
  <c r="M293" i="2" s="1"/>
  <c r="O293" i="2" a="1"/>
  <c r="O293" i="2" s="1"/>
  <c r="U293" i="2" a="1"/>
  <c r="U293" i="2" s="1"/>
  <c r="N293" i="2" a="1"/>
  <c r="N293" i="2" s="1"/>
  <c r="L293" i="2" a="1"/>
  <c r="L293" i="2" s="1"/>
  <c r="A276" i="2" a="1"/>
  <c r="A276" i="2" s="1"/>
  <c r="Q276" i="2" a="1"/>
  <c r="Q276" i="2" s="1"/>
  <c r="L276" i="2" a="1"/>
  <c r="L276" i="2" s="1"/>
  <c r="U276" i="2" a="1"/>
  <c r="U276" i="2" s="1"/>
  <c r="R276" i="2" a="1"/>
  <c r="R276" i="2" s="1"/>
  <c r="T276" i="2" a="1"/>
  <c r="T276" i="2" s="1"/>
  <c r="S276" i="2" a="1"/>
  <c r="S276" i="2" s="1"/>
  <c r="N276" i="2" a="1"/>
  <c r="N276" i="2" s="1"/>
  <c r="M276" i="2" a="1"/>
  <c r="M276" i="2" s="1"/>
  <c r="P276" i="2" a="1"/>
  <c r="P276" i="2" s="1"/>
  <c r="O276" i="2" a="1"/>
  <c r="O276" i="2" s="1"/>
  <c r="A258" i="2" a="1"/>
  <c r="A258" i="2" s="1"/>
  <c r="Q258" i="2" a="1"/>
  <c r="Q258" i="2" s="1"/>
  <c r="R258" i="2" a="1"/>
  <c r="R258" i="2" s="1"/>
  <c r="M258" i="2" a="1"/>
  <c r="M258" i="2" s="1"/>
  <c r="T258" i="2" a="1"/>
  <c r="T258" i="2" s="1"/>
  <c r="U258" i="2" a="1"/>
  <c r="U258" i="2" s="1"/>
  <c r="S258" i="2" a="1"/>
  <c r="S258" i="2" s="1"/>
  <c r="L258" i="2" a="1"/>
  <c r="L258" i="2" s="1"/>
  <c r="O258" i="2" a="1"/>
  <c r="O258" i="2" s="1"/>
  <c r="P258" i="2" a="1"/>
  <c r="P258" i="2" s="1"/>
  <c r="N258" i="2" a="1"/>
  <c r="N258" i="2" s="1"/>
  <c r="D234" i="2" a="1"/>
  <c r="D234" i="2" s="1"/>
  <c r="Q234" i="2" a="1"/>
  <c r="Q234" i="2" s="1"/>
  <c r="M234" i="2" a="1"/>
  <c r="M234" i="2" s="1"/>
  <c r="O234" i="2" a="1"/>
  <c r="O234" i="2" s="1"/>
  <c r="N234" i="2" a="1"/>
  <c r="N234" i="2" s="1"/>
  <c r="U234" i="2" a="1"/>
  <c r="U234" i="2" s="1"/>
  <c r="S234" i="2" a="1"/>
  <c r="S234" i="2" s="1"/>
  <c r="T234" i="2" a="1"/>
  <c r="T234" i="2" s="1"/>
  <c r="L234" i="2" a="1"/>
  <c r="L234" i="2" s="1"/>
  <c r="P234" i="2" a="1"/>
  <c r="P234" i="2" s="1"/>
  <c r="R234" i="2" a="1"/>
  <c r="R234" i="2" s="1"/>
  <c r="D220" i="2" a="1"/>
  <c r="D220" i="2" s="1"/>
  <c r="Q220" i="2" a="1"/>
  <c r="Q220" i="2" s="1"/>
  <c r="P220" i="2" a="1"/>
  <c r="P220" i="2" s="1"/>
  <c r="R220" i="2" a="1"/>
  <c r="R220" i="2" s="1"/>
  <c r="T220" i="2" a="1"/>
  <c r="T220" i="2" s="1"/>
  <c r="S220" i="2" a="1"/>
  <c r="S220" i="2" s="1"/>
  <c r="M220" i="2" a="1"/>
  <c r="M220" i="2" s="1"/>
  <c r="U220" i="2" a="1"/>
  <c r="U220" i="2" s="1"/>
  <c r="O220" i="2" a="1"/>
  <c r="O220" i="2" s="1"/>
  <c r="L220" i="2" a="1"/>
  <c r="L220" i="2" s="1"/>
  <c r="N220" i="2" a="1"/>
  <c r="N220" i="2" s="1"/>
  <c r="D204" i="2" a="1"/>
  <c r="D204" i="2" s="1"/>
  <c r="Q204" i="2" a="1"/>
  <c r="Q204" i="2" s="1"/>
  <c r="O204" i="2" a="1"/>
  <c r="O204" i="2" s="1"/>
  <c r="N204" i="2" a="1"/>
  <c r="N204" i="2" s="1"/>
  <c r="P204" i="2" a="1"/>
  <c r="P204" i="2" s="1"/>
  <c r="T204" i="2" a="1"/>
  <c r="T204" i="2" s="1"/>
  <c r="S204" i="2" a="1"/>
  <c r="S204" i="2" s="1"/>
  <c r="M204" i="2" a="1"/>
  <c r="M204" i="2" s="1"/>
  <c r="L204" i="2" a="1"/>
  <c r="L204" i="2" s="1"/>
  <c r="U204" i="2" a="1"/>
  <c r="U204" i="2" s="1"/>
  <c r="R204" i="2" a="1"/>
  <c r="R204" i="2" s="1"/>
  <c r="A185" i="2" a="1"/>
  <c r="A185" i="2" s="1"/>
  <c r="Q185" i="2" a="1"/>
  <c r="Q185" i="2" s="1"/>
  <c r="M185" i="2" a="1"/>
  <c r="M185" i="2" s="1"/>
  <c r="L185" i="2" a="1"/>
  <c r="L185" i="2" s="1"/>
  <c r="P185" i="2" a="1"/>
  <c r="P185" i="2" s="1"/>
  <c r="R185" i="2" a="1"/>
  <c r="R185" i="2" s="1"/>
  <c r="O185" i="2" a="1"/>
  <c r="O185" i="2" s="1"/>
  <c r="T185" i="2" a="1"/>
  <c r="T185" i="2" s="1"/>
  <c r="U185" i="2" a="1"/>
  <c r="U185" i="2" s="1"/>
  <c r="N185" i="2" a="1"/>
  <c r="N185" i="2" s="1"/>
  <c r="S185" i="2" a="1"/>
  <c r="S185" i="2" s="1"/>
  <c r="A172" i="2" a="1"/>
  <c r="A172" i="2" s="1"/>
  <c r="Q172" i="2" a="1"/>
  <c r="Q172" i="2" s="1"/>
  <c r="R172" i="2" a="1"/>
  <c r="R172" i="2" s="1"/>
  <c r="O172" i="2" a="1"/>
  <c r="O172" i="2" s="1"/>
  <c r="L172" i="2" a="1"/>
  <c r="L172" i="2" s="1"/>
  <c r="T172" i="2" a="1"/>
  <c r="T172" i="2" s="1"/>
  <c r="P172" i="2" a="1"/>
  <c r="P172" i="2" s="1"/>
  <c r="N172" i="2" a="1"/>
  <c r="N172" i="2" s="1"/>
  <c r="M172" i="2" a="1"/>
  <c r="M172" i="2" s="1"/>
  <c r="U172" i="2" a="1"/>
  <c r="U172" i="2" s="1"/>
  <c r="S172" i="2" a="1"/>
  <c r="S172" i="2" s="1"/>
  <c r="A152" i="2" a="1"/>
  <c r="A152" i="2" s="1"/>
  <c r="Q152" i="2" a="1"/>
  <c r="Q152" i="2" s="1"/>
  <c r="N152" i="2" a="1"/>
  <c r="N152" i="2" s="1"/>
  <c r="L152" i="2" a="1"/>
  <c r="L152" i="2" s="1"/>
  <c r="M152" i="2" a="1"/>
  <c r="M152" i="2" s="1"/>
  <c r="T152" i="2" a="1"/>
  <c r="T152" i="2" s="1"/>
  <c r="P152" i="2" a="1"/>
  <c r="P152" i="2" s="1"/>
  <c r="S152" i="2" a="1"/>
  <c r="S152" i="2" s="1"/>
  <c r="R152" i="2" a="1"/>
  <c r="R152" i="2" s="1"/>
  <c r="O152" i="2" a="1"/>
  <c r="O152" i="2" s="1"/>
  <c r="U152" i="2" a="1"/>
  <c r="U152" i="2" s="1"/>
  <c r="A132" i="2" a="1"/>
  <c r="A132" i="2" s="1"/>
  <c r="Q132" i="2" a="1"/>
  <c r="Q132" i="2" s="1"/>
  <c r="L132" i="2" a="1"/>
  <c r="L132" i="2" s="1"/>
  <c r="N132" i="2" a="1"/>
  <c r="N132" i="2" s="1"/>
  <c r="T132" i="2" a="1"/>
  <c r="T132" i="2" s="1"/>
  <c r="P132" i="2" a="1"/>
  <c r="P132" i="2" s="1"/>
  <c r="M132" i="2" a="1"/>
  <c r="M132" i="2" s="1"/>
  <c r="O132" i="2" a="1"/>
  <c r="O132" i="2" s="1"/>
  <c r="U132" i="2" a="1"/>
  <c r="U132" i="2" s="1"/>
  <c r="S132" i="2" a="1"/>
  <c r="S132" i="2" s="1"/>
  <c r="R132" i="2" a="1"/>
  <c r="R132" i="2" s="1"/>
  <c r="A114" i="2" a="1"/>
  <c r="A114" i="2" s="1"/>
  <c r="Q114" i="2" a="1"/>
  <c r="Q114" i="2" s="1"/>
  <c r="T114" i="2" a="1"/>
  <c r="T114" i="2" s="1"/>
  <c r="P114" i="2" a="1"/>
  <c r="P114" i="2" s="1"/>
  <c r="N114" i="2" a="1"/>
  <c r="N114" i="2" s="1"/>
  <c r="U114" i="2" a="1"/>
  <c r="U114" i="2" s="1"/>
  <c r="S114" i="2" a="1"/>
  <c r="S114" i="2" s="1"/>
  <c r="L114" i="2" a="1"/>
  <c r="L114" i="2" s="1"/>
  <c r="M114" i="2" a="1"/>
  <c r="M114" i="2" s="1"/>
  <c r="O114" i="2" a="1"/>
  <c r="O114" i="2" s="1"/>
  <c r="R114" i="2" a="1"/>
  <c r="R114" i="2" s="1"/>
  <c r="A94" i="2" a="1"/>
  <c r="A94" i="2" s="1"/>
  <c r="Q94" i="2" a="1"/>
  <c r="Q94" i="2" s="1"/>
  <c r="M94" i="2" a="1"/>
  <c r="M94" i="2" s="1"/>
  <c r="L94" i="2" a="1"/>
  <c r="L94" i="2" s="1"/>
  <c r="N94" i="2" a="1"/>
  <c r="N94" i="2" s="1"/>
  <c r="S94" i="2" a="1"/>
  <c r="S94" i="2" s="1"/>
  <c r="O94" i="2" a="1"/>
  <c r="O94" i="2" s="1"/>
  <c r="T94" i="2" a="1"/>
  <c r="T94" i="2" s="1"/>
  <c r="U94" i="2" a="1"/>
  <c r="U94" i="2" s="1"/>
  <c r="P94" i="2" a="1"/>
  <c r="P94" i="2" s="1"/>
  <c r="R94" i="2" a="1"/>
  <c r="R94" i="2" s="1"/>
  <c r="A66" i="2" a="1"/>
  <c r="A66" i="2" s="1"/>
  <c r="Q66" i="2" a="1"/>
  <c r="Q66" i="2" s="1"/>
  <c r="P66" i="2" a="1"/>
  <c r="P66" i="2" s="1"/>
  <c r="S66" i="2" a="1"/>
  <c r="S66" i="2" s="1"/>
  <c r="T66" i="2" a="1"/>
  <c r="T66" i="2" s="1"/>
  <c r="N66" i="2" a="1"/>
  <c r="N66" i="2" s="1"/>
  <c r="M66" i="2" a="1"/>
  <c r="M66" i="2" s="1"/>
  <c r="O66" i="2" a="1"/>
  <c r="O66" i="2" s="1"/>
  <c r="L66" i="2" a="1"/>
  <c r="L66" i="2" s="1"/>
  <c r="R66" i="2" a="1"/>
  <c r="R66" i="2" s="1"/>
  <c r="U66" i="2" a="1"/>
  <c r="U66" i="2" s="1"/>
  <c r="Q40" i="2" a="1"/>
  <c r="Q40" i="2" s="1"/>
  <c r="P40" i="2" a="1"/>
  <c r="P40" i="2" s="1"/>
  <c r="R40" i="2" a="1"/>
  <c r="R40" i="2" s="1"/>
  <c r="O40" i="2" a="1"/>
  <c r="O40" i="2" s="1"/>
  <c r="U40" i="2" a="1"/>
  <c r="U40" i="2" s="1"/>
  <c r="T40" i="2" a="1"/>
  <c r="T40" i="2" s="1"/>
  <c r="L40" i="2" a="1"/>
  <c r="L40" i="2" s="1"/>
  <c r="S40" i="2" a="1"/>
  <c r="S40" i="2" s="1"/>
  <c r="N40" i="2" a="1"/>
  <c r="N40" i="2" s="1"/>
  <c r="M40" i="2" a="1"/>
  <c r="M40" i="2" s="1"/>
  <c r="Q290" i="2" a="1"/>
  <c r="Q290" i="2" s="1"/>
  <c r="M290" i="2" a="1"/>
  <c r="M290" i="2" s="1"/>
  <c r="R290" i="2" a="1"/>
  <c r="R290" i="2" s="1"/>
  <c r="O290" i="2" a="1"/>
  <c r="O290" i="2" s="1"/>
  <c r="N290" i="2" a="1"/>
  <c r="N290" i="2" s="1"/>
  <c r="P290" i="2" a="1"/>
  <c r="P290" i="2" s="1"/>
  <c r="S290" i="2" a="1"/>
  <c r="S290" i="2" s="1"/>
  <c r="T290" i="2" a="1"/>
  <c r="T290" i="2" s="1"/>
  <c r="U290" i="2" a="1"/>
  <c r="U290" i="2" s="1"/>
  <c r="L290" i="2" a="1"/>
  <c r="L290" i="2" s="1"/>
  <c r="D260" i="2" a="1"/>
  <c r="D260" i="2" s="1"/>
  <c r="Q260" i="2" a="1"/>
  <c r="Q260" i="2" s="1"/>
  <c r="P260" i="2" a="1"/>
  <c r="P260" i="2" s="1"/>
  <c r="L260" i="2" a="1"/>
  <c r="L260" i="2" s="1"/>
  <c r="U260" i="2" a="1"/>
  <c r="U260" i="2" s="1"/>
  <c r="O260" i="2" a="1"/>
  <c r="O260" i="2" s="1"/>
  <c r="M260" i="2" a="1"/>
  <c r="M260" i="2" s="1"/>
  <c r="N260" i="2" a="1"/>
  <c r="N260" i="2" s="1"/>
  <c r="T260" i="2" a="1"/>
  <c r="T260" i="2" s="1"/>
  <c r="R260" i="2" a="1"/>
  <c r="R260" i="2" s="1"/>
  <c r="S260" i="2" a="1"/>
  <c r="S260" i="2" s="1"/>
  <c r="D235" i="2" a="1"/>
  <c r="D235" i="2" s="1"/>
  <c r="Q235" i="2" a="1"/>
  <c r="Q235" i="2" s="1"/>
  <c r="N235" i="2" a="1"/>
  <c r="N235" i="2" s="1"/>
  <c r="P235" i="2" a="1"/>
  <c r="P235" i="2" s="1"/>
  <c r="O235" i="2" a="1"/>
  <c r="O235" i="2" s="1"/>
  <c r="R235" i="2" a="1"/>
  <c r="R235" i="2" s="1"/>
  <c r="L235" i="2" a="1"/>
  <c r="L235" i="2" s="1"/>
  <c r="M235" i="2" a="1"/>
  <c r="M235" i="2" s="1"/>
  <c r="T235" i="2" a="1"/>
  <c r="T235" i="2" s="1"/>
  <c r="U235" i="2" a="1"/>
  <c r="U235" i="2" s="1"/>
  <c r="S235" i="2" a="1"/>
  <c r="S235" i="2" s="1"/>
  <c r="D208" i="2" a="1"/>
  <c r="D208" i="2" s="1"/>
  <c r="Q208" i="2" a="1"/>
  <c r="Q208" i="2" s="1"/>
  <c r="O208" i="2" a="1"/>
  <c r="O208" i="2" s="1"/>
  <c r="L208" i="2" a="1"/>
  <c r="L208" i="2" s="1"/>
  <c r="N208" i="2" a="1"/>
  <c r="N208" i="2" s="1"/>
  <c r="M208" i="2" a="1"/>
  <c r="M208" i="2" s="1"/>
  <c r="R208" i="2" a="1"/>
  <c r="R208" i="2" s="1"/>
  <c r="S208" i="2" a="1"/>
  <c r="S208" i="2" s="1"/>
  <c r="T208" i="2" a="1"/>
  <c r="T208" i="2" s="1"/>
  <c r="U208" i="2" a="1"/>
  <c r="U208" i="2" s="1"/>
  <c r="P208" i="2" a="1"/>
  <c r="P208" i="2" s="1"/>
  <c r="A168" i="2" a="1"/>
  <c r="A168" i="2" s="1"/>
  <c r="Q168" i="2" a="1"/>
  <c r="Q168" i="2" s="1"/>
  <c r="T168" i="2" a="1"/>
  <c r="T168" i="2" s="1"/>
  <c r="U168" i="2" a="1"/>
  <c r="U168" i="2" s="1"/>
  <c r="L168" i="2" a="1"/>
  <c r="L168" i="2" s="1"/>
  <c r="O168" i="2" a="1"/>
  <c r="O168" i="2" s="1"/>
  <c r="P168" i="2" a="1"/>
  <c r="P168" i="2" s="1"/>
  <c r="R168" i="2" a="1"/>
  <c r="R168" i="2" s="1"/>
  <c r="N168" i="2" a="1"/>
  <c r="N168" i="2" s="1"/>
  <c r="M168" i="2" a="1"/>
  <c r="M168" i="2" s="1"/>
  <c r="S168" i="2" a="1"/>
  <c r="S168" i="2" s="1"/>
  <c r="A138" i="2" a="1"/>
  <c r="A138" i="2" s="1"/>
  <c r="Q138" i="2" a="1"/>
  <c r="Q138" i="2" s="1"/>
  <c r="R138" i="2" a="1"/>
  <c r="R138" i="2" s="1"/>
  <c r="O138" i="2" a="1"/>
  <c r="O138" i="2" s="1"/>
  <c r="L138" i="2" a="1"/>
  <c r="L138" i="2" s="1"/>
  <c r="P138" i="2" a="1"/>
  <c r="P138" i="2" s="1"/>
  <c r="T138" i="2" a="1"/>
  <c r="T138" i="2" s="1"/>
  <c r="N138" i="2" a="1"/>
  <c r="N138" i="2" s="1"/>
  <c r="M138" i="2" a="1"/>
  <c r="M138" i="2" s="1"/>
  <c r="U138" i="2" a="1"/>
  <c r="U138" i="2" s="1"/>
  <c r="S138" i="2" a="1"/>
  <c r="S138" i="2" s="1"/>
  <c r="A106" i="2" a="1"/>
  <c r="A106" i="2" s="1"/>
  <c r="Q106" i="2" a="1"/>
  <c r="Q106" i="2" s="1"/>
  <c r="T106" i="2" a="1"/>
  <c r="T106" i="2" s="1"/>
  <c r="S106" i="2" a="1"/>
  <c r="S106" i="2" s="1"/>
  <c r="N106" i="2" a="1"/>
  <c r="N106" i="2" s="1"/>
  <c r="P106" i="2" a="1"/>
  <c r="P106" i="2" s="1"/>
  <c r="R106" i="2" a="1"/>
  <c r="R106" i="2" s="1"/>
  <c r="U106" i="2" a="1"/>
  <c r="U106" i="2" s="1"/>
  <c r="L106" i="2" a="1"/>
  <c r="L106" i="2" s="1"/>
  <c r="M106" i="2" a="1"/>
  <c r="M106" i="2" s="1"/>
  <c r="O106" i="2" a="1"/>
  <c r="O106" i="2" s="1"/>
  <c r="A59" i="2" a="1"/>
  <c r="A59" i="2" s="1"/>
  <c r="Q59" i="2" a="1"/>
  <c r="Q59" i="2" s="1"/>
  <c r="T59" i="2" a="1"/>
  <c r="T59" i="2" s="1"/>
  <c r="N59" i="2" a="1"/>
  <c r="N59" i="2" s="1"/>
  <c r="L59" i="2" a="1"/>
  <c r="L59" i="2" s="1"/>
  <c r="M59" i="2" a="1"/>
  <c r="M59" i="2" s="1"/>
  <c r="S59" i="2" a="1"/>
  <c r="S59" i="2" s="1"/>
  <c r="P59" i="2" a="1"/>
  <c r="P59" i="2" s="1"/>
  <c r="O59" i="2" a="1"/>
  <c r="O59" i="2" s="1"/>
  <c r="U59" i="2" a="1"/>
  <c r="U59" i="2" s="1"/>
  <c r="R59" i="2" a="1"/>
  <c r="R59" i="2" s="1"/>
  <c r="A50" i="2" a="1"/>
  <c r="A50" i="2" s="1"/>
  <c r="Q50" i="2" a="1"/>
  <c r="Q50" i="2" s="1"/>
  <c r="U50" i="2" a="1"/>
  <c r="U50" i="2" s="1"/>
  <c r="R50" i="2" a="1"/>
  <c r="R50" i="2" s="1"/>
  <c r="N50" i="2" a="1"/>
  <c r="N50" i="2" s="1"/>
  <c r="O50" i="2" a="1"/>
  <c r="O50" i="2" s="1"/>
  <c r="S50" i="2" a="1"/>
  <c r="S50" i="2" s="1"/>
  <c r="L50" i="2" a="1"/>
  <c r="L50" i="2" s="1"/>
  <c r="P50" i="2" a="1"/>
  <c r="P50" i="2" s="1"/>
  <c r="T50" i="2" a="1"/>
  <c r="T50" i="2" s="1"/>
  <c r="M50" i="2" a="1"/>
  <c r="M50" i="2" s="1"/>
  <c r="A287" i="2" a="1"/>
  <c r="A287" i="2" s="1"/>
  <c r="Q287" i="2" a="1"/>
  <c r="Q287" i="2" s="1"/>
  <c r="P287" i="2" a="1"/>
  <c r="P287" i="2" s="1"/>
  <c r="T287" i="2" a="1"/>
  <c r="T287" i="2" s="1"/>
  <c r="N287" i="2" a="1"/>
  <c r="N287" i="2" s="1"/>
  <c r="S287" i="2" a="1"/>
  <c r="S287" i="2" s="1"/>
  <c r="O287" i="2" a="1"/>
  <c r="O287" i="2" s="1"/>
  <c r="R287" i="2" a="1"/>
  <c r="R287" i="2" s="1"/>
  <c r="L287" i="2" a="1"/>
  <c r="L287" i="2" s="1"/>
  <c r="U287" i="2" a="1"/>
  <c r="U287" i="2" s="1"/>
  <c r="M287" i="2" a="1"/>
  <c r="M287" i="2" s="1"/>
  <c r="A198" i="2" a="1"/>
  <c r="A198" i="2" s="1"/>
  <c r="Q198" i="2" a="1"/>
  <c r="Q198" i="2" s="1"/>
  <c r="U198" i="2" a="1"/>
  <c r="U198" i="2" s="1"/>
  <c r="P198" i="2" a="1"/>
  <c r="P198" i="2" s="1"/>
  <c r="T198" i="2" a="1"/>
  <c r="T198" i="2" s="1"/>
  <c r="S198" i="2" a="1"/>
  <c r="S198" i="2" s="1"/>
  <c r="N198" i="2" a="1"/>
  <c r="N198" i="2" s="1"/>
  <c r="O198" i="2" a="1"/>
  <c r="O198" i="2" s="1"/>
  <c r="M198" i="2" a="1"/>
  <c r="M198" i="2" s="1"/>
  <c r="R198" i="2" a="1"/>
  <c r="R198" i="2" s="1"/>
  <c r="L198" i="2" a="1"/>
  <c r="L198" i="2" s="1"/>
  <c r="A29" i="2" a="1"/>
  <c r="A29" i="2" s="1"/>
  <c r="Q29" i="2" a="1"/>
  <c r="Q29" i="2" s="1"/>
  <c r="R29" i="2" a="1"/>
  <c r="R29" i="2" s="1"/>
  <c r="O29" i="2" a="1"/>
  <c r="O29" i="2" s="1"/>
  <c r="T29" i="2" a="1"/>
  <c r="T29" i="2" s="1"/>
  <c r="N29" i="2" a="1"/>
  <c r="N29" i="2" s="1"/>
  <c r="S29" i="2" a="1"/>
  <c r="S29" i="2" s="1"/>
  <c r="M29" i="2" a="1"/>
  <c r="M29" i="2" s="1"/>
  <c r="P29" i="2" a="1"/>
  <c r="P29" i="2" s="1"/>
  <c r="U29" i="2" a="1"/>
  <c r="U29" i="2" s="1"/>
  <c r="L29" i="2" a="1"/>
  <c r="L29" i="2" s="1"/>
  <c r="A49" i="2" a="1"/>
  <c r="A49" i="2" s="1"/>
  <c r="Q49" i="2" a="1"/>
  <c r="Q49" i="2" s="1"/>
  <c r="U49" i="2" a="1"/>
  <c r="U49" i="2" s="1"/>
  <c r="T49" i="2" a="1"/>
  <c r="T49" i="2" s="1"/>
  <c r="P49" i="2" a="1"/>
  <c r="P49" i="2" s="1"/>
  <c r="O49" i="2" a="1"/>
  <c r="O49" i="2" s="1"/>
  <c r="R49" i="2" a="1"/>
  <c r="R49" i="2" s="1"/>
  <c r="M49" i="2" a="1"/>
  <c r="M49" i="2" s="1"/>
  <c r="L49" i="2" a="1"/>
  <c r="L49" i="2" s="1"/>
  <c r="S49" i="2" a="1"/>
  <c r="S49" i="2" s="1"/>
  <c r="N49" i="2" a="1"/>
  <c r="N49" i="2" s="1"/>
  <c r="A230" i="2" a="1"/>
  <c r="A230" i="2" s="1"/>
  <c r="Q230" i="2" a="1"/>
  <c r="Q230" i="2" s="1"/>
  <c r="P230" i="2" a="1"/>
  <c r="P230" i="2" s="1"/>
  <c r="O230" i="2" a="1"/>
  <c r="O230" i="2" s="1"/>
  <c r="S230" i="2" a="1"/>
  <c r="S230" i="2" s="1"/>
  <c r="L230" i="2" a="1"/>
  <c r="L230" i="2" s="1"/>
  <c r="U230" i="2" a="1"/>
  <c r="U230" i="2" s="1"/>
  <c r="N230" i="2" a="1"/>
  <c r="N230" i="2" s="1"/>
  <c r="T230" i="2" a="1"/>
  <c r="T230" i="2" s="1"/>
  <c r="R230" i="2" a="1"/>
  <c r="R230" i="2" s="1"/>
  <c r="M230" i="2" a="1"/>
  <c r="M230" i="2" s="1"/>
  <c r="A124" i="2" a="1"/>
  <c r="A124" i="2" s="1"/>
  <c r="Q124" i="2" a="1"/>
  <c r="Q124" i="2" s="1"/>
  <c r="R124" i="2" a="1"/>
  <c r="R124" i="2" s="1"/>
  <c r="N124" i="2" a="1"/>
  <c r="N124" i="2" s="1"/>
  <c r="T124" i="2" a="1"/>
  <c r="T124" i="2" s="1"/>
  <c r="U124" i="2" a="1"/>
  <c r="U124" i="2" s="1"/>
  <c r="O124" i="2" a="1"/>
  <c r="O124" i="2" s="1"/>
  <c r="M124" i="2" a="1"/>
  <c r="M124" i="2" s="1"/>
  <c r="L124" i="2" a="1"/>
  <c r="L124" i="2" s="1"/>
  <c r="P124" i="2" a="1"/>
  <c r="P124" i="2" s="1"/>
  <c r="S124" i="2" a="1"/>
  <c r="S124" i="2" s="1"/>
  <c r="A191" i="2" a="1"/>
  <c r="A191" i="2" s="1"/>
  <c r="Q191" i="2" a="1"/>
  <c r="Q191" i="2" s="1"/>
  <c r="T191" i="2" a="1"/>
  <c r="T191" i="2" s="1"/>
  <c r="R191" i="2" a="1"/>
  <c r="R191" i="2" s="1"/>
  <c r="L191" i="2" a="1"/>
  <c r="L191" i="2" s="1"/>
  <c r="O191" i="2" a="1"/>
  <c r="O191" i="2" s="1"/>
  <c r="M191" i="2" a="1"/>
  <c r="M191" i="2" s="1"/>
  <c r="U191" i="2" a="1"/>
  <c r="U191" i="2" s="1"/>
  <c r="N191" i="2" a="1"/>
  <c r="N191" i="2" s="1"/>
  <c r="P191" i="2" a="1"/>
  <c r="P191" i="2" s="1"/>
  <c r="S191" i="2" a="1"/>
  <c r="S191" i="2" s="1"/>
  <c r="A31" i="2" a="1"/>
  <c r="A31" i="2" s="1"/>
  <c r="Q31" i="2" a="1"/>
  <c r="Q31" i="2" s="1"/>
  <c r="T31" i="2" a="1"/>
  <c r="T31" i="2" s="1"/>
  <c r="R31" i="2" a="1"/>
  <c r="R31" i="2" s="1"/>
  <c r="P31" i="2" a="1"/>
  <c r="P31" i="2" s="1"/>
  <c r="N31" i="2" a="1"/>
  <c r="N31" i="2" s="1"/>
  <c r="O31" i="2" a="1"/>
  <c r="O31" i="2" s="1"/>
  <c r="S31" i="2" a="1"/>
  <c r="S31" i="2" s="1"/>
  <c r="U31" i="2" a="1"/>
  <c r="U31" i="2" s="1"/>
  <c r="L31" i="2" a="1"/>
  <c r="L31" i="2" s="1"/>
  <c r="M31" i="2" a="1"/>
  <c r="M31" i="2" s="1"/>
  <c r="A163" i="2" a="1"/>
  <c r="A163" i="2" s="1"/>
  <c r="Q163" i="2" a="1"/>
  <c r="Q163" i="2" s="1"/>
  <c r="P163" i="2" a="1"/>
  <c r="P163" i="2" s="1"/>
  <c r="L163" i="2" a="1"/>
  <c r="L163" i="2" s="1"/>
  <c r="M163" i="2" a="1"/>
  <c r="M163" i="2" s="1"/>
  <c r="U163" i="2" a="1"/>
  <c r="U163" i="2" s="1"/>
  <c r="S163" i="2" a="1"/>
  <c r="S163" i="2" s="1"/>
  <c r="O163" i="2" a="1"/>
  <c r="O163" i="2" s="1"/>
  <c r="R163" i="2" a="1"/>
  <c r="R163" i="2" s="1"/>
  <c r="T163" i="2" a="1"/>
  <c r="T163" i="2" s="1"/>
  <c r="N163" i="2" a="1"/>
  <c r="N163" i="2" s="1"/>
  <c r="A87" i="2" a="1"/>
  <c r="A87" i="2" s="1"/>
  <c r="Q87" i="2" a="1"/>
  <c r="Q87" i="2" s="1"/>
  <c r="P87" i="2" a="1"/>
  <c r="P87" i="2" s="1"/>
  <c r="O87" i="2" a="1"/>
  <c r="O87" i="2" s="1"/>
  <c r="L87" i="2" a="1"/>
  <c r="L87" i="2" s="1"/>
  <c r="T87" i="2" a="1"/>
  <c r="T87" i="2" s="1"/>
  <c r="M87" i="2" a="1"/>
  <c r="M87" i="2" s="1"/>
  <c r="N87" i="2" a="1"/>
  <c r="N87" i="2" s="1"/>
  <c r="U87" i="2" a="1"/>
  <c r="U87" i="2" s="1"/>
  <c r="S87" i="2" a="1"/>
  <c r="S87" i="2" s="1"/>
  <c r="R87" i="2" a="1"/>
  <c r="R87" i="2" s="1"/>
  <c r="Q218" i="2" a="1"/>
  <c r="Q218" i="2" s="1"/>
  <c r="P218" i="2" a="1"/>
  <c r="P218" i="2" s="1"/>
  <c r="R218" i="2" a="1"/>
  <c r="R218" i="2" s="1"/>
  <c r="N218" i="2" a="1"/>
  <c r="N218" i="2" s="1"/>
  <c r="S218" i="2" a="1"/>
  <c r="S218" i="2" s="1"/>
  <c r="U218" i="2" a="1"/>
  <c r="U218" i="2" s="1"/>
  <c r="M218" i="2" a="1"/>
  <c r="M218" i="2" s="1"/>
  <c r="T218" i="2" a="1"/>
  <c r="T218" i="2" s="1"/>
  <c r="O218" i="2" a="1"/>
  <c r="O218" i="2" s="1"/>
  <c r="L218" i="2" a="1"/>
  <c r="L218" i="2" s="1"/>
  <c r="Q298" i="2" a="1"/>
  <c r="Q298" i="2" s="1"/>
  <c r="M298" i="2" a="1"/>
  <c r="M298" i="2" s="1"/>
  <c r="N298" i="2" a="1"/>
  <c r="N298" i="2" s="1"/>
  <c r="S298" i="2" a="1"/>
  <c r="S298" i="2" s="1"/>
  <c r="T298" i="2" a="1"/>
  <c r="T298" i="2" s="1"/>
  <c r="L298" i="2" a="1"/>
  <c r="L298" i="2" s="1"/>
  <c r="U298" i="2" a="1"/>
  <c r="U298" i="2" s="1"/>
  <c r="R298" i="2" a="1"/>
  <c r="R298" i="2" s="1"/>
  <c r="P298" i="2" a="1"/>
  <c r="P298" i="2" s="1"/>
  <c r="O298" i="2" a="1"/>
  <c r="O298" i="2" s="1"/>
  <c r="A103" i="2" a="1"/>
  <c r="A103" i="2" s="1"/>
  <c r="Q103" i="2" a="1"/>
  <c r="Q103" i="2" s="1"/>
  <c r="N103" i="2" a="1"/>
  <c r="N103" i="2" s="1"/>
  <c r="O103" i="2" a="1"/>
  <c r="O103" i="2" s="1"/>
  <c r="M103" i="2" a="1"/>
  <c r="M103" i="2" s="1"/>
  <c r="P103" i="2" a="1"/>
  <c r="P103" i="2" s="1"/>
  <c r="L103" i="2" a="1"/>
  <c r="L103" i="2" s="1"/>
  <c r="R103" i="2" a="1"/>
  <c r="R103" i="2" s="1"/>
  <c r="S103" i="2" a="1"/>
  <c r="S103" i="2" s="1"/>
  <c r="T103" i="2" a="1"/>
  <c r="T103" i="2" s="1"/>
  <c r="U103" i="2" a="1"/>
  <c r="U103" i="2" s="1"/>
  <c r="A215" i="2" a="1"/>
  <c r="A215" i="2" s="1"/>
  <c r="Q215" i="2" a="1"/>
  <c r="Q215" i="2" s="1"/>
  <c r="S215" i="2" a="1"/>
  <c r="S215" i="2" s="1"/>
  <c r="T215" i="2" a="1"/>
  <c r="T215" i="2" s="1"/>
  <c r="R215" i="2" a="1"/>
  <c r="R215" i="2" s="1"/>
  <c r="P215" i="2" a="1"/>
  <c r="P215" i="2" s="1"/>
  <c r="N215" i="2" a="1"/>
  <c r="N215" i="2" s="1"/>
  <c r="U215" i="2" a="1"/>
  <c r="U215" i="2" s="1"/>
  <c r="O215" i="2" a="1"/>
  <c r="O215" i="2" s="1"/>
  <c r="L215" i="2" a="1"/>
  <c r="L215" i="2" s="1"/>
  <c r="M215" i="2" a="1"/>
  <c r="M215" i="2" s="1"/>
  <c r="Q64" i="2" a="1"/>
  <c r="Q64" i="2" s="1"/>
  <c r="R64" i="2" a="1"/>
  <c r="R64" i="2" s="1"/>
  <c r="N64" i="2" a="1"/>
  <c r="N64" i="2" s="1"/>
  <c r="O64" i="2" a="1"/>
  <c r="O64" i="2" s="1"/>
  <c r="S64" i="2" a="1"/>
  <c r="S64" i="2" s="1"/>
  <c r="U64" i="2" a="1"/>
  <c r="U64" i="2" s="1"/>
  <c r="M64" i="2" a="1"/>
  <c r="M64" i="2" s="1"/>
  <c r="T64" i="2" a="1"/>
  <c r="T64" i="2" s="1"/>
  <c r="P64" i="2" a="1"/>
  <c r="P64" i="2" s="1"/>
  <c r="L64" i="2" a="1"/>
  <c r="L64" i="2" s="1"/>
  <c r="A297" i="2" a="1"/>
  <c r="A297" i="2" s="1"/>
  <c r="Q297" i="2" a="1"/>
  <c r="Q297" i="2" s="1"/>
  <c r="U297" i="2" a="1"/>
  <c r="U297" i="2" s="1"/>
  <c r="M297" i="2" a="1"/>
  <c r="M297" i="2" s="1"/>
  <c r="L297" i="2" a="1"/>
  <c r="L297" i="2" s="1"/>
  <c r="T297" i="2" a="1"/>
  <c r="T297" i="2" s="1"/>
  <c r="S297" i="2" a="1"/>
  <c r="S297" i="2" s="1"/>
  <c r="R297" i="2" a="1"/>
  <c r="R297" i="2" s="1"/>
  <c r="O297" i="2" a="1"/>
  <c r="O297" i="2" s="1"/>
  <c r="P297" i="2" a="1"/>
  <c r="P297" i="2" s="1"/>
  <c r="N297" i="2" a="1"/>
  <c r="N297" i="2" s="1"/>
  <c r="A176" i="2" a="1"/>
  <c r="A176" i="2" s="1"/>
  <c r="Q176" i="2" a="1"/>
  <c r="Q176" i="2" s="1"/>
  <c r="O176" i="2" a="1"/>
  <c r="O176" i="2" s="1"/>
  <c r="P176" i="2" a="1"/>
  <c r="P176" i="2" s="1"/>
  <c r="T176" i="2" a="1"/>
  <c r="T176" i="2" s="1"/>
  <c r="N176" i="2" a="1"/>
  <c r="N176" i="2" s="1"/>
  <c r="U176" i="2" a="1"/>
  <c r="U176" i="2" s="1"/>
  <c r="R176" i="2" a="1"/>
  <c r="R176" i="2" s="1"/>
  <c r="M176" i="2" a="1"/>
  <c r="M176" i="2" s="1"/>
  <c r="L176" i="2" a="1"/>
  <c r="L176" i="2" s="1"/>
  <c r="S176" i="2" a="1"/>
  <c r="S176" i="2" s="1"/>
  <c r="A55" i="2" a="1"/>
  <c r="A55" i="2" s="1"/>
  <c r="Q55" i="2" a="1"/>
  <c r="Q55" i="2" s="1"/>
  <c r="L55" i="2" a="1"/>
  <c r="L55" i="2" s="1"/>
  <c r="U55" i="2" a="1"/>
  <c r="U55" i="2" s="1"/>
  <c r="M55" i="2" a="1"/>
  <c r="M55" i="2" s="1"/>
  <c r="S55" i="2" a="1"/>
  <c r="S55" i="2" s="1"/>
  <c r="T55" i="2" a="1"/>
  <c r="T55" i="2" s="1"/>
  <c r="N55" i="2" a="1"/>
  <c r="N55" i="2" s="1"/>
  <c r="O55" i="2" a="1"/>
  <c r="O55" i="2" s="1"/>
  <c r="R55" i="2" a="1"/>
  <c r="R55" i="2" s="1"/>
  <c r="P55" i="2" a="1"/>
  <c r="P55" i="2" s="1"/>
  <c r="A9" i="2" a="1"/>
  <c r="A9" i="2" s="1"/>
  <c r="R9" i="2" a="1"/>
  <c r="R9" i="2" s="1"/>
  <c r="S9" i="2" a="1"/>
  <c r="S9" i="2" s="1"/>
  <c r="N9" i="2" a="1"/>
  <c r="N9" i="2" s="1"/>
  <c r="T9" i="2" a="1"/>
  <c r="T9" i="2" s="1"/>
  <c r="U9" i="2" a="1"/>
  <c r="U9" i="2" s="1"/>
  <c r="L9" i="2" a="1"/>
  <c r="L9" i="2" s="1"/>
  <c r="M9" i="2" a="1"/>
  <c r="M9" i="2" s="1"/>
  <c r="P9" i="2" a="1"/>
  <c r="P9" i="2" s="1"/>
  <c r="Q9" i="2" a="1"/>
  <c r="Q9" i="2" s="1"/>
  <c r="O9" i="2" a="1"/>
  <c r="O9" i="2" s="1"/>
  <c r="A273" i="2" a="1"/>
  <c r="A273" i="2" s="1"/>
  <c r="Q273" i="2" a="1"/>
  <c r="Q273" i="2" s="1"/>
  <c r="U273" i="2" a="1"/>
  <c r="U273" i="2" s="1"/>
  <c r="S273" i="2" a="1"/>
  <c r="S273" i="2" s="1"/>
  <c r="T273" i="2" a="1"/>
  <c r="T273" i="2" s="1"/>
  <c r="P273" i="2" a="1"/>
  <c r="P273" i="2" s="1"/>
  <c r="R273" i="2" a="1"/>
  <c r="R273" i="2" s="1"/>
  <c r="O273" i="2" a="1"/>
  <c r="O273" i="2" s="1"/>
  <c r="L273" i="2" a="1"/>
  <c r="L273" i="2" s="1"/>
  <c r="M273" i="2" a="1"/>
  <c r="M273" i="2" s="1"/>
  <c r="N273" i="2" a="1"/>
  <c r="N273" i="2" s="1"/>
  <c r="A184" i="2" a="1"/>
  <c r="A184" i="2" s="1"/>
  <c r="Q184" i="2" a="1"/>
  <c r="Q184" i="2" s="1"/>
  <c r="L184" i="2" a="1"/>
  <c r="L184" i="2" s="1"/>
  <c r="T184" i="2" a="1"/>
  <c r="T184" i="2" s="1"/>
  <c r="R184" i="2" a="1"/>
  <c r="R184" i="2" s="1"/>
  <c r="S184" i="2" a="1"/>
  <c r="S184" i="2" s="1"/>
  <c r="N184" i="2" a="1"/>
  <c r="N184" i="2" s="1"/>
  <c r="U184" i="2" a="1"/>
  <c r="U184" i="2" s="1"/>
  <c r="M184" i="2" a="1"/>
  <c r="M184" i="2" s="1"/>
  <c r="P184" i="2" a="1"/>
  <c r="P184" i="2" s="1"/>
  <c r="O184" i="2" a="1"/>
  <c r="O184" i="2" s="1"/>
  <c r="A151" i="2" a="1"/>
  <c r="A151" i="2" s="1"/>
  <c r="Q151" i="2" a="1"/>
  <c r="Q151" i="2" s="1"/>
  <c r="P151" i="2" a="1"/>
  <c r="P151" i="2" s="1"/>
  <c r="M151" i="2" a="1"/>
  <c r="M151" i="2" s="1"/>
  <c r="N151" i="2" a="1"/>
  <c r="N151" i="2" s="1"/>
  <c r="U151" i="2" a="1"/>
  <c r="U151" i="2" s="1"/>
  <c r="T151" i="2" a="1"/>
  <c r="T151" i="2" s="1"/>
  <c r="L151" i="2" a="1"/>
  <c r="L151" i="2" s="1"/>
  <c r="S151" i="2" a="1"/>
  <c r="S151" i="2" s="1"/>
  <c r="O151" i="2" a="1"/>
  <c r="O151" i="2" s="1"/>
  <c r="R151" i="2" a="1"/>
  <c r="R151" i="2" s="1"/>
  <c r="A131" i="2" a="1"/>
  <c r="A131" i="2" s="1"/>
  <c r="Q131" i="2" a="1"/>
  <c r="Q131" i="2" s="1"/>
  <c r="M131" i="2" a="1"/>
  <c r="M131" i="2" s="1"/>
  <c r="S131" i="2" a="1"/>
  <c r="S131" i="2" s="1"/>
  <c r="R131" i="2" a="1"/>
  <c r="R131" i="2" s="1"/>
  <c r="P131" i="2" a="1"/>
  <c r="P131" i="2" s="1"/>
  <c r="N131" i="2" a="1"/>
  <c r="N131" i="2" s="1"/>
  <c r="L131" i="2" a="1"/>
  <c r="L131" i="2" s="1"/>
  <c r="O131" i="2" a="1"/>
  <c r="O131" i="2" s="1"/>
  <c r="U131" i="2" a="1"/>
  <c r="U131" i="2" s="1"/>
  <c r="T131" i="2" a="1"/>
  <c r="T131" i="2" s="1"/>
  <c r="A113" i="2" a="1"/>
  <c r="A113" i="2" s="1"/>
  <c r="Q113" i="2" a="1"/>
  <c r="Q113" i="2" s="1"/>
  <c r="T113" i="2" a="1"/>
  <c r="T113" i="2" s="1"/>
  <c r="P113" i="2" a="1"/>
  <c r="P113" i="2" s="1"/>
  <c r="U113" i="2" a="1"/>
  <c r="U113" i="2" s="1"/>
  <c r="R113" i="2" a="1"/>
  <c r="R113" i="2" s="1"/>
  <c r="L113" i="2" a="1"/>
  <c r="L113" i="2" s="1"/>
  <c r="N113" i="2" a="1"/>
  <c r="N113" i="2" s="1"/>
  <c r="O113" i="2" a="1"/>
  <c r="O113" i="2" s="1"/>
  <c r="S113" i="2" a="1"/>
  <c r="S113" i="2" s="1"/>
  <c r="M113" i="2" a="1"/>
  <c r="M113" i="2" s="1"/>
  <c r="A93" i="2" a="1"/>
  <c r="A93" i="2" s="1"/>
  <c r="Q93" i="2" a="1"/>
  <c r="Q93" i="2" s="1"/>
  <c r="S93" i="2" a="1"/>
  <c r="S93" i="2" s="1"/>
  <c r="M93" i="2" a="1"/>
  <c r="M93" i="2" s="1"/>
  <c r="L93" i="2" a="1"/>
  <c r="L93" i="2" s="1"/>
  <c r="N93" i="2" a="1"/>
  <c r="N93" i="2" s="1"/>
  <c r="P93" i="2" a="1"/>
  <c r="P93" i="2" s="1"/>
  <c r="T93" i="2" a="1"/>
  <c r="T93" i="2" s="1"/>
  <c r="U93" i="2" a="1"/>
  <c r="U93" i="2" s="1"/>
  <c r="R93" i="2" a="1"/>
  <c r="R93" i="2" s="1"/>
  <c r="O93" i="2" a="1"/>
  <c r="O93" i="2" s="1"/>
  <c r="A60" i="2" a="1"/>
  <c r="A60" i="2" s="1"/>
  <c r="Q60" i="2" a="1"/>
  <c r="Q60" i="2" s="1"/>
  <c r="O60" i="2" a="1"/>
  <c r="O60" i="2" s="1"/>
  <c r="R60" i="2" a="1"/>
  <c r="R60" i="2" s="1"/>
  <c r="U60" i="2" a="1"/>
  <c r="U60" i="2" s="1"/>
  <c r="M60" i="2" a="1"/>
  <c r="M60" i="2" s="1"/>
  <c r="T60" i="2" a="1"/>
  <c r="T60" i="2" s="1"/>
  <c r="N60" i="2" a="1"/>
  <c r="N60" i="2" s="1"/>
  <c r="S60" i="2" a="1"/>
  <c r="S60" i="2" s="1"/>
  <c r="P60" i="2" a="1"/>
  <c r="P60" i="2" s="1"/>
  <c r="L60" i="2" a="1"/>
  <c r="L60" i="2" s="1"/>
  <c r="A37" i="2" a="1"/>
  <c r="A37" i="2" s="1"/>
  <c r="Q37" i="2" a="1"/>
  <c r="Q37" i="2" s="1"/>
  <c r="R37" i="2" a="1"/>
  <c r="R37" i="2" s="1"/>
  <c r="P37" i="2" a="1"/>
  <c r="P37" i="2" s="1"/>
  <c r="O37" i="2" a="1"/>
  <c r="O37" i="2" s="1"/>
  <c r="S37" i="2" a="1"/>
  <c r="S37" i="2" s="1"/>
  <c r="U37" i="2" a="1"/>
  <c r="U37" i="2" s="1"/>
  <c r="T37" i="2" a="1"/>
  <c r="T37" i="2" s="1"/>
  <c r="N37" i="2" a="1"/>
  <c r="N37" i="2" s="1"/>
  <c r="L37" i="2" a="1"/>
  <c r="L37" i="2" s="1"/>
  <c r="M37" i="2" a="1"/>
  <c r="M37" i="2" s="1"/>
  <c r="A254" i="2" a="1"/>
  <c r="A254" i="2" s="1"/>
  <c r="Q254" i="2" a="1"/>
  <c r="Q254" i="2" s="1"/>
  <c r="N254" i="2" a="1"/>
  <c r="N254" i="2" s="1"/>
  <c r="S254" i="2" a="1"/>
  <c r="S254" i="2" s="1"/>
  <c r="L254" i="2" a="1"/>
  <c r="L254" i="2" s="1"/>
  <c r="P254" i="2" a="1"/>
  <c r="P254" i="2" s="1"/>
  <c r="M254" i="2" a="1"/>
  <c r="M254" i="2" s="1"/>
  <c r="R254" i="2" a="1"/>
  <c r="R254" i="2" s="1"/>
  <c r="O254" i="2" a="1"/>
  <c r="O254" i="2" s="1"/>
  <c r="T254" i="2" a="1"/>
  <c r="T254" i="2" s="1"/>
  <c r="U254" i="2" a="1"/>
  <c r="U254" i="2" s="1"/>
  <c r="A232" i="2" a="1"/>
  <c r="A232" i="2" s="1"/>
  <c r="Q232" i="2" a="1"/>
  <c r="Q232" i="2" s="1"/>
  <c r="P232" i="2" a="1"/>
  <c r="P232" i="2" s="1"/>
  <c r="M232" i="2" a="1"/>
  <c r="M232" i="2" s="1"/>
  <c r="S232" i="2" a="1"/>
  <c r="S232" i="2" s="1"/>
  <c r="T232" i="2" a="1"/>
  <c r="T232" i="2" s="1"/>
  <c r="N232" i="2" a="1"/>
  <c r="N232" i="2" s="1"/>
  <c r="R232" i="2" a="1"/>
  <c r="R232" i="2" s="1"/>
  <c r="L232" i="2" a="1"/>
  <c r="L232" i="2" s="1"/>
  <c r="U232" i="2" a="1"/>
  <c r="U232" i="2" s="1"/>
  <c r="O232" i="2" a="1"/>
  <c r="O232" i="2" s="1"/>
  <c r="D203" i="2" a="1"/>
  <c r="D203" i="2" s="1"/>
  <c r="Q203" i="2" a="1"/>
  <c r="Q203" i="2" s="1"/>
  <c r="P203" i="2" a="1"/>
  <c r="P203" i="2" s="1"/>
  <c r="O203" i="2" a="1"/>
  <c r="O203" i="2" s="1"/>
  <c r="N203" i="2" a="1"/>
  <c r="N203" i="2" s="1"/>
  <c r="S203" i="2" a="1"/>
  <c r="S203" i="2" s="1"/>
  <c r="U203" i="2" a="1"/>
  <c r="U203" i="2" s="1"/>
  <c r="T203" i="2" a="1"/>
  <c r="T203" i="2" s="1"/>
  <c r="R203" i="2" a="1"/>
  <c r="R203" i="2" s="1"/>
  <c r="M203" i="2" a="1"/>
  <c r="M203" i="2" s="1"/>
  <c r="L203" i="2" a="1"/>
  <c r="L203" i="2" s="1"/>
  <c r="A164" i="2" a="1"/>
  <c r="A164" i="2" s="1"/>
  <c r="Q164" i="2" a="1"/>
  <c r="Q164" i="2" s="1"/>
  <c r="P164" i="2" a="1"/>
  <c r="P164" i="2" s="1"/>
  <c r="M164" i="2" a="1"/>
  <c r="M164" i="2" s="1"/>
  <c r="T164" i="2" a="1"/>
  <c r="T164" i="2" s="1"/>
  <c r="O164" i="2" a="1"/>
  <c r="O164" i="2" s="1"/>
  <c r="S164" i="2" a="1"/>
  <c r="S164" i="2" s="1"/>
  <c r="L164" i="2" a="1"/>
  <c r="L164" i="2" s="1"/>
  <c r="U164" i="2" a="1"/>
  <c r="U164" i="2" s="1"/>
  <c r="N164" i="2" a="1"/>
  <c r="N164" i="2" s="1"/>
  <c r="R164" i="2" a="1"/>
  <c r="R164" i="2" s="1"/>
  <c r="A135" i="2" a="1"/>
  <c r="A135" i="2" s="1"/>
  <c r="Q135" i="2" a="1"/>
  <c r="Q135" i="2" s="1"/>
  <c r="U135" i="2" a="1"/>
  <c r="U135" i="2" s="1"/>
  <c r="P135" i="2" a="1"/>
  <c r="P135" i="2" s="1"/>
  <c r="O135" i="2" a="1"/>
  <c r="O135" i="2" s="1"/>
  <c r="S135" i="2" a="1"/>
  <c r="S135" i="2" s="1"/>
  <c r="L135" i="2" a="1"/>
  <c r="L135" i="2" s="1"/>
  <c r="N135" i="2" a="1"/>
  <c r="N135" i="2" s="1"/>
  <c r="T135" i="2" a="1"/>
  <c r="T135" i="2" s="1"/>
  <c r="M135" i="2" a="1"/>
  <c r="M135" i="2" s="1"/>
  <c r="R135" i="2" a="1"/>
  <c r="R135" i="2" s="1"/>
  <c r="A104" i="2" a="1"/>
  <c r="A104" i="2" s="1"/>
  <c r="Q104" i="2" a="1"/>
  <c r="Q104" i="2" s="1"/>
  <c r="R104" i="2" a="1"/>
  <c r="R104" i="2" s="1"/>
  <c r="U104" i="2" a="1"/>
  <c r="U104" i="2" s="1"/>
  <c r="P104" i="2" a="1"/>
  <c r="P104" i="2" s="1"/>
  <c r="O104" i="2" a="1"/>
  <c r="O104" i="2" s="1"/>
  <c r="S104" i="2" a="1"/>
  <c r="S104" i="2" s="1"/>
  <c r="T104" i="2" a="1"/>
  <c r="T104" i="2" s="1"/>
  <c r="M104" i="2" a="1"/>
  <c r="M104" i="2" s="1"/>
  <c r="N104" i="2" a="1"/>
  <c r="N104" i="2" s="1"/>
  <c r="L104" i="2" a="1"/>
  <c r="L104" i="2" s="1"/>
  <c r="A73" i="2" a="1"/>
  <c r="A73" i="2" s="1"/>
  <c r="Q73" i="2" a="1"/>
  <c r="Q73" i="2" s="1"/>
  <c r="S73" i="2" a="1"/>
  <c r="S73" i="2" s="1"/>
  <c r="T73" i="2" a="1"/>
  <c r="T73" i="2" s="1"/>
  <c r="M73" i="2" a="1"/>
  <c r="M73" i="2" s="1"/>
  <c r="N73" i="2" a="1"/>
  <c r="N73" i="2" s="1"/>
  <c r="O73" i="2" a="1"/>
  <c r="O73" i="2" s="1"/>
  <c r="L73" i="2" a="1"/>
  <c r="L73" i="2" s="1"/>
  <c r="R73" i="2" a="1"/>
  <c r="R73" i="2" s="1"/>
  <c r="U73" i="2" a="1"/>
  <c r="U73" i="2" s="1"/>
  <c r="P73" i="2" a="1"/>
  <c r="P73" i="2" s="1"/>
  <c r="D231" i="2" a="1"/>
  <c r="D231" i="2" s="1"/>
  <c r="Q231" i="2" a="1"/>
  <c r="Q231" i="2" s="1"/>
  <c r="P231" i="2" a="1"/>
  <c r="P231" i="2" s="1"/>
  <c r="O231" i="2" a="1"/>
  <c r="O231" i="2" s="1"/>
  <c r="S231" i="2" a="1"/>
  <c r="S231" i="2" s="1"/>
  <c r="R231" i="2" a="1"/>
  <c r="R231" i="2" s="1"/>
  <c r="N231" i="2" a="1"/>
  <c r="N231" i="2" s="1"/>
  <c r="T231" i="2" a="1"/>
  <c r="T231" i="2" s="1"/>
  <c r="L231" i="2" a="1"/>
  <c r="L231" i="2" s="1"/>
  <c r="U231" i="2" a="1"/>
  <c r="U231" i="2" s="1"/>
  <c r="M231" i="2" a="1"/>
  <c r="M231" i="2" s="1"/>
  <c r="A147" i="2" a="1"/>
  <c r="A147" i="2" s="1"/>
  <c r="Q147" i="2" a="1"/>
  <c r="Q147" i="2" s="1"/>
  <c r="S147" i="2" a="1"/>
  <c r="S147" i="2" s="1"/>
  <c r="P147" i="2" a="1"/>
  <c r="P147" i="2" s="1"/>
  <c r="O147" i="2" a="1"/>
  <c r="O147" i="2" s="1"/>
  <c r="L147" i="2" a="1"/>
  <c r="L147" i="2" s="1"/>
  <c r="M147" i="2" a="1"/>
  <c r="M147" i="2" s="1"/>
  <c r="N147" i="2" a="1"/>
  <c r="N147" i="2" s="1"/>
  <c r="U147" i="2" a="1"/>
  <c r="U147" i="2" s="1"/>
  <c r="R147" i="2" a="1"/>
  <c r="R147" i="2" s="1"/>
  <c r="T147" i="2" a="1"/>
  <c r="T147" i="2" s="1"/>
  <c r="A76" i="2" a="1"/>
  <c r="A76" i="2" s="1"/>
  <c r="Q76" i="2" a="1"/>
  <c r="Q76" i="2" s="1"/>
  <c r="S76" i="2" a="1"/>
  <c r="S76" i="2" s="1"/>
  <c r="L76" i="2" a="1"/>
  <c r="L76" i="2" s="1"/>
  <c r="M76" i="2" a="1"/>
  <c r="M76" i="2" s="1"/>
  <c r="U76" i="2" a="1"/>
  <c r="U76" i="2" s="1"/>
  <c r="T76" i="2" a="1"/>
  <c r="T76" i="2" s="1"/>
  <c r="R76" i="2" a="1"/>
  <c r="R76" i="2" s="1"/>
  <c r="O76" i="2" a="1"/>
  <c r="O76" i="2" s="1"/>
  <c r="N76" i="2" a="1"/>
  <c r="N76" i="2" s="1"/>
  <c r="P76" i="2" a="1"/>
  <c r="P76" i="2" s="1"/>
  <c r="A32" i="2" a="1"/>
  <c r="A32" i="2" s="1"/>
  <c r="Q32" i="2" a="1"/>
  <c r="Q32" i="2" s="1"/>
  <c r="U32" i="2" a="1"/>
  <c r="U32" i="2" s="1"/>
  <c r="S32" i="2" a="1"/>
  <c r="S32" i="2" s="1"/>
  <c r="R32" i="2" a="1"/>
  <c r="R32" i="2" s="1"/>
  <c r="N32" i="2" a="1"/>
  <c r="N32" i="2" s="1"/>
  <c r="M32" i="2" a="1"/>
  <c r="M32" i="2" s="1"/>
  <c r="P32" i="2" a="1"/>
  <c r="P32" i="2" s="1"/>
  <c r="T32" i="2" a="1"/>
  <c r="T32" i="2" s="1"/>
  <c r="L32" i="2" a="1"/>
  <c r="L32" i="2" s="1"/>
  <c r="O32" i="2" a="1"/>
  <c r="O32" i="2" s="1"/>
  <c r="A211" i="2" a="1"/>
  <c r="A211" i="2" s="1"/>
  <c r="Q211" i="2" a="1"/>
  <c r="Q211" i="2" s="1"/>
  <c r="S211" i="2" a="1"/>
  <c r="S211" i="2" s="1"/>
  <c r="T211" i="2" a="1"/>
  <c r="T211" i="2" s="1"/>
  <c r="R211" i="2" a="1"/>
  <c r="R211" i="2" s="1"/>
  <c r="L211" i="2" a="1"/>
  <c r="L211" i="2" s="1"/>
  <c r="O211" i="2" a="1"/>
  <c r="O211" i="2" s="1"/>
  <c r="U211" i="2" a="1"/>
  <c r="U211" i="2" s="1"/>
  <c r="M211" i="2" a="1"/>
  <c r="M211" i="2" s="1"/>
  <c r="P211" i="2" a="1"/>
  <c r="P211" i="2" s="1"/>
  <c r="N211" i="2" a="1"/>
  <c r="N211" i="2" s="1"/>
  <c r="A107" i="2" a="1"/>
  <c r="A107" i="2" s="1"/>
  <c r="Q107" i="2" a="1"/>
  <c r="Q107" i="2" s="1"/>
  <c r="T107" i="2" a="1"/>
  <c r="T107" i="2" s="1"/>
  <c r="S107" i="2" a="1"/>
  <c r="S107" i="2" s="1"/>
  <c r="P107" i="2" a="1"/>
  <c r="P107" i="2" s="1"/>
  <c r="O107" i="2" a="1"/>
  <c r="O107" i="2" s="1"/>
  <c r="U107" i="2" a="1"/>
  <c r="U107" i="2" s="1"/>
  <c r="L107" i="2" a="1"/>
  <c r="L107" i="2" s="1"/>
  <c r="R107" i="2" a="1"/>
  <c r="R107" i="2" s="1"/>
  <c r="M107" i="2" a="1"/>
  <c r="M107" i="2" s="1"/>
  <c r="N107" i="2" a="1"/>
  <c r="N107" i="2" s="1"/>
  <c r="A155" i="2" a="1"/>
  <c r="A155" i="2" s="1"/>
  <c r="Q155" i="2" a="1"/>
  <c r="Q155" i="2" s="1"/>
  <c r="S155" i="2" a="1"/>
  <c r="S155" i="2" s="1"/>
  <c r="T155" i="2" a="1"/>
  <c r="T155" i="2" s="1"/>
  <c r="P155" i="2" a="1"/>
  <c r="P155" i="2" s="1"/>
  <c r="L155" i="2" a="1"/>
  <c r="L155" i="2" s="1"/>
  <c r="U155" i="2" a="1"/>
  <c r="U155" i="2" s="1"/>
  <c r="M155" i="2" a="1"/>
  <c r="M155" i="2" s="1"/>
  <c r="N155" i="2" a="1"/>
  <c r="N155" i="2" s="1"/>
  <c r="R155" i="2" a="1"/>
  <c r="R155" i="2" s="1"/>
  <c r="O155" i="2" a="1"/>
  <c r="O155" i="2" s="1"/>
  <c r="A70" i="2" a="1"/>
  <c r="A70" i="2" s="1"/>
  <c r="Q70" i="2" a="1"/>
  <c r="Q70" i="2" s="1"/>
  <c r="M70" i="2" a="1"/>
  <c r="M70" i="2" s="1"/>
  <c r="U70" i="2" a="1"/>
  <c r="U70" i="2" s="1"/>
  <c r="P70" i="2" a="1"/>
  <c r="P70" i="2" s="1"/>
  <c r="O70" i="2" a="1"/>
  <c r="O70" i="2" s="1"/>
  <c r="R70" i="2" a="1"/>
  <c r="R70" i="2" s="1"/>
  <c r="T70" i="2" a="1"/>
  <c r="T70" i="2" s="1"/>
  <c r="L70" i="2" a="1"/>
  <c r="L70" i="2" s="1"/>
  <c r="N70" i="2" a="1"/>
  <c r="N70" i="2" s="1"/>
  <c r="S70" i="2" a="1"/>
  <c r="S70" i="2" s="1"/>
  <c r="Q246" i="2" a="1"/>
  <c r="Q246" i="2" s="1"/>
  <c r="U246" i="2" a="1"/>
  <c r="U246" i="2" s="1"/>
  <c r="L246" i="2" a="1"/>
  <c r="L246" i="2" s="1"/>
  <c r="M246" i="2" a="1"/>
  <c r="M246" i="2" s="1"/>
  <c r="P246" i="2" a="1"/>
  <c r="P246" i="2" s="1"/>
  <c r="T246" i="2" a="1"/>
  <c r="T246" i="2" s="1"/>
  <c r="N246" i="2" a="1"/>
  <c r="N246" i="2" s="1"/>
  <c r="R246" i="2" a="1"/>
  <c r="R246" i="2" s="1"/>
  <c r="S246" i="2" a="1"/>
  <c r="S246" i="2" s="1"/>
  <c r="O246" i="2" a="1"/>
  <c r="O246" i="2" s="1"/>
  <c r="A178" i="2" a="1"/>
  <c r="A178" i="2" s="1"/>
  <c r="Q178" i="2" a="1"/>
  <c r="Q178" i="2" s="1"/>
  <c r="S178" i="2" a="1"/>
  <c r="S178" i="2" s="1"/>
  <c r="T178" i="2" a="1"/>
  <c r="T178" i="2" s="1"/>
  <c r="M178" i="2" a="1"/>
  <c r="M178" i="2" s="1"/>
  <c r="P178" i="2" a="1"/>
  <c r="P178" i="2" s="1"/>
  <c r="R178" i="2" a="1"/>
  <c r="R178" i="2" s="1"/>
  <c r="L178" i="2" a="1"/>
  <c r="L178" i="2" s="1"/>
  <c r="U178" i="2" a="1"/>
  <c r="U178" i="2" s="1"/>
  <c r="O178" i="2" a="1"/>
  <c r="O178" i="2" s="1"/>
  <c r="N178" i="2" a="1"/>
  <c r="N178" i="2" s="1"/>
  <c r="Q61" i="2" a="1"/>
  <c r="Q61" i="2" s="1"/>
  <c r="R61" i="2" a="1"/>
  <c r="R61" i="2" s="1"/>
  <c r="M61" i="2" a="1"/>
  <c r="M61" i="2" s="1"/>
  <c r="N61" i="2" a="1"/>
  <c r="N61" i="2" s="1"/>
  <c r="O61" i="2" a="1"/>
  <c r="O61" i="2" s="1"/>
  <c r="P61" i="2" a="1"/>
  <c r="P61" i="2" s="1"/>
  <c r="S61" i="2" a="1"/>
  <c r="S61" i="2" s="1"/>
  <c r="T61" i="2" a="1"/>
  <c r="T61" i="2" s="1"/>
  <c r="U61" i="2" a="1"/>
  <c r="U61" i="2" s="1"/>
  <c r="L61" i="2" a="1"/>
  <c r="L61" i="2" s="1"/>
  <c r="A188" i="2" a="1"/>
  <c r="A188" i="2" s="1"/>
  <c r="Q188" i="2" a="1"/>
  <c r="Q188" i="2" s="1"/>
  <c r="S188" i="2" a="1"/>
  <c r="S188" i="2" s="1"/>
  <c r="R188" i="2" a="1"/>
  <c r="R188" i="2" s="1"/>
  <c r="U188" i="2" a="1"/>
  <c r="U188" i="2" s="1"/>
  <c r="T188" i="2" a="1"/>
  <c r="T188" i="2" s="1"/>
  <c r="N188" i="2" a="1"/>
  <c r="N188" i="2" s="1"/>
  <c r="O188" i="2" a="1"/>
  <c r="O188" i="2" s="1"/>
  <c r="P188" i="2" a="1"/>
  <c r="P188" i="2" s="1"/>
  <c r="L188" i="2" a="1"/>
  <c r="L188" i="2" s="1"/>
  <c r="M188" i="2" a="1"/>
  <c r="M188" i="2" s="1"/>
  <c r="Q15" i="2" a="1"/>
  <c r="Q15" i="2" s="1"/>
  <c r="R15" i="2" a="1"/>
  <c r="R15" i="2" s="1"/>
  <c r="M15" i="2" a="1"/>
  <c r="M15" i="2" s="1"/>
  <c r="O15" i="2" a="1"/>
  <c r="O15" i="2" s="1"/>
  <c r="S15" i="2" a="1"/>
  <c r="S15" i="2" s="1"/>
  <c r="P15" i="2" a="1"/>
  <c r="P15" i="2" s="1"/>
  <c r="L15" i="2" a="1"/>
  <c r="L15" i="2" s="1"/>
  <c r="T15" i="2" a="1"/>
  <c r="T15" i="2" s="1"/>
  <c r="U15" i="2" a="1"/>
  <c r="U15" i="2" s="1"/>
  <c r="N15" i="2" a="1"/>
  <c r="N15" i="2" s="1"/>
  <c r="A177" i="2" a="1"/>
  <c r="A177" i="2" s="1"/>
  <c r="Q177" i="2" a="1"/>
  <c r="Q177" i="2" s="1"/>
  <c r="N177" i="2" a="1"/>
  <c r="N177" i="2" s="1"/>
  <c r="O177" i="2" a="1"/>
  <c r="O177" i="2" s="1"/>
  <c r="M177" i="2" a="1"/>
  <c r="M177" i="2" s="1"/>
  <c r="P177" i="2" a="1"/>
  <c r="P177" i="2" s="1"/>
  <c r="S177" i="2" a="1"/>
  <c r="S177" i="2" s="1"/>
  <c r="R177" i="2" a="1"/>
  <c r="R177" i="2" s="1"/>
  <c r="U177" i="2" a="1"/>
  <c r="U177" i="2" s="1"/>
  <c r="L177" i="2" a="1"/>
  <c r="L177" i="2" s="1"/>
  <c r="T177" i="2" a="1"/>
  <c r="T177" i="2" s="1"/>
  <c r="A85" i="2" a="1"/>
  <c r="A85" i="2" s="1"/>
  <c r="Q85" i="2" a="1"/>
  <c r="Q85" i="2" s="1"/>
  <c r="M85" i="2" a="1"/>
  <c r="M85" i="2" s="1"/>
  <c r="R85" i="2" a="1"/>
  <c r="R85" i="2" s="1"/>
  <c r="O85" i="2" a="1"/>
  <c r="O85" i="2" s="1"/>
  <c r="P85" i="2" a="1"/>
  <c r="P85" i="2" s="1"/>
  <c r="U85" i="2" a="1"/>
  <c r="U85" i="2" s="1"/>
  <c r="N85" i="2" a="1"/>
  <c r="N85" i="2" s="1"/>
  <c r="L85" i="2" a="1"/>
  <c r="L85" i="2" s="1"/>
  <c r="S85" i="2" a="1"/>
  <c r="S85" i="2" s="1"/>
  <c r="T85" i="2" a="1"/>
  <c r="T85" i="2" s="1"/>
  <c r="A119" i="2" a="1"/>
  <c r="A119" i="2" s="1"/>
  <c r="Q119" i="2" a="1"/>
  <c r="Q119" i="2" s="1"/>
  <c r="M119" i="2" a="1"/>
  <c r="M119" i="2" s="1"/>
  <c r="O119" i="2" a="1"/>
  <c r="O119" i="2" s="1"/>
  <c r="P119" i="2" a="1"/>
  <c r="P119" i="2" s="1"/>
  <c r="S119" i="2" a="1"/>
  <c r="S119" i="2" s="1"/>
  <c r="U119" i="2" a="1"/>
  <c r="U119" i="2" s="1"/>
  <c r="T119" i="2" a="1"/>
  <c r="T119" i="2" s="1"/>
  <c r="N119" i="2" a="1"/>
  <c r="N119" i="2" s="1"/>
  <c r="L119" i="2" a="1"/>
  <c r="L119" i="2" s="1"/>
  <c r="R119" i="2" a="1"/>
  <c r="R119" i="2" s="1"/>
  <c r="A28" i="2" a="1"/>
  <c r="A28" i="2" s="1"/>
  <c r="Q28" i="2" a="1"/>
  <c r="Q28" i="2" s="1"/>
  <c r="M28" i="2" a="1"/>
  <c r="M28" i="2" s="1"/>
  <c r="N28" i="2" a="1"/>
  <c r="N28" i="2" s="1"/>
  <c r="O28" i="2" a="1"/>
  <c r="O28" i="2" s="1"/>
  <c r="P28" i="2" a="1"/>
  <c r="P28" i="2" s="1"/>
  <c r="L28" i="2" a="1"/>
  <c r="L28" i="2" s="1"/>
  <c r="S28" i="2" a="1"/>
  <c r="S28" i="2" s="1"/>
  <c r="U28" i="2" a="1"/>
  <c r="U28" i="2" s="1"/>
  <c r="T28" i="2" a="1"/>
  <c r="T28" i="2" s="1"/>
  <c r="R28" i="2" a="1"/>
  <c r="R28" i="2" s="1"/>
  <c r="Q226" i="2" a="1"/>
  <c r="Q226" i="2" s="1"/>
  <c r="N226" i="2" a="1"/>
  <c r="N226" i="2" s="1"/>
  <c r="M226" i="2" a="1"/>
  <c r="M226" i="2" s="1"/>
  <c r="S226" i="2" a="1"/>
  <c r="S226" i="2" s="1"/>
  <c r="U226" i="2" a="1"/>
  <c r="U226" i="2" s="1"/>
  <c r="T226" i="2" a="1"/>
  <c r="T226" i="2" s="1"/>
  <c r="O226" i="2" a="1"/>
  <c r="O226" i="2" s="1"/>
  <c r="P226" i="2" a="1"/>
  <c r="P226" i="2" s="1"/>
  <c r="L226" i="2" a="1"/>
  <c r="L226" i="2" s="1"/>
  <c r="R226" i="2" a="1"/>
  <c r="R226" i="2" s="1"/>
  <c r="A121" i="2" a="1"/>
  <c r="A121" i="2" s="1"/>
  <c r="Q121" i="2" a="1"/>
  <c r="Q121" i="2" s="1"/>
  <c r="T121" i="2" a="1"/>
  <c r="T121" i="2" s="1"/>
  <c r="N121" i="2" a="1"/>
  <c r="N121" i="2" s="1"/>
  <c r="O121" i="2" a="1"/>
  <c r="O121" i="2" s="1"/>
  <c r="S121" i="2" a="1"/>
  <c r="S121" i="2" s="1"/>
  <c r="R121" i="2" a="1"/>
  <c r="R121" i="2" s="1"/>
  <c r="P121" i="2" a="1"/>
  <c r="P121" i="2" s="1"/>
  <c r="U121" i="2" a="1"/>
  <c r="U121" i="2" s="1"/>
  <c r="M121" i="2" a="1"/>
  <c r="M121" i="2" s="1"/>
  <c r="L121" i="2" a="1"/>
  <c r="L121" i="2" s="1"/>
  <c r="A45" i="2" a="1"/>
  <c r="A45" i="2" s="1"/>
  <c r="Q45" i="2" a="1"/>
  <c r="Q45" i="2" s="1"/>
  <c r="P45" i="2" a="1"/>
  <c r="P45" i="2" s="1"/>
  <c r="S45" i="2" a="1"/>
  <c r="S45" i="2" s="1"/>
  <c r="L45" i="2" a="1"/>
  <c r="L45" i="2" s="1"/>
  <c r="M45" i="2" a="1"/>
  <c r="M45" i="2" s="1"/>
  <c r="O45" i="2" a="1"/>
  <c r="O45" i="2" s="1"/>
  <c r="T45" i="2" a="1"/>
  <c r="T45" i="2" s="1"/>
  <c r="U45" i="2" a="1"/>
  <c r="U45" i="2" s="1"/>
  <c r="R45" i="2" a="1"/>
  <c r="R45" i="2" s="1"/>
  <c r="N45" i="2" a="1"/>
  <c r="N45" i="2" s="1"/>
  <c r="A279" i="2" a="1"/>
  <c r="A279" i="2" s="1"/>
  <c r="Q279" i="2" a="1"/>
  <c r="Q279" i="2" s="1"/>
  <c r="R279" i="2" a="1"/>
  <c r="R279" i="2" s="1"/>
  <c r="T279" i="2" a="1"/>
  <c r="T279" i="2" s="1"/>
  <c r="U279" i="2" a="1"/>
  <c r="U279" i="2" s="1"/>
  <c r="L279" i="2" a="1"/>
  <c r="L279" i="2" s="1"/>
  <c r="S279" i="2" a="1"/>
  <c r="S279" i="2" s="1"/>
  <c r="N279" i="2" a="1"/>
  <c r="N279" i="2" s="1"/>
  <c r="P279" i="2" a="1"/>
  <c r="P279" i="2" s="1"/>
  <c r="M279" i="2" a="1"/>
  <c r="M279" i="2" s="1"/>
  <c r="O279" i="2" a="1"/>
  <c r="O279" i="2" s="1"/>
  <c r="A157" i="2" a="1"/>
  <c r="A157" i="2" s="1"/>
  <c r="Q157" i="2" a="1"/>
  <c r="Q157" i="2" s="1"/>
  <c r="N157" i="2" a="1"/>
  <c r="N157" i="2" s="1"/>
  <c r="R157" i="2" a="1"/>
  <c r="R157" i="2" s="1"/>
  <c r="S157" i="2" a="1"/>
  <c r="S157" i="2" s="1"/>
  <c r="L157" i="2" a="1"/>
  <c r="L157" i="2" s="1"/>
  <c r="U157" i="2" a="1"/>
  <c r="U157" i="2" s="1"/>
  <c r="T157" i="2" a="1"/>
  <c r="T157" i="2" s="1"/>
  <c r="P157" i="2" a="1"/>
  <c r="P157" i="2" s="1"/>
  <c r="M157" i="2" a="1"/>
  <c r="M157" i="2" s="1"/>
  <c r="O157" i="2" a="1"/>
  <c r="O157" i="2" s="1"/>
  <c r="A39" i="2" a="1"/>
  <c r="A39" i="2" s="1"/>
  <c r="Q39" i="2" a="1"/>
  <c r="Q39" i="2" s="1"/>
  <c r="U39" i="2" a="1"/>
  <c r="U39" i="2" s="1"/>
  <c r="S39" i="2" a="1"/>
  <c r="S39" i="2" s="1"/>
  <c r="R39" i="2" a="1"/>
  <c r="R39" i="2" s="1"/>
  <c r="N39" i="2" a="1"/>
  <c r="N39" i="2" s="1"/>
  <c r="P39" i="2" a="1"/>
  <c r="P39" i="2" s="1"/>
  <c r="T39" i="2" a="1"/>
  <c r="T39" i="2" s="1"/>
  <c r="O39" i="2" a="1"/>
  <c r="O39" i="2" s="1"/>
  <c r="M39" i="2" a="1"/>
  <c r="M39" i="2" s="1"/>
  <c r="L39" i="2" a="1"/>
  <c r="L39" i="2" s="1"/>
  <c r="A23" i="2" a="1"/>
  <c r="A23" i="2" s="1"/>
  <c r="Q23" i="2" a="1"/>
  <c r="Q23" i="2" s="1"/>
  <c r="N23" i="2" a="1"/>
  <c r="N23" i="2" s="1"/>
  <c r="M23" i="2" a="1"/>
  <c r="M23" i="2" s="1"/>
  <c r="L23" i="2" a="1"/>
  <c r="L23" i="2" s="1"/>
  <c r="O23" i="2" a="1"/>
  <c r="O23" i="2" s="1"/>
  <c r="P23" i="2" a="1"/>
  <c r="P23" i="2" s="1"/>
  <c r="R23" i="2" a="1"/>
  <c r="R23" i="2" s="1"/>
  <c r="S23" i="2" a="1"/>
  <c r="S23" i="2" s="1"/>
  <c r="T23" i="2" a="1"/>
  <c r="T23" i="2" s="1"/>
  <c r="U23" i="2" a="1"/>
  <c r="U23" i="2" s="1"/>
  <c r="A292" i="2" a="1"/>
  <c r="A292" i="2" s="1"/>
  <c r="Q292" i="2" a="1"/>
  <c r="Q292" i="2" s="1"/>
  <c r="T292" i="2" a="1"/>
  <c r="T292" i="2" s="1"/>
  <c r="P292" i="2" a="1"/>
  <c r="P292" i="2" s="1"/>
  <c r="O292" i="2" a="1"/>
  <c r="O292" i="2" s="1"/>
  <c r="R292" i="2" a="1"/>
  <c r="R292" i="2" s="1"/>
  <c r="S292" i="2" a="1"/>
  <c r="S292" i="2" s="1"/>
  <c r="L292" i="2" a="1"/>
  <c r="L292" i="2" s="1"/>
  <c r="N292" i="2" a="1"/>
  <c r="N292" i="2" s="1"/>
  <c r="U292" i="2" a="1"/>
  <c r="U292" i="2" s="1"/>
  <c r="M292" i="2" a="1"/>
  <c r="M292" i="2" s="1"/>
  <c r="A257" i="2" a="1"/>
  <c r="A257" i="2" s="1"/>
  <c r="Q257" i="2" a="1"/>
  <c r="Q257" i="2" s="1"/>
  <c r="U257" i="2" a="1"/>
  <c r="U257" i="2" s="1"/>
  <c r="R257" i="2" a="1"/>
  <c r="R257" i="2" s="1"/>
  <c r="L257" i="2" a="1"/>
  <c r="L257" i="2" s="1"/>
  <c r="S257" i="2" a="1"/>
  <c r="S257" i="2" s="1"/>
  <c r="T257" i="2" a="1"/>
  <c r="T257" i="2" s="1"/>
  <c r="P257" i="2" a="1"/>
  <c r="P257" i="2" s="1"/>
  <c r="O257" i="2" a="1"/>
  <c r="O257" i="2" s="1"/>
  <c r="N257" i="2" a="1"/>
  <c r="N257" i="2" s="1"/>
  <c r="M257" i="2" a="1"/>
  <c r="M257" i="2" s="1"/>
  <c r="A202" i="2" a="1"/>
  <c r="A202" i="2" s="1"/>
  <c r="Q202" i="2" a="1"/>
  <c r="Q202" i="2" s="1"/>
  <c r="O202" i="2" a="1"/>
  <c r="O202" i="2" s="1"/>
  <c r="N202" i="2" a="1"/>
  <c r="N202" i="2" s="1"/>
  <c r="P202" i="2" a="1"/>
  <c r="P202" i="2" s="1"/>
  <c r="L202" i="2" a="1"/>
  <c r="L202" i="2" s="1"/>
  <c r="M202" i="2" a="1"/>
  <c r="M202" i="2" s="1"/>
  <c r="U202" i="2" a="1"/>
  <c r="U202" i="2" s="1"/>
  <c r="T202" i="2" a="1"/>
  <c r="T202" i="2" s="1"/>
  <c r="R202" i="2" a="1"/>
  <c r="R202" i="2" s="1"/>
  <c r="S202" i="2" a="1"/>
  <c r="S202" i="2" s="1"/>
  <c r="A171" i="2" a="1"/>
  <c r="A171" i="2" s="1"/>
  <c r="Q171" i="2" a="1"/>
  <c r="Q171" i="2" s="1"/>
  <c r="P171" i="2" a="1"/>
  <c r="P171" i="2" s="1"/>
  <c r="L171" i="2" a="1"/>
  <c r="L171" i="2" s="1"/>
  <c r="T171" i="2" a="1"/>
  <c r="T171" i="2" s="1"/>
  <c r="R171" i="2" a="1"/>
  <c r="R171" i="2" s="1"/>
  <c r="S171" i="2" a="1"/>
  <c r="S171" i="2" s="1"/>
  <c r="O171" i="2" a="1"/>
  <c r="O171" i="2" s="1"/>
  <c r="U171" i="2" a="1"/>
  <c r="U171" i="2" s="1"/>
  <c r="M171" i="2" a="1"/>
  <c r="M171" i="2" s="1"/>
  <c r="N171" i="2" a="1"/>
  <c r="N171" i="2" s="1"/>
  <c r="A286" i="2" a="1"/>
  <c r="A286" i="2" s="1"/>
  <c r="Q286" i="2" a="1"/>
  <c r="Q286" i="2" s="1"/>
  <c r="U286" i="2" a="1"/>
  <c r="U286" i="2" s="1"/>
  <c r="O286" i="2" a="1"/>
  <c r="O286" i="2" s="1"/>
  <c r="P286" i="2" a="1"/>
  <c r="P286" i="2" s="1"/>
  <c r="R286" i="2" a="1"/>
  <c r="R286" i="2" s="1"/>
  <c r="S286" i="2" a="1"/>
  <c r="S286" i="2" s="1"/>
  <c r="T286" i="2" a="1"/>
  <c r="T286" i="2" s="1"/>
  <c r="L286" i="2" a="1"/>
  <c r="L286" i="2" s="1"/>
  <c r="N286" i="2" a="1"/>
  <c r="N286" i="2" s="1"/>
  <c r="M286" i="2" a="1"/>
  <c r="M286" i="2" s="1"/>
  <c r="A75" i="2" a="1"/>
  <c r="A75" i="2" s="1"/>
  <c r="Q75" i="2" a="1"/>
  <c r="Q75" i="2" s="1"/>
  <c r="U75" i="2" a="1"/>
  <c r="U75" i="2" s="1"/>
  <c r="T75" i="2" a="1"/>
  <c r="T75" i="2" s="1"/>
  <c r="S75" i="2" a="1"/>
  <c r="S75" i="2" s="1"/>
  <c r="L75" i="2" a="1"/>
  <c r="L75" i="2" s="1"/>
  <c r="M75" i="2" a="1"/>
  <c r="M75" i="2" s="1"/>
  <c r="R75" i="2" a="1"/>
  <c r="R75" i="2" s="1"/>
  <c r="N75" i="2" a="1"/>
  <c r="N75" i="2" s="1"/>
  <c r="P75" i="2" a="1"/>
  <c r="P75" i="2" s="1"/>
  <c r="O75" i="2" a="1"/>
  <c r="O75" i="2" s="1"/>
  <c r="A54" i="2" a="1"/>
  <c r="A54" i="2" s="1"/>
  <c r="Q54" i="2" a="1"/>
  <c r="Q54" i="2" s="1"/>
  <c r="M54" i="2" a="1"/>
  <c r="M54" i="2" s="1"/>
  <c r="T54" i="2" a="1"/>
  <c r="T54" i="2" s="1"/>
  <c r="U54" i="2" a="1"/>
  <c r="U54" i="2" s="1"/>
  <c r="N54" i="2" a="1"/>
  <c r="N54" i="2" s="1"/>
  <c r="L54" i="2" a="1"/>
  <c r="L54" i="2" s="1"/>
  <c r="S54" i="2" a="1"/>
  <c r="S54" i="2" s="1"/>
  <c r="P54" i="2" a="1"/>
  <c r="P54" i="2" s="1"/>
  <c r="O54" i="2" a="1"/>
  <c r="O54" i="2" s="1"/>
  <c r="R54" i="2" a="1"/>
  <c r="R54" i="2" s="1"/>
  <c r="A38" i="2" a="1"/>
  <c r="A38" i="2" s="1"/>
  <c r="Q38" i="2" a="1"/>
  <c r="Q38" i="2" s="1"/>
  <c r="T38" i="2" a="1"/>
  <c r="T38" i="2" s="1"/>
  <c r="R38" i="2" a="1"/>
  <c r="R38" i="2" s="1"/>
  <c r="M38" i="2" a="1"/>
  <c r="M38" i="2" s="1"/>
  <c r="U38" i="2" a="1"/>
  <c r="U38" i="2" s="1"/>
  <c r="L38" i="2" a="1"/>
  <c r="L38" i="2" s="1"/>
  <c r="S38" i="2" a="1"/>
  <c r="S38" i="2" s="1"/>
  <c r="N38" i="2" a="1"/>
  <c r="N38" i="2" s="1"/>
  <c r="O38" i="2" a="1"/>
  <c r="O38" i="2" s="1"/>
  <c r="P38" i="2" a="1"/>
  <c r="P38" i="2" s="1"/>
  <c r="A22" i="2" a="1"/>
  <c r="A22" i="2" s="1"/>
  <c r="Q22" i="2" a="1"/>
  <c r="Q22" i="2" s="1"/>
  <c r="M22" i="2" a="1"/>
  <c r="M22" i="2" s="1"/>
  <c r="N22" i="2" a="1"/>
  <c r="N22" i="2" s="1"/>
  <c r="O22" i="2" a="1"/>
  <c r="O22" i="2" s="1"/>
  <c r="P22" i="2" a="1"/>
  <c r="P22" i="2" s="1"/>
  <c r="L22" i="2" a="1"/>
  <c r="L22" i="2" s="1"/>
  <c r="R22" i="2" a="1"/>
  <c r="R22" i="2" s="1"/>
  <c r="T22" i="2" a="1"/>
  <c r="T22" i="2" s="1"/>
  <c r="S22" i="2" a="1"/>
  <c r="S22" i="2" s="1"/>
  <c r="U22" i="2" a="1"/>
  <c r="U22" i="2" s="1"/>
  <c r="A8" i="2" a="1"/>
  <c r="A8" i="2" s="1"/>
  <c r="N8" i="2" a="1"/>
  <c r="N8" i="2" s="1"/>
  <c r="O8" i="2" a="1"/>
  <c r="O8" i="2" s="1"/>
  <c r="P8" i="2" a="1"/>
  <c r="P8" i="2" s="1"/>
  <c r="R8" i="2" a="1"/>
  <c r="R8" i="2" s="1"/>
  <c r="L8" i="2" a="1"/>
  <c r="L8" i="2" s="1"/>
  <c r="S8" i="2" a="1"/>
  <c r="S8" i="2" s="1"/>
  <c r="T8" i="2" a="1"/>
  <c r="T8" i="2" s="1"/>
  <c r="Q8" i="2" a="1"/>
  <c r="Q8" i="2" s="1"/>
  <c r="M8" i="2" a="1"/>
  <c r="M8" i="2" s="1"/>
  <c r="U8" i="2" a="1"/>
  <c r="U8" i="2" s="1"/>
  <c r="A289" i="2" a="1"/>
  <c r="A289" i="2" s="1"/>
  <c r="Q289" i="2" a="1"/>
  <c r="Q289" i="2" s="1"/>
  <c r="O289" i="2" a="1"/>
  <c r="O289" i="2" s="1"/>
  <c r="R289" i="2" a="1"/>
  <c r="R289" i="2" s="1"/>
  <c r="N289" i="2" a="1"/>
  <c r="N289" i="2" s="1"/>
  <c r="P289" i="2" a="1"/>
  <c r="P289" i="2" s="1"/>
  <c r="S289" i="2" a="1"/>
  <c r="S289" i="2" s="1"/>
  <c r="U289" i="2" a="1"/>
  <c r="U289" i="2" s="1"/>
  <c r="T289" i="2" a="1"/>
  <c r="T289" i="2" s="1"/>
  <c r="L289" i="2" a="1"/>
  <c r="L289" i="2" s="1"/>
  <c r="M289" i="2" a="1"/>
  <c r="M289" i="2" s="1"/>
  <c r="A256" i="2" a="1"/>
  <c r="A256" i="2" s="1"/>
  <c r="Q256" i="2" a="1"/>
  <c r="Q256" i="2" s="1"/>
  <c r="T256" i="2" a="1"/>
  <c r="T256" i="2" s="1"/>
  <c r="R256" i="2" a="1"/>
  <c r="R256" i="2" s="1"/>
  <c r="U256" i="2" a="1"/>
  <c r="U256" i="2" s="1"/>
  <c r="P256" i="2" a="1"/>
  <c r="P256" i="2" s="1"/>
  <c r="S256" i="2" a="1"/>
  <c r="S256" i="2" s="1"/>
  <c r="O256" i="2" a="1"/>
  <c r="O256" i="2" s="1"/>
  <c r="N256" i="2" a="1"/>
  <c r="N256" i="2" s="1"/>
  <c r="M256" i="2" a="1"/>
  <c r="M256" i="2" s="1"/>
  <c r="L256" i="2" a="1"/>
  <c r="L256" i="2" s="1"/>
  <c r="A216" i="2" a="1"/>
  <c r="A216" i="2" s="1"/>
  <c r="Q216" i="2" a="1"/>
  <c r="Q216" i="2" s="1"/>
  <c r="P216" i="2" a="1"/>
  <c r="P216" i="2" s="1"/>
  <c r="R216" i="2" a="1"/>
  <c r="R216" i="2" s="1"/>
  <c r="O216" i="2" a="1"/>
  <c r="O216" i="2" s="1"/>
  <c r="S216" i="2" a="1"/>
  <c r="S216" i="2" s="1"/>
  <c r="T216" i="2" a="1"/>
  <c r="T216" i="2" s="1"/>
  <c r="N216" i="2" a="1"/>
  <c r="N216" i="2" s="1"/>
  <c r="M216" i="2" a="1"/>
  <c r="M216" i="2" s="1"/>
  <c r="U216" i="2" a="1"/>
  <c r="U216" i="2" s="1"/>
  <c r="L216" i="2" a="1"/>
  <c r="L216" i="2" s="1"/>
  <c r="A200" i="2" a="1"/>
  <c r="A200" i="2" s="1"/>
  <c r="Q200" i="2" a="1"/>
  <c r="Q200" i="2" s="1"/>
  <c r="R200" i="2" a="1"/>
  <c r="R200" i="2" s="1"/>
  <c r="P200" i="2" a="1"/>
  <c r="P200" i="2" s="1"/>
  <c r="M200" i="2" a="1"/>
  <c r="M200" i="2" s="1"/>
  <c r="N200" i="2" a="1"/>
  <c r="N200" i="2" s="1"/>
  <c r="L200" i="2" a="1"/>
  <c r="L200" i="2" s="1"/>
  <c r="S200" i="2" a="1"/>
  <c r="S200" i="2" s="1"/>
  <c r="O200" i="2" a="1"/>
  <c r="O200" i="2" s="1"/>
  <c r="T200" i="2" a="1"/>
  <c r="T200" i="2" s="1"/>
  <c r="U200" i="2" a="1"/>
  <c r="U200" i="2" s="1"/>
  <c r="A183" i="2" a="1"/>
  <c r="A183" i="2" s="1"/>
  <c r="Q183" i="2" a="1"/>
  <c r="Q183" i="2" s="1"/>
  <c r="N183" i="2" a="1"/>
  <c r="N183" i="2" s="1"/>
  <c r="O183" i="2" a="1"/>
  <c r="O183" i="2" s="1"/>
  <c r="P183" i="2" a="1"/>
  <c r="P183" i="2" s="1"/>
  <c r="T183" i="2" a="1"/>
  <c r="T183" i="2" s="1"/>
  <c r="R183" i="2" a="1"/>
  <c r="R183" i="2" s="1"/>
  <c r="S183" i="2" a="1"/>
  <c r="S183" i="2" s="1"/>
  <c r="M183" i="2" a="1"/>
  <c r="M183" i="2" s="1"/>
  <c r="L183" i="2" a="1"/>
  <c r="L183" i="2" s="1"/>
  <c r="U183" i="2" a="1"/>
  <c r="U183" i="2" s="1"/>
  <c r="A170" i="2" a="1"/>
  <c r="A170" i="2" s="1"/>
  <c r="Q170" i="2" a="1"/>
  <c r="Q170" i="2" s="1"/>
  <c r="U170" i="2" a="1"/>
  <c r="U170" i="2" s="1"/>
  <c r="N170" i="2" a="1"/>
  <c r="N170" i="2" s="1"/>
  <c r="T170" i="2" a="1"/>
  <c r="T170" i="2" s="1"/>
  <c r="R170" i="2" a="1"/>
  <c r="R170" i="2" s="1"/>
  <c r="S170" i="2" a="1"/>
  <c r="S170" i="2" s="1"/>
  <c r="L170" i="2" a="1"/>
  <c r="L170" i="2" s="1"/>
  <c r="P170" i="2" a="1"/>
  <c r="P170" i="2" s="1"/>
  <c r="O170" i="2" a="1"/>
  <c r="O170" i="2" s="1"/>
  <c r="M170" i="2" a="1"/>
  <c r="M170" i="2" s="1"/>
  <c r="A149" i="2" a="1"/>
  <c r="A149" i="2" s="1"/>
  <c r="Q149" i="2" a="1"/>
  <c r="Q149" i="2" s="1"/>
  <c r="L149" i="2" a="1"/>
  <c r="L149" i="2" s="1"/>
  <c r="R149" i="2" a="1"/>
  <c r="R149" i="2" s="1"/>
  <c r="S149" i="2" a="1"/>
  <c r="S149" i="2" s="1"/>
  <c r="P149" i="2" a="1"/>
  <c r="P149" i="2" s="1"/>
  <c r="M149" i="2" a="1"/>
  <c r="M149" i="2" s="1"/>
  <c r="N149" i="2" a="1"/>
  <c r="N149" i="2" s="1"/>
  <c r="T149" i="2" a="1"/>
  <c r="T149" i="2" s="1"/>
  <c r="O149" i="2" a="1"/>
  <c r="O149" i="2" s="1"/>
  <c r="U149" i="2" a="1"/>
  <c r="U149" i="2" s="1"/>
  <c r="A129" i="2" a="1"/>
  <c r="A129" i="2" s="1"/>
  <c r="Q129" i="2" a="1"/>
  <c r="Q129" i="2" s="1"/>
  <c r="R129" i="2" a="1"/>
  <c r="R129" i="2" s="1"/>
  <c r="P129" i="2" a="1"/>
  <c r="P129" i="2" s="1"/>
  <c r="M129" i="2" a="1"/>
  <c r="M129" i="2" s="1"/>
  <c r="O129" i="2" a="1"/>
  <c r="O129" i="2" s="1"/>
  <c r="N129" i="2" a="1"/>
  <c r="N129" i="2" s="1"/>
  <c r="L129" i="2" a="1"/>
  <c r="L129" i="2" s="1"/>
  <c r="T129" i="2" a="1"/>
  <c r="T129" i="2" s="1"/>
  <c r="U129" i="2" a="1"/>
  <c r="U129" i="2" s="1"/>
  <c r="S129" i="2" a="1"/>
  <c r="S129" i="2" s="1"/>
  <c r="A112" i="2" a="1"/>
  <c r="A112" i="2" s="1"/>
  <c r="Q112" i="2" a="1"/>
  <c r="Q112" i="2" s="1"/>
  <c r="S112" i="2" a="1"/>
  <c r="S112" i="2" s="1"/>
  <c r="M112" i="2" a="1"/>
  <c r="M112" i="2" s="1"/>
  <c r="N112" i="2" a="1"/>
  <c r="N112" i="2" s="1"/>
  <c r="L112" i="2" a="1"/>
  <c r="L112" i="2" s="1"/>
  <c r="R112" i="2" a="1"/>
  <c r="R112" i="2" s="1"/>
  <c r="T112" i="2" a="1"/>
  <c r="T112" i="2" s="1"/>
  <c r="U112" i="2" a="1"/>
  <c r="U112" i="2" s="1"/>
  <c r="P112" i="2" a="1"/>
  <c r="P112" i="2" s="1"/>
  <c r="O112" i="2" a="1"/>
  <c r="O112" i="2" s="1"/>
  <c r="A91" i="2" a="1"/>
  <c r="A91" i="2" s="1"/>
  <c r="Q91" i="2" a="1"/>
  <c r="Q91" i="2" s="1"/>
  <c r="L91" i="2" a="1"/>
  <c r="L91" i="2" s="1"/>
  <c r="U91" i="2" a="1"/>
  <c r="U91" i="2" s="1"/>
  <c r="S91" i="2" a="1"/>
  <c r="S91" i="2" s="1"/>
  <c r="T91" i="2" a="1"/>
  <c r="T91" i="2" s="1"/>
  <c r="N91" i="2" a="1"/>
  <c r="N91" i="2" s="1"/>
  <c r="R91" i="2" a="1"/>
  <c r="R91" i="2" s="1"/>
  <c r="M91" i="2" a="1"/>
  <c r="M91" i="2" s="1"/>
  <c r="P91" i="2" a="1"/>
  <c r="P91" i="2" s="1"/>
  <c r="O91" i="2" a="1"/>
  <c r="O91" i="2" s="1"/>
  <c r="A3" i="2" a="1"/>
  <c r="A3" i="2" s="1"/>
  <c r="Q3" i="2" a="1"/>
  <c r="Q3" i="2" s="1"/>
  <c r="L3" i="2" a="1"/>
  <c r="L3" i="2" s="1"/>
  <c r="M3" i="2" a="1"/>
  <c r="M3" i="2" s="1"/>
  <c r="R3" i="2" a="1"/>
  <c r="R3" i="2" s="1"/>
  <c r="T3" i="2" a="1"/>
  <c r="T3" i="2" s="1"/>
  <c r="N3" i="2" a="1"/>
  <c r="N3" i="2" s="1"/>
  <c r="U3" i="2" a="1"/>
  <c r="U3" i="2" s="1"/>
  <c r="O3" i="2" a="1"/>
  <c r="O3" i="2" s="1"/>
  <c r="P3" i="2" a="1"/>
  <c r="P3" i="2" s="1"/>
  <c r="S3" i="2" a="1"/>
  <c r="S3" i="2" s="1"/>
  <c r="A36" i="2" a="1"/>
  <c r="A36" i="2" s="1"/>
  <c r="Q36" i="2" a="1"/>
  <c r="Q36" i="2" s="1"/>
  <c r="N36" i="2" a="1"/>
  <c r="N36" i="2" s="1"/>
  <c r="M36" i="2" a="1"/>
  <c r="M36" i="2" s="1"/>
  <c r="P36" i="2" a="1"/>
  <c r="P36" i="2" s="1"/>
  <c r="U36" i="2" a="1"/>
  <c r="U36" i="2" s="1"/>
  <c r="R36" i="2" a="1"/>
  <c r="R36" i="2" s="1"/>
  <c r="T36" i="2" a="1"/>
  <c r="T36" i="2" s="1"/>
  <c r="O36" i="2" a="1"/>
  <c r="O36" i="2" s="1"/>
  <c r="L36" i="2" a="1"/>
  <c r="L36" i="2" s="1"/>
  <c r="S36" i="2" a="1"/>
  <c r="S36" i="2" s="1"/>
  <c r="A282" i="2" a="1"/>
  <c r="A282" i="2" s="1"/>
  <c r="Q282" i="2" a="1"/>
  <c r="Q282" i="2" s="1"/>
  <c r="U282" i="2" a="1"/>
  <c r="U282" i="2" s="1"/>
  <c r="R282" i="2" a="1"/>
  <c r="R282" i="2" s="1"/>
  <c r="S282" i="2" a="1"/>
  <c r="S282" i="2" s="1"/>
  <c r="T282" i="2" a="1"/>
  <c r="T282" i="2" s="1"/>
  <c r="N282" i="2" a="1"/>
  <c r="N282" i="2" s="1"/>
  <c r="O282" i="2" a="1"/>
  <c r="O282" i="2" s="1"/>
  <c r="P282" i="2" a="1"/>
  <c r="P282" i="2" s="1"/>
  <c r="L282" i="2" a="1"/>
  <c r="L282" i="2" s="1"/>
  <c r="M282" i="2" a="1"/>
  <c r="M282" i="2" s="1"/>
  <c r="D255" i="2" a="1"/>
  <c r="D255" i="2" s="1"/>
  <c r="Q255" i="2" a="1"/>
  <c r="Q255" i="2" s="1"/>
  <c r="O255" i="2" a="1"/>
  <c r="O255" i="2" s="1"/>
  <c r="S255" i="2" a="1"/>
  <c r="S255" i="2" s="1"/>
  <c r="N255" i="2" a="1"/>
  <c r="N255" i="2" s="1"/>
  <c r="P255" i="2" a="1"/>
  <c r="P255" i="2" s="1"/>
  <c r="U255" i="2" a="1"/>
  <c r="U255" i="2" s="1"/>
  <c r="T255" i="2" a="1"/>
  <c r="T255" i="2" s="1"/>
  <c r="R255" i="2" a="1"/>
  <c r="R255" i="2" s="1"/>
  <c r="M255" i="2" a="1"/>
  <c r="M255" i="2" s="1"/>
  <c r="L255" i="2" a="1"/>
  <c r="L255" i="2" s="1"/>
  <c r="A229" i="2" a="1"/>
  <c r="A229" i="2" s="1"/>
  <c r="Q229" i="2" a="1"/>
  <c r="Q229" i="2" s="1"/>
  <c r="S229" i="2" a="1"/>
  <c r="S229" i="2" s="1"/>
  <c r="R229" i="2" a="1"/>
  <c r="R229" i="2" s="1"/>
  <c r="P229" i="2" a="1"/>
  <c r="P229" i="2" s="1"/>
  <c r="O229" i="2" a="1"/>
  <c r="O229" i="2" s="1"/>
  <c r="L229" i="2" a="1"/>
  <c r="L229" i="2" s="1"/>
  <c r="U229" i="2" a="1"/>
  <c r="U229" i="2" s="1"/>
  <c r="T229" i="2" a="1"/>
  <c r="T229" i="2" s="1"/>
  <c r="M229" i="2" a="1"/>
  <c r="M229" i="2" s="1"/>
  <c r="N229" i="2" a="1"/>
  <c r="N229" i="2" s="1"/>
  <c r="D201" i="2" a="1"/>
  <c r="D201" i="2" s="1"/>
  <c r="Q201" i="2" a="1"/>
  <c r="Q201" i="2" s="1"/>
  <c r="O201" i="2" a="1"/>
  <c r="O201" i="2" s="1"/>
  <c r="M201" i="2" a="1"/>
  <c r="M201" i="2" s="1"/>
  <c r="L201" i="2" a="1"/>
  <c r="L201" i="2" s="1"/>
  <c r="N201" i="2" a="1"/>
  <c r="N201" i="2" s="1"/>
  <c r="S201" i="2" a="1"/>
  <c r="S201" i="2" s="1"/>
  <c r="U201" i="2" a="1"/>
  <c r="U201" i="2" s="1"/>
  <c r="R201" i="2" a="1"/>
  <c r="R201" i="2" s="1"/>
  <c r="T201" i="2" a="1"/>
  <c r="T201" i="2" s="1"/>
  <c r="P201" i="2" a="1"/>
  <c r="P201" i="2" s="1"/>
  <c r="A161" i="2" a="1"/>
  <c r="A161" i="2" s="1"/>
  <c r="Q161" i="2" a="1"/>
  <c r="Q161" i="2" s="1"/>
  <c r="S161" i="2" a="1"/>
  <c r="S161" i="2" s="1"/>
  <c r="T161" i="2" a="1"/>
  <c r="T161" i="2" s="1"/>
  <c r="P161" i="2" a="1"/>
  <c r="P161" i="2" s="1"/>
  <c r="O161" i="2" a="1"/>
  <c r="O161" i="2" s="1"/>
  <c r="M161" i="2" a="1"/>
  <c r="M161" i="2" s="1"/>
  <c r="R161" i="2" a="1"/>
  <c r="R161" i="2" s="1"/>
  <c r="U161" i="2" a="1"/>
  <c r="U161" i="2" s="1"/>
  <c r="L161" i="2" a="1"/>
  <c r="L161" i="2" s="1"/>
  <c r="N161" i="2" a="1"/>
  <c r="N161" i="2" s="1"/>
  <c r="A134" i="2" a="1"/>
  <c r="A134" i="2" s="1"/>
  <c r="Q134" i="2" a="1"/>
  <c r="Q134" i="2" s="1"/>
  <c r="P134" i="2" a="1"/>
  <c r="P134" i="2" s="1"/>
  <c r="U134" i="2" a="1"/>
  <c r="U134" i="2" s="1"/>
  <c r="S134" i="2" a="1"/>
  <c r="S134" i="2" s="1"/>
  <c r="L134" i="2" a="1"/>
  <c r="L134" i="2" s="1"/>
  <c r="M134" i="2" a="1"/>
  <c r="M134" i="2" s="1"/>
  <c r="O134" i="2" a="1"/>
  <c r="O134" i="2" s="1"/>
  <c r="T134" i="2" a="1"/>
  <c r="T134" i="2" s="1"/>
  <c r="R134" i="2" a="1"/>
  <c r="R134" i="2" s="1"/>
  <c r="N134" i="2" a="1"/>
  <c r="N134" i="2" s="1"/>
  <c r="A102" i="2" a="1"/>
  <c r="A102" i="2" s="1"/>
  <c r="Q102" i="2" a="1"/>
  <c r="Q102" i="2" s="1"/>
  <c r="R102" i="2" a="1"/>
  <c r="R102" i="2" s="1"/>
  <c r="U102" i="2" a="1"/>
  <c r="U102" i="2" s="1"/>
  <c r="L102" i="2" a="1"/>
  <c r="L102" i="2" s="1"/>
  <c r="N102" i="2" a="1"/>
  <c r="N102" i="2" s="1"/>
  <c r="S102" i="2" a="1"/>
  <c r="S102" i="2" s="1"/>
  <c r="T102" i="2" a="1"/>
  <c r="T102" i="2" s="1"/>
  <c r="M102" i="2" a="1"/>
  <c r="M102" i="2" s="1"/>
  <c r="O102" i="2" a="1"/>
  <c r="O102" i="2" s="1"/>
  <c r="P102" i="2" a="1"/>
  <c r="P102" i="2" s="1"/>
  <c r="T2" i="2" a="1"/>
  <c r="T2" i="2" s="1"/>
  <c r="U2" i="2" a="1"/>
  <c r="U2" i="2" s="1"/>
  <c r="S2" i="2" a="1"/>
  <c r="S2" i="2" s="1"/>
  <c r="R2" i="2" a="1"/>
  <c r="R2" i="2" s="1"/>
  <c r="A2" i="2" a="1"/>
  <c r="A2" i="2" s="1"/>
  <c r="P2" i="2" a="1"/>
  <c r="P2" i="2" s="1"/>
  <c r="O2" i="2" a="1"/>
  <c r="O2" i="2" s="1"/>
  <c r="N2" i="2" a="1"/>
  <c r="N2" i="2" s="1"/>
  <c r="M2" i="2" a="1"/>
  <c r="M2" i="2" s="1"/>
  <c r="L2" i="2" a="1"/>
  <c r="L2" i="2" s="1"/>
  <c r="D251" i="2" a="1"/>
  <c r="D251" i="2" s="1"/>
  <c r="D62" i="2" a="1"/>
  <c r="D62" i="2" s="1"/>
  <c r="D38" i="2" a="1"/>
  <c r="D38" i="2" s="1"/>
  <c r="D37" i="2" a="1"/>
  <c r="D37" i="2" s="1"/>
  <c r="D45" i="2" a="1"/>
  <c r="D45" i="2" s="1"/>
  <c r="D22" i="2" a="1"/>
  <c r="D22" i="2" s="1"/>
  <c r="D279" i="2" a="1"/>
  <c r="D279" i="2" s="1"/>
  <c r="D252" i="2" a="1"/>
  <c r="D252" i="2" s="1"/>
  <c r="A217" i="2" a="1"/>
  <c r="A217" i="2" s="1"/>
  <c r="D199" i="2" a="1"/>
  <c r="D199" i="2" s="1"/>
  <c r="D71" i="2" a="1"/>
  <c r="D71" i="2" s="1"/>
  <c r="A255" i="2" a="1"/>
  <c r="A255" i="2" s="1"/>
  <c r="D70" i="2" a="1"/>
  <c r="D70" i="2" s="1"/>
  <c r="D4" i="2" a="1"/>
  <c r="D4" i="2" s="1"/>
  <c r="A201" i="2" a="1"/>
  <c r="A201" i="2" s="1"/>
  <c r="D21" i="2" a="1"/>
  <c r="D21" i="2" s="1"/>
  <c r="D213" i="2" a="1"/>
  <c r="D213" i="2" s="1"/>
  <c r="D41" i="2" a="1"/>
  <c r="D41" i="2" s="1"/>
  <c r="A253" i="2" a="1"/>
  <c r="A253" i="2" s="1"/>
  <c r="A249" i="2" a="1"/>
  <c r="A249" i="2" s="1"/>
  <c r="D18" i="2" a="1"/>
  <c r="D18" i="2" s="1"/>
  <c r="D36" i="2" a="1"/>
  <c r="D36" i="2" s="1"/>
  <c r="A247" i="2" a="1"/>
  <c r="A247" i="2" s="1"/>
  <c r="D35" i="2" a="1"/>
  <c r="D35" i="2" s="1"/>
  <c r="A272" i="2" a="1"/>
  <c r="A272" i="2" s="1"/>
  <c r="D233" i="2" a="1"/>
  <c r="D233" i="2" s="1"/>
  <c r="D212" i="2" a="1"/>
  <c r="D212" i="2" s="1"/>
  <c r="D29" i="2" a="1"/>
  <c r="D29" i="2" s="1"/>
  <c r="A239" i="2" a="1"/>
  <c r="A239" i="2" s="1"/>
  <c r="D82" i="2" a="1"/>
  <c r="D82" i="2" s="1"/>
  <c r="D51" i="2" a="1"/>
  <c r="D51" i="2" s="1"/>
  <c r="D13" i="2" a="1"/>
  <c r="D13" i="2" s="1"/>
  <c r="D289" i="2" a="1"/>
  <c r="D289" i="2" s="1"/>
  <c r="A270" i="2" a="1"/>
  <c r="A270" i="2" s="1"/>
  <c r="D19" i="2" a="1"/>
  <c r="D19" i="2" s="1"/>
  <c r="D232" i="2" a="1"/>
  <c r="D232" i="2" s="1"/>
  <c r="D32" i="2" a="1"/>
  <c r="D32" i="2" s="1"/>
  <c r="D286" i="2" a="1"/>
  <c r="D286" i="2" s="1"/>
  <c r="D288" i="2" a="1"/>
  <c r="D288" i="2" s="1"/>
  <c r="A264" i="2" a="1"/>
  <c r="A264" i="2" s="1"/>
  <c r="A207" i="2" a="1"/>
  <c r="A207" i="2" s="1"/>
  <c r="D282" i="2" a="1"/>
  <c r="D282" i="2" s="1"/>
  <c r="D229" i="2" a="1"/>
  <c r="D229" i="2" s="1"/>
  <c r="D74" i="2" a="1"/>
  <c r="D74" i="2" s="1"/>
  <c r="D27" i="2" a="1"/>
  <c r="D27" i="2" s="1"/>
  <c r="D8" i="2" a="1"/>
  <c r="D8" i="2" s="1"/>
  <c r="A228" i="2" a="1"/>
  <c r="A228" i="2" s="1"/>
  <c r="D200" i="2" a="1"/>
  <c r="D200" i="2" s="1"/>
  <c r="D76" i="2" a="1"/>
  <c r="D76" i="2" s="1"/>
  <c r="D277" i="2" a="1"/>
  <c r="D277" i="2" s="1"/>
  <c r="D224" i="2" a="1"/>
  <c r="D224" i="2" s="1"/>
  <c r="D49" i="2" a="1"/>
  <c r="D49" i="2" s="1"/>
  <c r="D284" i="2" a="1"/>
  <c r="D284" i="2" s="1"/>
  <c r="D257" i="2" a="1"/>
  <c r="D257" i="2" s="1"/>
  <c r="A223" i="2" a="1"/>
  <c r="A223" i="2" s="1"/>
  <c r="D73" i="2" a="1"/>
  <c r="D73" i="2" s="1"/>
  <c r="D7" i="2" a="1"/>
  <c r="D7" i="2" s="1"/>
  <c r="D274" i="2" a="1"/>
  <c r="D274" i="2" s="1"/>
  <c r="D219" i="2" a="1"/>
  <c r="D219" i="2" s="1"/>
  <c r="A15" i="2" a="1"/>
  <c r="A15" i="2" s="1"/>
  <c r="D15" i="2" a="1"/>
  <c r="D15" i="2" s="1"/>
  <c r="A266" i="2" a="1"/>
  <c r="A266" i="2" s="1"/>
  <c r="D266" i="2" a="1"/>
  <c r="D266" i="2" s="1"/>
  <c r="A226" i="2" a="1"/>
  <c r="A226" i="2" s="1"/>
  <c r="D226" i="2" a="1"/>
  <c r="D226" i="2" s="1"/>
  <c r="A243" i="2" a="1"/>
  <c r="A243" i="2" s="1"/>
  <c r="D243" i="2" a="1"/>
  <c r="D243" i="2" s="1"/>
  <c r="D63" i="2" a="1"/>
  <c r="D63" i="2" s="1"/>
  <c r="D46" i="2" a="1"/>
  <c r="D46" i="2" s="1"/>
  <c r="D28" i="2" a="1"/>
  <c r="D28" i="2" s="1"/>
  <c r="D14" i="2" a="1"/>
  <c r="D14" i="2" s="1"/>
  <c r="D297" i="2" a="1"/>
  <c r="D297" i="2" s="1"/>
  <c r="D281" i="2" a="1"/>
  <c r="D281" i="2" s="1"/>
  <c r="A265" i="2" a="1"/>
  <c r="A265" i="2" s="1"/>
  <c r="D240" i="2" a="1"/>
  <c r="D240" i="2" s="1"/>
  <c r="A220" i="2" a="1"/>
  <c r="A220" i="2" s="1"/>
  <c r="D299" i="2" a="1"/>
  <c r="D299" i="2" s="1"/>
  <c r="A30" i="2" a="1"/>
  <c r="A30" i="2" s="1"/>
  <c r="D30" i="2" a="1"/>
  <c r="D30" i="2" s="1"/>
  <c r="D57" i="2" a="1"/>
  <c r="D57" i="2" s="1"/>
  <c r="A269" i="2" a="1"/>
  <c r="A269" i="2" s="1"/>
  <c r="A285" i="2" a="1"/>
  <c r="A285" i="2" s="1"/>
  <c r="D285" i="2" a="1"/>
  <c r="D285" i="2" s="1"/>
  <c r="A227" i="2" a="1"/>
  <c r="A227" i="2" s="1"/>
  <c r="A64" i="2" a="1"/>
  <c r="A64" i="2" s="1"/>
  <c r="D64" i="2" a="1"/>
  <c r="D64" i="2" s="1"/>
  <c r="D53" i="2" a="1"/>
  <c r="D53" i="2" s="1"/>
  <c r="A47" i="2" a="1"/>
  <c r="A47" i="2" s="1"/>
  <c r="D47" i="2" a="1"/>
  <c r="D47" i="2" s="1"/>
  <c r="A298" i="2" a="1"/>
  <c r="A298" i="2" s="1"/>
  <c r="D298" i="2" a="1"/>
  <c r="D298" i="2" s="1"/>
  <c r="A40" i="2" a="1"/>
  <c r="A40" i="2" s="1"/>
  <c r="D40" i="2" a="1"/>
  <c r="D40" i="2" s="1"/>
  <c r="D56" i="2" a="1"/>
  <c r="D56" i="2" s="1"/>
  <c r="D43" i="2" a="1"/>
  <c r="D43" i="2" s="1"/>
  <c r="D25" i="2" a="1"/>
  <c r="D25" i="2" s="1"/>
  <c r="D11" i="2" a="1"/>
  <c r="D11" i="2" s="1"/>
  <c r="D294" i="2" a="1"/>
  <c r="D294" i="2" s="1"/>
  <c r="D275" i="2" a="1"/>
  <c r="D275" i="2" s="1"/>
  <c r="D258" i="2" a="1"/>
  <c r="D258" i="2" s="1"/>
  <c r="D244" i="2" a="1"/>
  <c r="D244" i="2" s="1"/>
  <c r="A262" i="2" a="1"/>
  <c r="A262" i="2" s="1"/>
  <c r="D215" i="2" a="1"/>
  <c r="D215" i="2" s="1"/>
  <c r="A58" i="2" a="1"/>
  <c r="A58" i="2" s="1"/>
  <c r="D58" i="2" a="1"/>
  <c r="D58" i="2" s="1"/>
  <c r="A237" i="2" a="1"/>
  <c r="A237" i="2" s="1"/>
  <c r="D237" i="2" a="1"/>
  <c r="D237" i="2" s="1"/>
  <c r="D291" i="2" a="1"/>
  <c r="D291" i="2" s="1"/>
  <c r="D77" i="2" a="1"/>
  <c r="D77" i="2" s="1"/>
  <c r="A221" i="2" a="1"/>
  <c r="A221" i="2" s="1"/>
  <c r="D221" i="2" a="1"/>
  <c r="D221" i="2" s="1"/>
  <c r="A267" i="2" a="1"/>
  <c r="A267" i="2" s="1"/>
  <c r="A238" i="2" a="1"/>
  <c r="A238" i="2" s="1"/>
  <c r="D214" i="2" a="1"/>
  <c r="D214" i="2" s="1"/>
  <c r="D78" i="2" a="1"/>
  <c r="D78" i="2" s="1"/>
  <c r="D55" i="2" a="1"/>
  <c r="D55" i="2" s="1"/>
  <c r="D48" i="2" a="1"/>
  <c r="D48" i="2" s="1"/>
  <c r="D42" i="2" a="1"/>
  <c r="D42" i="2" s="1"/>
  <c r="D31" i="2" a="1"/>
  <c r="D31" i="2" s="1"/>
  <c r="D24" i="2" a="1"/>
  <c r="D24" i="2" s="1"/>
  <c r="D16" i="2" a="1"/>
  <c r="D16" i="2" s="1"/>
  <c r="D10" i="2" a="1"/>
  <c r="D10" i="2" s="1"/>
  <c r="D300" i="2" a="1"/>
  <c r="D300" i="2" s="1"/>
  <c r="D293" i="2" a="1"/>
  <c r="D293" i="2" s="1"/>
  <c r="D283" i="2" a="1"/>
  <c r="D283" i="2" s="1"/>
  <c r="D276" i="2" a="1"/>
  <c r="D276" i="2" s="1"/>
  <c r="A268" i="2" a="1"/>
  <c r="A268" i="2" s="1"/>
  <c r="D242" i="2" a="1"/>
  <c r="D242" i="2" s="1"/>
  <c r="A222" i="2" a="1"/>
  <c r="A222" i="2" s="1"/>
  <c r="A81" i="2" a="1"/>
  <c r="A81" i="2" s="1"/>
  <c r="D81" i="2" a="1"/>
  <c r="D81" i="2" s="1"/>
  <c r="A44" i="2" a="1"/>
  <c r="A44" i="2" s="1"/>
  <c r="D44" i="2" a="1"/>
  <c r="D44" i="2" s="1"/>
  <c r="A26" i="2" a="1"/>
  <c r="A26" i="2" s="1"/>
  <c r="D26" i="2" a="1"/>
  <c r="D26" i="2" s="1"/>
  <c r="A12" i="2" a="1"/>
  <c r="A12" i="2" s="1"/>
  <c r="D12" i="2" a="1"/>
  <c r="D12" i="2" s="1"/>
  <c r="A295" i="2" a="1"/>
  <c r="A295" i="2" s="1"/>
  <c r="D295" i="2" a="1"/>
  <c r="D295" i="2" s="1"/>
  <c r="A278" i="2" a="1"/>
  <c r="A278" i="2" s="1"/>
  <c r="D278" i="2" a="1"/>
  <c r="D278" i="2" s="1"/>
  <c r="A263" i="2" a="1"/>
  <c r="A263" i="2" s="1"/>
  <c r="D263" i="2" a="1"/>
  <c r="D263" i="2" s="1"/>
  <c r="A290" i="2" a="1"/>
  <c r="A290" i="2" s="1"/>
  <c r="D290" i="2" a="1"/>
  <c r="D290" i="2" s="1"/>
  <c r="A61" i="2" a="1"/>
  <c r="A61" i="2" s="1"/>
  <c r="D61" i="2" a="1"/>
  <c r="D61" i="2" s="1"/>
  <c r="A17" i="2" a="1"/>
  <c r="A17" i="2" s="1"/>
  <c r="D17" i="2" a="1"/>
  <c r="D17" i="2" s="1"/>
  <c r="A218" i="2" a="1"/>
  <c r="A218" i="2" s="1"/>
  <c r="D218" i="2" a="1"/>
  <c r="D218" i="2" s="1"/>
  <c r="D271" i="2" a="1"/>
  <c r="D271" i="2" s="1"/>
  <c r="D230" i="2" a="1"/>
  <c r="D230" i="2" s="1"/>
  <c r="D80" i="2" a="1"/>
  <c r="D80" i="2" s="1"/>
  <c r="D254" i="2" a="1"/>
  <c r="D254" i="2" s="1"/>
  <c r="D250" i="2" a="1"/>
  <c r="D250" i="2" s="1"/>
  <c r="D216" i="2" a="1"/>
  <c r="D216" i="2" s="1"/>
  <c r="D211" i="2" a="1"/>
  <c r="D211" i="2" s="1"/>
  <c r="D202" i="2" a="1"/>
  <c r="D202" i="2" s="1"/>
  <c r="D75" i="2" a="1"/>
  <c r="D75" i="2" s="1"/>
  <c r="D72" i="2" a="1"/>
  <c r="D72" i="2" s="1"/>
  <c r="D54" i="2" a="1"/>
  <c r="D54" i="2" s="1"/>
  <c r="D50" i="2" a="1"/>
  <c r="D50" i="2" s="1"/>
  <c r="D39" i="2" a="1"/>
  <c r="D39" i="2" s="1"/>
  <c r="D34" i="2" a="1"/>
  <c r="D34" i="2" s="1"/>
  <c r="D23" i="2" a="1"/>
  <c r="D23" i="2" s="1"/>
  <c r="D20" i="2" a="1"/>
  <c r="D20" i="2" s="1"/>
  <c r="D9" i="2" a="1"/>
  <c r="D9" i="2" s="1"/>
  <c r="D6" i="2" a="1"/>
  <c r="D6" i="2" s="1"/>
  <c r="D292" i="2" a="1"/>
  <c r="D292" i="2" s="1"/>
  <c r="D287" i="2" a="1"/>
  <c r="D287" i="2" s="1"/>
  <c r="D273" i="2" a="1"/>
  <c r="D273" i="2" s="1"/>
  <c r="D256" i="2" a="1"/>
  <c r="D256" i="2" s="1"/>
  <c r="D248" i="2" a="1"/>
  <c r="D248" i="2" s="1"/>
  <c r="D241" i="2" a="1"/>
  <c r="D241" i="2" s="1"/>
  <c r="D52" i="2" a="1"/>
  <c r="D52" i="2" s="1"/>
  <c r="D33" i="2" a="1"/>
  <c r="D33" i="2" s="1"/>
  <c r="D296" i="2" a="1"/>
  <c r="D296" i="2" s="1"/>
  <c r="D280" i="2" a="1"/>
  <c r="D280" i="2" s="1"/>
  <c r="D225" i="2" a="1"/>
  <c r="D225" i="2" s="1"/>
  <c r="AG45" i="19" l="1"/>
  <c r="AG37" i="19"/>
  <c r="AG46" i="19"/>
  <c r="AG35" i="19"/>
  <c r="AG38" i="19"/>
  <c r="AG41" i="19"/>
  <c r="AG34" i="19"/>
  <c r="AG40" i="19"/>
  <c r="AG42" i="19"/>
  <c r="AG39" i="19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" i="17"/>
  <c r="K219" i="16"/>
  <c r="L219" i="16"/>
  <c r="M219" i="16"/>
  <c r="N219" i="16"/>
  <c r="O219" i="16"/>
  <c r="P219" i="16"/>
  <c r="Q219" i="16"/>
  <c r="R219" i="16"/>
  <c r="S219" i="16"/>
  <c r="J219" i="16"/>
  <c r="K218" i="16"/>
  <c r="L218" i="16"/>
  <c r="M218" i="16"/>
  <c r="N218" i="16"/>
  <c r="O218" i="16"/>
  <c r="P218" i="16"/>
  <c r="Q218" i="16"/>
  <c r="R218" i="16"/>
  <c r="S218" i="16"/>
  <c r="J218" i="16"/>
  <c r="K159" i="16"/>
  <c r="L159" i="16"/>
  <c r="M159" i="16"/>
  <c r="N159" i="16"/>
  <c r="O159" i="16"/>
  <c r="P159" i="16"/>
  <c r="Q159" i="16"/>
  <c r="R159" i="16"/>
  <c r="S159" i="16"/>
  <c r="J159" i="16"/>
  <c r="K158" i="16"/>
  <c r="L158" i="16"/>
  <c r="M158" i="16"/>
  <c r="N158" i="16"/>
  <c r="O158" i="16"/>
  <c r="P158" i="16"/>
  <c r="Q158" i="16"/>
  <c r="R158" i="16"/>
  <c r="S158" i="16"/>
  <c r="J158" i="16"/>
  <c r="K73" i="16"/>
  <c r="L73" i="16"/>
  <c r="M73" i="16"/>
  <c r="N73" i="16"/>
  <c r="O73" i="16"/>
  <c r="P73" i="16"/>
  <c r="Q73" i="16"/>
  <c r="R73" i="16"/>
  <c r="S73" i="16"/>
  <c r="J73" i="16"/>
  <c r="K72" i="16"/>
  <c r="L72" i="16"/>
  <c r="M72" i="16"/>
  <c r="N72" i="16"/>
  <c r="O72" i="16"/>
  <c r="P72" i="16"/>
  <c r="Q72" i="16"/>
  <c r="R72" i="16"/>
  <c r="S72" i="16"/>
  <c r="J72" i="16"/>
  <c r="L116" i="7"/>
  <c r="M116" i="7"/>
  <c r="N116" i="7"/>
  <c r="O116" i="7"/>
  <c r="P116" i="7"/>
  <c r="Q116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K116" i="7"/>
  <c r="L95" i="7"/>
  <c r="M95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K9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K45" i="7"/>
  <c r="L115" i="7"/>
  <c r="M115" i="7"/>
  <c r="N115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K115" i="7"/>
  <c r="L94" i="7"/>
  <c r="M94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K94" i="7"/>
  <c r="K44" i="7"/>
  <c r="M44" i="7"/>
  <c r="O44" i="7"/>
  <c r="Q44" i="7"/>
  <c r="S44" i="7"/>
  <c r="U44" i="7"/>
  <c r="W44" i="7"/>
  <c r="Y44" i="7"/>
  <c r="AA44" i="7"/>
  <c r="AC44" i="7"/>
  <c r="AE44" i="7"/>
  <c r="D114" i="7"/>
  <c r="D113" i="7"/>
  <c r="D112" i="7"/>
  <c r="F106" i="7" a="1"/>
  <c r="F106" i="7" s="1"/>
  <c r="C106" i="7" a="1"/>
  <c r="C106" i="7" s="1"/>
  <c r="F97" i="7" a="1"/>
  <c r="F97" i="7" s="1"/>
  <c r="F91" i="7" a="1"/>
  <c r="F91" i="7" s="1"/>
  <c r="F41" i="7" a="1"/>
  <c r="F41" i="7" s="1"/>
  <c r="C41" i="7" a="1"/>
  <c r="C41" i="7" s="1"/>
  <c r="F40" i="7" a="1"/>
  <c r="F40" i="7" s="1"/>
  <c r="C40" i="7" a="1"/>
  <c r="C40" i="7" s="1"/>
  <c r="F39" i="7" a="1"/>
  <c r="F39" i="7" s="1"/>
  <c r="C39" i="7" a="1"/>
  <c r="C39" i="7" s="1"/>
  <c r="F37" i="7" a="1"/>
  <c r="F37" i="7" s="1"/>
  <c r="C37" i="7" a="1"/>
  <c r="C37" i="7" s="1"/>
  <c r="F36" i="7" a="1"/>
  <c r="F36" i="7" s="1"/>
  <c r="C36" i="7" a="1"/>
  <c r="C36" i="7" s="1"/>
  <c r="F32" i="7" a="1"/>
  <c r="F32" i="7" s="1"/>
  <c r="C32" i="7" a="1"/>
  <c r="C32" i="7" s="1"/>
  <c r="F30" i="7" a="1"/>
  <c r="F30" i="7" s="1"/>
  <c r="C30" i="7" a="1"/>
  <c r="C30" i="7" s="1"/>
  <c r="F29" i="7" a="1"/>
  <c r="F29" i="7" s="1"/>
  <c r="C29" i="7" a="1"/>
  <c r="C29" i="7" s="1"/>
  <c r="F27" i="7" a="1"/>
  <c r="F27" i="7" s="1"/>
  <c r="C27" i="7" a="1"/>
  <c r="C27" i="7" s="1"/>
  <c r="F26" i="7" a="1"/>
  <c r="F26" i="7" s="1"/>
  <c r="C26" i="7" a="1"/>
  <c r="C26" i="7" s="1"/>
  <c r="F20" i="7" a="1"/>
  <c r="F20" i="7" s="1"/>
  <c r="C20" i="7" a="1"/>
  <c r="C20" i="7" s="1"/>
  <c r="F17" i="7" a="1"/>
  <c r="F17" i="7" s="1"/>
  <c r="C17" i="7" a="1"/>
  <c r="C17" i="7" s="1"/>
  <c r="F14" i="7" a="1"/>
  <c r="F14" i="7" s="1"/>
  <c r="C14" i="7" a="1"/>
  <c r="C14" i="7" s="1"/>
  <c r="F7" i="7" a="1"/>
  <c r="F7" i="7" s="1"/>
  <c r="C7" i="7" a="1"/>
  <c r="C7" i="7" s="1"/>
  <c r="F5" i="7" a="1"/>
  <c r="F5" i="7" s="1"/>
  <c r="C5" i="7" a="1"/>
  <c r="C5" i="7" s="1"/>
  <c r="F4" i="7" a="1"/>
  <c r="F4" i="7" s="1"/>
  <c r="C4" i="7" a="1"/>
  <c r="C4" i="7" s="1"/>
  <c r="F3" i="7" a="1"/>
  <c r="F3" i="7" s="1"/>
  <c r="C3" i="7" a="1"/>
  <c r="C3" i="7" s="1"/>
  <c r="F2" i="7" a="1"/>
  <c r="F2" i="7" s="1"/>
  <c r="C2" i="7" a="1"/>
  <c r="C2" i="7" s="1"/>
  <c r="M211" i="14" l="1"/>
  <c r="O211" i="14"/>
  <c r="Q211" i="14"/>
  <c r="S211" i="14"/>
  <c r="U211" i="14"/>
  <c r="W211" i="14"/>
  <c r="Y211" i="14"/>
  <c r="AA211" i="14"/>
  <c r="AC211" i="14"/>
  <c r="M212" i="14"/>
  <c r="O212" i="14"/>
  <c r="Q212" i="14"/>
  <c r="S212" i="14"/>
  <c r="U212" i="14"/>
  <c r="W212" i="14"/>
  <c r="Y212" i="14"/>
  <c r="AA212" i="14"/>
  <c r="AC212" i="14"/>
  <c r="K212" i="14"/>
  <c r="K211" i="14"/>
  <c r="M109" i="13"/>
  <c r="O109" i="13"/>
  <c r="Q109" i="13"/>
  <c r="S109" i="13"/>
  <c r="U109" i="13"/>
  <c r="W109" i="13"/>
  <c r="Y109" i="13"/>
  <c r="AA109" i="13"/>
  <c r="AC109" i="13"/>
  <c r="M110" i="13"/>
  <c r="O110" i="13"/>
  <c r="Q110" i="13"/>
  <c r="S110" i="13"/>
  <c r="U110" i="13"/>
  <c r="W110" i="13"/>
  <c r="Y110" i="13"/>
  <c r="AA110" i="13"/>
  <c r="AC110" i="13"/>
  <c r="K110" i="13"/>
  <c r="K109" i="13"/>
  <c r="L122" i="6" l="1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J217" i="6" a="1"/>
  <c r="J217" i="6" s="1"/>
  <c r="J216" i="6" a="1"/>
  <c r="J216" i="6" s="1"/>
  <c r="J215" i="6" a="1"/>
  <c r="J215" i="6" s="1"/>
  <c r="J214" i="6" a="1"/>
  <c r="J214" i="6" s="1"/>
  <c r="J213" i="6" a="1"/>
  <c r="J213" i="6" s="1"/>
  <c r="J212" i="6" a="1"/>
  <c r="J212" i="6" s="1"/>
  <c r="J211" i="6" a="1"/>
  <c r="J211" i="6" s="1"/>
  <c r="J210" i="6" a="1"/>
  <c r="J210" i="6" s="1"/>
  <c r="J209" i="6" a="1"/>
  <c r="J209" i="6" s="1"/>
  <c r="J208" i="6" a="1"/>
  <c r="J208" i="6" s="1"/>
  <c r="J207" i="6" a="1"/>
  <c r="J207" i="6" s="1"/>
  <c r="J206" i="6" a="1"/>
  <c r="J206" i="6" s="1"/>
  <c r="J205" i="6" a="1"/>
  <c r="J205" i="6" s="1"/>
  <c r="J204" i="6" a="1"/>
  <c r="J204" i="6" s="1"/>
  <c r="J203" i="6" a="1"/>
  <c r="J203" i="6" s="1"/>
  <c r="J202" i="6" a="1"/>
  <c r="J202" i="6" s="1"/>
  <c r="J201" i="6" a="1"/>
  <c r="J201" i="6" s="1"/>
  <c r="J200" i="6" a="1"/>
  <c r="J200" i="6" s="1"/>
  <c r="J199" i="6" a="1"/>
  <c r="J199" i="6" s="1"/>
  <c r="J198" i="6" a="1"/>
  <c r="J198" i="6" s="1"/>
  <c r="J197" i="6" a="1"/>
  <c r="J197" i="6" s="1"/>
  <c r="J196" i="6" a="1"/>
  <c r="J196" i="6" s="1"/>
  <c r="J195" i="6" a="1"/>
  <c r="J195" i="6" s="1"/>
  <c r="J194" i="6" a="1"/>
  <c r="J194" i="6" s="1"/>
  <c r="J193" i="6" a="1"/>
  <c r="J193" i="6" s="1"/>
  <c r="J192" i="6" a="1"/>
  <c r="J192" i="6" s="1"/>
  <c r="J191" i="6" a="1"/>
  <c r="J191" i="6" s="1"/>
  <c r="J190" i="6" a="1"/>
  <c r="J190" i="6" s="1"/>
  <c r="J189" i="6" a="1"/>
  <c r="J189" i="6" s="1"/>
  <c r="J188" i="6" a="1"/>
  <c r="J188" i="6" s="1"/>
  <c r="J187" i="6" a="1"/>
  <c r="J187" i="6" s="1"/>
  <c r="J186" i="6" a="1"/>
  <c r="J186" i="6" s="1"/>
  <c r="J185" i="6" a="1"/>
  <c r="J185" i="6" s="1"/>
  <c r="J184" i="6" a="1"/>
  <c r="J184" i="6" s="1"/>
  <c r="J183" i="6" a="1"/>
  <c r="J183" i="6" s="1"/>
  <c r="J182" i="6" a="1"/>
  <c r="J182" i="6" s="1"/>
  <c r="J181" i="6" a="1"/>
  <c r="J181" i="6" s="1"/>
  <c r="J180" i="6" a="1"/>
  <c r="J180" i="6" s="1"/>
  <c r="J179" i="6" a="1"/>
  <c r="J179" i="6" s="1"/>
  <c r="J178" i="6" a="1"/>
  <c r="J178" i="6" s="1"/>
  <c r="J177" i="6" a="1"/>
  <c r="J177" i="6" s="1"/>
  <c r="J176" i="6" a="1"/>
  <c r="J176" i="6" s="1"/>
  <c r="J175" i="6" a="1"/>
  <c r="J175" i="6" s="1"/>
  <c r="J174" i="6" a="1"/>
  <c r="J174" i="6" s="1"/>
  <c r="J173" i="6" a="1"/>
  <c r="J173" i="6" s="1"/>
  <c r="J172" i="6" a="1"/>
  <c r="J172" i="6" s="1"/>
  <c r="J171" i="6" a="1"/>
  <c r="J171" i="6" s="1"/>
  <c r="J170" i="6" a="1"/>
  <c r="J170" i="6" s="1"/>
  <c r="J169" i="6" a="1"/>
  <c r="J169" i="6" s="1"/>
  <c r="J168" i="6" a="1"/>
  <c r="J168" i="6" s="1"/>
  <c r="J167" i="6" a="1"/>
  <c r="J167" i="6" s="1"/>
  <c r="J166" i="6" a="1"/>
  <c r="J166" i="6" s="1"/>
  <c r="J165" i="6" a="1"/>
  <c r="J165" i="6" s="1"/>
  <c r="J164" i="6" a="1"/>
  <c r="J164" i="6" s="1"/>
  <c r="J163" i="6" a="1"/>
  <c r="J163" i="6" s="1"/>
  <c r="J162" i="6" a="1"/>
  <c r="J162" i="6" s="1"/>
  <c r="J161" i="6" a="1"/>
  <c r="J161" i="6" s="1"/>
  <c r="J160" i="6" a="1"/>
  <c r="J160" i="6" s="1"/>
  <c r="J159" i="6" a="1"/>
  <c r="J159" i="6" s="1"/>
  <c r="J158" i="6" a="1"/>
  <c r="J158" i="6" s="1"/>
  <c r="J157" i="6" a="1"/>
  <c r="J157" i="6" s="1"/>
  <c r="J156" i="6" a="1"/>
  <c r="J156" i="6" s="1"/>
  <c r="J155" i="6" a="1"/>
  <c r="J155" i="6" s="1"/>
  <c r="J154" i="6" a="1"/>
  <c r="J154" i="6" s="1"/>
  <c r="J153" i="6" a="1"/>
  <c r="J153" i="6" s="1"/>
  <c r="J152" i="6" a="1"/>
  <c r="J152" i="6" s="1"/>
  <c r="J151" i="6" a="1"/>
  <c r="J151" i="6" s="1"/>
  <c r="J150" i="6" a="1"/>
  <c r="J150" i="6" s="1"/>
  <c r="J149" i="6" a="1"/>
  <c r="J149" i="6" s="1"/>
  <c r="J148" i="6" a="1"/>
  <c r="J148" i="6" s="1"/>
  <c r="J147" i="6" a="1"/>
  <c r="J147" i="6" s="1"/>
  <c r="J146" i="6" a="1"/>
  <c r="J146" i="6" s="1"/>
  <c r="J145" i="6" a="1"/>
  <c r="J145" i="6" s="1"/>
  <c r="J144" i="6" a="1"/>
  <c r="J144" i="6" s="1"/>
  <c r="J143" i="6" a="1"/>
  <c r="J143" i="6" s="1"/>
  <c r="J142" i="6" a="1"/>
  <c r="J142" i="6" s="1"/>
  <c r="J141" i="6" a="1"/>
  <c r="J141" i="6" s="1"/>
  <c r="J140" i="6" a="1"/>
  <c r="J140" i="6" s="1"/>
  <c r="J139" i="6" a="1"/>
  <c r="J139" i="6" s="1"/>
  <c r="J138" i="6" a="1"/>
  <c r="J138" i="6" s="1"/>
  <c r="J137" i="6" a="1"/>
  <c r="J137" i="6" s="1"/>
  <c r="J136" i="6" a="1"/>
  <c r="J136" i="6" s="1"/>
  <c r="J135" i="6" a="1"/>
  <c r="J135" i="6" s="1"/>
  <c r="J134" i="6" a="1"/>
  <c r="J134" i="6" s="1"/>
  <c r="J133" i="6" a="1"/>
  <c r="J133" i="6" s="1"/>
  <c r="J132" i="6" a="1"/>
  <c r="J132" i="6" s="1"/>
  <c r="J131" i="6" a="1"/>
  <c r="J131" i="6" s="1"/>
  <c r="J130" i="6" a="1"/>
  <c r="J130" i="6" s="1"/>
  <c r="J129" i="6" a="1"/>
  <c r="J129" i="6" s="1"/>
  <c r="J128" i="6" a="1"/>
  <c r="J128" i="6" s="1"/>
  <c r="J127" i="6" a="1"/>
  <c r="J127" i="6" s="1"/>
  <c r="J126" i="6" a="1"/>
  <c r="J126" i="6" s="1"/>
  <c r="J125" i="6" a="1"/>
  <c r="J125" i="6" s="1"/>
  <c r="J124" i="6" a="1"/>
  <c r="J124" i="6" s="1"/>
  <c r="J123" i="6" a="1"/>
  <c r="J123" i="6" s="1"/>
  <c r="J122" i="6" a="1"/>
  <c r="J122" i="6" s="1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F64" i="6" s="1" a="1"/>
  <c r="F64" i="6" s="1"/>
  <c r="H64" i="6" a="1"/>
  <c r="H64" i="6" s="1"/>
  <c r="L63" i="6"/>
  <c r="H63" i="6" a="1"/>
  <c r="H63" i="6" s="1"/>
  <c r="F63" i="6" a="1"/>
  <c r="F63" i="6" s="1"/>
  <c r="L62" i="6"/>
  <c r="L61" i="6"/>
  <c r="F61" i="6" s="1" a="1"/>
  <c r="F61" i="6" s="1"/>
  <c r="H61" i="6" a="1"/>
  <c r="H61" i="6" s="1"/>
  <c r="L60" i="6"/>
  <c r="H60" i="6" s="1" a="1"/>
  <c r="H60" i="6" s="1"/>
  <c r="F60" i="6" a="1"/>
  <c r="F60" i="6" s="1"/>
  <c r="L59" i="6"/>
  <c r="L58" i="6"/>
  <c r="L57" i="6"/>
  <c r="H57" i="6" s="1" a="1"/>
  <c r="H57" i="6" s="1"/>
  <c r="F57" i="6" a="1"/>
  <c r="F57" i="6" s="1"/>
  <c r="L56" i="6"/>
  <c r="F56" i="6" s="1" a="1"/>
  <c r="F56" i="6" s="1"/>
  <c r="H56" i="6" a="1"/>
  <c r="H56" i="6" s="1"/>
  <c r="L55" i="6"/>
  <c r="H55" i="6" a="1"/>
  <c r="H55" i="6" s="1"/>
  <c r="F55" i="6" a="1"/>
  <c r="F55" i="6" s="1"/>
  <c r="L54" i="6"/>
  <c r="L53" i="6"/>
  <c r="F53" i="6" s="1" a="1"/>
  <c r="F53" i="6" s="1"/>
  <c r="H53" i="6" a="1"/>
  <c r="H53" i="6" s="1"/>
  <c r="L52" i="6"/>
  <c r="H52" i="6" s="1" a="1"/>
  <c r="H52" i="6" s="1"/>
  <c r="F52" i="6" a="1"/>
  <c r="F52" i="6" s="1"/>
  <c r="L51" i="6"/>
  <c r="H51" i="6" s="1" a="1"/>
  <c r="H51" i="6" s="1"/>
  <c r="L50" i="6"/>
  <c r="L49" i="6"/>
  <c r="F49" i="6" s="1" a="1"/>
  <c r="F49" i="6" s="1"/>
  <c r="H49" i="6" a="1"/>
  <c r="H49" i="6" s="1"/>
  <c r="L48" i="6"/>
  <c r="H48" i="6" s="1" a="1"/>
  <c r="H48" i="6" s="1"/>
  <c r="F48" i="6" a="1"/>
  <c r="F48" i="6" s="1"/>
  <c r="L47" i="6"/>
  <c r="H47" i="6" s="1" a="1"/>
  <c r="H47" i="6" s="1"/>
  <c r="L46" i="6"/>
  <c r="H46" i="6" a="1"/>
  <c r="H46" i="6" s="1"/>
  <c r="F46" i="6" a="1"/>
  <c r="F46" i="6" s="1"/>
  <c r="L45" i="6"/>
  <c r="H45" i="6" s="1" a="1"/>
  <c r="H45" i="6" s="1"/>
  <c r="F45" i="6" a="1"/>
  <c r="F45" i="6" s="1"/>
  <c r="L44" i="6"/>
  <c r="L43" i="6"/>
  <c r="L42" i="6"/>
  <c r="H42" i="6" a="1"/>
  <c r="H42" i="6" s="1"/>
  <c r="F42" i="6" a="1"/>
  <c r="F42" i="6" s="1"/>
  <c r="L41" i="6"/>
  <c r="H41" i="6" s="1" a="1"/>
  <c r="H41" i="6" s="1"/>
  <c r="F41" i="6" a="1"/>
  <c r="F41" i="6" s="1"/>
  <c r="L40" i="6"/>
  <c r="F40" i="6" s="1" a="1"/>
  <c r="F40" i="6" s="1"/>
  <c r="H40" i="6" a="1"/>
  <c r="H40" i="6" s="1"/>
  <c r="L39" i="6"/>
  <c r="H39" i="6" a="1"/>
  <c r="H39" i="6" s="1"/>
  <c r="F39" i="6" a="1"/>
  <c r="F39" i="6" s="1"/>
  <c r="L38" i="6"/>
  <c r="L37" i="6"/>
  <c r="F37" i="6" s="1" a="1"/>
  <c r="F37" i="6" s="1"/>
  <c r="H37" i="6" a="1"/>
  <c r="H37" i="6" s="1"/>
  <c r="L36" i="6"/>
  <c r="L35" i="6"/>
  <c r="L34" i="6"/>
  <c r="H34" i="6" a="1"/>
  <c r="H34" i="6" s="1"/>
  <c r="F34" i="6" a="1"/>
  <c r="F34" i="6" s="1"/>
  <c r="L33" i="6"/>
  <c r="H33" i="6" s="1" a="1"/>
  <c r="H33" i="6" s="1"/>
  <c r="F33" i="6" a="1"/>
  <c r="F33" i="6" s="1"/>
  <c r="L32" i="6"/>
  <c r="F32" i="6" s="1" a="1"/>
  <c r="F32" i="6" s="1"/>
  <c r="H32" i="6" a="1"/>
  <c r="H32" i="6" s="1"/>
  <c r="L31" i="6"/>
  <c r="H31" i="6" a="1"/>
  <c r="H31" i="6" s="1"/>
  <c r="F31" i="6" a="1"/>
  <c r="F31" i="6" s="1"/>
  <c r="L30" i="6"/>
  <c r="L29" i="6"/>
  <c r="F29" i="6" s="1" a="1"/>
  <c r="F29" i="6" s="1"/>
  <c r="H29" i="6" a="1"/>
  <c r="H29" i="6" s="1"/>
  <c r="L28" i="6"/>
  <c r="H28" i="6" s="1" a="1"/>
  <c r="H28" i="6" s="1"/>
  <c r="F28" i="6" a="1"/>
  <c r="F28" i="6" s="1"/>
  <c r="L27" i="6"/>
  <c r="L26" i="6"/>
  <c r="H26" i="6" a="1"/>
  <c r="H26" i="6" s="1"/>
  <c r="F26" i="6" a="1"/>
  <c r="F26" i="6" s="1"/>
  <c r="L25" i="6"/>
  <c r="H25" i="6" s="1" a="1"/>
  <c r="H25" i="6" s="1"/>
  <c r="F25" i="6" a="1"/>
  <c r="F25" i="6" s="1"/>
  <c r="L24" i="6"/>
  <c r="F24" i="6" s="1" a="1"/>
  <c r="F24" i="6" s="1"/>
  <c r="H24" i="6" a="1"/>
  <c r="H24" i="6" s="1"/>
  <c r="L23" i="6"/>
  <c r="H23" i="6" a="1"/>
  <c r="H23" i="6" s="1"/>
  <c r="F23" i="6" a="1"/>
  <c r="F23" i="6" s="1"/>
  <c r="L22" i="6"/>
  <c r="L21" i="6"/>
  <c r="F21" i="6" s="1" a="1"/>
  <c r="F21" i="6" s="1"/>
  <c r="H21" i="6" a="1"/>
  <c r="H21" i="6" s="1"/>
  <c r="L20" i="6"/>
  <c r="H20" i="6" s="1" a="1"/>
  <c r="H20" i="6" s="1"/>
  <c r="F20" i="6" a="1"/>
  <c r="F20" i="6" s="1"/>
  <c r="L19" i="6"/>
  <c r="L18" i="6"/>
  <c r="L17" i="6"/>
  <c r="F17" i="6" s="1" a="1"/>
  <c r="F17" i="6" s="1"/>
  <c r="H17" i="6" a="1"/>
  <c r="H17" i="6" s="1"/>
  <c r="L16" i="6"/>
  <c r="H16" i="6" s="1" a="1"/>
  <c r="H16" i="6" s="1"/>
  <c r="F16" i="6" a="1"/>
  <c r="F16" i="6" s="1"/>
  <c r="L15" i="6"/>
  <c r="L14" i="6"/>
  <c r="H14" i="6" a="1"/>
  <c r="H14" i="6" s="1"/>
  <c r="F14" i="6" a="1"/>
  <c r="F14" i="6" s="1"/>
  <c r="L13" i="6"/>
  <c r="H13" i="6" s="1" a="1"/>
  <c r="H13" i="6" s="1"/>
  <c r="F13" i="6" a="1"/>
  <c r="F13" i="6" s="1"/>
  <c r="L12" i="6"/>
  <c r="F12" i="6" s="1" a="1"/>
  <c r="F12" i="6" s="1"/>
  <c r="H12" i="6" a="1"/>
  <c r="H12" i="6" s="1"/>
  <c r="L11" i="6"/>
  <c r="H11" i="6" a="1"/>
  <c r="H11" i="6" s="1"/>
  <c r="F11" i="6" a="1"/>
  <c r="F11" i="6" s="1"/>
  <c r="L10" i="6"/>
  <c r="L9" i="6"/>
  <c r="F9" i="6" s="1" a="1"/>
  <c r="F9" i="6" s="1"/>
  <c r="H9" i="6" a="1"/>
  <c r="H9" i="6" s="1"/>
  <c r="L8" i="6"/>
  <c r="L7" i="6"/>
  <c r="H7" i="6" a="1"/>
  <c r="H7" i="6" s="1"/>
  <c r="F7" i="6" a="1"/>
  <c r="F7" i="6" s="1"/>
  <c r="L6" i="6"/>
  <c r="L5" i="6"/>
  <c r="L4" i="6"/>
  <c r="H4" i="6" s="1" a="1"/>
  <c r="H4" i="6" s="1"/>
  <c r="F4" i="6" a="1"/>
  <c r="F4" i="6" s="1"/>
  <c r="L3" i="6"/>
  <c r="L2" i="6"/>
  <c r="H2" i="6" a="1"/>
  <c r="H2" i="6" s="1"/>
  <c r="F2" i="6" a="1"/>
  <c r="F2" i="6" s="1"/>
  <c r="H30" i="6" l="1" a="1"/>
  <c r="H30" i="6" s="1"/>
  <c r="F30" i="6" a="1"/>
  <c r="F30" i="6" s="1"/>
  <c r="H10" i="6" a="1"/>
  <c r="H10" i="6" s="1"/>
  <c r="F10" i="6" a="1"/>
  <c r="F10" i="6" s="1"/>
  <c r="H15" i="6" a="1"/>
  <c r="H15" i="6" s="1"/>
  <c r="F15" i="6" a="1"/>
  <c r="F15" i="6" s="1"/>
  <c r="H27" i="6" a="1"/>
  <c r="H27" i="6" s="1"/>
  <c r="F27" i="6" a="1"/>
  <c r="F27" i="6" s="1"/>
  <c r="H38" i="6" a="1"/>
  <c r="H38" i="6" s="1"/>
  <c r="F38" i="6" a="1"/>
  <c r="F38" i="6" s="1"/>
  <c r="H19" i="6" a="1"/>
  <c r="H19" i="6" s="1"/>
  <c r="F19" i="6" a="1"/>
  <c r="F19" i="6" s="1"/>
  <c r="H43" i="6" a="1"/>
  <c r="H43" i="6" s="1"/>
  <c r="F43" i="6" a="1"/>
  <c r="F43" i="6" s="1"/>
  <c r="H3" i="6" a="1"/>
  <c r="H3" i="6" s="1"/>
  <c r="F3" i="6" a="1"/>
  <c r="F3" i="6" s="1"/>
  <c r="H22" i="6" a="1"/>
  <c r="H22" i="6" s="1"/>
  <c r="F22" i="6" a="1"/>
  <c r="F22" i="6" s="1"/>
  <c r="H54" i="6" a="1"/>
  <c r="H54" i="6" s="1"/>
  <c r="F54" i="6" a="1"/>
  <c r="F54" i="6" s="1"/>
  <c r="H62" i="6" a="1"/>
  <c r="H62" i="6" s="1"/>
  <c r="F62" i="6" a="1"/>
  <c r="F62" i="6" s="1"/>
  <c r="F47" i="6" a="1"/>
  <c r="F47" i="6" s="1"/>
  <c r="F51" i="6" a="1"/>
  <c r="F51" i="6" s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tc={29D8245A-F4B9-F14C-9DD1-9C147C04D09B}</author>
  </authors>
  <commentList>
    <comment ref="Z12" authorId="0" shapeId="0" xr:uid="{29D8245A-F4B9-F14C-9DD1-9C147C04D09B}">
      <text>
        <t>[Threaded comment]
Your version of Excel allows you to read this threaded comment; however, any edits to it will get removed if the file is opened in a newer version of Excel. Learn more: https://go.microsoft.com/fwlink/?linkid=870924
Comment:
    CLOX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<sst xmlns="http://schemas.openxmlformats.org/spreadsheetml/2006/main" count="20764" uniqueCount="442">
  <si>
    <t>Doe ID</t>
  </si>
  <si>
    <t>Half</t>
  </si>
  <si>
    <t>Dry Sample Accession</t>
  </si>
  <si>
    <t>Sample ID</t>
  </si>
  <si>
    <t>Fresh Sample Accession</t>
  </si>
  <si>
    <t>Fresh Sample ID</t>
  </si>
  <si>
    <t>Farm</t>
  </si>
  <si>
    <t>Search ID</t>
  </si>
  <si>
    <t>L</t>
  </si>
  <si>
    <t>Chilton</t>
  </si>
  <si>
    <t>200225L</t>
  </si>
  <si>
    <t>R</t>
  </si>
  <si>
    <t>201087R</t>
  </si>
  <si>
    <t>201694L</t>
  </si>
  <si>
    <t>201724L</t>
  </si>
  <si>
    <t>201724R</t>
  </si>
  <si>
    <t>201789R</t>
  </si>
  <si>
    <t>201801R</t>
  </si>
  <si>
    <t>202157L</t>
  </si>
  <si>
    <t>202157R</t>
  </si>
  <si>
    <t>202915R</t>
  </si>
  <si>
    <t>203047R</t>
  </si>
  <si>
    <t>203638L</t>
  </si>
  <si>
    <t>203638R</t>
  </si>
  <si>
    <t>203783L</t>
  </si>
  <si>
    <t>203783R</t>
  </si>
  <si>
    <t>203913L</t>
  </si>
  <si>
    <t>204194L</t>
  </si>
  <si>
    <t>206196R</t>
  </si>
  <si>
    <t>206368R</t>
  </si>
  <si>
    <t>206441L</t>
  </si>
  <si>
    <t>206441R</t>
  </si>
  <si>
    <t>206482L</t>
  </si>
  <si>
    <t>400443R</t>
  </si>
  <si>
    <t>400683L</t>
  </si>
  <si>
    <t>400971R</t>
  </si>
  <si>
    <t>401133L</t>
  </si>
  <si>
    <t>401594L</t>
  </si>
  <si>
    <t>401594R</t>
  </si>
  <si>
    <t>401899R</t>
  </si>
  <si>
    <t>401945L</t>
  </si>
  <si>
    <t>402235R</t>
  </si>
  <si>
    <t>402301L</t>
  </si>
  <si>
    <t>403585R</t>
  </si>
  <si>
    <t>403625R</t>
  </si>
  <si>
    <t>403886R</t>
  </si>
  <si>
    <t>403989L</t>
  </si>
  <si>
    <t>403989R</t>
  </si>
  <si>
    <t>404344L</t>
  </si>
  <si>
    <t>404344R</t>
  </si>
  <si>
    <t>404623L</t>
  </si>
  <si>
    <t>405715R</t>
  </si>
  <si>
    <t>700633L</t>
  </si>
  <si>
    <t>701330L</t>
  </si>
  <si>
    <t>701676L</t>
  </si>
  <si>
    <t>702396L</t>
  </si>
  <si>
    <t>702396R</t>
  </si>
  <si>
    <t>703083L</t>
  </si>
  <si>
    <t>703561R</t>
  </si>
  <si>
    <t>703564L</t>
  </si>
  <si>
    <t>704761R</t>
  </si>
  <si>
    <t>705674L</t>
  </si>
  <si>
    <t>705674R</t>
  </si>
  <si>
    <t>802181L</t>
  </si>
  <si>
    <t>802516R</t>
  </si>
  <si>
    <t>802530R</t>
  </si>
  <si>
    <t>802939L</t>
  </si>
  <si>
    <t>802974L</t>
  </si>
  <si>
    <t>802974R</t>
  </si>
  <si>
    <t>803001L</t>
  </si>
  <si>
    <t>804629L</t>
  </si>
  <si>
    <t>804629R</t>
  </si>
  <si>
    <t>805570R</t>
  </si>
  <si>
    <t>806446L</t>
  </si>
  <si>
    <t>Pleasant Valley</t>
  </si>
  <si>
    <t>Treatment</t>
  </si>
  <si>
    <t>Pathogen</t>
  </si>
  <si>
    <t>Ampicillin</t>
  </si>
  <si>
    <t>Ceftiofur</t>
  </si>
  <si>
    <t>Cephalothin</t>
  </si>
  <si>
    <t>Erythromycin</t>
  </si>
  <si>
    <t>Oxacillin</t>
  </si>
  <si>
    <t>Penicillin</t>
  </si>
  <si>
    <t>Penicillin/ Novobiocin</t>
  </si>
  <si>
    <t>Pirlimycin</t>
  </si>
  <si>
    <t>Sulfadimethoxine</t>
  </si>
  <si>
    <t>Tetracycline</t>
  </si>
  <si>
    <t>Positive Growth Control</t>
  </si>
  <si>
    <r>
      <rPr>
        <sz val="8"/>
        <rFont val="Microsoft Sans Serif"/>
        <family val="2"/>
      </rPr>
      <t xml:space="preserve">S = Susceptible, I = Intermediate, R = Resistant, NI= no interpretation because guidelines have not been established by the Clinical and Laboratory Standards Institute (CLSI) for the bacteria/drug combination being tested. In vitro antimicrobial test results do not represent therapeutic recommendations from the VDL  or personnel therein. Extra/Off label usage of an antimicrobial, which is limited/prohibited for certain species may result in legal action by FDA-CVM.
</t>
    </r>
    <r>
      <rPr>
        <sz val="8"/>
        <rFont val="Microsoft Sans Serif"/>
        <family val="2"/>
      </rPr>
      <t xml:space="preserve">*Antimicrobial levels are given in mcg/ml.
</t>
    </r>
    <r>
      <rPr>
        <b/>
        <sz val="10"/>
        <rFont val="Microsoft Sans Serif"/>
        <family val="2"/>
      </rPr>
      <t>Mastitis Susceptibility</t>
    </r>
  </si>
  <si>
    <t>Lookup code</t>
  </si>
  <si>
    <t>S.EQUO</t>
  </si>
  <si>
    <t>equorum</t>
  </si>
  <si>
    <t xml:space="preserve">S </t>
  </si>
  <si>
    <t xml:space="preserve">NI </t>
  </si>
  <si>
    <t xml:space="preserve">R </t>
  </si>
  <si>
    <t xml:space="preserve">OK </t>
  </si>
  <si>
    <t>1 = Tomorrow</t>
  </si>
  <si>
    <t>S.CAPR</t>
  </si>
  <si>
    <t>caprae</t>
  </si>
  <si>
    <t>2 = Orbenin</t>
  </si>
  <si>
    <t>S.CHR</t>
  </si>
  <si>
    <t>chromogenes</t>
  </si>
  <si>
    <t>3 = No Treatment</t>
  </si>
  <si>
    <t xml:space="preserve">I </t>
  </si>
  <si>
    <t>S.EPI</t>
  </si>
  <si>
    <t>epidermidis</t>
  </si>
  <si>
    <t>S.SIM</t>
  </si>
  <si>
    <t>simulans</t>
  </si>
  <si>
    <t>STA.SP</t>
  </si>
  <si>
    <t>S.COH</t>
  </si>
  <si>
    <t>cohnii</t>
  </si>
  <si>
    <t>S.AURI</t>
  </si>
  <si>
    <t>auricularis</t>
  </si>
  <si>
    <t>S.XYL</t>
  </si>
  <si>
    <t>xylosus</t>
  </si>
  <si>
    <t>S.HOM</t>
  </si>
  <si>
    <t>hominis</t>
  </si>
  <si>
    <t>S.WAR</t>
  </si>
  <si>
    <t>warneri</t>
  </si>
  <si>
    <t>S.LUG</t>
  </si>
  <si>
    <t>lugdenensis</t>
  </si>
  <si>
    <t>DO Sample Date</t>
  </si>
  <si>
    <t>DoeID</t>
  </si>
  <si>
    <t>DOResult</t>
  </si>
  <si>
    <t>DOResult2</t>
  </si>
  <si>
    <t>PFResult</t>
  </si>
  <si>
    <t>PFResult2</t>
  </si>
  <si>
    <t>IMIatDO</t>
  </si>
  <si>
    <t>IMIatPF</t>
  </si>
  <si>
    <t>Cure</t>
  </si>
  <si>
    <t>NewIMI</t>
  </si>
  <si>
    <t>AMRTest</t>
  </si>
  <si>
    <t>No Growth</t>
  </si>
  <si>
    <t>.</t>
  </si>
  <si>
    <t>S. simulans</t>
  </si>
  <si>
    <t>S. equorum</t>
  </si>
  <si>
    <t>S. auricularis</t>
  </si>
  <si>
    <t xml:space="preserve">S. HOMINIS </t>
  </si>
  <si>
    <t>S. xylosus</t>
  </si>
  <si>
    <t>S. epidermidis</t>
  </si>
  <si>
    <t>S. caprae</t>
  </si>
  <si>
    <t xml:space="preserve"> Bacillus licheniformis</t>
  </si>
  <si>
    <t>S. chromogenes</t>
  </si>
  <si>
    <t>Coag. Negative staph</t>
  </si>
  <si>
    <t>Bacillus pulmonis</t>
  </si>
  <si>
    <t xml:space="preserve">GENUS S. </t>
  </si>
  <si>
    <t>S. SPECIES</t>
  </si>
  <si>
    <t>S. rostri</t>
  </si>
  <si>
    <t>S. species</t>
  </si>
  <si>
    <t xml:space="preserve">GENUS MORAXELLA </t>
  </si>
  <si>
    <t>Coag Neg Staph</t>
  </si>
  <si>
    <t>Micrococcus</t>
  </si>
  <si>
    <t>S. cohnii</t>
  </si>
  <si>
    <t xml:space="preserve">STREPTOCOCCUS MITIS </t>
  </si>
  <si>
    <t xml:space="preserve">GENUS BACILLUS </t>
  </si>
  <si>
    <t>S. hyicus</t>
  </si>
  <si>
    <t>S. warneri</t>
  </si>
  <si>
    <t xml:space="preserve">STREPTOCOCCUS DYSGALACTIAE </t>
  </si>
  <si>
    <t xml:space="preserve"> S. hyicus</t>
  </si>
  <si>
    <t xml:space="preserve">BACILLUS LICHENIFORMIS </t>
  </si>
  <si>
    <t>S. chonii</t>
  </si>
  <si>
    <t xml:space="preserve"> Streptococcus species</t>
  </si>
  <si>
    <t xml:space="preserve">S. AUREUS </t>
  </si>
  <si>
    <t xml:space="preserve"> S. aureus</t>
  </si>
  <si>
    <t>S. lugdenensis</t>
  </si>
  <si>
    <t>S. pettenfokeri</t>
  </si>
  <si>
    <t>Contaminated</t>
  </si>
  <si>
    <t>S. petrasii</t>
  </si>
  <si>
    <t>Coag. Neg. Staph</t>
  </si>
  <si>
    <t>S. sciuri</t>
  </si>
  <si>
    <t xml:space="preserve"> S. pettenkoferi</t>
  </si>
  <si>
    <t>S. ureilyticus</t>
  </si>
  <si>
    <t>S. hominis</t>
  </si>
  <si>
    <t>S</t>
  </si>
  <si>
    <t>Hillmar</t>
  </si>
  <si>
    <t>NI</t>
  </si>
  <si>
    <t>OK /</t>
  </si>
  <si>
    <t>I</t>
  </si>
  <si>
    <t>26A</t>
  </si>
  <si>
    <t>26B</t>
  </si>
  <si>
    <t>DO</t>
  </si>
  <si>
    <t>PF</t>
  </si>
  <si>
    <t>Non-Cure?</t>
  </si>
  <si>
    <t>Non-Cure</t>
  </si>
  <si>
    <t>D2305134-01.0043</t>
  </si>
  <si>
    <t>D2311625-01.0005</t>
  </si>
  <si>
    <t>D2305928-01.0024</t>
  </si>
  <si>
    <t>D2311625-01.0017</t>
  </si>
  <si>
    <t>D2305928-01.0028</t>
  </si>
  <si>
    <t>D2311625-01.0019</t>
  </si>
  <si>
    <t>D2303634-01.0010</t>
  </si>
  <si>
    <t>D2307409-01.0002</t>
  </si>
  <si>
    <t>D2302576-01.0017</t>
  </si>
  <si>
    <t>D2305928-01.0006</t>
  </si>
  <si>
    <t>D2215792-03.0001</t>
  </si>
  <si>
    <t>D2311625-01.0021</t>
  </si>
  <si>
    <t>D2305928-01.0031</t>
  </si>
  <si>
    <t>D2311625-01.0022</t>
  </si>
  <si>
    <t>D2305928-01.0043</t>
  </si>
  <si>
    <t>D2311625-01.0028</t>
  </si>
  <si>
    <t>D2305134-01.0034</t>
  </si>
  <si>
    <t>D2305134-01.0019</t>
  </si>
  <si>
    <t>D2305134-01.0001</t>
  </si>
  <si>
    <t>D2305134-01.0002</t>
  </si>
  <si>
    <t>D2212183-01.0074</t>
  </si>
  <si>
    <t>D2215792-03.0077</t>
  </si>
  <si>
    <t>D2215792-03.0006</t>
  </si>
  <si>
    <t>D2215792-03.0013</t>
  </si>
  <si>
    <t>D2305134-01.0029</t>
  </si>
  <si>
    <t>D2305928-01.0035</t>
  </si>
  <si>
    <t>D2311625-01.0024</t>
  </si>
  <si>
    <t>D2215792-03.0015</t>
  </si>
  <si>
    <t>D2215792-03.0019</t>
  </si>
  <si>
    <t>D2215792-03.0020</t>
  </si>
  <si>
    <t>D2215792-03.0025</t>
  </si>
  <si>
    <t>D2301807-01.0011</t>
  </si>
  <si>
    <t>D2305134-01.0010</t>
  </si>
  <si>
    <t>D2212183-01.0095</t>
  </si>
  <si>
    <t>D2215792-03.0031</t>
  </si>
  <si>
    <t>D2212183-01.0086</t>
  </si>
  <si>
    <t>D2215792-03.0032</t>
  </si>
  <si>
    <t>D2215792-03.0034</t>
  </si>
  <si>
    <t>D2215792-03.0036</t>
  </si>
  <si>
    <t>D2212183-01.0044</t>
  </si>
  <si>
    <t>D2215792-03.0038</t>
  </si>
  <si>
    <t>D2305928-01.0053</t>
  </si>
  <si>
    <t>D2311625-01.0034</t>
  </si>
  <si>
    <t>D2305928-01.0055</t>
  </si>
  <si>
    <t>D2311625-01.0036</t>
  </si>
  <si>
    <t>D2307409-01.0003</t>
  </si>
  <si>
    <t>D2302576-01.0047</t>
  </si>
  <si>
    <t>D2305928-01.0003</t>
  </si>
  <si>
    <t>D2305134-01.0030</t>
  </si>
  <si>
    <t>D2305134-01.0031</t>
  </si>
  <si>
    <t>D2215792-02.0003</t>
  </si>
  <si>
    <t>D2300996-01.0001</t>
  </si>
  <si>
    <t>D2215792-02.0004</t>
  </si>
  <si>
    <t>D2300996-01.0002</t>
  </si>
  <si>
    <t>D2214418-01.0015</t>
  </si>
  <si>
    <t>D2300996-01.0011</t>
  </si>
  <si>
    <t>D2300996-01.0003</t>
  </si>
  <si>
    <t>D2215792-03.0043</t>
  </si>
  <si>
    <t>D2215792-03.0044</t>
  </si>
  <si>
    <t>D2303634-01.0028</t>
  </si>
  <si>
    <t>D2307409-01.0008</t>
  </si>
  <si>
    <t>D2305134-01.0032</t>
  </si>
  <si>
    <t>D2301807-01.0015</t>
  </si>
  <si>
    <t>D2305134-01.0013</t>
  </si>
  <si>
    <t>D2305134-01.0014</t>
  </si>
  <si>
    <t>D2215792-02.0019</t>
  </si>
  <si>
    <t>D2300996-01.0004</t>
  </si>
  <si>
    <t>D2215792-02.0023</t>
  </si>
  <si>
    <t>D2300996-01.0005</t>
  </si>
  <si>
    <t>D2307409-01.0010</t>
  </si>
  <si>
    <t>D2300996-01.0006</t>
  </si>
  <si>
    <t>D2305928-01.0058</t>
  </si>
  <si>
    <t>D2311625-01.0037</t>
  </si>
  <si>
    <t>D2305928-01.0059</t>
  </si>
  <si>
    <t>D2311625-01.0038</t>
  </si>
  <si>
    <t>D2215792-02.0027</t>
  </si>
  <si>
    <t>D2300996-01.0007</t>
  </si>
  <si>
    <t>D2215792-02.0028</t>
  </si>
  <si>
    <t>D2300996-01.0008</t>
  </si>
  <si>
    <t>D2215792-03.0047</t>
  </si>
  <si>
    <t>D2212183-01.0034</t>
  </si>
  <si>
    <t>D2215792-03.0048</t>
  </si>
  <si>
    <t>D2307409-01.0011</t>
  </si>
  <si>
    <t>D2212183-01.0076</t>
  </si>
  <si>
    <t>D2215792-03.0050</t>
  </si>
  <si>
    <t>D2215792-03.0051</t>
  </si>
  <si>
    <t>D2215792-03.0052</t>
  </si>
  <si>
    <t>D2305134-01.0017</t>
  </si>
  <si>
    <t>D2301807-01.0024</t>
  </si>
  <si>
    <t>D2305134-01.0018</t>
  </si>
  <si>
    <t>D2311625-01.0011</t>
  </si>
  <si>
    <t>D2300996-01.0031</t>
  </si>
  <si>
    <t>D2305134-01.0006</t>
  </si>
  <si>
    <t>D2300996-01.0032</t>
  </si>
  <si>
    <t>D2305134-01.0007</t>
  </si>
  <si>
    <t>T2201845-01.0024</t>
  </si>
  <si>
    <t>D2215792-03.0055</t>
  </si>
  <si>
    <t>D2215792-03.0056</t>
  </si>
  <si>
    <t>D2303634-01.0043</t>
  </si>
  <si>
    <t>D2307409-01.0015</t>
  </si>
  <si>
    <t>D2303634-01.0044</t>
  </si>
  <si>
    <t>D2307409-01.0016</t>
  </si>
  <si>
    <t>D2302576-01.0025</t>
  </si>
  <si>
    <t>D2305928-01.0004</t>
  </si>
  <si>
    <t>D2305928-01.0008</t>
  </si>
  <si>
    <t>D2305928-01.0009</t>
  </si>
  <si>
    <t>D2305928-01.0036</t>
  </si>
  <si>
    <t>D2311625-01.0025</t>
  </si>
  <si>
    <t>D2305928-01.0037</t>
  </si>
  <si>
    <t>D2311625-01.0026</t>
  </si>
  <si>
    <t>D2311625-01.0039</t>
  </si>
  <si>
    <t>D2303634-01.0050</t>
  </si>
  <si>
    <t>D2311625-01.0040</t>
  </si>
  <si>
    <t>D2215792-03.0064</t>
  </si>
  <si>
    <t>D2303634-01.0052</t>
  </si>
  <si>
    <t>D2307409-01.0018</t>
  </si>
  <si>
    <t>D2305134-01.0020</t>
  </si>
  <si>
    <t>D2215792-03.0068</t>
  </si>
  <si>
    <t>D2305928-01.0010</t>
  </si>
  <si>
    <t>D2305928-01.0011</t>
  </si>
  <si>
    <t>D2305134-01.0025</t>
  </si>
  <si>
    <t>D2302576-01.0037</t>
  </si>
  <si>
    <t>D2305928-01.0012</t>
  </si>
  <si>
    <t>D2305928-01.0014</t>
  </si>
  <si>
    <t>D2305928-01.0015</t>
  </si>
  <si>
    <t>D2305134-01.0026</t>
  </si>
  <si>
    <t>D2305134-01.0027</t>
  </si>
  <si>
    <t>D2307409-01.0020</t>
  </si>
  <si>
    <t>D2300996-01.0023</t>
  </si>
  <si>
    <t>D2305134-01.0003</t>
  </si>
  <si>
    <t>D2300996-01.0024</t>
  </si>
  <si>
    <t>D2305134-01.0004</t>
  </si>
  <si>
    <t>D2302576-01.0053</t>
  </si>
  <si>
    <t>D2305928-01.0018</t>
  </si>
  <si>
    <t>D2311625-01.0016</t>
  </si>
  <si>
    <t>D2215792-03.0071</t>
  </si>
  <si>
    <t>D2305134-01.0041</t>
  </si>
  <si>
    <t>D2311625-01.0003</t>
  </si>
  <si>
    <t>D2305134-01.0042</t>
  </si>
  <si>
    <t>D2311625-01.0004</t>
  </si>
  <si>
    <t>petrasi</t>
  </si>
  <si>
    <t>Epidermidis</t>
  </si>
  <si>
    <t>Chromogenes</t>
  </si>
  <si>
    <t>Simulans</t>
  </si>
  <si>
    <t>Simulans - biotype 1</t>
  </si>
  <si>
    <t>Simulans - biotype 2</t>
  </si>
  <si>
    <t>Caprae</t>
  </si>
  <si>
    <t>Hyicus</t>
  </si>
  <si>
    <t>Equorum</t>
  </si>
  <si>
    <t>Lugdenensis</t>
  </si>
  <si>
    <t>Species</t>
  </si>
  <si>
    <t>(blank)</t>
  </si>
  <si>
    <t>Row Labels</t>
  </si>
  <si>
    <t>Grand Total</t>
  </si>
  <si>
    <t>NAS</t>
  </si>
  <si>
    <t>DO_or_PF</t>
  </si>
  <si>
    <t>Amp</t>
  </si>
  <si>
    <t>Ceft</t>
  </si>
  <si>
    <t>Ceph</t>
  </si>
  <si>
    <t>Ery</t>
  </si>
  <si>
    <t>Oxacil</t>
  </si>
  <si>
    <t>Pen</t>
  </si>
  <si>
    <t>Pen_Nov</t>
  </si>
  <si>
    <t>Pirl</t>
  </si>
  <si>
    <t>Sulfa</t>
  </si>
  <si>
    <t>Tet</t>
  </si>
  <si>
    <t>EC50</t>
  </si>
  <si>
    <t>EC 50</t>
  </si>
  <si>
    <t>EC 90</t>
  </si>
  <si>
    <t>Count of Ampicillin</t>
  </si>
  <si>
    <t>Count of Penicillin</t>
  </si>
  <si>
    <t>Count of Penicillin/ Novobiocin</t>
  </si>
  <si>
    <t>Count of Pirlimycin</t>
  </si>
  <si>
    <t>Count of Sulfadimethoxine</t>
  </si>
  <si>
    <t>Count of Tetracycline</t>
  </si>
  <si>
    <t>Count of Oxacillin</t>
  </si>
  <si>
    <t>Count of Erythromycin</t>
  </si>
  <si>
    <t>Count of Cephalothin</t>
  </si>
  <si>
    <t>Count of Ceftiofur</t>
  </si>
  <si>
    <t>Count of Amp</t>
  </si>
  <si>
    <t>Count of Ceft</t>
  </si>
  <si>
    <t>Count of Ceph</t>
  </si>
  <si>
    <t>Count of Ery</t>
  </si>
  <si>
    <t>Count of Oxacil</t>
  </si>
  <si>
    <t>Count of Pen</t>
  </si>
  <si>
    <t>Count of Pen_Nov</t>
  </si>
  <si>
    <t>Count of Pirl</t>
  </si>
  <si>
    <t>Count of sulfa</t>
  </si>
  <si>
    <t>Count of Tet</t>
  </si>
  <si>
    <t>EC90</t>
  </si>
  <si>
    <t>NGS ID</t>
  </si>
  <si>
    <t>Tx</t>
  </si>
  <si>
    <t>DO Accession</t>
  </si>
  <si>
    <t>Hanford</t>
  </si>
  <si>
    <t>D2215792-03.0016</t>
  </si>
  <si>
    <t>DO or PF</t>
  </si>
  <si>
    <t>lookup ID</t>
  </si>
  <si>
    <t>Column Labels</t>
  </si>
  <si>
    <t>#N/A</t>
  </si>
  <si>
    <t>Count of Pathogen</t>
  </si>
  <si>
    <t>DO isolates</t>
  </si>
  <si>
    <t>Non-Cure or new?</t>
  </si>
  <si>
    <t>NC</t>
  </si>
  <si>
    <t>new</t>
  </si>
  <si>
    <t>New</t>
  </si>
  <si>
    <t>nc</t>
  </si>
  <si>
    <t>CA</t>
  </si>
  <si>
    <t>IA</t>
  </si>
  <si>
    <t>WI</t>
  </si>
  <si>
    <t>DO Search ID</t>
  </si>
  <si>
    <t>PF Search ID</t>
  </si>
  <si>
    <t>Count of epidermidis</t>
  </si>
  <si>
    <t>CEPH</t>
  </si>
  <si>
    <t>CLOX</t>
  </si>
  <si>
    <t>NT</t>
  </si>
  <si>
    <t>Total</t>
  </si>
  <si>
    <t>Total (no cures)</t>
  </si>
  <si>
    <t>Total (with cures)</t>
  </si>
  <si>
    <t>Percent of total</t>
  </si>
  <si>
    <t>96 no cures</t>
  </si>
  <si>
    <t>1 Total</t>
  </si>
  <si>
    <t>2 Total</t>
  </si>
  <si>
    <t>3 Total</t>
  </si>
  <si>
    <t>[Amp]</t>
  </si>
  <si>
    <t>[Ceft]</t>
  </si>
  <si>
    <t>[Ceph]</t>
  </si>
  <si>
    <t>[Ery]</t>
  </si>
  <si>
    <t>[Oxy]</t>
  </si>
  <si>
    <t>[Pen]</t>
  </si>
  <si>
    <t>[Pen/Novo]</t>
  </si>
  <si>
    <t>[Pirl]</t>
  </si>
  <si>
    <t>[Sulfa]</t>
  </si>
  <si>
    <t>[Tet]</t>
  </si>
  <si>
    <t xml:space="preserve"> &lt;=0.1200</t>
  </si>
  <si>
    <t xml:space="preserve"> &lt;=0.5000</t>
  </si>
  <si>
    <t xml:space="preserve"> &lt;=2.0000</t>
  </si>
  <si>
    <t xml:space="preserve"> &lt;=1.0000</t>
  </si>
  <si>
    <t xml:space="preserve"> &lt;=32.0000</t>
  </si>
  <si>
    <t xml:space="preserve"> &lt;=0.2500</t>
  </si>
  <si>
    <t>&lt;=2.0000</t>
  </si>
  <si>
    <t xml:space="preserve"> &gt;4.0000</t>
  </si>
  <si>
    <t xml:space="preserve"> &gt;8.0000</t>
  </si>
  <si>
    <t xml:space="preserve"> &gt;256.0000</t>
  </si>
  <si>
    <t>&lt;=0.1200</t>
  </si>
  <si>
    <t>&lt;=0.5000</t>
  </si>
  <si>
    <t>&lt;=0.2500</t>
  </si>
  <si>
    <t>&lt;=1.0000</t>
  </si>
  <si>
    <t>&gt;256.0000</t>
  </si>
  <si>
    <t>&gt;4.0000</t>
  </si>
  <si>
    <t>&lt;=32.0000</t>
  </si>
  <si>
    <t>&gt;8.0000</t>
  </si>
  <si>
    <t>149PFL</t>
  </si>
  <si>
    <t>DOorPF</t>
  </si>
  <si>
    <t>rostri</t>
  </si>
  <si>
    <t>ureilyticus</t>
  </si>
  <si>
    <t>Count of &lt;=0.5000</t>
  </si>
  <si>
    <t>#N/A Total</t>
  </si>
  <si>
    <t>(blank)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</si>
</sst>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Microsoft Sans Serif"/>
      <family val="2"/>
    </font>
    <font>
      <b/>
      <sz val="10"/>
      <name val="Microsoft Sans Serif"/>
      <family val="2"/>
    </font>
    <font>
      <sz val="8"/>
      <name val="Microsoft Sans Serif"/>
      <family val="2"/>
    </font>
    <font>
      <sz val="9"/>
      <name val="Microsoft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10" fontId="0" fillId="0" borderId="0" xfId="0" applyNumberFormat="1" applyAlignment="1">
      <alignment horizontal="center" vertical="top" wrapText="1"/>
    </xf>
    <xf numFmtId="0" fontId="1" fillId="0" borderId="8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0" borderId="8" xfId="0" applyBorder="1"/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horizontal="right" vertical="top"/>
    </xf>
    <xf numFmtId="0" fontId="4" fillId="0" borderId="8" xfId="0" applyFont="1" applyBorder="1" applyAlignment="1">
      <alignment vertical="top"/>
    </xf>
    <xf numFmtId="0" fontId="0" fillId="0" borderId="7" xfId="0" applyBorder="1"/>
    <xf numFmtId="0" fontId="7" fillId="0" borderId="0" xfId="0" applyFont="1"/>
    <xf numFmtId="0" fontId="0" fillId="4" borderId="0" xfId="0" applyFill="1" applyAlignment="1">
      <alignment horizontal="right"/>
    </xf>
    <xf numFmtId="0" fontId="4" fillId="0" borderId="0" xfId="0" applyFont="1" applyAlignment="1">
      <alignment horizontal="center" vertical="top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4" borderId="4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4" fillId="0" borderId="8" xfId="0" applyFont="1" applyBorder="1" applyAlignment="1">
      <alignment horizontal="right" vertical="top"/>
    </xf>
    <xf numFmtId="0" fontId="0" fillId="0" borderId="8" xfId="0" applyBorder="1" applyAlignment="1">
      <alignment horizontal="center" vertical="top"/>
    </xf>
    <xf numFmtId="2" fontId="0" fillId="0" borderId="0" xfId="0" applyNumberFormat="1" applyAlignment="1">
      <alignment horizontal="right"/>
    </xf>
    <xf numFmtId="2" fontId="4" fillId="0" borderId="0" xfId="0" applyNumberFormat="1" applyFont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vertical="top"/>
    </xf>
    <xf numFmtId="0" fontId="9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  <xf numFmtId="14" fontId="6" fillId="0" borderId="0" xfId="0" applyNumberFormat="1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0" xfId="0" applyFont="1"/>
    <xf numFmtId="0" fontId="0" fillId="6" borderId="0" xfId="0" applyFill="1"/>
    <xf numFmtId="0" fontId="4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vertical="top"/>
    </xf>
    <xf numFmtId="0" fontId="0" fillId="6" borderId="0" xfId="0" applyFill="1" applyAlignment="1">
      <alignment horizontal="center" vertical="top"/>
    </xf>
    <xf numFmtId="0" fontId="0" fillId="6" borderId="0" xfId="0" applyFill="1" applyAlignment="1">
      <alignment vertical="top" wrapText="1"/>
    </xf>
    <xf numFmtId="10" fontId="0" fillId="6" borderId="0" xfId="0" applyNumberFormat="1" applyFill="1" applyAlignment="1">
      <alignment vertical="top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0" fontId="1" fillId="4" borderId="7" xfId="0" applyFont="1" applyFill="1" applyBorder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0" fillId="4" borderId="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1" fillId="0" borderId="0" xfId="0" applyFont="1"/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wrapText="1"/>
    </xf>
    <xf numFmtId="10" fontId="0" fillId="0" borderId="0" xfId="0" applyNumberFormat="1"/>
    <xf numFmtId="10" fontId="0" fillId="4" borderId="0" xfId="0" applyNumberFormat="1" applyFill="1"/>
    <xf numFmtId="0" fontId="0" fillId="6" borderId="0" xfId="0" applyFill="1" applyAlignment="1">
      <alignment horizontal="right"/>
    </xf>
    <xf numFmtId="0" fontId="6" fillId="6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4" fillId="6" borderId="0" xfId="0" applyFont="1" applyFill="1" applyAlignment="1">
      <alignment horizontal="right" vertical="top"/>
    </xf>
    <xf numFmtId="0" fontId="0" fillId="6" borderId="6" xfId="0" applyFill="1" applyBorder="1"/>
    <xf numFmtId="0" fontId="1" fillId="6" borderId="7" xfId="0" applyFont="1" applyFill="1" applyBorder="1" applyAlignment="1">
      <alignment horizontal="center" vertical="top"/>
    </xf>
    <xf numFmtId="0" fontId="0" fillId="6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6" fillId="0" borderId="0" xfId="0" applyFont="1" applyAlignment="1">
      <alignment vertical="top"/>
    </xf>
    <xf numFmtId="0" fontId="4" fillId="4" borderId="0" xfId="0" applyFont="1" applyFill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12" fillId="0" borderId="0" xfId="0" applyFont="1" applyAlignment="1">
      <alignment horizontal="center" vertical="top"/>
    </xf>
    <xf numFmtId="0" fontId="0" fillId="0" borderId="0" xfId="0" pivotButton="1" applyAlignment="1">
      <alignment horizontal="center"/>
    </xf>
    <xf numFmtId="0" fontId="11" fillId="0" borderId="0" xfId="0" applyFont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.xml"/><Relationship Id="rId18" Type="http://schemas.openxmlformats.org/officeDocument/2006/relationships/pivotCacheDefinition" Target="pivotCache/pivotCacheDefinition3.xml"/><Relationship Id="rId26" Type="http://schemas.openxmlformats.org/officeDocument/2006/relationships/pivotCacheDefinition" Target="pivotCache/pivotCacheDefinition11.xml"/><Relationship Id="rId39" Type="http://schemas.openxmlformats.org/officeDocument/2006/relationships/pivotCacheDefinition" Target="pivotCache/pivotCacheDefinition24.xml"/><Relationship Id="rId21" Type="http://schemas.openxmlformats.org/officeDocument/2006/relationships/pivotCacheDefinition" Target="pivotCache/pivotCacheDefinition6.xml"/><Relationship Id="rId34" Type="http://schemas.openxmlformats.org/officeDocument/2006/relationships/pivotCacheDefinition" Target="pivotCache/pivotCacheDefinition19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9" Type="http://schemas.openxmlformats.org/officeDocument/2006/relationships/pivotCacheDefinition" Target="pivotCache/pivotCacheDefinition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32" Type="http://schemas.openxmlformats.org/officeDocument/2006/relationships/pivotCacheDefinition" Target="pivotCache/pivotCacheDefinition17.xml"/><Relationship Id="rId37" Type="http://schemas.openxmlformats.org/officeDocument/2006/relationships/pivotCacheDefinition" Target="pivotCache/pivotCacheDefinition22.xml"/><Relationship Id="rId40" Type="http://schemas.openxmlformats.org/officeDocument/2006/relationships/theme" Target="theme/theme1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pivotCacheDefinition" Target="pivotCache/pivotCacheDefinition8.xml"/><Relationship Id="rId28" Type="http://schemas.openxmlformats.org/officeDocument/2006/relationships/pivotCacheDefinition" Target="pivotCache/pivotCacheDefinition13.xml"/><Relationship Id="rId36" Type="http://schemas.openxmlformats.org/officeDocument/2006/relationships/pivotCacheDefinition" Target="pivotCache/pivotCacheDefinition2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pivotCacheDefinition" Target="pivotCache/pivotCacheDefinition16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pivotCacheDefinition" Target="pivotCache/pivotCacheDefinition7.xml"/><Relationship Id="rId27" Type="http://schemas.openxmlformats.org/officeDocument/2006/relationships/pivotCacheDefinition" Target="pivotCache/pivotCacheDefinition12.xml"/><Relationship Id="rId30" Type="http://schemas.openxmlformats.org/officeDocument/2006/relationships/pivotCacheDefinition" Target="pivotCache/pivotCacheDefinition15.xml"/><Relationship Id="rId35" Type="http://schemas.openxmlformats.org/officeDocument/2006/relationships/pivotCacheDefinition" Target="pivotCache/pivotCacheDefinition20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ivotCacheDefinition" Target="pivotCache/pivotCacheDefinition10.xml"/><Relationship Id="rId33" Type="http://schemas.openxmlformats.org/officeDocument/2006/relationships/pivotCacheDefinition" Target="pivotCache/pivotCacheDefinition18.xml"/><Relationship Id="rId38" Type="http://schemas.openxmlformats.org/officeDocument/2006/relationships/pivotCacheDefinition" Target="pivotCache/pivotCacheDefinition23.xml"/><Relationship Id="rId20" Type="http://schemas.openxmlformats.org/officeDocument/2006/relationships/pivotCacheDefinition" Target="pivotCache/pivotCacheDefinition5.xml"/><Relationship Id="rId41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icbuckl/Library/CloudStorage/Box-Box/Gorden%20Research/Buckley%20Research/USDA%20Goat%20Grant/Objective%203_AST_AMR/Master%20AST%20Results.xlsx" TargetMode="External"/><Relationship Id="rId1" Type="http://schemas.openxmlformats.org/officeDocument/2006/relationships/externalLinkPath" Target="/Users/micbuckl/Library/CloudStorage/Box-Box/Gorden%20Research/Buckley%20Research/USDA%20Goat%20Grant/Objective%203_AST_AMR/Master%20AST%20Resul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pbuck/Box/Gorden%20Research/Buckley%20Research/USDA%20Goat%20Grant/Objective%202Efficacy_3AMR/Objective%202_QuarterLevel_Master.xlsx" TargetMode="External"/><Relationship Id="rId1" Type="http://schemas.openxmlformats.org/officeDocument/2006/relationships/externalLinkPath" Target="file:///C:/Users/mpbuck/Box/Gorden%20Research/Buckley%20Research/USDA%20Goat%20Grant/Objective%202Efficacy_3AMR/Objective%202_QuarterLevel_Master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pbuck/Box/Gorden%20Research/Buckley%20Research/USDA%20Goat%20Grant/Objective%203_AST/CA%20AST%20list.xlsx" TargetMode="External"/><Relationship Id="rId1" Type="http://schemas.openxmlformats.org/officeDocument/2006/relationships/externalLinkPath" Target="https://api.box.com/wopi/files/1564619421010/WOPIServiceId_TP_BOX_2/WOPIUserId_-/CA%20AST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AST Results"/>
      <sheetName val="AST submission list"/>
      <sheetName val="Sheet1"/>
      <sheetName val="WI &amp; IA results w tx"/>
      <sheetName val="Sheet2"/>
    </sheetNames>
    <sheetDataSet>
      <sheetData sheetId="0" refreshError="1"/>
      <sheetData sheetId="1">
        <row r="2">
          <cell r="I2">
            <v>0</v>
          </cell>
          <cell r="L2" t="str">
            <v>200225L</v>
          </cell>
        </row>
        <row r="3">
          <cell r="I3">
            <v>0</v>
          </cell>
          <cell r="L3" t="str">
            <v>201087R</v>
          </cell>
        </row>
        <row r="4">
          <cell r="I4">
            <v>1</v>
          </cell>
          <cell r="L4" t="str">
            <v>201694L</v>
          </cell>
        </row>
        <row r="5">
          <cell r="I5">
            <v>0</v>
          </cell>
          <cell r="L5" t="str">
            <v>201724L</v>
          </cell>
        </row>
        <row r="6">
          <cell r="I6">
            <v>1</v>
          </cell>
          <cell r="L6" t="str">
            <v>201724R</v>
          </cell>
        </row>
        <row r="7">
          <cell r="I7">
            <v>0</v>
          </cell>
          <cell r="L7" t="str">
            <v>201789R</v>
          </cell>
        </row>
        <row r="8">
          <cell r="I8">
            <v>1</v>
          </cell>
          <cell r="L8" t="str">
            <v>201801R</v>
          </cell>
        </row>
        <row r="9">
          <cell r="I9">
            <v>0</v>
          </cell>
          <cell r="L9" t="str">
            <v>202157L</v>
          </cell>
        </row>
        <row r="10">
          <cell r="I10">
            <v>1</v>
          </cell>
          <cell r="L10" t="str">
            <v>202157R</v>
          </cell>
        </row>
        <row r="11">
          <cell r="I11">
            <v>0</v>
          </cell>
          <cell r="L11" t="str">
            <v>202915R</v>
          </cell>
        </row>
        <row r="12">
          <cell r="I12">
            <v>1</v>
          </cell>
          <cell r="L12" t="str">
            <v>203047R</v>
          </cell>
        </row>
        <row r="13">
          <cell r="I13">
            <v>0</v>
          </cell>
          <cell r="L13" t="str">
            <v>203638L</v>
          </cell>
        </row>
        <row r="14">
          <cell r="I14">
            <v>0</v>
          </cell>
          <cell r="L14" t="str">
            <v>203638R</v>
          </cell>
        </row>
        <row r="15">
          <cell r="I15">
            <v>0</v>
          </cell>
          <cell r="L15" t="str">
            <v>203783L</v>
          </cell>
        </row>
        <row r="16">
          <cell r="I16">
            <v>0</v>
          </cell>
          <cell r="L16" t="str">
            <v>203783R</v>
          </cell>
        </row>
        <row r="17">
          <cell r="I17">
            <v>0</v>
          </cell>
          <cell r="L17" t="str">
            <v>203913L</v>
          </cell>
        </row>
        <row r="18">
          <cell r="I18">
            <v>0</v>
          </cell>
          <cell r="L18" t="str">
            <v>204194L</v>
          </cell>
        </row>
        <row r="19">
          <cell r="I19">
            <v>0</v>
          </cell>
          <cell r="L19" t="str">
            <v>206196R</v>
          </cell>
        </row>
        <row r="20">
          <cell r="I20">
            <v>0</v>
          </cell>
          <cell r="L20" t="str">
            <v>206368R</v>
          </cell>
        </row>
        <row r="21">
          <cell r="I21">
            <v>0</v>
          </cell>
          <cell r="L21" t="str">
            <v>206441L</v>
          </cell>
        </row>
        <row r="22">
          <cell r="I22">
            <v>0</v>
          </cell>
          <cell r="L22" t="str">
            <v>206441R</v>
          </cell>
        </row>
        <row r="23">
          <cell r="I23">
            <v>1</v>
          </cell>
          <cell r="L23" t="str">
            <v>206482L</v>
          </cell>
        </row>
        <row r="24">
          <cell r="I24">
            <v>1</v>
          </cell>
          <cell r="L24" t="str">
            <v>400443R</v>
          </cell>
        </row>
        <row r="25">
          <cell r="I25">
            <v>0</v>
          </cell>
          <cell r="L25" t="str">
            <v>400683L</v>
          </cell>
        </row>
        <row r="26">
          <cell r="I26">
            <v>0</v>
          </cell>
          <cell r="L26" t="str">
            <v>400971R</v>
          </cell>
        </row>
        <row r="27">
          <cell r="I27">
            <v>0</v>
          </cell>
          <cell r="L27" t="str">
            <v>401133L</v>
          </cell>
        </row>
        <row r="28">
          <cell r="I28">
            <v>1</v>
          </cell>
          <cell r="L28" t="str">
            <v>401594L</v>
          </cell>
        </row>
        <row r="29">
          <cell r="I29">
            <v>0</v>
          </cell>
          <cell r="L29" t="str">
            <v>401594R</v>
          </cell>
        </row>
        <row r="30">
          <cell r="I30">
            <v>0</v>
          </cell>
          <cell r="L30" t="str">
            <v>401899R</v>
          </cell>
        </row>
        <row r="31">
          <cell r="I31">
            <v>0</v>
          </cell>
          <cell r="L31" t="str">
            <v>401945L</v>
          </cell>
        </row>
        <row r="32">
          <cell r="I32">
            <v>0</v>
          </cell>
          <cell r="L32" t="str">
            <v>402235R</v>
          </cell>
        </row>
        <row r="33">
          <cell r="I33">
            <v>0</v>
          </cell>
          <cell r="L33" t="str">
            <v>402301L</v>
          </cell>
        </row>
        <row r="34">
          <cell r="I34">
            <v>0</v>
          </cell>
          <cell r="L34" t="str">
            <v>403585R</v>
          </cell>
        </row>
        <row r="35">
          <cell r="I35">
            <v>0</v>
          </cell>
          <cell r="L35" t="str">
            <v>403625R</v>
          </cell>
        </row>
        <row r="36">
          <cell r="I36">
            <v>1</v>
          </cell>
          <cell r="L36" t="str">
            <v>403886R</v>
          </cell>
        </row>
        <row r="37">
          <cell r="I37">
            <v>0</v>
          </cell>
          <cell r="L37" t="str">
            <v>403989L</v>
          </cell>
        </row>
        <row r="38">
          <cell r="I38">
            <v>0</v>
          </cell>
          <cell r="L38" t="str">
            <v>403989R</v>
          </cell>
        </row>
        <row r="39">
          <cell r="I39">
            <v>0</v>
          </cell>
          <cell r="L39" t="str">
            <v>404344L</v>
          </cell>
        </row>
        <row r="40">
          <cell r="I40">
            <v>1</v>
          </cell>
          <cell r="L40" t="str">
            <v>404344R</v>
          </cell>
        </row>
        <row r="41">
          <cell r="I41">
            <v>1</v>
          </cell>
          <cell r="L41" t="str">
            <v>404623L</v>
          </cell>
        </row>
        <row r="42">
          <cell r="I42">
            <v>0</v>
          </cell>
          <cell r="L42" t="str">
            <v>405715R</v>
          </cell>
        </row>
        <row r="43">
          <cell r="I43">
            <v>0</v>
          </cell>
          <cell r="L43" t="str">
            <v>700633L</v>
          </cell>
        </row>
        <row r="44">
          <cell r="I44">
            <v>0</v>
          </cell>
          <cell r="L44" t="str">
            <v>701330L</v>
          </cell>
        </row>
        <row r="45">
          <cell r="I45">
            <v>1</v>
          </cell>
          <cell r="L45" t="str">
            <v>701676L</v>
          </cell>
        </row>
        <row r="46">
          <cell r="I46">
            <v>0</v>
          </cell>
          <cell r="L46" t="str">
            <v>702396L</v>
          </cell>
        </row>
        <row r="47">
          <cell r="I47">
            <v>0</v>
          </cell>
          <cell r="L47" t="str">
            <v>702396R</v>
          </cell>
        </row>
        <row r="48">
          <cell r="I48">
            <v>0</v>
          </cell>
          <cell r="L48" t="str">
            <v>703083L</v>
          </cell>
        </row>
        <row r="49">
          <cell r="I49">
            <v>0</v>
          </cell>
          <cell r="L49" t="str">
            <v>703561R</v>
          </cell>
        </row>
        <row r="50">
          <cell r="I50">
            <v>0</v>
          </cell>
          <cell r="L50" t="str">
            <v>703564L</v>
          </cell>
        </row>
        <row r="51">
          <cell r="I51">
            <v>0</v>
          </cell>
          <cell r="L51" t="str">
            <v>704761R</v>
          </cell>
        </row>
        <row r="52">
          <cell r="I52">
            <v>1</v>
          </cell>
          <cell r="L52" t="str">
            <v>705674L</v>
          </cell>
        </row>
        <row r="53">
          <cell r="I53">
            <v>1</v>
          </cell>
          <cell r="L53" t="str">
            <v>705674R</v>
          </cell>
        </row>
        <row r="54">
          <cell r="I54">
            <v>0</v>
          </cell>
          <cell r="L54" t="str">
            <v>802181L</v>
          </cell>
        </row>
        <row r="55">
          <cell r="I55">
            <v>0</v>
          </cell>
          <cell r="L55" t="str">
            <v>802516R</v>
          </cell>
        </row>
        <row r="56">
          <cell r="I56">
            <v>0</v>
          </cell>
          <cell r="L56" t="str">
            <v>802530R</v>
          </cell>
        </row>
        <row r="57">
          <cell r="I57">
            <v>1</v>
          </cell>
          <cell r="L57" t="str">
            <v>802939L</v>
          </cell>
        </row>
        <row r="58">
          <cell r="I58">
            <v>0</v>
          </cell>
          <cell r="L58" t="str">
            <v>802974L</v>
          </cell>
        </row>
        <row r="59">
          <cell r="I59">
            <v>0</v>
          </cell>
          <cell r="L59" t="str">
            <v>802974R</v>
          </cell>
        </row>
        <row r="60">
          <cell r="I60">
            <v>1</v>
          </cell>
          <cell r="L60" t="str">
            <v>803001L</v>
          </cell>
        </row>
        <row r="61">
          <cell r="I61">
            <v>0</v>
          </cell>
          <cell r="L61" t="str">
            <v>804629L</v>
          </cell>
        </row>
        <row r="62">
          <cell r="I62">
            <v>0</v>
          </cell>
          <cell r="L62" t="str">
            <v>804629R</v>
          </cell>
        </row>
        <row r="63">
          <cell r="I63">
            <v>0</v>
          </cell>
          <cell r="L63" t="str">
            <v>805570R</v>
          </cell>
        </row>
        <row r="64">
          <cell r="I64">
            <v>0</v>
          </cell>
          <cell r="L64" t="str">
            <v>806446L</v>
          </cell>
        </row>
        <row r="65">
          <cell r="I65">
            <v>0</v>
          </cell>
          <cell r="L65" t="str">
            <v>157L</v>
          </cell>
        </row>
        <row r="66">
          <cell r="I66">
            <v>1</v>
          </cell>
          <cell r="L66" t="str">
            <v>157R</v>
          </cell>
        </row>
        <row r="67">
          <cell r="I67">
            <v>0</v>
          </cell>
          <cell r="L67" t="str">
            <v>165L</v>
          </cell>
        </row>
        <row r="68">
          <cell r="I68">
            <v>0</v>
          </cell>
          <cell r="L68" t="str">
            <v>165R</v>
          </cell>
        </row>
        <row r="69">
          <cell r="I69">
            <v>0</v>
          </cell>
          <cell r="L69" t="str">
            <v>188L</v>
          </cell>
        </row>
        <row r="70">
          <cell r="I70">
            <v>0</v>
          </cell>
          <cell r="L70" t="str">
            <v>195R</v>
          </cell>
        </row>
        <row r="71">
          <cell r="I71">
            <v>0</v>
          </cell>
          <cell r="L71" t="str">
            <v>204L</v>
          </cell>
        </row>
        <row r="72">
          <cell r="I72">
            <v>0</v>
          </cell>
          <cell r="L72" t="str">
            <v>219R</v>
          </cell>
        </row>
        <row r="73">
          <cell r="I73">
            <v>0</v>
          </cell>
          <cell r="L73" t="str">
            <v>220L</v>
          </cell>
        </row>
        <row r="74">
          <cell r="I74">
            <v>0</v>
          </cell>
          <cell r="L74" t="str">
            <v>220R</v>
          </cell>
        </row>
        <row r="75">
          <cell r="I75">
            <v>0</v>
          </cell>
          <cell r="L75" t="str">
            <v>223L</v>
          </cell>
        </row>
        <row r="76">
          <cell r="I76">
            <v>0</v>
          </cell>
          <cell r="L76" t="str">
            <v>223R</v>
          </cell>
        </row>
        <row r="77">
          <cell r="I77">
            <v>0</v>
          </cell>
          <cell r="L77" t="str">
            <v>243R</v>
          </cell>
        </row>
        <row r="78">
          <cell r="I78">
            <v>0</v>
          </cell>
          <cell r="L78" t="str">
            <v>251L</v>
          </cell>
        </row>
        <row r="79">
          <cell r="I79">
            <v>0</v>
          </cell>
          <cell r="L79" t="str">
            <v>251R</v>
          </cell>
        </row>
        <row r="80">
          <cell r="I80">
            <v>0</v>
          </cell>
          <cell r="L80" t="str">
            <v>263L</v>
          </cell>
        </row>
        <row r="81">
          <cell r="I81">
            <v>0</v>
          </cell>
          <cell r="L81" t="str">
            <v>264R</v>
          </cell>
        </row>
        <row r="82">
          <cell r="I82">
            <v>0</v>
          </cell>
          <cell r="L82" t="str">
            <v>271L</v>
          </cell>
        </row>
        <row r="83">
          <cell r="I83">
            <v>0</v>
          </cell>
          <cell r="L83" t="str">
            <v>271R</v>
          </cell>
        </row>
        <row r="84">
          <cell r="I84">
            <v>0</v>
          </cell>
          <cell r="L84" t="str">
            <v>279L</v>
          </cell>
        </row>
        <row r="85">
          <cell r="I85">
            <v>0</v>
          </cell>
          <cell r="L85" t="str">
            <v>279R</v>
          </cell>
        </row>
        <row r="86">
          <cell r="I86">
            <v>0</v>
          </cell>
          <cell r="L86" t="str">
            <v>294L</v>
          </cell>
        </row>
        <row r="87">
          <cell r="I87">
            <v>0</v>
          </cell>
          <cell r="L87" t="str">
            <v>294R</v>
          </cell>
        </row>
        <row r="88">
          <cell r="I88">
            <v>0</v>
          </cell>
          <cell r="L88" t="str">
            <v>296L</v>
          </cell>
        </row>
        <row r="89">
          <cell r="I89">
            <v>0</v>
          </cell>
          <cell r="L89" t="str">
            <v>307L</v>
          </cell>
        </row>
        <row r="90">
          <cell r="I90">
            <v>0</v>
          </cell>
          <cell r="L90" t="str">
            <v>307R</v>
          </cell>
        </row>
        <row r="91">
          <cell r="I91">
            <v>0</v>
          </cell>
          <cell r="L91" t="str">
            <v>313L</v>
          </cell>
        </row>
        <row r="92">
          <cell r="I92">
            <v>0</v>
          </cell>
          <cell r="L92" t="str">
            <v>316L</v>
          </cell>
        </row>
        <row r="93">
          <cell r="I93">
            <v>0</v>
          </cell>
          <cell r="L93" t="str">
            <v>317R</v>
          </cell>
        </row>
        <row r="94">
          <cell r="I94">
            <v>0</v>
          </cell>
          <cell r="L94" t="str">
            <v>320L</v>
          </cell>
        </row>
        <row r="95">
          <cell r="I95">
            <v>0</v>
          </cell>
          <cell r="L95" t="str">
            <v>320R</v>
          </cell>
        </row>
        <row r="96">
          <cell r="I96">
            <v>0</v>
          </cell>
          <cell r="L96" t="str">
            <v>330R</v>
          </cell>
        </row>
        <row r="97">
          <cell r="I97">
            <v>0</v>
          </cell>
          <cell r="L97" t="str">
            <v>331L</v>
          </cell>
        </row>
        <row r="98">
          <cell r="I98">
            <v>0</v>
          </cell>
          <cell r="L98" t="str">
            <v>342L</v>
          </cell>
        </row>
        <row r="99">
          <cell r="I99">
            <v>0</v>
          </cell>
          <cell r="L99" t="str">
            <v>342R</v>
          </cell>
        </row>
        <row r="100">
          <cell r="I100">
            <v>0</v>
          </cell>
          <cell r="L100" t="str">
            <v>345L</v>
          </cell>
        </row>
        <row r="101">
          <cell r="I101">
            <v>0</v>
          </cell>
          <cell r="L101" t="str">
            <v>354L</v>
          </cell>
        </row>
        <row r="102">
          <cell r="I102">
            <v>1</v>
          </cell>
          <cell r="L102" t="str">
            <v>354R</v>
          </cell>
        </row>
        <row r="103">
          <cell r="I103">
            <v>0</v>
          </cell>
          <cell r="L103" t="str">
            <v>357L</v>
          </cell>
        </row>
        <row r="104">
          <cell r="I104">
            <v>0</v>
          </cell>
          <cell r="L104" t="str">
            <v>357R</v>
          </cell>
        </row>
        <row r="105">
          <cell r="I105">
            <v>0</v>
          </cell>
          <cell r="L105" t="str">
            <v>362L</v>
          </cell>
        </row>
        <row r="106">
          <cell r="I106">
            <v>0</v>
          </cell>
          <cell r="L106" t="str">
            <v>374R</v>
          </cell>
        </row>
        <row r="107">
          <cell r="I107">
            <v>0</v>
          </cell>
          <cell r="L107" t="str">
            <v>377L</v>
          </cell>
        </row>
        <row r="108">
          <cell r="I108">
            <v>0</v>
          </cell>
          <cell r="L108" t="str">
            <v>378R</v>
          </cell>
        </row>
        <row r="109">
          <cell r="I109">
            <v>0</v>
          </cell>
          <cell r="L109" t="str">
            <v>386L</v>
          </cell>
        </row>
        <row r="110">
          <cell r="I110">
            <v>0</v>
          </cell>
          <cell r="L110" t="str">
            <v>416R</v>
          </cell>
        </row>
        <row r="111">
          <cell r="I111">
            <v>0</v>
          </cell>
          <cell r="L111" t="str">
            <v>788L</v>
          </cell>
        </row>
        <row r="112">
          <cell r="I112">
            <v>0</v>
          </cell>
          <cell r="L112" t="str">
            <v>798L</v>
          </cell>
        </row>
        <row r="113">
          <cell r="I113">
            <v>0</v>
          </cell>
          <cell r="L113" t="str">
            <v>798R</v>
          </cell>
        </row>
        <row r="114">
          <cell r="I114">
            <v>0</v>
          </cell>
          <cell r="L114" t="str">
            <v>814L</v>
          </cell>
        </row>
        <row r="115">
          <cell r="I115">
            <v>0</v>
          </cell>
          <cell r="L115" t="str">
            <v>814R</v>
          </cell>
        </row>
        <row r="116">
          <cell r="I116">
            <v>0</v>
          </cell>
          <cell r="L116" t="str">
            <v>834L</v>
          </cell>
        </row>
        <row r="117">
          <cell r="I117">
            <v>0</v>
          </cell>
          <cell r="L117" t="str">
            <v>834R</v>
          </cell>
        </row>
        <row r="118">
          <cell r="I118">
            <v>0</v>
          </cell>
          <cell r="L118" t="str">
            <v>889L</v>
          </cell>
        </row>
        <row r="119">
          <cell r="I119">
            <v>0</v>
          </cell>
          <cell r="L119" t="str">
            <v>918R</v>
          </cell>
        </row>
        <row r="120">
          <cell r="I120">
            <v>0</v>
          </cell>
          <cell r="L120" t="str">
            <v>945L</v>
          </cell>
        </row>
        <row r="121">
          <cell r="I121">
            <v>0</v>
          </cell>
          <cell r="L121" t="str">
            <v>976R</v>
          </cell>
        </row>
        <row r="122">
          <cell r="I122">
            <v>1</v>
          </cell>
          <cell r="L122" t="str">
            <v>33L</v>
          </cell>
        </row>
        <row r="123">
          <cell r="I123">
            <v>1</v>
          </cell>
          <cell r="L123" t="str">
            <v>386L</v>
          </cell>
        </row>
        <row r="124">
          <cell r="I124">
            <v>1</v>
          </cell>
          <cell r="L124" t="str">
            <v>460L</v>
          </cell>
        </row>
        <row r="125">
          <cell r="I125">
            <v>1</v>
          </cell>
          <cell r="L125" t="str">
            <v>618R</v>
          </cell>
        </row>
        <row r="126">
          <cell r="I126">
            <v>1</v>
          </cell>
          <cell r="L126" t="str">
            <v>641L</v>
          </cell>
        </row>
        <row r="127">
          <cell r="I127">
            <v>0</v>
          </cell>
          <cell r="L127" t="str">
            <v>925L</v>
          </cell>
        </row>
        <row r="128">
          <cell r="I128">
            <v>0</v>
          </cell>
          <cell r="L128" t="str">
            <v>1053L</v>
          </cell>
        </row>
        <row r="129">
          <cell r="I129">
            <v>1</v>
          </cell>
          <cell r="L129" t="str">
            <v>1053R</v>
          </cell>
        </row>
        <row r="130">
          <cell r="I130">
            <v>1</v>
          </cell>
          <cell r="L130" t="str">
            <v>1085R</v>
          </cell>
        </row>
        <row r="131">
          <cell r="I131">
            <v>0</v>
          </cell>
          <cell r="L131" t="str">
            <v>1278L</v>
          </cell>
        </row>
        <row r="132">
          <cell r="I132">
            <v>0</v>
          </cell>
          <cell r="L132" t="str">
            <v>1278R</v>
          </cell>
        </row>
        <row r="133">
          <cell r="I133">
            <v>0</v>
          </cell>
          <cell r="L133" t="str">
            <v>1612L</v>
          </cell>
        </row>
        <row r="134">
          <cell r="I134">
            <v>0</v>
          </cell>
          <cell r="L134" t="str">
            <v>1612R</v>
          </cell>
        </row>
        <row r="135">
          <cell r="I135">
            <v>1</v>
          </cell>
          <cell r="L135" t="str">
            <v>1864L</v>
          </cell>
        </row>
        <row r="136">
          <cell r="I136">
            <v>0</v>
          </cell>
          <cell r="L136" t="str">
            <v>2120R</v>
          </cell>
        </row>
        <row r="137">
          <cell r="I137">
            <v>0</v>
          </cell>
          <cell r="L137" t="str">
            <v>2313L</v>
          </cell>
        </row>
        <row r="138">
          <cell r="I138">
            <v>0</v>
          </cell>
          <cell r="L138" t="str">
            <v>2504R</v>
          </cell>
        </row>
        <row r="139">
          <cell r="I139">
            <v>1</v>
          </cell>
          <cell r="L139" t="str">
            <v>2615R</v>
          </cell>
        </row>
        <row r="140">
          <cell r="I140">
            <v>0</v>
          </cell>
          <cell r="L140" t="str">
            <v>2707L</v>
          </cell>
        </row>
        <row r="141">
          <cell r="I141">
            <v>0</v>
          </cell>
          <cell r="L141" t="str">
            <v>2778L</v>
          </cell>
        </row>
        <row r="142">
          <cell r="I142">
            <v>0</v>
          </cell>
          <cell r="L142" t="str">
            <v>2778R</v>
          </cell>
        </row>
        <row r="143">
          <cell r="I143">
            <v>0</v>
          </cell>
          <cell r="L143" t="str">
            <v>3177L</v>
          </cell>
        </row>
        <row r="144">
          <cell r="I144">
            <v>1</v>
          </cell>
          <cell r="L144" t="str">
            <v>3286L</v>
          </cell>
        </row>
        <row r="145">
          <cell r="I145">
            <v>1</v>
          </cell>
          <cell r="L145" t="str">
            <v>3414L</v>
          </cell>
        </row>
        <row r="146">
          <cell r="I146">
            <v>1</v>
          </cell>
          <cell r="L146" t="str">
            <v>3414R</v>
          </cell>
        </row>
        <row r="147">
          <cell r="I147">
            <v>0</v>
          </cell>
          <cell r="L147" t="str">
            <v>3462R</v>
          </cell>
        </row>
        <row r="148">
          <cell r="I148">
            <v>0</v>
          </cell>
          <cell r="L148" t="str">
            <v>3474R</v>
          </cell>
        </row>
        <row r="149">
          <cell r="I149">
            <v>1</v>
          </cell>
          <cell r="L149" t="str">
            <v>3646R</v>
          </cell>
        </row>
        <row r="150">
          <cell r="I150">
            <v>1</v>
          </cell>
          <cell r="L150" t="str">
            <v>3845R</v>
          </cell>
        </row>
        <row r="151">
          <cell r="I151">
            <v>1</v>
          </cell>
          <cell r="L151" t="str">
            <v>3876R</v>
          </cell>
        </row>
        <row r="152">
          <cell r="I152">
            <v>0</v>
          </cell>
          <cell r="L152" t="str">
            <v>4040L</v>
          </cell>
        </row>
        <row r="153">
          <cell r="I153">
            <v>1</v>
          </cell>
          <cell r="L153" t="str">
            <v>4129L</v>
          </cell>
        </row>
        <row r="154">
          <cell r="I154">
            <v>0</v>
          </cell>
          <cell r="L154" t="str">
            <v>4178L</v>
          </cell>
        </row>
        <row r="155">
          <cell r="I155">
            <v>0</v>
          </cell>
          <cell r="L155" t="str">
            <v>4178R</v>
          </cell>
        </row>
        <row r="156">
          <cell r="I156">
            <v>1</v>
          </cell>
          <cell r="L156" t="str">
            <v>4323L</v>
          </cell>
        </row>
        <row r="157">
          <cell r="I157">
            <v>1</v>
          </cell>
          <cell r="L157" t="str">
            <v>4323R</v>
          </cell>
        </row>
        <row r="158">
          <cell r="I158">
            <v>1</v>
          </cell>
          <cell r="L158" t="str">
            <v>4436L</v>
          </cell>
        </row>
        <row r="159">
          <cell r="I159">
            <v>0</v>
          </cell>
          <cell r="L159" t="str">
            <v>4451R</v>
          </cell>
        </row>
        <row r="160">
          <cell r="I160">
            <v>0</v>
          </cell>
          <cell r="L160" t="str">
            <v>4485L</v>
          </cell>
        </row>
        <row r="161">
          <cell r="I161">
            <v>0</v>
          </cell>
          <cell r="L161" t="str">
            <v>4485R</v>
          </cell>
        </row>
        <row r="162">
          <cell r="I162">
            <v>1</v>
          </cell>
          <cell r="L162" t="str">
            <v>4510R</v>
          </cell>
        </row>
        <row r="163">
          <cell r="I163">
            <v>0</v>
          </cell>
          <cell r="L163" t="str">
            <v>4596L</v>
          </cell>
        </row>
        <row r="164">
          <cell r="I164">
            <v>1</v>
          </cell>
          <cell r="L164" t="str">
            <v>4763L</v>
          </cell>
        </row>
        <row r="165">
          <cell r="I165">
            <v>0</v>
          </cell>
          <cell r="L165" t="str">
            <v>4763R</v>
          </cell>
        </row>
        <row r="166">
          <cell r="I166">
            <v>1</v>
          </cell>
          <cell r="L166" t="str">
            <v>4838L</v>
          </cell>
        </row>
        <row r="167">
          <cell r="I167">
            <v>1</v>
          </cell>
          <cell r="L167" t="str">
            <v>4955L</v>
          </cell>
        </row>
        <row r="168">
          <cell r="I168">
            <v>0</v>
          </cell>
          <cell r="L168" t="str">
            <v>4966R</v>
          </cell>
        </row>
        <row r="169">
          <cell r="I169">
            <v>0</v>
          </cell>
          <cell r="L169" t="str">
            <v>5001L</v>
          </cell>
        </row>
        <row r="170">
          <cell r="I170">
            <v>1</v>
          </cell>
          <cell r="L170" t="str">
            <v>5067L</v>
          </cell>
        </row>
        <row r="171">
          <cell r="I171">
            <v>1</v>
          </cell>
          <cell r="L171" t="str">
            <v>5067R</v>
          </cell>
        </row>
        <row r="172">
          <cell r="I172">
            <v>1</v>
          </cell>
          <cell r="L172" t="str">
            <v>5078L</v>
          </cell>
        </row>
        <row r="173">
          <cell r="I173">
            <v>1</v>
          </cell>
          <cell r="L173" t="str">
            <v>5078R</v>
          </cell>
        </row>
        <row r="174">
          <cell r="I174">
            <v>0</v>
          </cell>
          <cell r="L174" t="str">
            <v>5134L</v>
          </cell>
        </row>
        <row r="175">
          <cell r="I175">
            <v>1</v>
          </cell>
          <cell r="L175" t="str">
            <v>5134R</v>
          </cell>
        </row>
        <row r="176">
          <cell r="I176">
            <v>0</v>
          </cell>
          <cell r="L176" t="str">
            <v>5142L</v>
          </cell>
        </row>
        <row r="177">
          <cell r="I177">
            <v>0</v>
          </cell>
          <cell r="L177" t="str">
            <v>5142L</v>
          </cell>
        </row>
        <row r="178">
          <cell r="I178">
            <v>1</v>
          </cell>
          <cell r="L178" t="str">
            <v>5438R</v>
          </cell>
        </row>
        <row r="179">
          <cell r="I179">
            <v>0</v>
          </cell>
          <cell r="L179" t="str">
            <v>5531L</v>
          </cell>
        </row>
        <row r="180">
          <cell r="I180">
            <v>0</v>
          </cell>
          <cell r="L180" t="str">
            <v>5531R</v>
          </cell>
        </row>
        <row r="181">
          <cell r="I181">
            <v>0</v>
          </cell>
          <cell r="L181" t="str">
            <v>5557L</v>
          </cell>
        </row>
        <row r="182">
          <cell r="I182">
            <v>1</v>
          </cell>
          <cell r="L182" t="str">
            <v>5557R</v>
          </cell>
        </row>
        <row r="183">
          <cell r="I183">
            <v>0</v>
          </cell>
          <cell r="L183" t="str">
            <v>5632L</v>
          </cell>
        </row>
        <row r="184">
          <cell r="I184">
            <v>0</v>
          </cell>
          <cell r="L184" t="str">
            <v>5632L</v>
          </cell>
        </row>
        <row r="185">
          <cell r="I185">
            <v>1</v>
          </cell>
          <cell r="L185" t="str">
            <v>5682L</v>
          </cell>
        </row>
        <row r="186">
          <cell r="I186">
            <v>1</v>
          </cell>
          <cell r="L186" t="str">
            <v>5682R</v>
          </cell>
        </row>
        <row r="187">
          <cell r="I187">
            <v>1</v>
          </cell>
          <cell r="L187" t="str">
            <v>6183L</v>
          </cell>
        </row>
        <row r="188">
          <cell r="I188">
            <v>0</v>
          </cell>
          <cell r="L188" t="str">
            <v>6183R</v>
          </cell>
        </row>
        <row r="189">
          <cell r="I189">
            <v>1</v>
          </cell>
          <cell r="L189" t="str">
            <v>6235L</v>
          </cell>
        </row>
        <row r="190">
          <cell r="I190">
            <v>1</v>
          </cell>
          <cell r="L190" t="str">
            <v>6235R</v>
          </cell>
        </row>
        <row r="191">
          <cell r="I191">
            <v>1</v>
          </cell>
          <cell r="L191" t="str">
            <v>6236L</v>
          </cell>
        </row>
        <row r="192">
          <cell r="I192">
            <v>0</v>
          </cell>
          <cell r="L192" t="str">
            <v>6522L</v>
          </cell>
        </row>
        <row r="193">
          <cell r="I193">
            <v>0</v>
          </cell>
          <cell r="L193" t="str">
            <v>6522R</v>
          </cell>
        </row>
        <row r="194">
          <cell r="I194">
            <v>1</v>
          </cell>
          <cell r="L194" t="str">
            <v>6530L</v>
          </cell>
        </row>
        <row r="195">
          <cell r="I195">
            <v>1</v>
          </cell>
          <cell r="L195" t="str">
            <v>6530R</v>
          </cell>
        </row>
        <row r="196">
          <cell r="I196">
            <v>0</v>
          </cell>
          <cell r="L196" t="str">
            <v>6603L</v>
          </cell>
        </row>
        <row r="197">
          <cell r="I197">
            <v>1</v>
          </cell>
          <cell r="L197" t="str">
            <v>6603R</v>
          </cell>
        </row>
        <row r="198">
          <cell r="I198">
            <v>0</v>
          </cell>
          <cell r="L198" t="str">
            <v>6650R</v>
          </cell>
        </row>
        <row r="199">
          <cell r="I199">
            <v>1</v>
          </cell>
          <cell r="L199" t="str">
            <v>6657R</v>
          </cell>
        </row>
        <row r="200">
          <cell r="I200">
            <v>0</v>
          </cell>
          <cell r="L200" t="str">
            <v>6667L</v>
          </cell>
        </row>
        <row r="201">
          <cell r="I201">
            <v>0</v>
          </cell>
          <cell r="L201" t="str">
            <v>6815R</v>
          </cell>
        </row>
        <row r="202">
          <cell r="I202">
            <v>0</v>
          </cell>
          <cell r="L202" t="str">
            <v>6833L</v>
          </cell>
        </row>
        <row r="203">
          <cell r="I203">
            <v>0</v>
          </cell>
          <cell r="L203" t="str">
            <v>6833R</v>
          </cell>
        </row>
        <row r="204">
          <cell r="I204">
            <v>0</v>
          </cell>
          <cell r="L204" t="str">
            <v>6984R</v>
          </cell>
        </row>
        <row r="205">
          <cell r="I205">
            <v>1</v>
          </cell>
          <cell r="L205" t="str">
            <v>6987L</v>
          </cell>
        </row>
        <row r="206">
          <cell r="I206">
            <v>0</v>
          </cell>
          <cell r="L206" t="str">
            <v>7055L</v>
          </cell>
        </row>
        <row r="207">
          <cell r="I207">
            <v>0</v>
          </cell>
          <cell r="L207" t="str">
            <v>7055R</v>
          </cell>
        </row>
        <row r="208">
          <cell r="I208">
            <v>0</v>
          </cell>
          <cell r="L208" t="str">
            <v>7059L</v>
          </cell>
        </row>
        <row r="209">
          <cell r="I209">
            <v>0</v>
          </cell>
          <cell r="L209" t="str">
            <v>7059R</v>
          </cell>
        </row>
        <row r="210">
          <cell r="I210">
            <v>0</v>
          </cell>
          <cell r="L210" t="str">
            <v>7181R</v>
          </cell>
        </row>
        <row r="211">
          <cell r="I211">
            <v>1</v>
          </cell>
          <cell r="L211" t="str">
            <v>7221L</v>
          </cell>
        </row>
        <row r="212">
          <cell r="I212">
            <v>1</v>
          </cell>
          <cell r="L212" t="str">
            <v>7221R</v>
          </cell>
        </row>
        <row r="213">
          <cell r="I213">
            <v>1</v>
          </cell>
          <cell r="L213" t="str">
            <v>7263L</v>
          </cell>
        </row>
        <row r="214">
          <cell r="I214">
            <v>0</v>
          </cell>
          <cell r="L214" t="str">
            <v>7296R</v>
          </cell>
        </row>
        <row r="215">
          <cell r="I215">
            <v>0</v>
          </cell>
          <cell r="L215" t="str">
            <v>7386L</v>
          </cell>
        </row>
        <row r="216">
          <cell r="I216">
            <v>1</v>
          </cell>
          <cell r="L216" t="str">
            <v>7468L</v>
          </cell>
        </row>
        <row r="217">
          <cell r="I217">
            <v>1</v>
          </cell>
          <cell r="L217" t="str">
            <v>7468R</v>
          </cell>
        </row>
      </sheetData>
      <sheetData sheetId="2" refreshError="1"/>
      <sheetData sheetId="3">
        <row r="2">
          <cell r="D2">
            <v>1</v>
          </cell>
          <cell r="Q2" t="str">
            <v>200051L</v>
          </cell>
        </row>
        <row r="3">
          <cell r="D3">
            <v>1</v>
          </cell>
          <cell r="Q3" t="str">
            <v>200051R</v>
          </cell>
        </row>
        <row r="4">
          <cell r="D4">
            <v>1</v>
          </cell>
          <cell r="Q4" t="str">
            <v>200224L</v>
          </cell>
        </row>
        <row r="5">
          <cell r="D5">
            <v>1</v>
          </cell>
          <cell r="Q5" t="str">
            <v>200224R</v>
          </cell>
        </row>
        <row r="6">
          <cell r="D6">
            <v>1</v>
          </cell>
          <cell r="Q6" t="str">
            <v>200225L</v>
          </cell>
        </row>
        <row r="7">
          <cell r="D7">
            <v>1</v>
          </cell>
          <cell r="Q7" t="str">
            <v>200225R</v>
          </cell>
        </row>
        <row r="8">
          <cell r="D8">
            <v>1</v>
          </cell>
          <cell r="Q8" t="str">
            <v>200289L</v>
          </cell>
        </row>
        <row r="9">
          <cell r="D9">
            <v>1</v>
          </cell>
          <cell r="Q9" t="str">
            <v>200289R</v>
          </cell>
        </row>
        <row r="10">
          <cell r="D10">
            <v>1</v>
          </cell>
          <cell r="Q10" t="str">
            <v>200294L</v>
          </cell>
        </row>
        <row r="11">
          <cell r="D11">
            <v>1</v>
          </cell>
          <cell r="Q11" t="str">
            <v>200294R</v>
          </cell>
        </row>
        <row r="12">
          <cell r="D12">
            <v>1</v>
          </cell>
          <cell r="Q12" t="str">
            <v>200309L</v>
          </cell>
        </row>
        <row r="13">
          <cell r="D13">
            <v>1</v>
          </cell>
          <cell r="Q13" t="str">
            <v>200309R</v>
          </cell>
        </row>
        <row r="14">
          <cell r="D14">
            <v>1</v>
          </cell>
          <cell r="Q14" t="str">
            <v>201087L</v>
          </cell>
        </row>
        <row r="15">
          <cell r="D15">
            <v>1</v>
          </cell>
          <cell r="Q15" t="str">
            <v>201087R</v>
          </cell>
        </row>
        <row r="16">
          <cell r="D16">
            <v>3</v>
          </cell>
          <cell r="Q16" t="str">
            <v>201694L</v>
          </cell>
        </row>
        <row r="17">
          <cell r="D17">
            <v>3</v>
          </cell>
          <cell r="Q17" t="str">
            <v>201694R</v>
          </cell>
        </row>
        <row r="18">
          <cell r="D18">
            <v>3</v>
          </cell>
          <cell r="Q18" t="str">
            <v>201724L</v>
          </cell>
        </row>
        <row r="19">
          <cell r="D19">
            <v>3</v>
          </cell>
          <cell r="Q19" t="str">
            <v>201724R</v>
          </cell>
        </row>
        <row r="20">
          <cell r="D20">
            <v>1</v>
          </cell>
          <cell r="Q20" t="str">
            <v>201789L</v>
          </cell>
        </row>
        <row r="21">
          <cell r="D21">
            <v>1</v>
          </cell>
          <cell r="Q21" t="str">
            <v>201789R</v>
          </cell>
        </row>
        <row r="22">
          <cell r="D22">
            <v>2</v>
          </cell>
          <cell r="Q22" t="str">
            <v>201801L</v>
          </cell>
        </row>
        <row r="23">
          <cell r="D23">
            <v>2</v>
          </cell>
          <cell r="Q23" t="str">
            <v>201801R</v>
          </cell>
        </row>
        <row r="24">
          <cell r="D24">
            <v>1</v>
          </cell>
          <cell r="Q24" t="str">
            <v>202157L</v>
          </cell>
        </row>
        <row r="25">
          <cell r="D25">
            <v>1</v>
          </cell>
          <cell r="Q25" t="str">
            <v>202157R</v>
          </cell>
        </row>
        <row r="26">
          <cell r="D26">
            <v>3</v>
          </cell>
          <cell r="Q26" t="str">
            <v>202398L</v>
          </cell>
        </row>
        <row r="27">
          <cell r="D27">
            <v>3</v>
          </cell>
          <cell r="Q27" t="str">
            <v>202398R</v>
          </cell>
        </row>
        <row r="28">
          <cell r="D28">
            <v>2</v>
          </cell>
          <cell r="Q28" t="str">
            <v>202511L</v>
          </cell>
        </row>
        <row r="29">
          <cell r="D29">
            <v>2</v>
          </cell>
          <cell r="Q29" t="str">
            <v>202511R</v>
          </cell>
        </row>
        <row r="30">
          <cell r="D30">
            <v>1</v>
          </cell>
          <cell r="Q30" t="str">
            <v>202728L</v>
          </cell>
        </row>
        <row r="31">
          <cell r="D31">
            <v>1</v>
          </cell>
          <cell r="Q31" t="str">
            <v>202728R</v>
          </cell>
        </row>
        <row r="32">
          <cell r="D32">
            <v>2</v>
          </cell>
          <cell r="Q32" t="str">
            <v>202915L</v>
          </cell>
        </row>
        <row r="33">
          <cell r="D33">
            <v>2</v>
          </cell>
          <cell r="Q33" t="str">
            <v>202915R</v>
          </cell>
        </row>
        <row r="34">
          <cell r="D34">
            <v>3</v>
          </cell>
          <cell r="Q34" t="str">
            <v>203047L</v>
          </cell>
        </row>
        <row r="35">
          <cell r="D35">
            <v>3</v>
          </cell>
          <cell r="Q35" t="str">
            <v>203047R</v>
          </cell>
        </row>
        <row r="36">
          <cell r="D36">
            <v>3</v>
          </cell>
          <cell r="Q36" t="str">
            <v>203638L</v>
          </cell>
        </row>
        <row r="37">
          <cell r="D37">
            <v>3</v>
          </cell>
          <cell r="Q37" t="str">
            <v>203638R</v>
          </cell>
        </row>
        <row r="38">
          <cell r="D38">
            <v>3</v>
          </cell>
          <cell r="Q38" t="str">
            <v>203783L</v>
          </cell>
        </row>
        <row r="39">
          <cell r="D39">
            <v>3</v>
          </cell>
          <cell r="Q39" t="str">
            <v>203783R</v>
          </cell>
        </row>
        <row r="40">
          <cell r="D40">
            <v>2</v>
          </cell>
          <cell r="Q40" t="str">
            <v>203913L</v>
          </cell>
        </row>
        <row r="41">
          <cell r="D41">
            <v>1</v>
          </cell>
          <cell r="Q41" t="str">
            <v>204133L</v>
          </cell>
        </row>
        <row r="42">
          <cell r="D42">
            <v>1</v>
          </cell>
          <cell r="Q42" t="str">
            <v>204133R</v>
          </cell>
        </row>
        <row r="43">
          <cell r="D43">
            <v>1</v>
          </cell>
          <cell r="Q43" t="str">
            <v>204181L</v>
          </cell>
        </row>
        <row r="44">
          <cell r="D44">
            <v>1</v>
          </cell>
          <cell r="Q44" t="str">
            <v>204181R</v>
          </cell>
        </row>
        <row r="45">
          <cell r="D45">
            <v>3</v>
          </cell>
          <cell r="Q45" t="str">
            <v>204194L</v>
          </cell>
        </row>
        <row r="46">
          <cell r="D46">
            <v>3</v>
          </cell>
          <cell r="Q46" t="str">
            <v>204194R</v>
          </cell>
        </row>
        <row r="47">
          <cell r="D47">
            <v>2</v>
          </cell>
          <cell r="Q47" t="str">
            <v>204446L</v>
          </cell>
        </row>
        <row r="48">
          <cell r="D48">
            <v>2</v>
          </cell>
          <cell r="Q48" t="str">
            <v>204446R</v>
          </cell>
        </row>
        <row r="49">
          <cell r="D49">
            <v>1</v>
          </cell>
          <cell r="Q49" t="str">
            <v>204516L</v>
          </cell>
        </row>
        <row r="50">
          <cell r="D50">
            <v>1</v>
          </cell>
          <cell r="Q50" t="str">
            <v>204516L</v>
          </cell>
        </row>
        <row r="51">
          <cell r="D51">
            <v>1</v>
          </cell>
          <cell r="Q51" t="str">
            <v>204683L</v>
          </cell>
        </row>
        <row r="52">
          <cell r="D52">
            <v>1</v>
          </cell>
          <cell r="Q52" t="str">
            <v>204683R</v>
          </cell>
        </row>
        <row r="53">
          <cell r="D53">
            <v>1</v>
          </cell>
          <cell r="Q53" t="str">
            <v>205053L</v>
          </cell>
        </row>
        <row r="54">
          <cell r="D54">
            <v>1</v>
          </cell>
          <cell r="Q54" t="str">
            <v>205053R</v>
          </cell>
        </row>
        <row r="55">
          <cell r="D55">
            <v>3</v>
          </cell>
          <cell r="Q55" t="str">
            <v>205348L</v>
          </cell>
        </row>
        <row r="56">
          <cell r="D56">
            <v>3</v>
          </cell>
          <cell r="Q56" t="str">
            <v>205348R</v>
          </cell>
        </row>
        <row r="57">
          <cell r="D57">
            <v>1</v>
          </cell>
          <cell r="Q57" t="str">
            <v>205437L</v>
          </cell>
        </row>
        <row r="58">
          <cell r="D58">
            <v>1</v>
          </cell>
          <cell r="Q58" t="str">
            <v>205437R</v>
          </cell>
        </row>
        <row r="59">
          <cell r="D59">
            <v>1</v>
          </cell>
          <cell r="Q59" t="str">
            <v>205681L</v>
          </cell>
        </row>
        <row r="60">
          <cell r="D60">
            <v>1</v>
          </cell>
          <cell r="Q60" t="str">
            <v>205681R</v>
          </cell>
        </row>
        <row r="61">
          <cell r="D61">
            <v>2</v>
          </cell>
          <cell r="Q61" t="str">
            <v>205751L</v>
          </cell>
        </row>
        <row r="62">
          <cell r="D62">
            <v>2</v>
          </cell>
          <cell r="Q62" t="str">
            <v>205751R</v>
          </cell>
        </row>
        <row r="63">
          <cell r="D63">
            <v>3</v>
          </cell>
          <cell r="Q63" t="str">
            <v>206196L</v>
          </cell>
        </row>
        <row r="64">
          <cell r="D64">
            <v>3</v>
          </cell>
          <cell r="Q64" t="str">
            <v>206196R</v>
          </cell>
        </row>
        <row r="65">
          <cell r="D65">
            <v>2</v>
          </cell>
          <cell r="Q65" t="str">
            <v>206280L</v>
          </cell>
        </row>
        <row r="66">
          <cell r="D66">
            <v>2</v>
          </cell>
          <cell r="Q66" t="str">
            <v>206280R</v>
          </cell>
        </row>
        <row r="67">
          <cell r="D67">
            <v>3</v>
          </cell>
          <cell r="Q67" t="str">
            <v>206354L</v>
          </cell>
        </row>
        <row r="68">
          <cell r="D68">
            <v>3</v>
          </cell>
          <cell r="Q68" t="str">
            <v>206354R</v>
          </cell>
        </row>
        <row r="69">
          <cell r="D69">
            <v>1</v>
          </cell>
          <cell r="Q69" t="str">
            <v>206368L</v>
          </cell>
        </row>
        <row r="70">
          <cell r="D70">
            <v>1</v>
          </cell>
          <cell r="Q70" t="str">
            <v>206368R</v>
          </cell>
        </row>
        <row r="71">
          <cell r="D71">
            <v>2</v>
          </cell>
          <cell r="Q71" t="str">
            <v>206441L</v>
          </cell>
        </row>
        <row r="72">
          <cell r="D72">
            <v>2</v>
          </cell>
          <cell r="Q72" t="str">
            <v>206441R</v>
          </cell>
        </row>
        <row r="73">
          <cell r="D73">
            <v>2</v>
          </cell>
          <cell r="Q73" t="str">
            <v>206482L</v>
          </cell>
        </row>
        <row r="74">
          <cell r="D74">
            <v>2</v>
          </cell>
          <cell r="Q74" t="str">
            <v>206482R</v>
          </cell>
        </row>
        <row r="75">
          <cell r="D75">
            <v>3</v>
          </cell>
          <cell r="Q75" t="str">
            <v>206544L</v>
          </cell>
        </row>
        <row r="76">
          <cell r="D76">
            <v>3</v>
          </cell>
          <cell r="Q76" t="str">
            <v>206544R</v>
          </cell>
        </row>
        <row r="77">
          <cell r="D77">
            <v>3</v>
          </cell>
          <cell r="Q77" t="str">
            <v>206722L</v>
          </cell>
        </row>
        <row r="78">
          <cell r="D78">
            <v>3</v>
          </cell>
          <cell r="Q78" t="str">
            <v>206722R</v>
          </cell>
        </row>
        <row r="79">
          <cell r="D79">
            <v>2</v>
          </cell>
          <cell r="Q79" t="str">
            <v>206844L</v>
          </cell>
        </row>
        <row r="80">
          <cell r="D80">
            <v>2</v>
          </cell>
          <cell r="Q80" t="str">
            <v>206844R</v>
          </cell>
        </row>
        <row r="81">
          <cell r="D81">
            <v>1</v>
          </cell>
          <cell r="Q81" t="str">
            <v>207000L</v>
          </cell>
        </row>
        <row r="82">
          <cell r="D82">
            <v>1</v>
          </cell>
          <cell r="Q82" t="str">
            <v>207000R</v>
          </cell>
        </row>
        <row r="83">
          <cell r="D83">
            <v>2</v>
          </cell>
          <cell r="Q83" t="str">
            <v>400034L</v>
          </cell>
        </row>
        <row r="84">
          <cell r="D84">
            <v>2</v>
          </cell>
          <cell r="Q84" t="str">
            <v>400034R</v>
          </cell>
        </row>
        <row r="85">
          <cell r="D85">
            <v>1</v>
          </cell>
          <cell r="Q85" t="str">
            <v>400187L</v>
          </cell>
        </row>
        <row r="86">
          <cell r="D86">
            <v>1</v>
          </cell>
          <cell r="Q86" t="str">
            <v>400187R</v>
          </cell>
        </row>
        <row r="87">
          <cell r="D87">
            <v>3</v>
          </cell>
          <cell r="Q87" t="str">
            <v>400443L</v>
          </cell>
        </row>
        <row r="88">
          <cell r="D88">
            <v>3</v>
          </cell>
          <cell r="Q88" t="str">
            <v>400443R</v>
          </cell>
        </row>
        <row r="89">
          <cell r="D89">
            <v>1</v>
          </cell>
          <cell r="Q89" t="str">
            <v>400683L</v>
          </cell>
        </row>
        <row r="90">
          <cell r="D90">
            <v>1</v>
          </cell>
          <cell r="Q90" t="str">
            <v>400683R</v>
          </cell>
        </row>
        <row r="91">
          <cell r="D91">
            <v>3</v>
          </cell>
          <cell r="Q91" t="str">
            <v>400971L</v>
          </cell>
        </row>
        <row r="92">
          <cell r="D92">
            <v>3</v>
          </cell>
          <cell r="Q92" t="str">
            <v>400971R</v>
          </cell>
        </row>
        <row r="93">
          <cell r="D93">
            <v>2</v>
          </cell>
          <cell r="Q93" t="str">
            <v>401123L</v>
          </cell>
        </row>
        <row r="94">
          <cell r="D94">
            <v>3</v>
          </cell>
          <cell r="Q94" t="str">
            <v>401133L</v>
          </cell>
        </row>
        <row r="95">
          <cell r="D95">
            <v>3</v>
          </cell>
          <cell r="Q95" t="str">
            <v>401133R</v>
          </cell>
        </row>
        <row r="96">
          <cell r="D96">
            <v>3</v>
          </cell>
          <cell r="Q96" t="str">
            <v>401352L</v>
          </cell>
        </row>
        <row r="97">
          <cell r="D97">
            <v>3</v>
          </cell>
          <cell r="Q97" t="str">
            <v>401352R</v>
          </cell>
        </row>
        <row r="98">
          <cell r="D98">
            <v>3</v>
          </cell>
          <cell r="Q98" t="str">
            <v>401594L</v>
          </cell>
        </row>
        <row r="99">
          <cell r="D99">
            <v>3</v>
          </cell>
          <cell r="Q99" t="str">
            <v>401594R</v>
          </cell>
        </row>
        <row r="100">
          <cell r="D100">
            <v>2</v>
          </cell>
          <cell r="Q100" t="str">
            <v>401601L</v>
          </cell>
        </row>
        <row r="101">
          <cell r="D101">
            <v>2</v>
          </cell>
          <cell r="Q101" t="str">
            <v>401601R</v>
          </cell>
        </row>
        <row r="102">
          <cell r="D102">
            <v>3</v>
          </cell>
          <cell r="Q102" t="str">
            <v>401899L</v>
          </cell>
        </row>
        <row r="103">
          <cell r="D103">
            <v>3</v>
          </cell>
          <cell r="Q103" t="str">
            <v>401899R</v>
          </cell>
        </row>
        <row r="104">
          <cell r="D104">
            <v>2</v>
          </cell>
          <cell r="Q104" t="str">
            <v>401945L</v>
          </cell>
        </row>
        <row r="105">
          <cell r="D105">
            <v>2</v>
          </cell>
          <cell r="Q105" t="str">
            <v>401945R</v>
          </cell>
        </row>
        <row r="106">
          <cell r="D106">
            <v>2</v>
          </cell>
          <cell r="Q106" t="str">
            <v>402031L</v>
          </cell>
        </row>
        <row r="107">
          <cell r="D107">
            <v>2</v>
          </cell>
          <cell r="Q107" t="str">
            <v>402031R</v>
          </cell>
        </row>
        <row r="108">
          <cell r="D108">
            <v>2</v>
          </cell>
          <cell r="Q108" t="str">
            <v>402158L</v>
          </cell>
        </row>
        <row r="109">
          <cell r="D109">
            <v>2</v>
          </cell>
          <cell r="Q109" t="str">
            <v>402158R</v>
          </cell>
        </row>
        <row r="110">
          <cell r="D110">
            <v>3</v>
          </cell>
          <cell r="Q110" t="str">
            <v>402235L</v>
          </cell>
        </row>
        <row r="111">
          <cell r="D111">
            <v>3</v>
          </cell>
          <cell r="Q111" t="str">
            <v>402235R</v>
          </cell>
        </row>
        <row r="112">
          <cell r="D112">
            <v>1</v>
          </cell>
          <cell r="Q112" t="str">
            <v>402301L</v>
          </cell>
        </row>
        <row r="113">
          <cell r="D113">
            <v>1</v>
          </cell>
          <cell r="Q113" t="str">
            <v>402301R</v>
          </cell>
        </row>
        <row r="114">
          <cell r="D114">
            <v>1</v>
          </cell>
          <cell r="Q114" t="str">
            <v>402476L</v>
          </cell>
        </row>
        <row r="115">
          <cell r="D115">
            <v>1</v>
          </cell>
          <cell r="Q115" t="str">
            <v>402476R</v>
          </cell>
        </row>
        <row r="116">
          <cell r="D116">
            <v>1</v>
          </cell>
          <cell r="Q116" t="str">
            <v>402638L</v>
          </cell>
        </row>
        <row r="117">
          <cell r="D117">
            <v>1</v>
          </cell>
          <cell r="Q117" t="str">
            <v>402638R</v>
          </cell>
        </row>
        <row r="118">
          <cell r="D118">
            <v>1</v>
          </cell>
          <cell r="Q118" t="str">
            <v>402969L</v>
          </cell>
        </row>
        <row r="119">
          <cell r="D119">
            <v>1</v>
          </cell>
          <cell r="Q119" t="str">
            <v>402969R</v>
          </cell>
        </row>
        <row r="120">
          <cell r="D120">
            <v>3</v>
          </cell>
          <cell r="Q120" t="str">
            <v>403042L</v>
          </cell>
        </row>
        <row r="121">
          <cell r="D121">
            <v>3</v>
          </cell>
          <cell r="Q121" t="str">
            <v>403042R</v>
          </cell>
        </row>
        <row r="122">
          <cell r="D122">
            <v>1</v>
          </cell>
          <cell r="Q122" t="str">
            <v>403294L</v>
          </cell>
        </row>
        <row r="123">
          <cell r="D123">
            <v>1</v>
          </cell>
          <cell r="Q123" t="str">
            <v>403294R</v>
          </cell>
        </row>
        <row r="124">
          <cell r="D124">
            <v>1</v>
          </cell>
          <cell r="Q124" t="str">
            <v>403476L</v>
          </cell>
        </row>
        <row r="125">
          <cell r="D125">
            <v>1</v>
          </cell>
          <cell r="Q125" t="str">
            <v>403476R</v>
          </cell>
        </row>
        <row r="126">
          <cell r="D126">
            <v>2</v>
          </cell>
          <cell r="Q126" t="str">
            <v>403585L</v>
          </cell>
        </row>
        <row r="127">
          <cell r="D127">
            <v>2</v>
          </cell>
          <cell r="Q127" t="str">
            <v>403585R</v>
          </cell>
        </row>
        <row r="128">
          <cell r="D128">
            <v>1</v>
          </cell>
          <cell r="Q128" t="str">
            <v>403625L</v>
          </cell>
        </row>
        <row r="129">
          <cell r="D129">
            <v>1</v>
          </cell>
          <cell r="Q129" t="str">
            <v>403625R</v>
          </cell>
        </row>
        <row r="130">
          <cell r="D130">
            <v>2</v>
          </cell>
          <cell r="Q130" t="str">
            <v>403708L</v>
          </cell>
        </row>
        <row r="131">
          <cell r="D131">
            <v>2</v>
          </cell>
          <cell r="Q131" t="str">
            <v>403708R</v>
          </cell>
        </row>
        <row r="132">
          <cell r="D132">
            <v>3</v>
          </cell>
          <cell r="Q132" t="str">
            <v>403886R</v>
          </cell>
        </row>
        <row r="133">
          <cell r="D133">
            <v>3</v>
          </cell>
          <cell r="Q133" t="str">
            <v>403886R</v>
          </cell>
        </row>
        <row r="134">
          <cell r="D134">
            <v>2</v>
          </cell>
          <cell r="Q134" t="str">
            <v>403989L</v>
          </cell>
        </row>
        <row r="135">
          <cell r="D135">
            <v>2</v>
          </cell>
          <cell r="Q135" t="str">
            <v>403989R</v>
          </cell>
        </row>
        <row r="136">
          <cell r="D136">
            <v>2</v>
          </cell>
          <cell r="Q136" t="str">
            <v>404166L</v>
          </cell>
        </row>
        <row r="137">
          <cell r="D137">
            <v>2</v>
          </cell>
          <cell r="Q137" t="str">
            <v>404166R</v>
          </cell>
        </row>
        <row r="138">
          <cell r="D138">
            <v>1</v>
          </cell>
          <cell r="Q138" t="str">
            <v>404326L</v>
          </cell>
        </row>
        <row r="139">
          <cell r="D139">
            <v>1</v>
          </cell>
          <cell r="Q139" t="str">
            <v>404326R</v>
          </cell>
        </row>
        <row r="140">
          <cell r="D140">
            <v>1</v>
          </cell>
          <cell r="Q140" t="str">
            <v>404337L</v>
          </cell>
        </row>
        <row r="141">
          <cell r="D141">
            <v>1</v>
          </cell>
          <cell r="Q141" t="str">
            <v>404337R</v>
          </cell>
        </row>
        <row r="142">
          <cell r="D142">
            <v>2</v>
          </cell>
          <cell r="Q142" t="str">
            <v>404344L</v>
          </cell>
        </row>
        <row r="143">
          <cell r="D143">
            <v>2</v>
          </cell>
          <cell r="Q143" t="str">
            <v>404344R</v>
          </cell>
        </row>
        <row r="144">
          <cell r="D144">
            <v>1</v>
          </cell>
          <cell r="Q144" t="str">
            <v>404623L</v>
          </cell>
        </row>
        <row r="145">
          <cell r="D145">
            <v>1</v>
          </cell>
          <cell r="Q145" t="str">
            <v>404623R</v>
          </cell>
        </row>
        <row r="146">
          <cell r="D146">
            <v>3</v>
          </cell>
          <cell r="Q146" t="str">
            <v>404717L</v>
          </cell>
        </row>
        <row r="147">
          <cell r="D147">
            <v>3</v>
          </cell>
          <cell r="Q147" t="str">
            <v>404717R</v>
          </cell>
        </row>
        <row r="148">
          <cell r="D148">
            <v>2</v>
          </cell>
          <cell r="Q148" t="str">
            <v>405414L</v>
          </cell>
        </row>
        <row r="149">
          <cell r="D149">
            <v>2</v>
          </cell>
          <cell r="Q149" t="str">
            <v>405414R</v>
          </cell>
        </row>
        <row r="150">
          <cell r="D150">
            <v>1</v>
          </cell>
          <cell r="Q150" t="str">
            <v>405715L</v>
          </cell>
        </row>
        <row r="151">
          <cell r="D151">
            <v>1</v>
          </cell>
          <cell r="Q151" t="str">
            <v>405715R</v>
          </cell>
        </row>
        <row r="152">
          <cell r="D152">
            <v>3</v>
          </cell>
          <cell r="Q152" t="str">
            <v>700633L</v>
          </cell>
        </row>
        <row r="153">
          <cell r="D153">
            <v>3</v>
          </cell>
          <cell r="Q153" t="str">
            <v>700633R</v>
          </cell>
        </row>
        <row r="154">
          <cell r="D154">
            <v>1</v>
          </cell>
          <cell r="Q154" t="str">
            <v>701091L</v>
          </cell>
        </row>
        <row r="155">
          <cell r="D155">
            <v>1</v>
          </cell>
          <cell r="Q155" t="str">
            <v>701091R</v>
          </cell>
        </row>
        <row r="156">
          <cell r="D156">
            <v>1</v>
          </cell>
          <cell r="Q156" t="str">
            <v>701136L</v>
          </cell>
        </row>
        <row r="157">
          <cell r="D157">
            <v>1</v>
          </cell>
          <cell r="Q157" t="str">
            <v>701136R</v>
          </cell>
        </row>
        <row r="158">
          <cell r="D158">
            <v>1</v>
          </cell>
          <cell r="Q158" t="str">
            <v>701238L</v>
          </cell>
        </row>
        <row r="159">
          <cell r="D159">
            <v>1</v>
          </cell>
          <cell r="Q159" t="str">
            <v>701238R</v>
          </cell>
        </row>
        <row r="160">
          <cell r="D160">
            <v>3</v>
          </cell>
          <cell r="Q160" t="str">
            <v>701330L</v>
          </cell>
        </row>
        <row r="161">
          <cell r="D161">
            <v>3</v>
          </cell>
          <cell r="Q161" t="str">
            <v>701330R</v>
          </cell>
        </row>
        <row r="162">
          <cell r="D162">
            <v>2</v>
          </cell>
          <cell r="Q162" t="str">
            <v>701676L</v>
          </cell>
        </row>
        <row r="163">
          <cell r="D163">
            <v>2</v>
          </cell>
          <cell r="Q163" t="str">
            <v>701676R</v>
          </cell>
        </row>
        <row r="164">
          <cell r="D164">
            <v>3</v>
          </cell>
          <cell r="Q164" t="str">
            <v>701960L</v>
          </cell>
        </row>
        <row r="165">
          <cell r="D165">
            <v>3</v>
          </cell>
          <cell r="Q165" t="str">
            <v>701960R</v>
          </cell>
        </row>
        <row r="166">
          <cell r="D166">
            <v>2</v>
          </cell>
          <cell r="Q166" t="str">
            <v>702130L</v>
          </cell>
        </row>
        <row r="167">
          <cell r="D167">
            <v>2</v>
          </cell>
          <cell r="Q167" t="str">
            <v>702130R</v>
          </cell>
        </row>
        <row r="168">
          <cell r="D168">
            <v>3</v>
          </cell>
          <cell r="Q168" t="str">
            <v>702396L</v>
          </cell>
        </row>
        <row r="169">
          <cell r="D169">
            <v>3</v>
          </cell>
          <cell r="Q169" t="str">
            <v>702396R</v>
          </cell>
        </row>
        <row r="170">
          <cell r="D170">
            <v>1</v>
          </cell>
          <cell r="Q170" t="str">
            <v>703083L</v>
          </cell>
        </row>
        <row r="171">
          <cell r="D171">
            <v>1</v>
          </cell>
          <cell r="Q171" t="str">
            <v>703083R</v>
          </cell>
        </row>
        <row r="172">
          <cell r="D172">
            <v>2</v>
          </cell>
          <cell r="Q172" t="str">
            <v>703436L</v>
          </cell>
        </row>
        <row r="173">
          <cell r="D173">
            <v>2</v>
          </cell>
          <cell r="Q173" t="str">
            <v>703436R</v>
          </cell>
        </row>
        <row r="174">
          <cell r="D174">
            <v>3</v>
          </cell>
          <cell r="Q174" t="str">
            <v>703561L</v>
          </cell>
        </row>
        <row r="175">
          <cell r="D175">
            <v>3</v>
          </cell>
          <cell r="Q175" t="str">
            <v>703561R</v>
          </cell>
        </row>
        <row r="176">
          <cell r="D176">
            <v>2</v>
          </cell>
          <cell r="Q176" t="str">
            <v>703564L</v>
          </cell>
        </row>
        <row r="177">
          <cell r="D177">
            <v>2</v>
          </cell>
          <cell r="Q177" t="str">
            <v>703564R</v>
          </cell>
        </row>
        <row r="178">
          <cell r="D178">
            <v>3</v>
          </cell>
          <cell r="Q178" t="str">
            <v>704105L</v>
          </cell>
        </row>
        <row r="179">
          <cell r="D179">
            <v>3</v>
          </cell>
          <cell r="Q179" t="str">
            <v>704105R</v>
          </cell>
        </row>
        <row r="180">
          <cell r="D180">
            <v>3</v>
          </cell>
          <cell r="Q180" t="str">
            <v>704761L</v>
          </cell>
        </row>
        <row r="181">
          <cell r="D181">
            <v>3</v>
          </cell>
          <cell r="Q181" t="str">
            <v>704761R</v>
          </cell>
        </row>
        <row r="182">
          <cell r="D182">
            <v>3</v>
          </cell>
          <cell r="Q182" t="str">
            <v>705674L</v>
          </cell>
        </row>
        <row r="183">
          <cell r="D183">
            <v>3</v>
          </cell>
          <cell r="Q183" t="str">
            <v>705674R</v>
          </cell>
        </row>
        <row r="184">
          <cell r="D184">
            <v>3</v>
          </cell>
          <cell r="Q184" t="str">
            <v>705949L</v>
          </cell>
        </row>
        <row r="185">
          <cell r="D185">
            <v>3</v>
          </cell>
          <cell r="Q185" t="str">
            <v>705949R</v>
          </cell>
        </row>
        <row r="186">
          <cell r="D186">
            <v>2</v>
          </cell>
          <cell r="Q186" t="str">
            <v>707087L</v>
          </cell>
        </row>
        <row r="187">
          <cell r="D187">
            <v>2</v>
          </cell>
          <cell r="Q187" t="str">
            <v>707087R</v>
          </cell>
        </row>
        <row r="188">
          <cell r="D188">
            <v>2</v>
          </cell>
          <cell r="Q188" t="str">
            <v>800860L</v>
          </cell>
        </row>
        <row r="189">
          <cell r="D189">
            <v>2</v>
          </cell>
          <cell r="Q189" t="str">
            <v>800860R</v>
          </cell>
        </row>
        <row r="190">
          <cell r="D190">
            <v>3</v>
          </cell>
          <cell r="Q190" t="str">
            <v>801618L</v>
          </cell>
        </row>
        <row r="191">
          <cell r="D191">
            <v>3</v>
          </cell>
          <cell r="Q191" t="str">
            <v>801618R</v>
          </cell>
        </row>
        <row r="192">
          <cell r="D192">
            <v>2</v>
          </cell>
          <cell r="Q192" t="str">
            <v>802145L</v>
          </cell>
        </row>
        <row r="193">
          <cell r="D193">
            <v>2</v>
          </cell>
          <cell r="Q193" t="str">
            <v>802145R</v>
          </cell>
        </row>
        <row r="194">
          <cell r="D194">
            <v>2</v>
          </cell>
          <cell r="Q194" t="str">
            <v>802181L</v>
          </cell>
        </row>
        <row r="195">
          <cell r="D195">
            <v>2</v>
          </cell>
          <cell r="Q195" t="str">
            <v>802181R</v>
          </cell>
        </row>
        <row r="196">
          <cell r="D196">
            <v>2</v>
          </cell>
          <cell r="Q196" t="str">
            <v>802366L</v>
          </cell>
        </row>
        <row r="197">
          <cell r="D197">
            <v>2</v>
          </cell>
          <cell r="Q197" t="str">
            <v>802366R</v>
          </cell>
        </row>
        <row r="198">
          <cell r="D198">
            <v>2</v>
          </cell>
          <cell r="Q198" t="str">
            <v>802516L</v>
          </cell>
        </row>
        <row r="199">
          <cell r="D199">
            <v>2</v>
          </cell>
          <cell r="Q199" t="str">
            <v>802516R</v>
          </cell>
        </row>
        <row r="200">
          <cell r="D200">
            <v>1</v>
          </cell>
          <cell r="Q200" t="str">
            <v>802530L</v>
          </cell>
        </row>
        <row r="201">
          <cell r="D201">
            <v>1</v>
          </cell>
          <cell r="Q201" t="str">
            <v>802530R</v>
          </cell>
        </row>
        <row r="202">
          <cell r="D202">
            <v>3</v>
          </cell>
          <cell r="Q202" t="str">
            <v>802701L</v>
          </cell>
        </row>
        <row r="203">
          <cell r="D203">
            <v>3</v>
          </cell>
          <cell r="Q203" t="str">
            <v>802701R</v>
          </cell>
        </row>
        <row r="204">
          <cell r="D204">
            <v>2</v>
          </cell>
          <cell r="Q204" t="str">
            <v>802869L</v>
          </cell>
        </row>
        <row r="205">
          <cell r="D205">
            <v>2</v>
          </cell>
          <cell r="Q205" t="str">
            <v>802869R</v>
          </cell>
        </row>
        <row r="206">
          <cell r="D206">
            <v>3</v>
          </cell>
          <cell r="Q206" t="str">
            <v>802939L</v>
          </cell>
        </row>
        <row r="207">
          <cell r="D207">
            <v>3</v>
          </cell>
          <cell r="Q207" t="str">
            <v>802939R</v>
          </cell>
        </row>
        <row r="208">
          <cell r="D208">
            <v>1</v>
          </cell>
          <cell r="Q208" t="str">
            <v>802974L</v>
          </cell>
        </row>
        <row r="209">
          <cell r="D209">
            <v>1</v>
          </cell>
          <cell r="Q209" t="str">
            <v>802974R</v>
          </cell>
        </row>
        <row r="210">
          <cell r="D210">
            <v>1</v>
          </cell>
          <cell r="Q210" t="str">
            <v>803001L</v>
          </cell>
        </row>
        <row r="211">
          <cell r="D211">
            <v>1</v>
          </cell>
          <cell r="Q211" t="str">
            <v>803001R</v>
          </cell>
        </row>
        <row r="212">
          <cell r="D212">
            <v>1</v>
          </cell>
          <cell r="Q212" t="str">
            <v>803410L</v>
          </cell>
        </row>
        <row r="213">
          <cell r="D213">
            <v>1</v>
          </cell>
          <cell r="Q213" t="str">
            <v>803410R</v>
          </cell>
        </row>
        <row r="214">
          <cell r="D214">
            <v>3</v>
          </cell>
          <cell r="Q214" t="str">
            <v>803471L</v>
          </cell>
        </row>
        <row r="215">
          <cell r="D215">
            <v>3</v>
          </cell>
          <cell r="Q215" t="str">
            <v>803471R</v>
          </cell>
        </row>
        <row r="216">
          <cell r="D216">
            <v>3</v>
          </cell>
          <cell r="Q216" t="str">
            <v>804629L</v>
          </cell>
        </row>
        <row r="217">
          <cell r="D217">
            <v>3</v>
          </cell>
          <cell r="Q217" t="str">
            <v>804629R</v>
          </cell>
        </row>
        <row r="218">
          <cell r="D218">
            <v>3</v>
          </cell>
          <cell r="Q218" t="str">
            <v>805570L</v>
          </cell>
        </row>
        <row r="219">
          <cell r="D219">
            <v>3</v>
          </cell>
          <cell r="Q219" t="str">
            <v>805570R</v>
          </cell>
        </row>
        <row r="220">
          <cell r="D220">
            <v>2</v>
          </cell>
          <cell r="Q220" t="str">
            <v>806446L</v>
          </cell>
        </row>
        <row r="221">
          <cell r="D221">
            <v>2</v>
          </cell>
          <cell r="Q221" t="str">
            <v>806446R</v>
          </cell>
        </row>
        <row r="222">
          <cell r="D222">
            <v>3</v>
          </cell>
          <cell r="Q222" t="str">
            <v>806479L</v>
          </cell>
        </row>
        <row r="223">
          <cell r="D223">
            <v>3</v>
          </cell>
          <cell r="Q223" t="str">
            <v>806479R</v>
          </cell>
        </row>
        <row r="224">
          <cell r="D224">
            <v>1</v>
          </cell>
          <cell r="Q224" t="str">
            <v>144L</v>
          </cell>
        </row>
        <row r="225">
          <cell r="D225">
            <v>1</v>
          </cell>
          <cell r="Q225" t="str">
            <v>144R</v>
          </cell>
        </row>
        <row r="226">
          <cell r="D226">
            <v>2</v>
          </cell>
          <cell r="Q226" t="str">
            <v>149L</v>
          </cell>
        </row>
        <row r="227">
          <cell r="D227">
            <v>1</v>
          </cell>
          <cell r="Q227" t="str">
            <v>157L</v>
          </cell>
        </row>
        <row r="228">
          <cell r="D228">
            <v>1</v>
          </cell>
          <cell r="Q228" t="str">
            <v>157R</v>
          </cell>
        </row>
        <row r="229">
          <cell r="D229">
            <v>3</v>
          </cell>
          <cell r="Q229" t="str">
            <v>165L</v>
          </cell>
        </row>
        <row r="230">
          <cell r="D230">
            <v>3</v>
          </cell>
          <cell r="Q230" t="str">
            <v>165R</v>
          </cell>
        </row>
        <row r="231">
          <cell r="D231">
            <v>2</v>
          </cell>
          <cell r="Q231" t="str">
            <v>186L</v>
          </cell>
        </row>
        <row r="232">
          <cell r="D232">
            <v>2</v>
          </cell>
          <cell r="Q232" t="str">
            <v>186R</v>
          </cell>
        </row>
        <row r="233">
          <cell r="D233">
            <v>3</v>
          </cell>
          <cell r="Q233" t="str">
            <v>188L</v>
          </cell>
        </row>
        <row r="234">
          <cell r="D234">
            <v>3</v>
          </cell>
          <cell r="Q234" t="str">
            <v>188R</v>
          </cell>
        </row>
        <row r="235">
          <cell r="D235">
            <v>3</v>
          </cell>
          <cell r="Q235" t="str">
            <v>195R</v>
          </cell>
        </row>
        <row r="236">
          <cell r="D236">
            <v>2</v>
          </cell>
          <cell r="Q236" t="str">
            <v>204L</v>
          </cell>
        </row>
        <row r="237">
          <cell r="D237">
            <v>2</v>
          </cell>
          <cell r="Q237" t="str">
            <v>204R</v>
          </cell>
        </row>
        <row r="238">
          <cell r="D238">
            <v>2</v>
          </cell>
          <cell r="Q238" t="str">
            <v>219L</v>
          </cell>
        </row>
        <row r="239">
          <cell r="D239">
            <v>2</v>
          </cell>
          <cell r="Q239" t="str">
            <v>219R</v>
          </cell>
        </row>
        <row r="240">
          <cell r="D240">
            <v>2</v>
          </cell>
          <cell r="Q240" t="str">
            <v>220L</v>
          </cell>
        </row>
        <row r="241">
          <cell r="D241">
            <v>2</v>
          </cell>
          <cell r="Q241" t="str">
            <v>220R</v>
          </cell>
        </row>
        <row r="242">
          <cell r="D242">
            <v>1</v>
          </cell>
          <cell r="Q242" t="str">
            <v>223L</v>
          </cell>
        </row>
        <row r="243">
          <cell r="D243">
            <v>1</v>
          </cell>
          <cell r="Q243" t="str">
            <v>223R</v>
          </cell>
        </row>
        <row r="244">
          <cell r="D244">
            <v>2</v>
          </cell>
          <cell r="Q244" t="str">
            <v>243L</v>
          </cell>
        </row>
        <row r="245">
          <cell r="D245">
            <v>2</v>
          </cell>
          <cell r="Q245" t="str">
            <v>243R</v>
          </cell>
        </row>
        <row r="246">
          <cell r="D246">
            <v>1</v>
          </cell>
          <cell r="Q246" t="str">
            <v>244L</v>
          </cell>
        </row>
        <row r="247">
          <cell r="D247">
            <v>1</v>
          </cell>
          <cell r="Q247" t="str">
            <v>244R</v>
          </cell>
        </row>
        <row r="248">
          <cell r="D248">
            <v>1</v>
          </cell>
          <cell r="Q248" t="str">
            <v>251L</v>
          </cell>
        </row>
        <row r="249">
          <cell r="D249">
            <v>1</v>
          </cell>
          <cell r="Q249" t="str">
            <v>251R</v>
          </cell>
        </row>
        <row r="250">
          <cell r="D250">
            <v>1</v>
          </cell>
          <cell r="Q250" t="str">
            <v>263L</v>
          </cell>
        </row>
        <row r="251">
          <cell r="D251">
            <v>1</v>
          </cell>
          <cell r="Q251" t="str">
            <v>263R</v>
          </cell>
        </row>
        <row r="252">
          <cell r="D252">
            <v>3</v>
          </cell>
          <cell r="Q252" t="str">
            <v>264R</v>
          </cell>
        </row>
        <row r="253">
          <cell r="D253">
            <v>3</v>
          </cell>
          <cell r="Q253" t="str">
            <v>271L</v>
          </cell>
        </row>
        <row r="254">
          <cell r="D254">
            <v>3</v>
          </cell>
          <cell r="Q254" t="str">
            <v>271R</v>
          </cell>
        </row>
        <row r="255">
          <cell r="D255">
            <v>1</v>
          </cell>
          <cell r="Q255" t="str">
            <v>279L</v>
          </cell>
        </row>
        <row r="256">
          <cell r="D256">
            <v>1</v>
          </cell>
          <cell r="Q256" t="str">
            <v>279R</v>
          </cell>
        </row>
        <row r="257">
          <cell r="D257">
            <v>2</v>
          </cell>
          <cell r="Q257" t="str">
            <v>294L</v>
          </cell>
        </row>
        <row r="258">
          <cell r="D258">
            <v>2</v>
          </cell>
          <cell r="Q258" t="str">
            <v>294R</v>
          </cell>
        </row>
        <row r="259">
          <cell r="D259">
            <v>2</v>
          </cell>
          <cell r="Q259" t="str">
            <v>296L</v>
          </cell>
        </row>
        <row r="260">
          <cell r="D260">
            <v>2</v>
          </cell>
          <cell r="Q260" t="str">
            <v>296R</v>
          </cell>
        </row>
        <row r="261">
          <cell r="D261">
            <v>2</v>
          </cell>
          <cell r="Q261" t="str">
            <v>307L</v>
          </cell>
        </row>
        <row r="262">
          <cell r="D262">
            <v>2</v>
          </cell>
          <cell r="Q262" t="str">
            <v>307R</v>
          </cell>
        </row>
        <row r="263">
          <cell r="D263">
            <v>3</v>
          </cell>
          <cell r="Q263" t="str">
            <v>313L</v>
          </cell>
        </row>
        <row r="264">
          <cell r="D264">
            <v>3</v>
          </cell>
          <cell r="Q264" t="str">
            <v>313R</v>
          </cell>
        </row>
        <row r="265">
          <cell r="D265">
            <v>2</v>
          </cell>
          <cell r="Q265" t="str">
            <v>316L</v>
          </cell>
        </row>
        <row r="266">
          <cell r="D266">
            <v>2</v>
          </cell>
          <cell r="Q266" t="str">
            <v>316R</v>
          </cell>
        </row>
        <row r="267">
          <cell r="D267">
            <v>1</v>
          </cell>
          <cell r="Q267" t="str">
            <v>317L</v>
          </cell>
        </row>
        <row r="268">
          <cell r="D268">
            <v>1</v>
          </cell>
          <cell r="Q268" t="str">
            <v>317R</v>
          </cell>
        </row>
        <row r="269">
          <cell r="D269">
            <v>3</v>
          </cell>
          <cell r="Q269" t="str">
            <v>320L</v>
          </cell>
        </row>
        <row r="270">
          <cell r="D270">
            <v>3</v>
          </cell>
          <cell r="Q270" t="str">
            <v>320R</v>
          </cell>
        </row>
        <row r="271">
          <cell r="D271">
            <v>1</v>
          </cell>
          <cell r="Q271" t="str">
            <v>330L</v>
          </cell>
        </row>
        <row r="272">
          <cell r="D272">
            <v>1</v>
          </cell>
          <cell r="Q272" t="str">
            <v>330R</v>
          </cell>
        </row>
        <row r="273">
          <cell r="D273">
            <v>1</v>
          </cell>
          <cell r="Q273" t="str">
            <v>331L</v>
          </cell>
        </row>
        <row r="274">
          <cell r="D274">
            <v>3</v>
          </cell>
          <cell r="Q274" t="str">
            <v>334L</v>
          </cell>
        </row>
        <row r="275">
          <cell r="D275">
            <v>3</v>
          </cell>
          <cell r="Q275" t="str">
            <v>334R</v>
          </cell>
        </row>
        <row r="276">
          <cell r="D276">
            <v>3</v>
          </cell>
          <cell r="Q276" t="str">
            <v>342L</v>
          </cell>
        </row>
        <row r="277">
          <cell r="D277">
            <v>3</v>
          </cell>
          <cell r="Q277" t="str">
            <v>342R</v>
          </cell>
        </row>
        <row r="278">
          <cell r="D278">
            <v>2</v>
          </cell>
          <cell r="Q278" t="str">
            <v>345L</v>
          </cell>
        </row>
        <row r="279">
          <cell r="D279">
            <v>2</v>
          </cell>
          <cell r="Q279" t="str">
            <v>345R</v>
          </cell>
        </row>
        <row r="280">
          <cell r="D280">
            <v>1</v>
          </cell>
          <cell r="Q280" t="str">
            <v>349R</v>
          </cell>
        </row>
        <row r="281">
          <cell r="D281">
            <v>2</v>
          </cell>
          <cell r="Q281" t="str">
            <v>354L</v>
          </cell>
        </row>
        <row r="282">
          <cell r="D282">
            <v>2</v>
          </cell>
          <cell r="Q282" t="str">
            <v>354R</v>
          </cell>
        </row>
        <row r="283">
          <cell r="D283">
            <v>3</v>
          </cell>
          <cell r="Q283" t="str">
            <v>357L</v>
          </cell>
        </row>
        <row r="284">
          <cell r="D284">
            <v>3</v>
          </cell>
          <cell r="Q284" t="str">
            <v>357R</v>
          </cell>
        </row>
        <row r="285">
          <cell r="D285">
            <v>2</v>
          </cell>
          <cell r="Q285" t="str">
            <v>362L</v>
          </cell>
        </row>
        <row r="286">
          <cell r="D286">
            <v>2</v>
          </cell>
          <cell r="Q286" t="str">
            <v>362R</v>
          </cell>
        </row>
        <row r="287">
          <cell r="D287">
            <v>1</v>
          </cell>
          <cell r="Q287" t="str">
            <v>363L</v>
          </cell>
        </row>
        <row r="288">
          <cell r="D288">
            <v>1</v>
          </cell>
          <cell r="Q288" t="str">
            <v>363R</v>
          </cell>
        </row>
        <row r="289">
          <cell r="D289">
            <v>1</v>
          </cell>
          <cell r="Q289" t="str">
            <v>374L</v>
          </cell>
        </row>
        <row r="290">
          <cell r="D290">
            <v>1</v>
          </cell>
          <cell r="Q290" t="str">
            <v>374R</v>
          </cell>
        </row>
        <row r="291">
          <cell r="D291">
            <v>1</v>
          </cell>
          <cell r="Q291" t="str">
            <v>377L</v>
          </cell>
        </row>
        <row r="292">
          <cell r="D292">
            <v>1</v>
          </cell>
          <cell r="Q292" t="str">
            <v>377R</v>
          </cell>
        </row>
        <row r="293">
          <cell r="D293">
            <v>3</v>
          </cell>
          <cell r="Q293" t="str">
            <v>378L</v>
          </cell>
        </row>
        <row r="294">
          <cell r="D294">
            <v>3</v>
          </cell>
          <cell r="Q294" t="str">
            <v>378R</v>
          </cell>
        </row>
        <row r="295">
          <cell r="D295">
            <v>1</v>
          </cell>
          <cell r="Q295" t="str">
            <v>386L</v>
          </cell>
        </row>
        <row r="296">
          <cell r="D296">
            <v>1</v>
          </cell>
          <cell r="Q296" t="str">
            <v>386R</v>
          </cell>
        </row>
        <row r="297">
          <cell r="D297">
            <v>1</v>
          </cell>
          <cell r="Q297" t="str">
            <v>388L</v>
          </cell>
        </row>
        <row r="298">
          <cell r="D298">
            <v>1</v>
          </cell>
          <cell r="Q298" t="str">
            <v>388R</v>
          </cell>
        </row>
        <row r="299">
          <cell r="D299">
            <v>3</v>
          </cell>
          <cell r="Q299" t="str">
            <v>400L</v>
          </cell>
        </row>
        <row r="300">
          <cell r="D300">
            <v>3</v>
          </cell>
          <cell r="Q300" t="str">
            <v>400R</v>
          </cell>
        </row>
        <row r="301">
          <cell r="D301">
            <v>3</v>
          </cell>
          <cell r="Q301" t="str">
            <v>416L</v>
          </cell>
        </row>
        <row r="302">
          <cell r="D302">
            <v>3</v>
          </cell>
          <cell r="Q302" t="str">
            <v>416R</v>
          </cell>
        </row>
        <row r="303">
          <cell r="D303">
            <v>1</v>
          </cell>
          <cell r="Q303" t="str">
            <v>788L</v>
          </cell>
        </row>
        <row r="304">
          <cell r="D304">
            <v>1</v>
          </cell>
          <cell r="Q304" t="str">
            <v>788R</v>
          </cell>
        </row>
        <row r="305">
          <cell r="D305">
            <v>2</v>
          </cell>
          <cell r="Q305" t="str">
            <v>798L</v>
          </cell>
        </row>
        <row r="306">
          <cell r="D306">
            <v>2</v>
          </cell>
          <cell r="Q306" t="str">
            <v>798R</v>
          </cell>
        </row>
        <row r="307">
          <cell r="D307">
            <v>1</v>
          </cell>
          <cell r="Q307" t="str">
            <v>814L</v>
          </cell>
        </row>
        <row r="308">
          <cell r="D308">
            <v>1</v>
          </cell>
          <cell r="Q308" t="str">
            <v>814R</v>
          </cell>
        </row>
        <row r="309">
          <cell r="D309">
            <v>2</v>
          </cell>
          <cell r="Q309" t="str">
            <v>824L</v>
          </cell>
        </row>
        <row r="310">
          <cell r="D310">
            <v>2</v>
          </cell>
          <cell r="Q310" t="str">
            <v>824R</v>
          </cell>
        </row>
        <row r="311">
          <cell r="D311">
            <v>1</v>
          </cell>
          <cell r="Q311" t="str">
            <v>834L</v>
          </cell>
        </row>
        <row r="312">
          <cell r="D312">
            <v>1</v>
          </cell>
          <cell r="Q312" t="str">
            <v>834R</v>
          </cell>
        </row>
        <row r="313">
          <cell r="D313">
            <v>1</v>
          </cell>
          <cell r="Q313" t="str">
            <v>889L</v>
          </cell>
        </row>
        <row r="314">
          <cell r="D314">
            <v>3</v>
          </cell>
          <cell r="Q314" t="str">
            <v>918L</v>
          </cell>
        </row>
        <row r="315">
          <cell r="D315">
            <v>3</v>
          </cell>
          <cell r="Q315" t="str">
            <v>918R</v>
          </cell>
        </row>
        <row r="316">
          <cell r="D316">
            <v>3</v>
          </cell>
          <cell r="Q316" t="str">
            <v>945L</v>
          </cell>
        </row>
        <row r="317">
          <cell r="D317">
            <v>3</v>
          </cell>
          <cell r="Q317" t="str">
            <v>945R</v>
          </cell>
        </row>
        <row r="318">
          <cell r="D318">
            <v>2</v>
          </cell>
          <cell r="Q318" t="str">
            <v>954L</v>
          </cell>
        </row>
        <row r="319">
          <cell r="D319">
            <v>2</v>
          </cell>
          <cell r="Q319" t="str">
            <v>954R</v>
          </cell>
        </row>
        <row r="320">
          <cell r="D320">
            <v>2</v>
          </cell>
          <cell r="Q320" t="str">
            <v>976L</v>
          </cell>
        </row>
        <row r="321">
          <cell r="D321">
            <v>2</v>
          </cell>
          <cell r="Q321" t="str">
            <v>976R</v>
          </cell>
        </row>
        <row r="322">
          <cell r="D322">
            <v>2</v>
          </cell>
          <cell r="Q322" t="str">
            <v>980R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Master Quarter level list"/>
      <sheetName val="Outcomes IA WI"/>
      <sheetName val="AMR Test List"/>
      <sheetName val="Iowa Matched Cultures"/>
      <sheetName val="Chilton Matched DO and PF"/>
      <sheetName val="Old CA Matched cultures"/>
      <sheetName val="New CA Matched cultures"/>
      <sheetName val="CA Cultures"/>
      <sheetName val="PFChilton Accession Matching"/>
      <sheetName val="DOChilton Accession Matching"/>
      <sheetName val="Iowa DO cultures"/>
      <sheetName val="Iowa PF cultures"/>
      <sheetName val="Chilton results by tx"/>
      <sheetName val="PFChilton Cultu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>
            <v>2022071971</v>
          </cell>
          <cell r="B2">
            <v>1</v>
          </cell>
          <cell r="AP2" t="str">
            <v>206354L</v>
          </cell>
        </row>
        <row r="3">
          <cell r="A3">
            <v>2022071971</v>
          </cell>
          <cell r="B3">
            <v>2</v>
          </cell>
          <cell r="AP3" t="str">
            <v>206354R</v>
          </cell>
        </row>
        <row r="4">
          <cell r="A4">
            <v>2022071971</v>
          </cell>
          <cell r="B4">
            <v>3</v>
          </cell>
          <cell r="AP4" t="str">
            <v>206744L</v>
          </cell>
        </row>
        <row r="5">
          <cell r="A5">
            <v>2022071971</v>
          </cell>
          <cell r="B5">
            <v>4</v>
          </cell>
          <cell r="AP5" t="str">
            <v>206744R</v>
          </cell>
        </row>
        <row r="6">
          <cell r="A6">
            <v>2022071971</v>
          </cell>
          <cell r="B6">
            <v>5</v>
          </cell>
          <cell r="AP6" t="str">
            <v>400683L</v>
          </cell>
        </row>
        <row r="7">
          <cell r="A7">
            <v>2022071971</v>
          </cell>
          <cell r="B7">
            <v>6</v>
          </cell>
          <cell r="AP7" t="str">
            <v>400683R</v>
          </cell>
        </row>
        <row r="8">
          <cell r="A8">
            <v>2022071971</v>
          </cell>
          <cell r="B8">
            <v>7</v>
          </cell>
          <cell r="AP8" t="str">
            <v>401133L</v>
          </cell>
        </row>
        <row r="9">
          <cell r="A9">
            <v>2022071971</v>
          </cell>
          <cell r="B9">
            <v>8</v>
          </cell>
          <cell r="AP9" t="str">
            <v>401133R</v>
          </cell>
        </row>
        <row r="10">
          <cell r="A10">
            <v>2022071971</v>
          </cell>
          <cell r="B10">
            <v>9</v>
          </cell>
          <cell r="AP10" t="str">
            <v>404166L</v>
          </cell>
        </row>
        <row r="11">
          <cell r="A11">
            <v>2022071971</v>
          </cell>
          <cell r="B11">
            <v>10</v>
          </cell>
          <cell r="AP11" t="str">
            <v>404166R</v>
          </cell>
        </row>
        <row r="12">
          <cell r="A12">
            <v>2022071971</v>
          </cell>
          <cell r="B12">
            <v>11</v>
          </cell>
          <cell r="AP12" t="str">
            <v>404337L</v>
          </cell>
        </row>
        <row r="13">
          <cell r="A13">
            <v>2022071971</v>
          </cell>
          <cell r="B13">
            <v>12</v>
          </cell>
          <cell r="AP13" t="str">
            <v>404337R</v>
          </cell>
        </row>
        <row r="14">
          <cell r="A14">
            <v>2022071971</v>
          </cell>
          <cell r="B14">
            <v>13</v>
          </cell>
          <cell r="AP14" t="str">
            <v>700633L</v>
          </cell>
        </row>
        <row r="15">
          <cell r="A15">
            <v>2022071971</v>
          </cell>
          <cell r="B15">
            <v>14</v>
          </cell>
          <cell r="AP15" t="str">
            <v>700633R</v>
          </cell>
        </row>
        <row r="16">
          <cell r="A16">
            <v>2022071971</v>
          </cell>
          <cell r="B16">
            <v>15</v>
          </cell>
          <cell r="AP16" t="str">
            <v>702130L</v>
          </cell>
        </row>
        <row r="17">
          <cell r="A17">
            <v>2022071971</v>
          </cell>
          <cell r="B17">
            <v>16</v>
          </cell>
          <cell r="AP17" t="str">
            <v>702130R</v>
          </cell>
        </row>
        <row r="18">
          <cell r="A18">
            <v>2022071971</v>
          </cell>
          <cell r="B18">
            <v>17</v>
          </cell>
          <cell r="AP18" t="str">
            <v>802181L</v>
          </cell>
        </row>
        <row r="19">
          <cell r="A19">
            <v>2022071971</v>
          </cell>
          <cell r="B19">
            <v>18</v>
          </cell>
          <cell r="AP19" t="str">
            <v>802181R</v>
          </cell>
        </row>
        <row r="20">
          <cell r="A20">
            <v>2022071971</v>
          </cell>
          <cell r="B20">
            <v>19</v>
          </cell>
          <cell r="AP20" t="str">
            <v>802530L</v>
          </cell>
        </row>
        <row r="21">
          <cell r="A21">
            <v>2022071971</v>
          </cell>
          <cell r="B21">
            <v>20</v>
          </cell>
          <cell r="AP21" t="str">
            <v>802530R</v>
          </cell>
        </row>
        <row r="22">
          <cell r="A22">
            <v>2022071971</v>
          </cell>
          <cell r="B22">
            <v>21</v>
          </cell>
          <cell r="AP22" t="str">
            <v>802939L</v>
          </cell>
        </row>
        <row r="23">
          <cell r="A23">
            <v>2022071971</v>
          </cell>
          <cell r="B23">
            <v>22</v>
          </cell>
          <cell r="AP23" t="str">
            <v>802939R</v>
          </cell>
        </row>
        <row r="24">
          <cell r="A24">
            <v>2022073954</v>
          </cell>
          <cell r="B24">
            <v>1</v>
          </cell>
          <cell r="AP24" t="str">
            <v>200309L</v>
          </cell>
        </row>
        <row r="25">
          <cell r="A25">
            <v>2022073954</v>
          </cell>
          <cell r="B25">
            <v>2</v>
          </cell>
          <cell r="AP25" t="str">
            <v>200309R</v>
          </cell>
        </row>
        <row r="26">
          <cell r="A26">
            <v>2022073954</v>
          </cell>
          <cell r="B26">
            <v>3</v>
          </cell>
          <cell r="AP26" t="str">
            <v>704761L</v>
          </cell>
        </row>
        <row r="27">
          <cell r="A27">
            <v>2022073954</v>
          </cell>
          <cell r="B27">
            <v>4</v>
          </cell>
          <cell r="AP27" t="str">
            <v>704761R</v>
          </cell>
        </row>
        <row r="28">
          <cell r="A28">
            <v>2022073954</v>
          </cell>
          <cell r="B28">
            <v>5</v>
          </cell>
          <cell r="AP28" t="str">
            <v>707087L</v>
          </cell>
        </row>
        <row r="29">
          <cell r="A29">
            <v>2022073954</v>
          </cell>
          <cell r="B29">
            <v>6</v>
          </cell>
          <cell r="AP29" t="str">
            <v>707087R</v>
          </cell>
        </row>
        <row r="30">
          <cell r="A30">
            <v>2022078856</v>
          </cell>
          <cell r="B30">
            <v>1</v>
          </cell>
          <cell r="AP30" t="str">
            <v>200294L</v>
          </cell>
        </row>
        <row r="31">
          <cell r="A31">
            <v>2022078856</v>
          </cell>
          <cell r="B31">
            <v>2</v>
          </cell>
          <cell r="AP31" t="str">
            <v>200294R</v>
          </cell>
        </row>
        <row r="32">
          <cell r="A32">
            <v>2022078856</v>
          </cell>
          <cell r="B32">
            <v>3</v>
          </cell>
          <cell r="AP32" t="str">
            <v>203638L</v>
          </cell>
        </row>
        <row r="33">
          <cell r="A33">
            <v>2022078856</v>
          </cell>
          <cell r="B33">
            <v>4</v>
          </cell>
          <cell r="AP33" t="str">
            <v>203638R</v>
          </cell>
        </row>
        <row r="34">
          <cell r="A34">
            <v>2022078856</v>
          </cell>
          <cell r="B34">
            <v>5</v>
          </cell>
          <cell r="AP34" t="str">
            <v>203783L</v>
          </cell>
        </row>
        <row r="35">
          <cell r="A35">
            <v>2022078856</v>
          </cell>
          <cell r="B35">
            <v>6</v>
          </cell>
          <cell r="AP35" t="str">
            <v>203783R</v>
          </cell>
        </row>
        <row r="36">
          <cell r="A36">
            <v>2022078856</v>
          </cell>
          <cell r="B36">
            <v>7</v>
          </cell>
          <cell r="AP36" t="str">
            <v>404326L</v>
          </cell>
        </row>
        <row r="37">
          <cell r="A37">
            <v>2022078856</v>
          </cell>
          <cell r="B37">
            <v>8</v>
          </cell>
          <cell r="AP37" t="str">
            <v>404326R</v>
          </cell>
        </row>
        <row r="38">
          <cell r="A38">
            <v>2022078856</v>
          </cell>
          <cell r="B38">
            <v>9</v>
          </cell>
          <cell r="AP38" t="str">
            <v>405715L</v>
          </cell>
        </row>
        <row r="39">
          <cell r="A39">
            <v>2022078856</v>
          </cell>
          <cell r="B39">
            <v>10</v>
          </cell>
          <cell r="AP39" t="str">
            <v>405715R</v>
          </cell>
        </row>
        <row r="40">
          <cell r="A40">
            <v>2022078856</v>
          </cell>
          <cell r="B40">
            <v>11</v>
          </cell>
          <cell r="AP40" t="str">
            <v>703561L</v>
          </cell>
        </row>
        <row r="41">
          <cell r="A41">
            <v>2022078856</v>
          </cell>
          <cell r="B41">
            <v>12</v>
          </cell>
          <cell r="AP41" t="str">
            <v>703561R</v>
          </cell>
        </row>
        <row r="42">
          <cell r="A42">
            <v>2022078856</v>
          </cell>
          <cell r="B42">
            <v>13</v>
          </cell>
          <cell r="AP42" t="str">
            <v>803001L</v>
          </cell>
        </row>
        <row r="43">
          <cell r="A43">
            <v>2022078856</v>
          </cell>
          <cell r="B43">
            <v>14</v>
          </cell>
          <cell r="AP43" t="str">
            <v>803001R</v>
          </cell>
        </row>
        <row r="44">
          <cell r="A44">
            <v>2022078856</v>
          </cell>
          <cell r="B44">
            <v>15</v>
          </cell>
          <cell r="AP44" t="str">
            <v>806446L</v>
          </cell>
        </row>
        <row r="45">
          <cell r="A45">
            <v>2022078856</v>
          </cell>
          <cell r="B45">
            <v>16</v>
          </cell>
          <cell r="AP45" t="str">
            <v>806446R</v>
          </cell>
        </row>
        <row r="46">
          <cell r="A46">
            <v>2022081521</v>
          </cell>
          <cell r="B46">
            <v>1</v>
          </cell>
          <cell r="AP46" t="str">
            <v>201694L</v>
          </cell>
        </row>
        <row r="47">
          <cell r="A47">
            <v>2022081521</v>
          </cell>
          <cell r="B47">
            <v>2</v>
          </cell>
          <cell r="AP47" t="str">
            <v>201694R</v>
          </cell>
        </row>
        <row r="48">
          <cell r="A48">
            <v>2022081521</v>
          </cell>
          <cell r="B48">
            <v>3</v>
          </cell>
          <cell r="AP48" t="str">
            <v>202915L</v>
          </cell>
        </row>
        <row r="49">
          <cell r="A49">
            <v>2022081521</v>
          </cell>
          <cell r="B49">
            <v>4</v>
          </cell>
          <cell r="AP49" t="str">
            <v>202915R</v>
          </cell>
        </row>
        <row r="50">
          <cell r="A50">
            <v>2022081521</v>
          </cell>
          <cell r="B50">
            <v>5</v>
          </cell>
          <cell r="AP50" t="str">
            <v>203047L</v>
          </cell>
        </row>
        <row r="51">
          <cell r="A51">
            <v>2022081521</v>
          </cell>
          <cell r="B51">
            <v>6</v>
          </cell>
          <cell r="AP51" t="str">
            <v>203047R</v>
          </cell>
        </row>
        <row r="52">
          <cell r="A52">
            <v>2022081521</v>
          </cell>
          <cell r="B52">
            <v>7</v>
          </cell>
          <cell r="AP52" t="str">
            <v>204181L</v>
          </cell>
        </row>
        <row r="53">
          <cell r="A53">
            <v>2022081521</v>
          </cell>
          <cell r="B53">
            <v>8</v>
          </cell>
          <cell r="AP53" t="str">
            <v>204181R</v>
          </cell>
        </row>
        <row r="54">
          <cell r="A54">
            <v>2022081521</v>
          </cell>
          <cell r="B54">
            <v>9</v>
          </cell>
          <cell r="AP54" t="str">
            <v>205348L</v>
          </cell>
        </row>
        <row r="55">
          <cell r="A55">
            <v>2022081521</v>
          </cell>
          <cell r="B55">
            <v>10</v>
          </cell>
          <cell r="AP55" t="str">
            <v>205348R</v>
          </cell>
        </row>
        <row r="56">
          <cell r="A56">
            <v>2022081521</v>
          </cell>
          <cell r="B56">
            <v>11</v>
          </cell>
          <cell r="AP56" t="str">
            <v>401594L</v>
          </cell>
        </row>
        <row r="57">
          <cell r="A57">
            <v>2022081521</v>
          </cell>
          <cell r="B57">
            <v>12</v>
          </cell>
          <cell r="AP57" t="str">
            <v>401594R</v>
          </cell>
        </row>
        <row r="58">
          <cell r="A58">
            <v>2022081521</v>
          </cell>
          <cell r="B58">
            <v>13</v>
          </cell>
          <cell r="AP58" t="str">
            <v>402235L</v>
          </cell>
        </row>
        <row r="59">
          <cell r="A59">
            <v>2022081521</v>
          </cell>
          <cell r="B59">
            <v>14</v>
          </cell>
          <cell r="AP59" t="str">
            <v>402235R</v>
          </cell>
        </row>
        <row r="60">
          <cell r="A60">
            <v>2022085223</v>
          </cell>
          <cell r="B60">
            <v>1</v>
          </cell>
          <cell r="AP60" t="str">
            <v>200224L</v>
          </cell>
        </row>
        <row r="61">
          <cell r="A61">
            <v>2022085223</v>
          </cell>
          <cell r="B61">
            <v>2</v>
          </cell>
          <cell r="AP61" t="str">
            <v>200224R</v>
          </cell>
        </row>
        <row r="62">
          <cell r="A62">
            <v>2022085223</v>
          </cell>
          <cell r="B62">
            <v>3</v>
          </cell>
          <cell r="AP62" t="str">
            <v>202157L</v>
          </cell>
        </row>
        <row r="63">
          <cell r="A63">
            <v>2022085223</v>
          </cell>
          <cell r="B63">
            <v>4</v>
          </cell>
          <cell r="AP63" t="str">
            <v>202157R</v>
          </cell>
        </row>
        <row r="64">
          <cell r="A64">
            <v>2022085223</v>
          </cell>
          <cell r="B64">
            <v>5</v>
          </cell>
          <cell r="AP64" t="str">
            <v>202398L</v>
          </cell>
        </row>
        <row r="65">
          <cell r="A65">
            <v>2022085223</v>
          </cell>
          <cell r="B65">
            <v>6</v>
          </cell>
          <cell r="AP65" t="str">
            <v>202398R</v>
          </cell>
        </row>
        <row r="66">
          <cell r="A66">
            <v>2022085223</v>
          </cell>
          <cell r="B66">
            <v>7</v>
          </cell>
          <cell r="AP66" t="str">
            <v>202728L</v>
          </cell>
        </row>
        <row r="67">
          <cell r="A67">
            <v>2022085223</v>
          </cell>
          <cell r="B67">
            <v>8</v>
          </cell>
          <cell r="AP67" t="str">
            <v>202728R</v>
          </cell>
        </row>
        <row r="68">
          <cell r="A68">
            <v>2022085223</v>
          </cell>
          <cell r="B68">
            <v>9</v>
          </cell>
          <cell r="AP68" t="str">
            <v>204683L</v>
          </cell>
        </row>
        <row r="69">
          <cell r="A69">
            <v>2022085223</v>
          </cell>
          <cell r="B69">
            <v>10</v>
          </cell>
          <cell r="AP69" t="str">
            <v>204683R</v>
          </cell>
        </row>
        <row r="70">
          <cell r="A70">
            <v>2022085223</v>
          </cell>
          <cell r="B70">
            <v>11</v>
          </cell>
          <cell r="AP70" t="str">
            <v>206196L</v>
          </cell>
        </row>
        <row r="71">
          <cell r="A71">
            <v>2022085223</v>
          </cell>
          <cell r="B71">
            <v>12</v>
          </cell>
          <cell r="AP71" t="str">
            <v>206196R</v>
          </cell>
        </row>
        <row r="72">
          <cell r="A72">
            <v>2022085223</v>
          </cell>
          <cell r="B72">
            <v>13</v>
          </cell>
          <cell r="AP72" t="str">
            <v>206441L</v>
          </cell>
        </row>
        <row r="73">
          <cell r="A73">
            <v>2022085223</v>
          </cell>
          <cell r="B73">
            <v>14</v>
          </cell>
          <cell r="AP73" t="str">
            <v>206441R</v>
          </cell>
        </row>
        <row r="74">
          <cell r="A74">
            <v>2022085223</v>
          </cell>
          <cell r="B74">
            <v>15</v>
          </cell>
          <cell r="AP74" t="str">
            <v>206482L</v>
          </cell>
        </row>
        <row r="75">
          <cell r="A75">
            <v>2022085223</v>
          </cell>
          <cell r="B75">
            <v>16</v>
          </cell>
          <cell r="AP75" t="str">
            <v>206482R</v>
          </cell>
        </row>
        <row r="76">
          <cell r="A76">
            <v>2022085223</v>
          </cell>
          <cell r="B76">
            <v>17</v>
          </cell>
          <cell r="AP76" t="str">
            <v>207000L</v>
          </cell>
        </row>
        <row r="77">
          <cell r="A77">
            <v>2022085223</v>
          </cell>
          <cell r="B77">
            <v>18</v>
          </cell>
          <cell r="AP77" t="str">
            <v>207000R</v>
          </cell>
        </row>
        <row r="78">
          <cell r="A78">
            <v>2022085223</v>
          </cell>
          <cell r="B78">
            <v>19</v>
          </cell>
          <cell r="AP78" t="str">
            <v>400971L</v>
          </cell>
        </row>
        <row r="79">
          <cell r="A79">
            <v>2022085223</v>
          </cell>
          <cell r="B79">
            <v>20</v>
          </cell>
          <cell r="AP79" t="str">
            <v>400971R</v>
          </cell>
        </row>
        <row r="80">
          <cell r="A80">
            <v>2022085223</v>
          </cell>
          <cell r="B80">
            <v>21</v>
          </cell>
          <cell r="AP80" t="str">
            <v>401352L</v>
          </cell>
        </row>
        <row r="81">
          <cell r="A81">
            <v>2022085223</v>
          </cell>
          <cell r="B81">
            <v>22</v>
          </cell>
          <cell r="AP81" t="str">
            <v>401352R</v>
          </cell>
        </row>
        <row r="82">
          <cell r="A82">
            <v>2022085223</v>
          </cell>
          <cell r="B82">
            <v>23</v>
          </cell>
          <cell r="AP82" t="str">
            <v>401601L</v>
          </cell>
        </row>
        <row r="83">
          <cell r="A83">
            <v>2022085223</v>
          </cell>
          <cell r="B83">
            <v>24</v>
          </cell>
          <cell r="AP83" t="str">
            <v>401601R</v>
          </cell>
        </row>
        <row r="84">
          <cell r="A84">
            <v>2022085223</v>
          </cell>
          <cell r="B84">
            <v>25</v>
          </cell>
          <cell r="AP84" t="str">
            <v>402301L</v>
          </cell>
        </row>
        <row r="85">
          <cell r="A85">
            <v>2022085223</v>
          </cell>
          <cell r="B85">
            <v>26</v>
          </cell>
          <cell r="AP85" t="str">
            <v>402301R</v>
          </cell>
        </row>
        <row r="86">
          <cell r="A86">
            <v>2022085223</v>
          </cell>
          <cell r="B86">
            <v>27</v>
          </cell>
          <cell r="AP86" t="str">
            <v>402969L</v>
          </cell>
        </row>
        <row r="87">
          <cell r="A87">
            <v>2022085223</v>
          </cell>
          <cell r="B87">
            <v>28</v>
          </cell>
          <cell r="AP87" t="str">
            <v>402969R</v>
          </cell>
        </row>
        <row r="88">
          <cell r="A88">
            <v>2022085223</v>
          </cell>
          <cell r="B88">
            <v>29</v>
          </cell>
          <cell r="AP88" t="str">
            <v>403042L</v>
          </cell>
        </row>
        <row r="89">
          <cell r="A89">
            <v>2022085223</v>
          </cell>
          <cell r="B89">
            <v>30</v>
          </cell>
          <cell r="AP89" t="str">
            <v>403042R</v>
          </cell>
        </row>
        <row r="90">
          <cell r="A90">
            <v>2022085223</v>
          </cell>
          <cell r="B90">
            <v>31</v>
          </cell>
          <cell r="AP90" t="str">
            <v>701091L</v>
          </cell>
        </row>
        <row r="91">
          <cell r="A91">
            <v>2022085223</v>
          </cell>
          <cell r="B91">
            <v>32</v>
          </cell>
          <cell r="AP91" t="str">
            <v>701091R</v>
          </cell>
        </row>
        <row r="92">
          <cell r="A92">
            <v>2022085223</v>
          </cell>
          <cell r="B92">
            <v>33</v>
          </cell>
          <cell r="AP92" t="str">
            <v>701960L</v>
          </cell>
        </row>
        <row r="93">
          <cell r="A93">
            <v>2022085223</v>
          </cell>
          <cell r="B93">
            <v>34</v>
          </cell>
          <cell r="AP93" t="str">
            <v>701960R</v>
          </cell>
        </row>
        <row r="94">
          <cell r="A94">
            <v>2022085223</v>
          </cell>
          <cell r="B94">
            <v>35</v>
          </cell>
          <cell r="AP94" t="str">
            <v>703083L</v>
          </cell>
        </row>
        <row r="95">
          <cell r="A95">
            <v>2022085223</v>
          </cell>
          <cell r="B95">
            <v>36</v>
          </cell>
          <cell r="AP95" t="str">
            <v>703083R</v>
          </cell>
        </row>
        <row r="96">
          <cell r="A96">
            <v>2022085223</v>
          </cell>
          <cell r="B96">
            <v>37</v>
          </cell>
          <cell r="AP96" t="str">
            <v>801618L</v>
          </cell>
        </row>
        <row r="97">
          <cell r="A97">
            <v>2022085223</v>
          </cell>
          <cell r="B97">
            <v>38</v>
          </cell>
          <cell r="AP97" t="str">
            <v>801618R</v>
          </cell>
        </row>
        <row r="98">
          <cell r="A98">
            <v>2022085223</v>
          </cell>
          <cell r="B98">
            <v>39</v>
          </cell>
          <cell r="AP98" t="str">
            <v>802366L</v>
          </cell>
        </row>
        <row r="99">
          <cell r="A99">
            <v>2022085223</v>
          </cell>
          <cell r="B99">
            <v>40</v>
          </cell>
          <cell r="AP99" t="str">
            <v>802366R</v>
          </cell>
        </row>
        <row r="100">
          <cell r="A100">
            <v>2022085223</v>
          </cell>
          <cell r="B100">
            <v>41</v>
          </cell>
          <cell r="AP100" t="str">
            <v>802869L</v>
          </cell>
        </row>
        <row r="101">
          <cell r="A101">
            <v>2022085223</v>
          </cell>
          <cell r="B101">
            <v>42</v>
          </cell>
          <cell r="AP101" t="str">
            <v>802869R</v>
          </cell>
        </row>
        <row r="102">
          <cell r="A102">
            <v>2022085223</v>
          </cell>
          <cell r="B102">
            <v>43</v>
          </cell>
          <cell r="AP102" t="str">
            <v>803471L</v>
          </cell>
        </row>
        <row r="103">
          <cell r="A103">
            <v>2022085223</v>
          </cell>
          <cell r="B103">
            <v>44</v>
          </cell>
          <cell r="AP103" t="str">
            <v>803471R</v>
          </cell>
        </row>
        <row r="104">
          <cell r="A104">
            <v>2022088037</v>
          </cell>
          <cell r="B104">
            <v>1</v>
          </cell>
          <cell r="AP104" t="str">
            <v>187L</v>
          </cell>
        </row>
        <row r="105">
          <cell r="A105">
            <v>2022088037</v>
          </cell>
          <cell r="B105">
            <v>2</v>
          </cell>
          <cell r="AP105" t="str">
            <v>187R</v>
          </cell>
        </row>
        <row r="106">
          <cell r="A106">
            <v>2022088037</v>
          </cell>
          <cell r="B106">
            <v>3</v>
          </cell>
          <cell r="AP106" t="str">
            <v>200225L</v>
          </cell>
        </row>
        <row r="107">
          <cell r="A107">
            <v>2022088037</v>
          </cell>
          <cell r="B107">
            <v>4</v>
          </cell>
          <cell r="AP107" t="str">
            <v>200225R</v>
          </cell>
        </row>
        <row r="108">
          <cell r="A108">
            <v>2022088037</v>
          </cell>
          <cell r="B108">
            <v>5</v>
          </cell>
          <cell r="AP108" t="str">
            <v>1136L</v>
          </cell>
        </row>
        <row r="109">
          <cell r="A109">
            <v>2022088037</v>
          </cell>
          <cell r="B109">
            <v>6</v>
          </cell>
          <cell r="AP109" t="str">
            <v>1136R</v>
          </cell>
        </row>
        <row r="110">
          <cell r="A110">
            <v>2022088037</v>
          </cell>
          <cell r="B110">
            <v>7</v>
          </cell>
          <cell r="AP110" t="str">
            <v>1238L</v>
          </cell>
        </row>
        <row r="111">
          <cell r="A111">
            <v>2022088037</v>
          </cell>
          <cell r="B111">
            <v>8</v>
          </cell>
          <cell r="AP111" t="str">
            <v>1238R</v>
          </cell>
        </row>
        <row r="112">
          <cell r="A112">
            <v>2022088037</v>
          </cell>
          <cell r="B112">
            <v>9</v>
          </cell>
          <cell r="AP112" t="str">
            <v>401899L</v>
          </cell>
        </row>
        <row r="113">
          <cell r="A113">
            <v>2022088037</v>
          </cell>
          <cell r="B113">
            <v>10</v>
          </cell>
          <cell r="AP113" t="str">
            <v>401899R</v>
          </cell>
        </row>
        <row r="114">
          <cell r="A114">
            <v>2022088037</v>
          </cell>
          <cell r="B114">
            <v>11</v>
          </cell>
          <cell r="AP114" t="str">
            <v>2158L</v>
          </cell>
        </row>
        <row r="115">
          <cell r="A115">
            <v>2022088037</v>
          </cell>
          <cell r="B115">
            <v>12</v>
          </cell>
          <cell r="AP115" t="str">
            <v>2158R</v>
          </cell>
        </row>
        <row r="116">
          <cell r="A116">
            <v>2022088037</v>
          </cell>
          <cell r="B116">
            <v>13</v>
          </cell>
          <cell r="AP116" t="str">
            <v>802516L</v>
          </cell>
        </row>
        <row r="117">
          <cell r="A117">
            <v>2022088037</v>
          </cell>
          <cell r="B117">
            <v>14</v>
          </cell>
          <cell r="AP117" t="str">
            <v>802516R</v>
          </cell>
        </row>
        <row r="118">
          <cell r="A118">
            <v>2022088037</v>
          </cell>
          <cell r="B118">
            <v>15</v>
          </cell>
          <cell r="AP118" t="str">
            <v>2701L</v>
          </cell>
        </row>
        <row r="119">
          <cell r="A119">
            <v>2022088037</v>
          </cell>
          <cell r="B119">
            <v>16</v>
          </cell>
          <cell r="AP119" t="str">
            <v>2701R</v>
          </cell>
        </row>
        <row r="120">
          <cell r="A120">
            <v>2022088037</v>
          </cell>
          <cell r="B120">
            <v>17</v>
          </cell>
          <cell r="AP120" t="str">
            <v>403585L</v>
          </cell>
        </row>
        <row r="121">
          <cell r="A121">
            <v>2022088037</v>
          </cell>
          <cell r="B121">
            <v>18</v>
          </cell>
          <cell r="AP121" t="str">
            <v>403585R</v>
          </cell>
        </row>
        <row r="122">
          <cell r="A122">
            <v>2022088037</v>
          </cell>
          <cell r="B122">
            <v>19</v>
          </cell>
          <cell r="AP122" t="str">
            <v>403989L</v>
          </cell>
        </row>
        <row r="123">
          <cell r="A123">
            <v>2022088037</v>
          </cell>
          <cell r="B123">
            <v>20</v>
          </cell>
          <cell r="AP123" t="str">
            <v>403989R</v>
          </cell>
        </row>
        <row r="124">
          <cell r="A124">
            <v>2022088037</v>
          </cell>
          <cell r="B124">
            <v>21</v>
          </cell>
          <cell r="AP124" t="str">
            <v>404344L</v>
          </cell>
        </row>
        <row r="125">
          <cell r="A125">
            <v>2022088037</v>
          </cell>
          <cell r="B125">
            <v>22</v>
          </cell>
          <cell r="AP125" t="str">
            <v>404344R</v>
          </cell>
        </row>
        <row r="126">
          <cell r="A126">
            <v>2022088037</v>
          </cell>
          <cell r="B126">
            <v>23</v>
          </cell>
          <cell r="AP126" t="str">
            <v>4717L</v>
          </cell>
        </row>
        <row r="127">
          <cell r="A127">
            <v>2022088037</v>
          </cell>
          <cell r="B127">
            <v>24</v>
          </cell>
          <cell r="AP127" t="str">
            <v>4717R</v>
          </cell>
        </row>
        <row r="128">
          <cell r="A128">
            <v>2022088037</v>
          </cell>
          <cell r="B128">
            <v>25</v>
          </cell>
          <cell r="AP128" t="str">
            <v>705674L</v>
          </cell>
        </row>
        <row r="129">
          <cell r="A129">
            <v>2022088037</v>
          </cell>
          <cell r="B129">
            <v>26</v>
          </cell>
          <cell r="AP129" t="str">
            <v>705674R</v>
          </cell>
        </row>
        <row r="130">
          <cell r="A130">
            <v>2022088037</v>
          </cell>
          <cell r="B130">
            <v>27</v>
          </cell>
          <cell r="AP130" t="str">
            <v>6544L</v>
          </cell>
        </row>
        <row r="131">
          <cell r="A131">
            <v>2022088037</v>
          </cell>
          <cell r="B131">
            <v>28</v>
          </cell>
          <cell r="AP131" t="str">
            <v>6544R</v>
          </cell>
        </row>
        <row r="132">
          <cell r="A132">
            <v>2022088037</v>
          </cell>
          <cell r="B132">
            <v>29</v>
          </cell>
          <cell r="AP132" t="str">
            <v>6722L</v>
          </cell>
        </row>
        <row r="133">
          <cell r="A133">
            <v>2022088037</v>
          </cell>
          <cell r="B133">
            <v>30</v>
          </cell>
          <cell r="AP133" t="str">
            <v>6722R</v>
          </cell>
        </row>
        <row r="134">
          <cell r="A134">
            <v>2022089969</v>
          </cell>
          <cell r="B134">
            <v>1</v>
          </cell>
          <cell r="AP134" t="str">
            <v>3294L</v>
          </cell>
        </row>
        <row r="135">
          <cell r="A135">
            <v>2022089969</v>
          </cell>
          <cell r="B135">
            <v>2</v>
          </cell>
          <cell r="AP135" t="str">
            <v>3294R</v>
          </cell>
        </row>
        <row r="136">
          <cell r="A136">
            <v>2022089969</v>
          </cell>
          <cell r="B136">
            <v>3</v>
          </cell>
          <cell r="AP136" t="str">
            <v>2638L</v>
          </cell>
        </row>
        <row r="137">
          <cell r="A137">
            <v>2022089969</v>
          </cell>
          <cell r="B137">
            <v>4</v>
          </cell>
          <cell r="AP137" t="str">
            <v>2638R</v>
          </cell>
        </row>
        <row r="138">
          <cell r="A138">
            <v>2022089969</v>
          </cell>
          <cell r="B138">
            <v>5</v>
          </cell>
          <cell r="AP138" t="str">
            <v>201087L</v>
          </cell>
        </row>
        <row r="139">
          <cell r="A139">
            <v>2022089969</v>
          </cell>
          <cell r="B139">
            <v>6</v>
          </cell>
          <cell r="AP139" t="str">
            <v>201087R</v>
          </cell>
        </row>
        <row r="140">
          <cell r="A140">
            <v>2022089969</v>
          </cell>
          <cell r="B140">
            <v>7</v>
          </cell>
          <cell r="AP140" t="str">
            <v>701676L</v>
          </cell>
        </row>
        <row r="141">
          <cell r="A141">
            <v>2022089969</v>
          </cell>
          <cell r="B141">
            <v>8</v>
          </cell>
          <cell r="AP141" t="str">
            <v>701676R</v>
          </cell>
        </row>
        <row r="142">
          <cell r="A142">
            <v>2022089969</v>
          </cell>
          <cell r="B142">
            <v>9</v>
          </cell>
          <cell r="AP142" t="str">
            <v>51L</v>
          </cell>
        </row>
        <row r="143">
          <cell r="A143">
            <v>2022089969</v>
          </cell>
          <cell r="B143">
            <v>10</v>
          </cell>
          <cell r="AP143" t="str">
            <v>51R</v>
          </cell>
        </row>
        <row r="144">
          <cell r="A144">
            <v>2022089969</v>
          </cell>
          <cell r="B144">
            <v>11</v>
          </cell>
          <cell r="AP144" t="str">
            <v>4446L</v>
          </cell>
        </row>
        <row r="145">
          <cell r="A145">
            <v>2022089969</v>
          </cell>
          <cell r="B145">
            <v>12</v>
          </cell>
          <cell r="AP145" t="str">
            <v>4446R</v>
          </cell>
        </row>
        <row r="146">
          <cell r="A146">
            <v>2022089969</v>
          </cell>
          <cell r="B146">
            <v>13</v>
          </cell>
          <cell r="AP146" t="str">
            <v>201789L</v>
          </cell>
        </row>
        <row r="147">
          <cell r="A147">
            <v>2022089969</v>
          </cell>
          <cell r="B147">
            <v>14</v>
          </cell>
          <cell r="AP147" t="str">
            <v>201789R</v>
          </cell>
        </row>
        <row r="148">
          <cell r="A148">
            <v>2022089969</v>
          </cell>
          <cell r="B148">
            <v>15</v>
          </cell>
          <cell r="AP148" t="str">
            <v>4133L</v>
          </cell>
        </row>
        <row r="149">
          <cell r="A149">
            <v>2022089969</v>
          </cell>
          <cell r="B149">
            <v>16</v>
          </cell>
          <cell r="AP149" t="str">
            <v>4133R</v>
          </cell>
        </row>
        <row r="150">
          <cell r="A150">
            <v>2022089969</v>
          </cell>
          <cell r="B150">
            <v>17</v>
          </cell>
          <cell r="AP150" t="str">
            <v>206368L</v>
          </cell>
        </row>
        <row r="151">
          <cell r="A151">
            <v>2022089969</v>
          </cell>
          <cell r="B151">
            <v>18</v>
          </cell>
          <cell r="AP151" t="str">
            <v>206368R</v>
          </cell>
        </row>
        <row r="152">
          <cell r="A152">
            <v>2022089969</v>
          </cell>
          <cell r="B152">
            <v>19</v>
          </cell>
          <cell r="AP152" t="str">
            <v>5681L</v>
          </cell>
        </row>
        <row r="153">
          <cell r="A153">
            <v>2022089969</v>
          </cell>
          <cell r="B153">
            <v>20</v>
          </cell>
          <cell r="AP153" t="str">
            <v>5681R</v>
          </cell>
        </row>
        <row r="154">
          <cell r="A154">
            <v>2022089969</v>
          </cell>
          <cell r="B154">
            <v>21</v>
          </cell>
          <cell r="AP154" t="str">
            <v>6722L</v>
          </cell>
        </row>
        <row r="155">
          <cell r="A155">
            <v>2022089969</v>
          </cell>
          <cell r="B155">
            <v>22</v>
          </cell>
          <cell r="AP155" t="str">
            <v>6722R</v>
          </cell>
        </row>
        <row r="156">
          <cell r="A156">
            <v>2022089969</v>
          </cell>
          <cell r="B156">
            <v>23</v>
          </cell>
          <cell r="AP156" t="str">
            <v>2145L</v>
          </cell>
        </row>
        <row r="157">
          <cell r="A157">
            <v>2022089969</v>
          </cell>
          <cell r="B157">
            <v>24</v>
          </cell>
          <cell r="AP157" t="str">
            <v>2145R</v>
          </cell>
        </row>
        <row r="158">
          <cell r="A158">
            <v>2022089969</v>
          </cell>
          <cell r="B158">
            <v>25</v>
          </cell>
          <cell r="AP158" t="str">
            <v>400443L</v>
          </cell>
        </row>
        <row r="159">
          <cell r="A159">
            <v>2022089969</v>
          </cell>
          <cell r="B159">
            <v>26</v>
          </cell>
          <cell r="AP159" t="str">
            <v>400443R</v>
          </cell>
        </row>
        <row r="160">
          <cell r="A160">
            <v>2022089969</v>
          </cell>
          <cell r="B160">
            <v>27</v>
          </cell>
          <cell r="AP160" t="str">
            <v>6479L</v>
          </cell>
        </row>
        <row r="161">
          <cell r="A161">
            <v>2022089969</v>
          </cell>
          <cell r="B161">
            <v>28</v>
          </cell>
          <cell r="AP161" t="str">
            <v>6479R</v>
          </cell>
        </row>
        <row r="162">
          <cell r="A162">
            <v>2022089969</v>
          </cell>
          <cell r="B162">
            <v>29</v>
          </cell>
          <cell r="AP162" t="str">
            <v>401945L</v>
          </cell>
        </row>
        <row r="163">
          <cell r="A163">
            <v>2022089969</v>
          </cell>
          <cell r="B163">
            <v>30</v>
          </cell>
          <cell r="AP163" t="str">
            <v>401945R</v>
          </cell>
        </row>
        <row r="164">
          <cell r="A164">
            <v>2022089969</v>
          </cell>
          <cell r="B164">
            <v>31</v>
          </cell>
          <cell r="AP164" t="str">
            <v>3410L</v>
          </cell>
        </row>
        <row r="165">
          <cell r="A165">
            <v>2022089969</v>
          </cell>
          <cell r="B165">
            <v>32</v>
          </cell>
          <cell r="AP165" t="str">
            <v>3410R</v>
          </cell>
        </row>
        <row r="166">
          <cell r="A166">
            <v>2022089969</v>
          </cell>
          <cell r="B166">
            <v>33</v>
          </cell>
          <cell r="AP166" t="str">
            <v>4516L</v>
          </cell>
        </row>
        <row r="167">
          <cell r="A167">
            <v>2022089969</v>
          </cell>
          <cell r="B167">
            <v>34</v>
          </cell>
          <cell r="AP167" t="str">
            <v>4516R</v>
          </cell>
        </row>
        <row r="168">
          <cell r="A168">
            <v>2022089969</v>
          </cell>
          <cell r="B168">
            <v>35</v>
          </cell>
          <cell r="AP168" t="str">
            <v>404623L</v>
          </cell>
        </row>
        <row r="169">
          <cell r="A169">
            <v>2022089969</v>
          </cell>
          <cell r="B169">
            <v>36</v>
          </cell>
          <cell r="AP169" t="str">
            <v>404623R</v>
          </cell>
        </row>
        <row r="170">
          <cell r="A170">
            <v>2022089969</v>
          </cell>
          <cell r="B170">
            <v>37</v>
          </cell>
          <cell r="AP170" t="str">
            <v>5053L</v>
          </cell>
        </row>
        <row r="171">
          <cell r="A171">
            <v>2022089969</v>
          </cell>
          <cell r="B171">
            <v>38</v>
          </cell>
          <cell r="AP171" t="str">
            <v>5053R</v>
          </cell>
        </row>
        <row r="172">
          <cell r="A172">
            <v>2022089969</v>
          </cell>
          <cell r="B172">
            <v>39</v>
          </cell>
          <cell r="AP172" t="str">
            <v>805570L</v>
          </cell>
        </row>
        <row r="173">
          <cell r="A173">
            <v>2022089969</v>
          </cell>
          <cell r="B173">
            <v>40</v>
          </cell>
          <cell r="AP173" t="str">
            <v>805570R</v>
          </cell>
        </row>
        <row r="174">
          <cell r="A174">
            <v>2022089969</v>
          </cell>
          <cell r="B174">
            <v>41</v>
          </cell>
          <cell r="AP174" t="str">
            <v>5751L</v>
          </cell>
        </row>
        <row r="175">
          <cell r="A175">
            <v>2022089969</v>
          </cell>
          <cell r="B175">
            <v>42</v>
          </cell>
          <cell r="AP175" t="str">
            <v>5751R</v>
          </cell>
        </row>
        <row r="176">
          <cell r="A176">
            <v>2022092150</v>
          </cell>
          <cell r="B176">
            <v>1</v>
          </cell>
          <cell r="AP176" t="str">
            <v>1123L</v>
          </cell>
        </row>
        <row r="177">
          <cell r="A177">
            <v>2022092150</v>
          </cell>
          <cell r="B177">
            <v>2</v>
          </cell>
          <cell r="AP177" t="str">
            <v>1123R</v>
          </cell>
        </row>
        <row r="178">
          <cell r="A178">
            <v>2022092150</v>
          </cell>
          <cell r="B178">
            <v>3</v>
          </cell>
          <cell r="AP178" t="str">
            <v>2511L</v>
          </cell>
        </row>
        <row r="179">
          <cell r="A179">
            <v>2022092150</v>
          </cell>
          <cell r="B179">
            <v>4</v>
          </cell>
          <cell r="AP179" t="str">
            <v>2511R</v>
          </cell>
        </row>
        <row r="180">
          <cell r="A180">
            <v>2022092150</v>
          </cell>
          <cell r="B180">
            <v>5</v>
          </cell>
          <cell r="AP180" t="str">
            <v>3708L</v>
          </cell>
        </row>
        <row r="181">
          <cell r="A181">
            <v>2022092150</v>
          </cell>
          <cell r="B181">
            <v>6</v>
          </cell>
          <cell r="AP181" t="str">
            <v>3708R</v>
          </cell>
        </row>
        <row r="182">
          <cell r="A182">
            <v>2022092150</v>
          </cell>
          <cell r="B182">
            <v>7</v>
          </cell>
          <cell r="AP182" t="str">
            <v>203913L</v>
          </cell>
        </row>
        <row r="183">
          <cell r="A183">
            <v>2022092150</v>
          </cell>
          <cell r="B183">
            <v>8</v>
          </cell>
          <cell r="AP183" t="str">
            <v>203913R</v>
          </cell>
        </row>
        <row r="184">
          <cell r="A184">
            <v>2022092150</v>
          </cell>
          <cell r="B184">
            <v>9</v>
          </cell>
          <cell r="AP184" t="str">
            <v>4105L</v>
          </cell>
        </row>
        <row r="185">
          <cell r="A185">
            <v>2022092150</v>
          </cell>
          <cell r="B185">
            <v>10</v>
          </cell>
          <cell r="AP185" t="str">
            <v>4105R</v>
          </cell>
        </row>
        <row r="186">
          <cell r="A186">
            <v>2022092150</v>
          </cell>
          <cell r="B186">
            <v>11</v>
          </cell>
          <cell r="AP186" t="str">
            <v>804629L</v>
          </cell>
        </row>
        <row r="187">
          <cell r="A187">
            <v>2022092150</v>
          </cell>
          <cell r="B187">
            <v>12</v>
          </cell>
          <cell r="AP187" t="str">
            <v>804629R</v>
          </cell>
        </row>
        <row r="188">
          <cell r="A188">
            <v>2022092150</v>
          </cell>
          <cell r="B188">
            <v>13</v>
          </cell>
          <cell r="AP188" t="str">
            <v>5437L</v>
          </cell>
        </row>
        <row r="189">
          <cell r="A189">
            <v>2022092150</v>
          </cell>
          <cell r="B189">
            <v>14</v>
          </cell>
          <cell r="AP189" t="str">
            <v>5437R</v>
          </cell>
        </row>
        <row r="190">
          <cell r="A190">
            <v>2022092150</v>
          </cell>
          <cell r="B190">
            <v>15</v>
          </cell>
          <cell r="AP190" t="str">
            <v>6844L</v>
          </cell>
        </row>
        <row r="191">
          <cell r="A191">
            <v>2022092150</v>
          </cell>
          <cell r="B191">
            <v>16</v>
          </cell>
          <cell r="AP191" t="str">
            <v>6844R</v>
          </cell>
        </row>
        <row r="192">
          <cell r="A192">
            <v>2022092150</v>
          </cell>
          <cell r="B192">
            <v>17</v>
          </cell>
          <cell r="AP192" t="str">
            <v>702396L</v>
          </cell>
        </row>
        <row r="193">
          <cell r="A193">
            <v>2022092150</v>
          </cell>
          <cell r="B193">
            <v>18</v>
          </cell>
          <cell r="AP193" t="str">
            <v>702396R</v>
          </cell>
        </row>
        <row r="194">
          <cell r="A194">
            <v>2022094637</v>
          </cell>
          <cell r="B194">
            <v>1</v>
          </cell>
          <cell r="AP194" t="str">
            <v>34L</v>
          </cell>
        </row>
        <row r="195">
          <cell r="A195">
            <v>2022094637</v>
          </cell>
          <cell r="B195">
            <v>2</v>
          </cell>
          <cell r="AP195" t="str">
            <v>34R</v>
          </cell>
        </row>
        <row r="196">
          <cell r="A196">
            <v>2022094637</v>
          </cell>
          <cell r="B196">
            <v>3</v>
          </cell>
          <cell r="AP196" t="str">
            <v>289L</v>
          </cell>
        </row>
        <row r="197">
          <cell r="A197">
            <v>2022094637</v>
          </cell>
          <cell r="B197">
            <v>4</v>
          </cell>
          <cell r="AP197" t="str">
            <v>289R</v>
          </cell>
        </row>
        <row r="198">
          <cell r="A198">
            <v>2022094637</v>
          </cell>
          <cell r="B198">
            <v>5</v>
          </cell>
          <cell r="AP198" t="str">
            <v>860L</v>
          </cell>
        </row>
        <row r="199">
          <cell r="A199">
            <v>2022094637</v>
          </cell>
          <cell r="B199">
            <v>6</v>
          </cell>
          <cell r="AP199" t="str">
            <v>860R</v>
          </cell>
        </row>
        <row r="200">
          <cell r="A200">
            <v>2022094637</v>
          </cell>
          <cell r="B200">
            <v>7</v>
          </cell>
          <cell r="AP200" t="str">
            <v>2031L</v>
          </cell>
        </row>
        <row r="201">
          <cell r="A201">
            <v>2022094637</v>
          </cell>
          <cell r="B201">
            <v>8</v>
          </cell>
          <cell r="AP201" t="str">
            <v>2031R</v>
          </cell>
        </row>
        <row r="202">
          <cell r="A202">
            <v>2022094637</v>
          </cell>
          <cell r="B202">
            <v>9</v>
          </cell>
          <cell r="AP202" t="str">
            <v>3436L</v>
          </cell>
        </row>
        <row r="203">
          <cell r="A203">
            <v>2022094637</v>
          </cell>
          <cell r="B203">
            <v>10</v>
          </cell>
          <cell r="AP203" t="str">
            <v>3436R</v>
          </cell>
        </row>
        <row r="204">
          <cell r="A204">
            <v>2022094637</v>
          </cell>
          <cell r="B204">
            <v>11</v>
          </cell>
          <cell r="AP204" t="str">
            <v>3476L</v>
          </cell>
        </row>
        <row r="205">
          <cell r="A205">
            <v>2022094637</v>
          </cell>
          <cell r="B205">
            <v>12</v>
          </cell>
          <cell r="AP205" t="str">
            <v>3476R</v>
          </cell>
        </row>
        <row r="206">
          <cell r="A206">
            <v>2022094637</v>
          </cell>
          <cell r="B206">
            <v>13</v>
          </cell>
          <cell r="AP206" t="str">
            <v>5681L</v>
          </cell>
        </row>
        <row r="207">
          <cell r="A207">
            <v>2022094637</v>
          </cell>
          <cell r="B207">
            <v>14</v>
          </cell>
          <cell r="AP207" t="str">
            <v>5681R</v>
          </cell>
        </row>
        <row r="208">
          <cell r="A208">
            <v>2022094637</v>
          </cell>
          <cell r="B208">
            <v>15</v>
          </cell>
          <cell r="AP208" t="str">
            <v>6280L</v>
          </cell>
        </row>
        <row r="209">
          <cell r="A209">
            <v>2022094637</v>
          </cell>
          <cell r="B209">
            <v>16</v>
          </cell>
          <cell r="AP209" t="str">
            <v>6280R</v>
          </cell>
        </row>
        <row r="210">
          <cell r="AP210" t="str">
            <v/>
          </cell>
        </row>
        <row r="211">
          <cell r="AP211" t="str">
            <v/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/>
      <sheetData sheetId="1">
        <row r="2">
          <cell r="B2">
            <v>2</v>
          </cell>
          <cell r="E2">
            <v>29</v>
          </cell>
        </row>
        <row r="3">
          <cell r="B3">
            <v>2</v>
          </cell>
          <cell r="E3">
            <v>33</v>
          </cell>
        </row>
        <row r="4">
          <cell r="B4">
            <v>3</v>
          </cell>
          <cell r="E4">
            <v>140</v>
          </cell>
        </row>
        <row r="5">
          <cell r="B5">
            <v>3</v>
          </cell>
          <cell r="E5">
            <v>222</v>
          </cell>
        </row>
        <row r="6">
          <cell r="B6">
            <v>1</v>
          </cell>
          <cell r="E6">
            <v>242</v>
          </cell>
        </row>
        <row r="7">
          <cell r="B7">
            <v>1</v>
          </cell>
          <cell r="E7">
            <v>386</v>
          </cell>
        </row>
        <row r="8">
          <cell r="B8">
            <v>2</v>
          </cell>
          <cell r="E8">
            <v>460</v>
          </cell>
        </row>
        <row r="9">
          <cell r="B9">
            <v>3</v>
          </cell>
          <cell r="E9">
            <v>618</v>
          </cell>
        </row>
        <row r="10">
          <cell r="B10">
            <v>1</v>
          </cell>
          <cell r="E10">
            <v>641</v>
          </cell>
        </row>
        <row r="11">
          <cell r="B11">
            <v>1</v>
          </cell>
          <cell r="E11">
            <v>925</v>
          </cell>
        </row>
        <row r="12">
          <cell r="B12">
            <v>2</v>
          </cell>
          <cell r="E12">
            <v>1053</v>
          </cell>
        </row>
        <row r="13">
          <cell r="B13">
            <v>3</v>
          </cell>
          <cell r="E13">
            <v>1085</v>
          </cell>
        </row>
        <row r="14">
          <cell r="B14">
            <v>1</v>
          </cell>
          <cell r="E14">
            <v>1111</v>
          </cell>
        </row>
        <row r="15">
          <cell r="B15">
            <v>3</v>
          </cell>
          <cell r="E15">
            <v>1133</v>
          </cell>
        </row>
        <row r="16">
          <cell r="B16">
            <v>1</v>
          </cell>
          <cell r="E16">
            <v>1278</v>
          </cell>
        </row>
        <row r="17">
          <cell r="B17">
            <v>2</v>
          </cell>
          <cell r="E17">
            <v>1431</v>
          </cell>
        </row>
        <row r="18">
          <cell r="B18">
            <v>2</v>
          </cell>
          <cell r="E18">
            <v>1606</v>
          </cell>
        </row>
        <row r="19">
          <cell r="B19">
            <v>1</v>
          </cell>
          <cell r="E19">
            <v>1612</v>
          </cell>
        </row>
        <row r="20">
          <cell r="B20">
            <v>1</v>
          </cell>
          <cell r="E20">
            <v>1671</v>
          </cell>
        </row>
        <row r="21">
          <cell r="B21">
            <v>3</v>
          </cell>
          <cell r="E21">
            <v>1762</v>
          </cell>
        </row>
        <row r="22">
          <cell r="B22">
            <v>3</v>
          </cell>
          <cell r="E22">
            <v>1864</v>
          </cell>
        </row>
        <row r="23">
          <cell r="B23">
            <v>1</v>
          </cell>
          <cell r="E23">
            <v>1991</v>
          </cell>
        </row>
        <row r="24">
          <cell r="B24">
            <v>1</v>
          </cell>
          <cell r="E24">
            <v>2120</v>
          </cell>
        </row>
        <row r="25">
          <cell r="B25">
            <v>1</v>
          </cell>
          <cell r="E25">
            <v>2213</v>
          </cell>
        </row>
        <row r="26">
          <cell r="B26">
            <v>3</v>
          </cell>
          <cell r="E26">
            <v>2313</v>
          </cell>
        </row>
        <row r="27">
          <cell r="B27">
            <v>2</v>
          </cell>
          <cell r="E27">
            <v>2433</v>
          </cell>
        </row>
        <row r="28">
          <cell r="B28">
            <v>1</v>
          </cell>
          <cell r="E28">
            <v>2436</v>
          </cell>
        </row>
        <row r="29">
          <cell r="B29">
            <v>2</v>
          </cell>
          <cell r="E29">
            <v>2504</v>
          </cell>
        </row>
        <row r="30">
          <cell r="B30">
            <v>1</v>
          </cell>
          <cell r="E30">
            <v>2569</v>
          </cell>
        </row>
        <row r="31">
          <cell r="B31">
            <v>1</v>
          </cell>
          <cell r="E31">
            <v>2601</v>
          </cell>
        </row>
        <row r="32">
          <cell r="B32">
            <v>2</v>
          </cell>
          <cell r="E32">
            <v>2615</v>
          </cell>
        </row>
        <row r="33">
          <cell r="B33">
            <v>1</v>
          </cell>
          <cell r="E33">
            <v>2707</v>
          </cell>
        </row>
        <row r="34">
          <cell r="B34">
            <v>1</v>
          </cell>
          <cell r="E34">
            <v>2710</v>
          </cell>
        </row>
        <row r="35">
          <cell r="B35">
            <v>2</v>
          </cell>
          <cell r="E35">
            <v>2778</v>
          </cell>
        </row>
        <row r="36">
          <cell r="B36">
            <v>3</v>
          </cell>
          <cell r="E36">
            <v>2838</v>
          </cell>
        </row>
        <row r="37">
          <cell r="B37">
            <v>2</v>
          </cell>
          <cell r="E37">
            <v>2932</v>
          </cell>
        </row>
        <row r="38">
          <cell r="B38">
            <v>3</v>
          </cell>
          <cell r="E38">
            <v>3087</v>
          </cell>
        </row>
        <row r="39">
          <cell r="B39">
            <v>3</v>
          </cell>
          <cell r="E39">
            <v>3168</v>
          </cell>
        </row>
        <row r="40">
          <cell r="B40">
            <v>1</v>
          </cell>
          <cell r="E40">
            <v>3177</v>
          </cell>
        </row>
        <row r="41">
          <cell r="B41">
            <v>3</v>
          </cell>
          <cell r="E41">
            <v>3246</v>
          </cell>
        </row>
        <row r="42">
          <cell r="B42">
            <v>1</v>
          </cell>
          <cell r="E42">
            <v>3267</v>
          </cell>
        </row>
        <row r="43">
          <cell r="B43">
            <v>3</v>
          </cell>
          <cell r="E43">
            <v>3286</v>
          </cell>
        </row>
        <row r="44">
          <cell r="B44">
            <v>2</v>
          </cell>
          <cell r="E44">
            <v>3383</v>
          </cell>
        </row>
        <row r="45">
          <cell r="B45">
            <v>3</v>
          </cell>
          <cell r="E45">
            <v>3409</v>
          </cell>
        </row>
        <row r="46">
          <cell r="B46">
            <v>2</v>
          </cell>
          <cell r="E46">
            <v>3411</v>
          </cell>
        </row>
        <row r="47">
          <cell r="B47">
            <v>3</v>
          </cell>
          <cell r="E47">
            <v>3414</v>
          </cell>
        </row>
        <row r="48">
          <cell r="B48">
            <v>1</v>
          </cell>
          <cell r="E48">
            <v>3462</v>
          </cell>
        </row>
        <row r="49">
          <cell r="B49">
            <v>3</v>
          </cell>
          <cell r="E49">
            <v>3474</v>
          </cell>
        </row>
        <row r="50">
          <cell r="B50">
            <v>1</v>
          </cell>
          <cell r="E50">
            <v>3483</v>
          </cell>
        </row>
        <row r="51">
          <cell r="B51">
            <v>3</v>
          </cell>
          <cell r="E51">
            <v>3548</v>
          </cell>
        </row>
        <row r="52">
          <cell r="B52">
            <v>3</v>
          </cell>
          <cell r="E52">
            <v>3564</v>
          </cell>
        </row>
        <row r="53">
          <cell r="B53">
            <v>1</v>
          </cell>
          <cell r="E53">
            <v>3580</v>
          </cell>
        </row>
        <row r="54">
          <cell r="B54">
            <v>1</v>
          </cell>
          <cell r="E54">
            <v>3637</v>
          </cell>
        </row>
        <row r="55">
          <cell r="B55">
            <v>3</v>
          </cell>
          <cell r="E55">
            <v>3646</v>
          </cell>
        </row>
        <row r="56">
          <cell r="B56">
            <v>3</v>
          </cell>
          <cell r="E56">
            <v>3689</v>
          </cell>
        </row>
        <row r="57">
          <cell r="B57">
            <v>1</v>
          </cell>
          <cell r="E57">
            <v>3734</v>
          </cell>
        </row>
        <row r="58">
          <cell r="B58">
            <v>2</v>
          </cell>
          <cell r="E58">
            <v>3752</v>
          </cell>
        </row>
        <row r="59">
          <cell r="B59">
            <v>3</v>
          </cell>
          <cell r="E59">
            <v>3828</v>
          </cell>
        </row>
        <row r="60">
          <cell r="B60">
            <v>1</v>
          </cell>
          <cell r="E60">
            <v>3845</v>
          </cell>
        </row>
        <row r="61">
          <cell r="B61">
            <v>1</v>
          </cell>
          <cell r="E61">
            <v>3876</v>
          </cell>
        </row>
        <row r="62">
          <cell r="B62">
            <v>1</v>
          </cell>
          <cell r="E62">
            <v>3886</v>
          </cell>
        </row>
        <row r="63">
          <cell r="B63">
            <v>3</v>
          </cell>
          <cell r="E63">
            <v>3895</v>
          </cell>
        </row>
        <row r="64">
          <cell r="B64">
            <v>2</v>
          </cell>
          <cell r="E64">
            <v>4040</v>
          </cell>
        </row>
        <row r="65">
          <cell r="B65">
            <v>2</v>
          </cell>
          <cell r="E65">
            <v>4051</v>
          </cell>
        </row>
        <row r="66">
          <cell r="B66">
            <v>2</v>
          </cell>
          <cell r="E66">
            <v>4075</v>
          </cell>
        </row>
        <row r="67">
          <cell r="B67">
            <v>3</v>
          </cell>
          <cell r="E67">
            <v>4105</v>
          </cell>
        </row>
        <row r="68">
          <cell r="B68">
            <v>3</v>
          </cell>
          <cell r="E68">
            <v>4129</v>
          </cell>
        </row>
        <row r="69">
          <cell r="B69">
            <v>2</v>
          </cell>
          <cell r="E69">
            <v>4160</v>
          </cell>
        </row>
        <row r="70">
          <cell r="B70">
            <v>1</v>
          </cell>
          <cell r="E70">
            <v>4178</v>
          </cell>
        </row>
        <row r="71">
          <cell r="B71">
            <v>3</v>
          </cell>
          <cell r="E71">
            <v>4196</v>
          </cell>
        </row>
        <row r="72">
          <cell r="B72">
            <v>2</v>
          </cell>
          <cell r="E72">
            <v>4275</v>
          </cell>
        </row>
        <row r="73">
          <cell r="B73">
            <v>3</v>
          </cell>
          <cell r="E73">
            <v>4295</v>
          </cell>
        </row>
        <row r="74">
          <cell r="B74">
            <v>3</v>
          </cell>
          <cell r="E74">
            <v>4320</v>
          </cell>
        </row>
        <row r="75">
          <cell r="B75">
            <v>1</v>
          </cell>
          <cell r="E75">
            <v>4323</v>
          </cell>
        </row>
        <row r="76">
          <cell r="B76">
            <v>3</v>
          </cell>
          <cell r="E76">
            <v>4338</v>
          </cell>
        </row>
        <row r="77">
          <cell r="B77">
            <v>3</v>
          </cell>
          <cell r="E77">
            <v>4375</v>
          </cell>
        </row>
        <row r="78">
          <cell r="B78">
            <v>1</v>
          </cell>
          <cell r="E78">
            <v>4435</v>
          </cell>
        </row>
        <row r="79">
          <cell r="B79">
            <v>3</v>
          </cell>
          <cell r="E79">
            <v>4436</v>
          </cell>
        </row>
        <row r="80">
          <cell r="B80">
            <v>1</v>
          </cell>
          <cell r="E80">
            <v>4451</v>
          </cell>
        </row>
        <row r="81">
          <cell r="B81">
            <v>2</v>
          </cell>
          <cell r="E81">
            <v>4485</v>
          </cell>
        </row>
        <row r="82">
          <cell r="B82">
            <v>3</v>
          </cell>
          <cell r="E82">
            <v>4510</v>
          </cell>
        </row>
        <row r="83">
          <cell r="B83">
            <v>3</v>
          </cell>
          <cell r="E83">
            <v>4513</v>
          </cell>
        </row>
        <row r="84">
          <cell r="B84">
            <v>2</v>
          </cell>
          <cell r="E84">
            <v>4528</v>
          </cell>
        </row>
        <row r="85">
          <cell r="B85">
            <v>3</v>
          </cell>
          <cell r="E85">
            <v>4529</v>
          </cell>
        </row>
        <row r="86">
          <cell r="B86">
            <v>3</v>
          </cell>
          <cell r="E86">
            <v>4574</v>
          </cell>
        </row>
        <row r="87">
          <cell r="B87">
            <v>3</v>
          </cell>
          <cell r="E87">
            <v>4586</v>
          </cell>
        </row>
        <row r="88">
          <cell r="B88">
            <v>1</v>
          </cell>
          <cell r="E88">
            <v>4596</v>
          </cell>
        </row>
        <row r="89">
          <cell r="B89">
            <v>2</v>
          </cell>
          <cell r="E89">
            <v>4640</v>
          </cell>
        </row>
        <row r="90">
          <cell r="B90">
            <v>1</v>
          </cell>
          <cell r="E90">
            <v>4652</v>
          </cell>
        </row>
        <row r="91">
          <cell r="B91">
            <v>1</v>
          </cell>
          <cell r="E91">
            <v>4664</v>
          </cell>
        </row>
        <row r="92">
          <cell r="B92">
            <v>1</v>
          </cell>
          <cell r="E92">
            <v>4665</v>
          </cell>
        </row>
        <row r="93">
          <cell r="B93">
            <v>2</v>
          </cell>
          <cell r="E93">
            <v>4734</v>
          </cell>
        </row>
        <row r="94">
          <cell r="B94">
            <v>2</v>
          </cell>
          <cell r="E94">
            <v>4754</v>
          </cell>
        </row>
        <row r="95">
          <cell r="B95">
            <v>1</v>
          </cell>
          <cell r="E95">
            <v>4759</v>
          </cell>
        </row>
        <row r="96">
          <cell r="B96">
            <v>3</v>
          </cell>
          <cell r="E96">
            <v>4763</v>
          </cell>
        </row>
        <row r="97">
          <cell r="B97">
            <v>2</v>
          </cell>
          <cell r="E97">
            <v>4776</v>
          </cell>
        </row>
        <row r="98">
          <cell r="B98">
            <v>1</v>
          </cell>
          <cell r="E98">
            <v>4809</v>
          </cell>
        </row>
        <row r="99">
          <cell r="B99">
            <v>2</v>
          </cell>
          <cell r="E99">
            <v>4813</v>
          </cell>
        </row>
        <row r="100">
          <cell r="B100">
            <v>3</v>
          </cell>
          <cell r="E100">
            <v>4826</v>
          </cell>
        </row>
        <row r="101">
          <cell r="B101">
            <v>2</v>
          </cell>
          <cell r="E101">
            <v>4838</v>
          </cell>
        </row>
        <row r="102">
          <cell r="B102">
            <v>1</v>
          </cell>
          <cell r="E102">
            <v>4847</v>
          </cell>
        </row>
        <row r="103">
          <cell r="B103">
            <v>3</v>
          </cell>
          <cell r="E103">
            <v>4859</v>
          </cell>
        </row>
        <row r="104">
          <cell r="B104">
            <v>1</v>
          </cell>
          <cell r="E104">
            <v>4931</v>
          </cell>
        </row>
        <row r="105">
          <cell r="B105">
            <v>1</v>
          </cell>
          <cell r="E105">
            <v>4955</v>
          </cell>
        </row>
        <row r="106">
          <cell r="B106">
            <v>2</v>
          </cell>
          <cell r="E106">
            <v>4966</v>
          </cell>
        </row>
        <row r="107">
          <cell r="B107">
            <v>2</v>
          </cell>
          <cell r="E107">
            <v>5001</v>
          </cell>
        </row>
        <row r="108">
          <cell r="B108">
            <v>3</v>
          </cell>
          <cell r="E108">
            <v>5012</v>
          </cell>
        </row>
        <row r="109">
          <cell r="B109">
            <v>2</v>
          </cell>
          <cell r="E109">
            <v>5050</v>
          </cell>
        </row>
        <row r="110">
          <cell r="B110">
            <v>1</v>
          </cell>
          <cell r="E110">
            <v>5067</v>
          </cell>
        </row>
        <row r="111">
          <cell r="B111">
            <v>1</v>
          </cell>
          <cell r="E111">
            <v>5071</v>
          </cell>
        </row>
        <row r="112">
          <cell r="B112">
            <v>2</v>
          </cell>
          <cell r="E112">
            <v>5078</v>
          </cell>
        </row>
        <row r="113">
          <cell r="B113">
            <v>2</v>
          </cell>
          <cell r="E113">
            <v>5096</v>
          </cell>
        </row>
        <row r="114">
          <cell r="B114">
            <v>3</v>
          </cell>
          <cell r="E114">
            <v>5134</v>
          </cell>
        </row>
        <row r="115">
          <cell r="B115">
            <v>1</v>
          </cell>
          <cell r="E115">
            <v>5142</v>
          </cell>
        </row>
        <row r="116">
          <cell r="B116">
            <v>3</v>
          </cell>
          <cell r="E116">
            <v>5171</v>
          </cell>
        </row>
        <row r="117">
          <cell r="B117">
            <v>3</v>
          </cell>
          <cell r="E117">
            <v>5372</v>
          </cell>
        </row>
        <row r="118">
          <cell r="B118">
            <v>3</v>
          </cell>
          <cell r="E118">
            <v>5438</v>
          </cell>
        </row>
        <row r="119">
          <cell r="B119">
            <v>3</v>
          </cell>
          <cell r="E119">
            <v>5531</v>
          </cell>
        </row>
        <row r="120">
          <cell r="B120">
            <v>3</v>
          </cell>
          <cell r="E120">
            <v>5544</v>
          </cell>
        </row>
        <row r="121">
          <cell r="B121">
            <v>2</v>
          </cell>
          <cell r="E121">
            <v>5557</v>
          </cell>
        </row>
        <row r="122">
          <cell r="B122">
            <v>2</v>
          </cell>
          <cell r="E122">
            <v>5632</v>
          </cell>
        </row>
        <row r="123">
          <cell r="B123">
            <v>2</v>
          </cell>
          <cell r="E123">
            <v>5682</v>
          </cell>
        </row>
        <row r="124">
          <cell r="B124">
            <v>2</v>
          </cell>
          <cell r="E124">
            <v>5781</v>
          </cell>
        </row>
        <row r="125">
          <cell r="B125">
            <v>1</v>
          </cell>
          <cell r="E125">
            <v>5898</v>
          </cell>
        </row>
        <row r="126">
          <cell r="B126">
            <v>2</v>
          </cell>
          <cell r="E126">
            <v>6000</v>
          </cell>
        </row>
        <row r="127">
          <cell r="B127">
            <v>2</v>
          </cell>
          <cell r="E127">
            <v>6038</v>
          </cell>
        </row>
        <row r="128">
          <cell r="B128">
            <v>1</v>
          </cell>
          <cell r="E128">
            <v>6076</v>
          </cell>
        </row>
        <row r="129">
          <cell r="B129">
            <v>1</v>
          </cell>
          <cell r="E129">
            <v>6113</v>
          </cell>
        </row>
        <row r="130">
          <cell r="B130">
            <v>2</v>
          </cell>
          <cell r="E130">
            <v>6183</v>
          </cell>
        </row>
        <row r="131">
          <cell r="B131">
            <v>3</v>
          </cell>
          <cell r="E131">
            <v>6235</v>
          </cell>
        </row>
        <row r="132">
          <cell r="B132">
            <v>2</v>
          </cell>
          <cell r="E132">
            <v>6236</v>
          </cell>
        </row>
        <row r="133">
          <cell r="B133">
            <v>2</v>
          </cell>
          <cell r="E133">
            <v>6245</v>
          </cell>
        </row>
        <row r="134">
          <cell r="B134">
            <v>2</v>
          </cell>
          <cell r="E134">
            <v>6256</v>
          </cell>
        </row>
        <row r="135">
          <cell r="B135">
            <v>1</v>
          </cell>
          <cell r="E135">
            <v>6284</v>
          </cell>
        </row>
        <row r="136">
          <cell r="B136">
            <v>2</v>
          </cell>
          <cell r="E136">
            <v>6305</v>
          </cell>
        </row>
        <row r="137">
          <cell r="B137">
            <v>3</v>
          </cell>
          <cell r="E137">
            <v>6328</v>
          </cell>
        </row>
        <row r="138">
          <cell r="B138">
            <v>2</v>
          </cell>
          <cell r="E138">
            <v>6459</v>
          </cell>
        </row>
        <row r="139">
          <cell r="B139">
            <v>3</v>
          </cell>
          <cell r="E139">
            <v>6495</v>
          </cell>
        </row>
        <row r="140">
          <cell r="B140">
            <v>1</v>
          </cell>
          <cell r="E140">
            <v>6522</v>
          </cell>
        </row>
        <row r="141">
          <cell r="B141">
            <v>1</v>
          </cell>
          <cell r="E141">
            <v>6530</v>
          </cell>
        </row>
        <row r="142">
          <cell r="B142">
            <v>1</v>
          </cell>
          <cell r="E142">
            <v>6539</v>
          </cell>
        </row>
        <row r="143">
          <cell r="B143">
            <v>3</v>
          </cell>
          <cell r="E143">
            <v>6603</v>
          </cell>
        </row>
        <row r="144">
          <cell r="B144">
            <v>3</v>
          </cell>
          <cell r="E144">
            <v>6650</v>
          </cell>
        </row>
        <row r="145">
          <cell r="B145">
            <v>3</v>
          </cell>
          <cell r="E145">
            <v>6657</v>
          </cell>
        </row>
        <row r="146">
          <cell r="B146">
            <v>1</v>
          </cell>
          <cell r="E146">
            <v>6667</v>
          </cell>
        </row>
        <row r="147">
          <cell r="B147">
            <v>2</v>
          </cell>
          <cell r="E147">
            <v>6674</v>
          </cell>
        </row>
        <row r="148">
          <cell r="B148">
            <v>2</v>
          </cell>
          <cell r="E148">
            <v>6799</v>
          </cell>
        </row>
        <row r="149">
          <cell r="B149">
            <v>2</v>
          </cell>
          <cell r="E149">
            <v>6815</v>
          </cell>
        </row>
        <row r="150">
          <cell r="B150">
            <v>2</v>
          </cell>
          <cell r="E150">
            <v>6833</v>
          </cell>
        </row>
        <row r="151">
          <cell r="B151">
            <v>3</v>
          </cell>
          <cell r="E151">
            <v>6984</v>
          </cell>
        </row>
        <row r="152">
          <cell r="B152">
            <v>3</v>
          </cell>
          <cell r="E152">
            <v>6987</v>
          </cell>
        </row>
        <row r="153">
          <cell r="B153">
            <v>3</v>
          </cell>
          <cell r="E153">
            <v>7018</v>
          </cell>
        </row>
        <row r="154">
          <cell r="B154">
            <v>1</v>
          </cell>
          <cell r="E154">
            <v>7055</v>
          </cell>
        </row>
        <row r="155">
          <cell r="B155">
            <v>2</v>
          </cell>
          <cell r="E155">
            <v>7059</v>
          </cell>
        </row>
        <row r="156">
          <cell r="B156">
            <v>2</v>
          </cell>
          <cell r="E156">
            <v>7086</v>
          </cell>
        </row>
        <row r="157">
          <cell r="B157">
            <v>1</v>
          </cell>
          <cell r="E157">
            <v>7181</v>
          </cell>
        </row>
        <row r="158">
          <cell r="B158">
            <v>1</v>
          </cell>
          <cell r="E158">
            <v>7221</v>
          </cell>
        </row>
        <row r="159">
          <cell r="B159">
            <v>3</v>
          </cell>
          <cell r="E159">
            <v>7263</v>
          </cell>
        </row>
        <row r="160">
          <cell r="B160">
            <v>1</v>
          </cell>
          <cell r="E160">
            <v>7296</v>
          </cell>
        </row>
        <row r="161">
          <cell r="B161">
            <v>2</v>
          </cell>
          <cell r="E161">
            <v>7386</v>
          </cell>
        </row>
        <row r="162">
          <cell r="B162">
            <v>1</v>
          </cell>
          <cell r="E162">
            <v>7428</v>
          </cell>
        </row>
        <row r="163">
          <cell r="B163">
            <v>2</v>
          </cell>
          <cell r="E163">
            <v>7468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uckley, Michelle" id="{FE5C40C8-8EBD-BB4B-AEEF-9D43009196AE}" userId="S::Michelle.Buckley@ttu.edu::9bdb81ca-60bd-46ef-8a40-c1b28c98871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69411805556" createdVersion="8" refreshedVersion="8" minRefreshableVersion="3" recordCount="107" xr:uid="{F22FA8B5-D174-FE46-87B5-8091140688C7}">
  <cacheSource type="worksheet">
    <worksheetSource ref="J1:J108" sheet="DO Values"/>
  </cacheSource>
  <cacheFields count="1">
    <cacheField name="Ampicillin" numFmtId="0">
      <sharedItems containsSemiMixedTypes="0" containsString="0" containsNumber="1" minValue="0.12" maxValue="8" count="6">
        <n v="8"/>
        <n v="0.12"/>
        <n v="2"/>
        <n v="1"/>
        <n v="0.5"/>
        <n v="0.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69825578701" createdVersion="8" refreshedVersion="8" minRefreshableVersion="3" recordCount="107" xr:uid="{0D569BD7-0C3C-7848-9173-A5DC2F599AEB}">
  <cacheSource type="worksheet">
    <worksheetSource ref="L1:L108" sheet="DO Values"/>
  </cacheSource>
  <cacheFields count="1">
    <cacheField name="Ceftiofur" numFmtId="0">
      <sharedItems containsSemiMixedTypes="0" containsString="0" containsNumber="1" minValue="0.5" maxValue="4" count="4">
        <n v="1"/>
        <n v="0.5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0012500002" createdVersion="8" refreshedVersion="8" minRefreshableVersion="3" recordCount="129" xr:uid="{3F0A5A20-04B6-B741-ADF5-91E9729A3DDF}">
  <cacheSource type="worksheet">
    <worksheetSource ref="N1:N1048576" sheet="DO Values"/>
  </cacheSource>
  <cacheFields count="1">
    <cacheField name="Cephalothin" numFmtId="0">
      <sharedItems containsString="0" containsBlank="1" containsNumber="1" containsInteger="1" minValue="2" maxValue="2" count="2"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0199189818" createdVersion="8" refreshedVersion="8" minRefreshableVersion="3" recordCount="107" xr:uid="{B7954693-28C5-6B4F-B28E-B32BA82E6CCD}">
  <cacheSource type="worksheet">
    <worksheetSource ref="P1:P108" sheet="DO Values"/>
  </cacheSource>
  <cacheFields count="1">
    <cacheField name="Erythromycin" numFmtId="0">
      <sharedItems containsSemiMixedTypes="0" containsString="0" containsNumber="1" minValue="0.25" maxValue="4" count="3">
        <n v="4"/>
        <n v="0.25"/>
        <n v="0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0585763891" createdVersion="8" refreshedVersion="8" minRefreshableVersion="3" recordCount="107" xr:uid="{87EFDD88-7A08-BE4F-B30B-571BA367CBE1}">
  <cacheSource type="worksheet">
    <worksheetSource ref="R1:R108" sheet="DO Values"/>
  </cacheSource>
  <cacheFields count="1">
    <cacheField name="Oxacillin" numFmtId="0">
      <sharedItems containsSemiMixedTypes="0" containsString="0" containsNumber="1" containsInteger="1" minValue="2" maxValue="2" count="1"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0775000002" createdVersion="8" refreshedVersion="8" minRefreshableVersion="3" recordCount="107" xr:uid="{641A9D47-B192-AE4C-949A-AAEA4766B8C5}">
  <cacheSource type="worksheet">
    <worksheetSource ref="T1:T108" sheet="DO Values"/>
  </cacheSource>
  <cacheFields count="1">
    <cacheField name="Penicillin" numFmtId="0">
      <sharedItems containsSemiMixedTypes="0" containsString="0" containsNumber="1" minValue="0.12" maxValue="8" count="7">
        <n v="8"/>
        <n v="0.12"/>
        <n v="4"/>
        <n v="2"/>
        <n v="0.5"/>
        <n v="0.2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1034259259" createdVersion="8" refreshedVersion="8" minRefreshableVersion="3" recordCount="107" xr:uid="{869AED6C-A112-D34D-A96F-78F80A8C7EDA}">
  <cacheSource type="worksheet">
    <worksheetSource ref="V1:V108" sheet="DO Values"/>
  </cacheSource>
  <cacheFields count="1">
    <cacheField name="Penicillin/ Novobiocin" numFmtId="0">
      <sharedItems containsSemiMixedTypes="0" containsString="0" containsNumber="1" containsInteger="1" minValue="1" maxValue="4" count="2">
        <n v="1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1256828707" createdVersion="8" refreshedVersion="8" minRefreshableVersion="3" recordCount="107" xr:uid="{8066D72F-61C8-A247-97AF-BBA7BEAA869D}">
  <cacheSource type="worksheet">
    <worksheetSource ref="X1:X108" sheet="DO Values"/>
  </cacheSource>
  <cacheFields count="1">
    <cacheField name="Pirlimycin" numFmtId="0">
      <sharedItems containsSemiMixedTypes="0" containsString="0" containsNumber="1" minValue="0.5" maxValue="4" count="4">
        <n v="0.5"/>
        <n v="4"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1444328701" createdVersion="8" refreshedVersion="8" minRefreshableVersion="3" recordCount="107" xr:uid="{CF44C0CC-3817-F340-8423-2D5AED5A50AF}">
  <cacheSource type="worksheet">
    <worksheetSource ref="Z1:Z108" sheet="DO Values"/>
  </cacheSource>
  <cacheFields count="1">
    <cacheField name="Sulfadimethoxine" numFmtId="0">
      <sharedItems containsSemiMixedTypes="0" containsString="0" containsNumber="1" containsInteger="1" minValue="32" maxValue="256" count="4">
        <n v="256"/>
        <n v="32"/>
        <n v="128"/>
        <n v="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1668518519" createdVersion="8" refreshedVersion="8" minRefreshableVersion="3" recordCount="107" xr:uid="{1761A799-D408-8D44-917D-6CF71720D05E}">
  <cacheSource type="worksheet">
    <worksheetSource ref="AB1:AB108" sheet="DO Values"/>
  </cacheSource>
  <cacheFields count="1">
    <cacheField name="Tetracycline" numFmtId="0">
      <sharedItems containsSemiMixedTypes="0" containsString="0" containsNumber="1" containsInteger="1" minValue="1" maxValue="8" count="4">
        <n v="1"/>
        <n v="2"/>
        <n v="8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4174537034" createdVersion="8" refreshedVersion="8" minRefreshableVersion="3" recordCount="209" xr:uid="{1AFBFE53-46D0-844C-AF4F-898B4138F302}">
  <cacheSource type="worksheet">
    <worksheetSource ref="K1:K210" sheet="PK values"/>
  </cacheSource>
  <cacheFields count="1">
    <cacheField name="Amp" numFmtId="0">
      <sharedItems containsString="0" containsBlank="1" containsNumber="1" minValue="0.12" maxValue="8" count="8">
        <n v="0.12"/>
        <n v="4"/>
        <n v="0.25"/>
        <n v="0.5"/>
        <n v="1"/>
        <n v="2"/>
        <m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4441550927" createdVersion="8" refreshedVersion="8" minRefreshableVersion="3" recordCount="209" xr:uid="{FA5F161B-8A45-DB45-A128-8A63ABD02D7A}">
  <cacheSource type="worksheet">
    <worksheetSource ref="M1:M210" sheet="PK values"/>
  </cacheSource>
  <cacheFields count="1">
    <cacheField name="Ceft" numFmtId="0">
      <sharedItems containsString="0" containsBlank="1" containsNumber="1" minValue="0.5" maxValue="4" count="5">
        <n v="0.5"/>
        <n v="1"/>
        <n v="4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4755324074" createdVersion="8" refreshedVersion="8" minRefreshableVersion="3" recordCount="209" xr:uid="{1E5CC3E4-9024-1448-A2AC-23089B7899C6}">
  <cacheSource type="worksheet">
    <worksheetSource ref="O1:O210" sheet="PK values"/>
  </cacheSource>
  <cacheFields count="1">
    <cacheField name="Ceph" numFmtId="0">
      <sharedItems containsString="0" containsBlank="1" containsNumber="1" containsInteger="1" minValue="2" maxValue="16" count="3">
        <n v="2"/>
        <n v="1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5022453706" createdVersion="8" refreshedVersion="8" minRefreshableVersion="3" recordCount="209" xr:uid="{568AA461-28C2-E748-8A22-C46602B2445F}">
  <cacheSource type="worksheet">
    <worksheetSource ref="Q1:Q210" sheet="PK values"/>
  </cacheSource>
  <cacheFields count="1">
    <cacheField name="Ery" numFmtId="0">
      <sharedItems containsString="0" containsBlank="1" containsNumber="1" minValue="0.25" maxValue="4" count="6">
        <n v="4"/>
        <n v="0.25"/>
        <n v="0.5"/>
        <n v="1"/>
        <m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530150463" createdVersion="8" refreshedVersion="8" minRefreshableVersion="3" recordCount="209" xr:uid="{3D26921E-2BEF-0340-9F54-6C8A422B247A}">
  <cacheSource type="worksheet">
    <worksheetSource ref="S1:S210" sheet="PK values"/>
  </cacheSource>
  <cacheFields count="1">
    <cacheField name="Oxacil" numFmtId="0">
      <sharedItems containsString="0" containsBlank="1" containsNumber="1" containsInteger="1" minValue="2" maxValue="4" count="3">
        <n v="2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5561342595" createdVersion="8" refreshedVersion="8" minRefreshableVersion="3" recordCount="209" xr:uid="{E0624B26-F908-DA42-9CDC-A37150873E9E}">
  <cacheSource type="worksheet">
    <worksheetSource ref="U1:U210" sheet="PK values"/>
  </cacheSource>
  <cacheFields count="1">
    <cacheField name="Pen" numFmtId="0">
      <sharedItems containsString="0" containsBlank="1" containsNumber="1" minValue="0.12" maxValue="8" count="8">
        <n v="0.12"/>
        <n v="8"/>
        <n v="0.5"/>
        <n v="1"/>
        <n v="2"/>
        <n v="0.25"/>
        <m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587696759" createdVersion="8" refreshedVersion="8" minRefreshableVersion="3" recordCount="209" xr:uid="{869E3312-D385-1341-B394-633DE1CF2F86}">
  <cacheSource type="worksheet">
    <worksheetSource ref="W1:W210" sheet="PK values"/>
  </cacheSource>
  <cacheFields count="1">
    <cacheField name="Pen_Nov" numFmtId="0">
      <sharedItems containsString="0" containsBlank="1" containsNumber="1" containsInteger="1" minValue="1" maxValue="1" count="2"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6137731479" createdVersion="8" refreshedVersion="8" minRefreshableVersion="3" recordCount="209" xr:uid="{0BC31CB1-5E29-1947-94AA-FBCC837330C3}">
  <cacheSource type="worksheet">
    <worksheetSource ref="Y1:Y210" sheet="PK values"/>
  </cacheSource>
  <cacheFields count="1">
    <cacheField name="Pirl" numFmtId="0">
      <sharedItems containsString="0" containsBlank="1" containsNumber="1" minValue="0.5" maxValue="4" count="5">
        <n v="1"/>
        <n v="0.5"/>
        <n v="4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6342939815" createdVersion="8" refreshedVersion="8" minRefreshableVersion="3" recordCount="209" xr:uid="{3D3C1005-FAFA-E048-A9EE-FBBE1119005A}">
  <cacheSource type="worksheet">
    <worksheetSource ref="AA1:AA210" sheet="PK values"/>
  </cacheSource>
  <cacheFields count="1">
    <cacheField name="Sulfa" numFmtId="0">
      <sharedItems containsString="0" containsBlank="1" containsNumber="1" containsInteger="1" minValue="32" maxValue="256" count="5">
        <n v="32"/>
        <n v="256"/>
        <n v="64"/>
        <n v="12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Joseph" refreshedDate="45510.476905439813" createdVersion="8" refreshedVersion="8" minRefreshableVersion="3" recordCount="209" xr:uid="{F2BD7C90-988B-F34B-A309-8437D0B7F3E7}">
  <cacheSource type="worksheet">
    <worksheetSource ref="AC1:AC210" sheet="PK values"/>
  </cacheSource>
  <cacheFields count="1">
    <cacheField name="Tet" numFmtId="0">
      <sharedItems containsString="0" containsBlank="1" containsNumber="1" containsInteger="1" minValue="1" maxValue="8" count="5">
        <n v="1"/>
        <n v="8"/>
        <m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1.677505671294" createdVersion="8" refreshedVersion="8" minRefreshableVersion="3" recordCount="112" xr:uid="{5EAE44B4-9B5F-B348-A942-B4E09DDD1BCA}">
  <cacheSource type="worksheet">
    <worksheetSource ref="B1:D1048576" sheet="DO Values"/>
  </cacheSource>
  <cacheFields count="3">
    <cacheField name="Farm" numFmtId="0">
      <sharedItems containsBlank="1"/>
    </cacheField>
    <cacheField name="Treatment" numFmtId="0">
      <sharedItems containsBlank="1" containsMixedTypes="1" containsNumber="1" containsInteger="1" minValue="1" maxValue="3" count="5">
        <n v="3"/>
        <n v="2"/>
        <m/>
        <n v="1"/>
        <e v="#N/A"/>
      </sharedItems>
    </cacheField>
    <cacheField name="Pathogen" numFmtId="0">
      <sharedItems containsBlank="1" containsMixedTypes="1" containsNumber="1" minValue="0" maxValue="113" count="12">
        <s v="S.CHR"/>
        <s v="S.CAPR"/>
        <m/>
        <s v="S.EPI"/>
        <s v="S.SIM"/>
        <s v="STA.SP"/>
        <s v="S.EQUO"/>
        <n v="113"/>
        <n v="2"/>
        <n v="0"/>
        <n v="0.97413793103448276"/>
        <n v="1.7241379310344827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8.627575925922" createdVersion="8" refreshedVersion="8" minRefreshableVersion="3" recordCount="320" xr:uid="{86D5135B-6C16-544C-A3BB-0C4FBDFDCCC0}">
  <cacheSource type="worksheet">
    <worksheetSource ref="D2:H1048576" sheet="Master AST Results"/>
  </cacheSource>
  <cacheFields count="5">
    <cacheField name="2" numFmtId="0">
      <sharedItems containsString="0" containsBlank="1" containsNumber="1" containsInteger="1" minValue="1" maxValue="3" count="4">
        <n v="1"/>
        <n v="2"/>
        <n v="3"/>
        <m/>
      </sharedItems>
    </cacheField>
    <cacheField name="S.EPI" numFmtId="0">
      <sharedItems containsBlank="1" containsMixedTypes="1" containsNumber="1" minValue="1.7241379310344827E-2" maxValue="113"/>
    </cacheField>
    <cacheField name="epidermidis" numFmtId="0">
      <sharedItems containsBlank="1" count="18">
        <s v="epidermidis"/>
        <s v="NAS"/>
        <s v="Chromogenes"/>
        <s v="simulans"/>
        <m/>
        <s v="caprae"/>
        <s v="Simulans - biotype 1"/>
        <s v="Simulans - biotype 2"/>
        <s v="Hyicus"/>
        <s v="equorum"/>
        <s v="Lugdenensis"/>
        <s v="hominis"/>
        <s v="cohnii"/>
        <s v="auricularis"/>
        <s v="xylosus"/>
        <s v="warneri"/>
        <s v="Species"/>
        <s v="petrasi"/>
      </sharedItems>
    </cacheField>
    <cacheField name="NC" numFmtId="0">
      <sharedItems containsBlank="1"/>
    </cacheField>
    <cacheField name="DO" numFmtId="0">
      <sharedItems containsBlank="1" count="5">
        <s v="DO"/>
        <s v="Cure"/>
        <m/>
        <s v="PF"/>
        <s v="Ne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66.509372337961" createdVersion="8" refreshedVersion="8" minRefreshableVersion="3" recordCount="303" xr:uid="{E8791452-6C6C-AF47-A85A-7F30A61BBB28}">
  <cacheSource type="worksheet">
    <worksheetSource ref="C2:U1048576" sheet="Master AST Results"/>
  </cacheSource>
  <cacheFields count="19">
    <cacheField name="CA" numFmtId="0">
      <sharedItems containsBlank="1" count="4">
        <s v="CA"/>
        <s v="IA"/>
        <m/>
        <s v="WI"/>
      </sharedItems>
    </cacheField>
    <cacheField name="2" numFmtId="0">
      <sharedItems containsString="0" containsBlank="1" containsNumber="1" containsInteger="1" minValue="1" maxValue="3" count="4">
        <n v="2"/>
        <m/>
        <n v="1"/>
        <n v="3"/>
      </sharedItems>
    </cacheField>
    <cacheField name="S.EPI" numFmtId="0">
      <sharedItems containsBlank="1" containsMixedTypes="1" containsNumber="1" containsInteger="1" minValue="2" maxValue="113"/>
    </cacheField>
    <cacheField name="epidermidis" numFmtId="0">
      <sharedItems containsBlank="1" count="20">
        <s v="epidermidis"/>
        <s v="simulans"/>
        <m/>
        <s v="caprae"/>
        <s v="auricularis"/>
        <s v="rostri"/>
        <s v="chromogenes"/>
        <s v="Lugdenensis"/>
        <s v="Equorum"/>
        <s v="xylosus"/>
        <s v="ureilyticus"/>
        <s v="hominis"/>
        <s v="warneri"/>
        <s v="petrasi"/>
        <s v="cohnii"/>
        <s v="Hyicus"/>
        <s v="Simulans - biotype 2" u="1"/>
        <s v="Species" u="1"/>
        <s v="Simulans - biotype 1" u="1"/>
        <s v="NAS" u="1"/>
      </sharedItems>
    </cacheField>
    <cacheField name="NC" numFmtId="0">
      <sharedItems containsBlank="1"/>
    </cacheField>
    <cacheField name="DO" numFmtId="0">
      <sharedItems containsBlank="1" count="5">
        <s v="PF"/>
        <s v="New"/>
        <m/>
        <s v="DO"/>
        <s v="Cure"/>
      </sharedItems>
    </cacheField>
    <cacheField name="DO2" numFmtId="0">
      <sharedItems containsBlank="1"/>
    </cacheField>
    <cacheField name="L" numFmtId="0">
      <sharedItems containsBlank="1"/>
    </cacheField>
    <cacheField name="1" numFmtId="0">
      <sharedItems containsBlank="1" containsMixedTypes="1" containsNumber="1" minValue="1" maxValue="130"/>
    </cacheField>
    <cacheField name="&lt;=0.1200" numFmtId="0">
      <sharedItems containsBlank="1" containsMixedTypes="1" containsNumber="1" minValue="0.25" maxValue="8"/>
    </cacheField>
    <cacheField name="&lt;=0.5000" numFmtId="0">
      <sharedItems containsBlank="1" containsMixedTypes="1" containsNumber="1" containsInteger="1" minValue="1" maxValue="4"/>
    </cacheField>
    <cacheField name=" &lt;=2.0000" numFmtId="0">
      <sharedItems containsBlank="1" containsMixedTypes="1" containsNumber="1" containsInteger="1" minValue="16" maxValue="16"/>
    </cacheField>
    <cacheField name="&lt;=0.2500" numFmtId="0">
      <sharedItems containsBlank="1" containsMixedTypes="1" containsNumber="1" minValue="0.5" maxValue="4"/>
    </cacheField>
    <cacheField name="&lt;=2.0000" numFmtId="0">
      <sharedItems containsBlank="1" containsMixedTypes="1" containsNumber="1" containsInteger="1" minValue="4" maxValue="4"/>
    </cacheField>
    <cacheField name="0.25" numFmtId="0">
      <sharedItems containsBlank="1" containsMixedTypes="1" containsNumber="1" minValue="0.25" maxValue="8"/>
    </cacheField>
    <cacheField name="&lt;=1.0000" numFmtId="0">
      <sharedItems containsBlank="1" containsMixedTypes="1" containsNumber="1" containsInteger="1" minValue="4" maxValue="4"/>
    </cacheField>
    <cacheField name="&lt;=0.50002" numFmtId="0">
      <sharedItems containsBlank="1" containsMixedTypes="1" containsNumber="1" containsInteger="1" minValue="1" maxValue="4"/>
    </cacheField>
    <cacheField name="&gt;256.0000" numFmtId="0">
      <sharedItems containsBlank="1" containsMixedTypes="1" containsNumber="1" containsInteger="1" minValue="64" maxValue="256"/>
    </cacheField>
    <cacheField name="22" numFmtId="0">
      <sharedItems containsBlank="1" containsMixedTypes="1" containsNumber="1" containsInteger="1" minValue="2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761.572388194443" createdVersion="8" refreshedVersion="8" minRefreshableVersion="3" recordCount="317" xr:uid="{3C5DAA15-687E-734F-BDEE-AA363164958B}">
  <cacheSource type="worksheet">
    <worksheetSource ref="A2:M1048576" sheet="Master AST results2"/>
  </cacheSource>
  <cacheFields count="13">
    <cacheField name="33" numFmtId="0">
      <sharedItems containsString="0" containsBlank="1" containsNumber="1" containsInteger="1" minValue="33" maxValue="805570"/>
    </cacheField>
    <cacheField name="Hillmar" numFmtId="0">
      <sharedItems containsBlank="1"/>
    </cacheField>
    <cacheField name="2" numFmtId="0">
      <sharedItems containsBlank="1" containsMixedTypes="1" containsNumber="1" containsInteger="1" minValue="1" maxValue="3" count="5">
        <n v="2"/>
        <m/>
        <n v="1"/>
        <n v="3"/>
        <e v="#N/A"/>
      </sharedItems>
    </cacheField>
    <cacheField name="S.EPI" numFmtId="0">
      <sharedItems containsBlank="1" containsMixedTypes="1" containsNumber="1" containsInteger="1" minValue="0" maxValue="113"/>
    </cacheField>
    <cacheField name="epidermidis" numFmtId="0">
      <sharedItems containsBlank="1"/>
    </cacheField>
    <cacheField name="1" numFmtId="0">
      <sharedItems containsBlank="1" containsMixedTypes="1" containsNumber="1" containsInteger="1" minValue="0" maxValue="1"/>
    </cacheField>
    <cacheField name="DO" numFmtId="0">
      <sharedItems containsBlank="1" count="3">
        <s v="PF"/>
        <s v="DO"/>
        <m/>
      </sharedItems>
    </cacheField>
    <cacheField name="L" numFmtId="0">
      <sharedItems containsBlank="1"/>
    </cacheField>
    <cacheField name="12" numFmtId="0">
      <sharedItems containsBlank="1" containsMixedTypes="1" containsNumber="1" minValue="1" maxValue="130"/>
    </cacheField>
    <cacheField name="R" numFmtId="0">
      <sharedItems containsBlank="1"/>
    </cacheField>
    <cacheField name="&lt;=0.1200" numFmtId="0">
      <sharedItems containsBlank="1" containsMixedTypes="1" containsNumber="1" minValue="0.25" maxValue="8"/>
    </cacheField>
    <cacheField name="S" numFmtId="0">
      <sharedItems containsBlank="1"/>
    </cacheField>
    <cacheField name="&lt;=0.5000" numFmtId="0">
      <sharedItems containsBlank="1" containsMixedTypes="1" containsNumber="1" containsInteger="1" minValue="1" maxValue="4" count="7">
        <s v="&lt;=0.5000"/>
        <n v="1"/>
        <s v=" &lt;=0.5000"/>
        <n v="2"/>
        <s v=" &gt;4.0000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3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1"/>
  </r>
  <r>
    <x v="1"/>
  </r>
  <r>
    <x v="1"/>
  </r>
  <r>
    <x v="5"/>
  </r>
  <r>
    <x v="5"/>
  </r>
  <r>
    <x v="5"/>
  </r>
  <r>
    <x v="5"/>
  </r>
  <r>
    <x v="1"/>
  </r>
  <r>
    <x v="5"/>
  </r>
  <r>
    <x v="5"/>
  </r>
  <r>
    <x v="1"/>
  </r>
  <r>
    <x v="4"/>
  </r>
  <r>
    <x v="5"/>
  </r>
  <r>
    <x v="1"/>
  </r>
  <r>
    <x v="1"/>
  </r>
  <r>
    <x v="4"/>
  </r>
  <r>
    <x v="1"/>
  </r>
  <r>
    <x v="4"/>
  </r>
  <r>
    <x v="5"/>
  </r>
  <r>
    <x v="4"/>
  </r>
  <r>
    <x v="5"/>
  </r>
  <r>
    <x v="5"/>
  </r>
  <r>
    <x v="5"/>
  </r>
  <r>
    <x v="1"/>
  </r>
  <r>
    <x v="5"/>
  </r>
  <r>
    <x v="1"/>
  </r>
  <r>
    <x v="1"/>
  </r>
  <r>
    <x v="5"/>
  </r>
  <r>
    <x v="5"/>
  </r>
  <r>
    <x v="1"/>
  </r>
  <r>
    <x v="1"/>
  </r>
  <r>
    <x v="1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3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5"/>
  </r>
  <r>
    <x v="1"/>
  </r>
  <r>
    <x v="1"/>
  </r>
  <r>
    <x v="1"/>
  </r>
  <r>
    <x v="5"/>
  </r>
  <r>
    <x v="5"/>
  </r>
  <r>
    <x v="1"/>
  </r>
  <r>
    <x v="4"/>
  </r>
  <r>
    <x v="4"/>
  </r>
  <r>
    <x v="5"/>
  </r>
  <r>
    <x v="1"/>
  </r>
  <r>
    <x v="5"/>
  </r>
  <r>
    <x v="5"/>
  </r>
  <r>
    <x v="5"/>
  </r>
  <r>
    <x v="5"/>
  </r>
  <r>
    <x v="4"/>
  </r>
  <r>
    <x v="4"/>
  </r>
  <r>
    <x v="4"/>
  </r>
  <r>
    <x v="1"/>
  </r>
  <r>
    <x v="5"/>
  </r>
  <r>
    <x v="3"/>
  </r>
  <r>
    <x v="1"/>
  </r>
  <r>
    <x v="6"/>
  </r>
  <r>
    <x v="6"/>
  </r>
  <r>
    <x v="5"/>
  </r>
  <r>
    <x v="5"/>
  </r>
  <r>
    <x v="6"/>
  </r>
  <r>
    <x v="1"/>
  </r>
  <r>
    <x v="3"/>
  </r>
  <r>
    <x v="6"/>
  </r>
  <r>
    <x v="6"/>
  </r>
  <r>
    <x v="5"/>
  </r>
  <r>
    <x v="5"/>
  </r>
  <r>
    <x v="6"/>
  </r>
  <r>
    <x v="1"/>
  </r>
  <r>
    <x v="4"/>
  </r>
  <r>
    <x v="1"/>
  </r>
  <r>
    <x v="1"/>
  </r>
  <r>
    <x v="4"/>
  </r>
  <r>
    <x v="6"/>
  </r>
  <r>
    <x v="4"/>
  </r>
  <r>
    <x v="5"/>
  </r>
  <r>
    <x v="1"/>
  </r>
  <r>
    <x v="5"/>
  </r>
  <r>
    <x v="1"/>
  </r>
  <r>
    <x v="5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3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3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0"/>
  </r>
  <r>
    <x v="3"/>
  </r>
  <r>
    <x v="2"/>
  </r>
  <r>
    <x v="0"/>
  </r>
  <r>
    <x v="0"/>
  </r>
  <r>
    <x v="0"/>
  </r>
  <r>
    <x v="4"/>
  </r>
  <r>
    <x v="5"/>
  </r>
  <r>
    <x v="0"/>
  </r>
  <r>
    <x v="0"/>
  </r>
  <r>
    <x v="5"/>
  </r>
  <r>
    <x v="1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6"/>
  </r>
  <r>
    <x v="0"/>
  </r>
  <r>
    <x v="3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7"/>
  </r>
  <r>
    <x v="0"/>
  </r>
  <r>
    <x v="0"/>
  </r>
  <r>
    <x v="2"/>
  </r>
  <r>
    <x v="2"/>
  </r>
  <r>
    <x v="0"/>
  </r>
  <r>
    <x v="3"/>
  </r>
  <r>
    <x v="2"/>
  </r>
  <r>
    <x v="0"/>
  </r>
  <r>
    <x v="2"/>
  </r>
  <r>
    <x v="0"/>
  </r>
  <r>
    <x v="0"/>
  </r>
  <r>
    <x v="0"/>
  </r>
  <r>
    <x v="0"/>
  </r>
  <r>
    <x v="0"/>
  </r>
  <r>
    <x v="4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2"/>
  </r>
  <r>
    <x v="0"/>
  </r>
  <r>
    <x v="0"/>
  </r>
  <r>
    <x v="0"/>
  </r>
  <r>
    <x v="0"/>
  </r>
  <r>
    <x v="0"/>
  </r>
  <r>
    <x v="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3"/>
  </r>
  <r>
    <x v="0"/>
  </r>
  <r>
    <x v="0"/>
  </r>
  <r>
    <x v="0"/>
  </r>
  <r>
    <x v="0"/>
  </r>
  <r>
    <x v="4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x v="0"/>
  </r>
  <r>
    <x v="1"/>
  </r>
  <r>
    <x v="0"/>
  </r>
  <r>
    <x v="0"/>
  </r>
  <r>
    <x v="1"/>
  </r>
  <r>
    <x v="1"/>
  </r>
  <r>
    <x v="1"/>
  </r>
  <r>
    <x v="0"/>
  </r>
  <r>
    <x v="2"/>
  </r>
  <r>
    <x v="1"/>
  </r>
  <r>
    <x v="1"/>
  </r>
  <r>
    <x v="3"/>
  </r>
  <r>
    <x v="1"/>
  </r>
  <r>
    <x v="3"/>
  </r>
  <r>
    <x v="1"/>
  </r>
  <r>
    <x v="1"/>
  </r>
  <r>
    <x v="1"/>
  </r>
  <r>
    <x v="2"/>
  </r>
  <r>
    <x v="0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2"/>
  </r>
  <r>
    <x v="1"/>
  </r>
  <r>
    <x v="0"/>
  </r>
  <r>
    <x v="4"/>
  </r>
  <r>
    <x v="0"/>
  </r>
  <r>
    <x v="2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2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5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3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x v="0"/>
  </r>
  <r>
    <x v="0"/>
  </r>
  <r>
    <x v="1"/>
  </r>
  <r>
    <x v="2"/>
  </r>
  <r>
    <x v="0"/>
  </r>
  <r>
    <x v="0"/>
  </r>
  <r>
    <x v="0"/>
  </r>
  <r>
    <x v="0"/>
  </r>
  <r>
    <x v="0"/>
  </r>
  <r>
    <x v="3"/>
  </r>
  <r>
    <x v="0"/>
  </r>
  <r>
    <x v="4"/>
  </r>
  <r>
    <x v="3"/>
  </r>
  <r>
    <x v="0"/>
  </r>
  <r>
    <x v="5"/>
  </r>
  <r>
    <x v="0"/>
  </r>
  <r>
    <x v="1"/>
  </r>
  <r>
    <x v="1"/>
  </r>
  <r>
    <x v="0"/>
  </r>
  <r>
    <x v="0"/>
  </r>
  <r>
    <x v="1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4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6"/>
  </r>
  <r>
    <x v="0"/>
  </r>
  <r>
    <x v="2"/>
  </r>
  <r>
    <x v="0"/>
  </r>
  <r>
    <x v="5"/>
  </r>
  <r>
    <x v="2"/>
  </r>
  <r>
    <x v="0"/>
  </r>
  <r>
    <x v="5"/>
  </r>
  <r>
    <x v="0"/>
  </r>
  <r>
    <x v="0"/>
  </r>
  <r>
    <x v="0"/>
  </r>
  <r>
    <x v="5"/>
  </r>
  <r>
    <x v="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5"/>
  </r>
  <r>
    <x v="0"/>
  </r>
  <r>
    <x v="5"/>
  </r>
  <r>
    <x v="3"/>
  </r>
  <r>
    <x v="2"/>
  </r>
  <r>
    <x v="0"/>
  </r>
  <r>
    <x v="7"/>
  </r>
  <r>
    <x v="0"/>
  </r>
  <r>
    <x v="0"/>
  </r>
  <r>
    <x v="5"/>
  </r>
  <r>
    <x v="0"/>
  </r>
  <r>
    <x v="2"/>
  </r>
  <r>
    <x v="0"/>
  </r>
  <r>
    <x v="5"/>
  </r>
  <r>
    <x v="2"/>
  </r>
  <r>
    <x v="0"/>
  </r>
  <r>
    <x v="0"/>
  </r>
  <r>
    <x v="0"/>
  </r>
  <r>
    <x v="5"/>
  </r>
  <r>
    <x v="4"/>
  </r>
  <r>
    <x v="0"/>
  </r>
  <r>
    <x v="0"/>
  </r>
  <r>
    <x v="5"/>
  </r>
  <r>
    <x v="5"/>
  </r>
  <r>
    <x v="5"/>
  </r>
  <r>
    <x v="3"/>
  </r>
  <r>
    <x v="2"/>
  </r>
  <r>
    <x v="0"/>
  </r>
  <r>
    <x v="2"/>
  </r>
  <r>
    <x v="0"/>
  </r>
  <r>
    <x v="0"/>
  </r>
  <r>
    <x v="0"/>
  </r>
  <r>
    <x v="0"/>
  </r>
  <r>
    <x v="0"/>
  </r>
  <r>
    <x v="2"/>
  </r>
  <r>
    <x v="5"/>
  </r>
  <r>
    <x v="5"/>
  </r>
  <r>
    <x v="5"/>
  </r>
  <r>
    <x v="5"/>
  </r>
  <r>
    <x v="2"/>
  </r>
  <r>
    <x v="0"/>
  </r>
  <r>
    <x v="0"/>
  </r>
  <r>
    <x v="0"/>
  </r>
  <r>
    <x v="5"/>
  </r>
  <r>
    <x v="0"/>
  </r>
  <r>
    <x v="5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2"/>
  </r>
  <r>
    <x v="0"/>
  </r>
  <r>
    <x v="0"/>
  </r>
  <r>
    <x v="0"/>
  </r>
  <r>
    <x v="0"/>
  </r>
  <r>
    <x v="0"/>
  </r>
  <r>
    <x v="3"/>
  </r>
  <r>
    <x v="2"/>
  </r>
  <r>
    <x v="0"/>
  </r>
  <r>
    <x v="0"/>
  </r>
  <r>
    <x v="0"/>
  </r>
  <r>
    <x v="0"/>
  </r>
  <r>
    <x v="0"/>
  </r>
  <r>
    <x v="2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n v="1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4"/>
  </r>
  <r>
    <n v="0.5"/>
  </r>
  <r>
    <n v="0.5"/>
  </r>
  <r>
    <n v="0.5"/>
  </r>
  <r>
    <n v="1"/>
  </r>
  <r>
    <n v="0.5"/>
  </r>
  <r>
    <n v="0.5"/>
  </r>
  <r>
    <n v="0.5"/>
  </r>
  <r>
    <n v="0.5"/>
  </r>
  <r>
    <n v="0.5"/>
  </r>
  <r>
    <n v="0.5"/>
  </r>
  <r>
    <n v="0.5"/>
  </r>
  <r>
    <n v="2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4"/>
  </r>
  <r>
    <n v="0.5"/>
  </r>
  <r>
    <n v="0.5"/>
  </r>
  <r>
    <n v="0.5"/>
  </r>
  <r>
    <n v="0.5"/>
  </r>
  <r>
    <n v="0.5"/>
  </r>
  <r>
    <n v="0.5"/>
  </r>
  <r>
    <n v="0.5"/>
  </r>
  <r>
    <m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4"/>
  </r>
  <r>
    <n v="4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1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  <r>
    <n v="0.5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3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4"/>
  </r>
  <r>
    <x v="0"/>
  </r>
  <r>
    <x v="0"/>
  </r>
  <r>
    <x v="1"/>
  </r>
  <r>
    <x v="1"/>
  </r>
  <r>
    <x v="1"/>
  </r>
  <r>
    <x v="1"/>
  </r>
  <r>
    <x v="1"/>
  </r>
  <r>
    <x v="3"/>
  </r>
  <r>
    <x v="0"/>
  </r>
  <r>
    <x v="3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3"/>
  </r>
  <r>
    <x v="1"/>
  </r>
  <r>
    <x v="3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2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3"/>
  </r>
  <r>
    <x v="1"/>
  </r>
  <r>
    <x v="0"/>
  </r>
  <r>
    <x v="1"/>
  </r>
  <r>
    <x v="0"/>
  </r>
  <r>
    <x v="0"/>
  </r>
  <r>
    <x v="0"/>
  </r>
  <r>
    <x v="0"/>
  </r>
  <r>
    <x v="1"/>
  </r>
  <r>
    <x v="0"/>
  </r>
  <r>
    <x v="3"/>
  </r>
  <r>
    <x v="0"/>
  </r>
  <r>
    <x v="1"/>
  </r>
  <r>
    <x v="3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3"/>
  </r>
  <r>
    <x v="0"/>
  </r>
  <r>
    <x v="3"/>
  </r>
  <r>
    <x v="3"/>
  </r>
  <r>
    <x v="3"/>
  </r>
  <r>
    <x v="3"/>
  </r>
  <r>
    <x v="3"/>
  </r>
  <r>
    <x v="0"/>
  </r>
  <r>
    <x v="0"/>
  </r>
  <r>
    <x v="3"/>
  </r>
  <r>
    <x v="3"/>
  </r>
  <r>
    <x v="0"/>
  </r>
  <r>
    <x v="0"/>
  </r>
  <r>
    <x v="0"/>
  </r>
  <r>
    <x v="0"/>
  </r>
  <r>
    <x v="3"/>
  </r>
  <r>
    <x v="0"/>
  </r>
  <r>
    <x v="3"/>
  </r>
  <r>
    <x v="0"/>
  </r>
  <r>
    <x v="0"/>
  </r>
  <r>
    <x v="3"/>
  </r>
  <r>
    <x v="0"/>
  </r>
  <r>
    <x v="3"/>
  </r>
  <r>
    <x v="3"/>
  </r>
  <r>
    <x v="3"/>
  </r>
  <r>
    <x v="0"/>
  </r>
  <r>
    <x v="3"/>
  </r>
  <r>
    <x v="0"/>
  </r>
  <r>
    <x v="0"/>
  </r>
  <r>
    <x v="3"/>
  </r>
  <r>
    <x v="3"/>
  </r>
  <r>
    <x v="3"/>
  </r>
  <r>
    <x v="0"/>
  </r>
  <r>
    <x v="0"/>
  </r>
  <r>
    <x v="3"/>
  </r>
  <r>
    <x v="0"/>
  </r>
  <r>
    <x v="3"/>
  </r>
  <r>
    <x v="4"/>
  </r>
  <r>
    <x v="3"/>
  </r>
  <r>
    <x v="3"/>
  </r>
  <r>
    <x v="0"/>
  </r>
  <r>
    <x v="0"/>
  </r>
  <r>
    <x v="3"/>
  </r>
  <r>
    <x v="3"/>
  </r>
  <r>
    <x v="3"/>
  </r>
  <r>
    <x v="3"/>
  </r>
  <r>
    <x v="0"/>
  </r>
  <r>
    <x v="0"/>
  </r>
  <r>
    <x v="3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0"/>
  </r>
  <r>
    <x v="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0"/>
  </r>
  <r>
    <x v="0"/>
  </r>
  <r>
    <x v="1"/>
  </r>
  <r>
    <x v="0"/>
  </r>
  <r>
    <x v="3"/>
  </r>
  <r>
    <x v="0"/>
  </r>
  <r>
    <x v="0"/>
  </r>
  <r>
    <x v="3"/>
  </r>
  <r>
    <x v="3"/>
  </r>
  <r>
    <x v="0"/>
  </r>
  <r>
    <x v="1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3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">
  <r>
    <s v="Chilton"/>
    <x v="0"/>
    <x v="0"/>
  </r>
  <r>
    <s v="Chilton"/>
    <x v="0"/>
    <x v="1"/>
  </r>
  <r>
    <s v="Chilton"/>
    <x v="1"/>
    <x v="0"/>
  </r>
  <r>
    <s v="Chilton"/>
    <x v="1"/>
    <x v="0"/>
  </r>
  <r>
    <s v="Chilton"/>
    <x v="2"/>
    <x v="2"/>
  </r>
  <r>
    <s v="Chilton"/>
    <x v="0"/>
    <x v="3"/>
  </r>
  <r>
    <s v="Chilton"/>
    <x v="2"/>
    <x v="2"/>
  </r>
  <r>
    <s v="Chilton"/>
    <x v="2"/>
    <x v="2"/>
  </r>
  <r>
    <s v="Chilton"/>
    <x v="2"/>
    <x v="2"/>
  </r>
  <r>
    <s v="Chilton"/>
    <x v="2"/>
    <x v="2"/>
  </r>
  <r>
    <s v="Chilton"/>
    <x v="2"/>
    <x v="2"/>
  </r>
  <r>
    <s v="Chilton"/>
    <x v="2"/>
    <x v="2"/>
  </r>
  <r>
    <s v="Chilton"/>
    <x v="1"/>
    <x v="1"/>
  </r>
  <r>
    <s v="Chilton"/>
    <x v="2"/>
    <x v="2"/>
  </r>
  <r>
    <s v="Chilton"/>
    <x v="2"/>
    <x v="2"/>
  </r>
  <r>
    <s v="Chilton"/>
    <x v="0"/>
    <x v="4"/>
  </r>
  <r>
    <s v="Chilton"/>
    <x v="2"/>
    <x v="2"/>
  </r>
  <r>
    <s v="Chilton"/>
    <x v="2"/>
    <x v="2"/>
  </r>
  <r>
    <s v="Chilton"/>
    <x v="0"/>
    <x v="1"/>
  </r>
  <r>
    <s v="Chilton"/>
    <x v="2"/>
    <x v="2"/>
  </r>
  <r>
    <s v="Chilton"/>
    <x v="2"/>
    <x v="2"/>
  </r>
  <r>
    <s v="Chilton"/>
    <x v="2"/>
    <x v="2"/>
  </r>
  <r>
    <s v="Chilton"/>
    <x v="2"/>
    <x v="2"/>
  </r>
  <r>
    <s v="Chilton"/>
    <x v="2"/>
    <x v="2"/>
  </r>
  <r>
    <s v="Chilton"/>
    <x v="0"/>
    <x v="1"/>
  </r>
  <r>
    <s v="Chilton"/>
    <x v="0"/>
    <x v="3"/>
  </r>
  <r>
    <s v="Chilton"/>
    <x v="2"/>
    <x v="2"/>
  </r>
  <r>
    <s v="Chilton"/>
    <x v="1"/>
    <x v="5"/>
  </r>
  <r>
    <s v="Chilton"/>
    <x v="3"/>
    <x v="3"/>
  </r>
  <r>
    <s v="Chilton"/>
    <x v="2"/>
    <x v="2"/>
  </r>
  <r>
    <s v="Chilton"/>
    <x v="1"/>
    <x v="3"/>
  </r>
  <r>
    <s v="Chilton"/>
    <x v="2"/>
    <x v="2"/>
  </r>
  <r>
    <s v="Chilton"/>
    <x v="2"/>
    <x v="2"/>
  </r>
  <r>
    <s v="Chilton"/>
    <x v="2"/>
    <x v="2"/>
  </r>
  <r>
    <s v="Chilton"/>
    <x v="0"/>
    <x v="1"/>
  </r>
  <r>
    <s v="Chilton"/>
    <x v="0"/>
    <x v="1"/>
  </r>
  <r>
    <s v="Chilton"/>
    <x v="2"/>
    <x v="2"/>
  </r>
  <r>
    <s v="Chilton"/>
    <x v="0"/>
    <x v="1"/>
  </r>
  <r>
    <s v="Chilton"/>
    <x v="0"/>
    <x v="1"/>
  </r>
  <r>
    <s v="Chilton"/>
    <x v="3"/>
    <x v="6"/>
  </r>
  <r>
    <s v="Chilton"/>
    <x v="2"/>
    <x v="2"/>
  </r>
  <r>
    <s v="Chilton"/>
    <x v="2"/>
    <x v="2"/>
  </r>
  <r>
    <s v="Hillmar"/>
    <x v="1"/>
    <x v="3"/>
  </r>
  <r>
    <s v="Hillmar"/>
    <x v="3"/>
    <x v="3"/>
  </r>
  <r>
    <s v="Hillmar"/>
    <x v="1"/>
    <x v="3"/>
  </r>
  <r>
    <s v="Hillmar"/>
    <x v="0"/>
    <x v="5"/>
  </r>
  <r>
    <s v="Hillmar"/>
    <x v="3"/>
    <x v="3"/>
  </r>
  <r>
    <s v="Hillmar"/>
    <x v="1"/>
    <x v="3"/>
  </r>
  <r>
    <s v="Hillmar"/>
    <x v="0"/>
    <x v="3"/>
  </r>
  <r>
    <s v="Hillmar"/>
    <x v="0"/>
    <x v="3"/>
  </r>
  <r>
    <s v="Hillmar"/>
    <x v="1"/>
    <x v="3"/>
  </r>
  <r>
    <s v="Hillmar"/>
    <x v="0"/>
    <x v="3"/>
  </r>
  <r>
    <s v="Hillmar"/>
    <x v="0"/>
    <x v="3"/>
  </r>
  <r>
    <s v="Hillmar"/>
    <x v="0"/>
    <x v="3"/>
  </r>
  <r>
    <s v="Hillmar"/>
    <x v="0"/>
    <x v="3"/>
  </r>
  <r>
    <s v="Hillmar"/>
    <x v="3"/>
    <x v="3"/>
  </r>
  <r>
    <s v="Hillmar"/>
    <x v="3"/>
    <x v="3"/>
  </r>
  <r>
    <s v="Hillmar"/>
    <x v="0"/>
    <x v="3"/>
  </r>
  <r>
    <s v="Hillmar"/>
    <x v="3"/>
    <x v="3"/>
  </r>
  <r>
    <s v="Hillmar"/>
    <x v="3"/>
    <x v="3"/>
  </r>
  <r>
    <s v="Hillmar"/>
    <x v="0"/>
    <x v="3"/>
  </r>
  <r>
    <s v="Hillmar"/>
    <x v="0"/>
    <x v="5"/>
  </r>
  <r>
    <s v="Hillmar"/>
    <x v="0"/>
    <x v="3"/>
  </r>
  <r>
    <s v="Hillmar"/>
    <x v="1"/>
    <x v="3"/>
  </r>
  <r>
    <s v="Hillmar"/>
    <x v="3"/>
    <x v="3"/>
  </r>
  <r>
    <s v="Hillmar"/>
    <x v="3"/>
    <x v="3"/>
  </r>
  <r>
    <s v="Hillmar"/>
    <x v="3"/>
    <x v="3"/>
  </r>
  <r>
    <s v="Hillmar"/>
    <x v="1"/>
    <x v="3"/>
  </r>
  <r>
    <s v="Hillmar"/>
    <x v="1"/>
    <x v="3"/>
  </r>
  <r>
    <s v="Hillmar"/>
    <x v="1"/>
    <x v="3"/>
  </r>
  <r>
    <s v="Hillmar"/>
    <x v="0"/>
    <x v="0"/>
  </r>
  <r>
    <s v="Hillmar"/>
    <x v="0"/>
    <x v="3"/>
  </r>
  <r>
    <s v="Hillmar"/>
    <x v="1"/>
    <x v="5"/>
  </r>
  <r>
    <s v="Hillmar"/>
    <x v="1"/>
    <x v="3"/>
  </r>
  <r>
    <s v="Hillmar"/>
    <x v="1"/>
    <x v="3"/>
  </r>
  <r>
    <s v="Hillmar"/>
    <x v="1"/>
    <x v="3"/>
  </r>
  <r>
    <s v="Hillmar"/>
    <x v="0"/>
    <x v="3"/>
  </r>
  <r>
    <s v="Hillmar"/>
    <x v="0"/>
    <x v="3"/>
  </r>
  <r>
    <s v="Hillmar"/>
    <x v="1"/>
    <x v="3"/>
  </r>
  <r>
    <s v="Hillmar"/>
    <x v="3"/>
    <x v="3"/>
  </r>
  <r>
    <s v="Hillmar"/>
    <x v="3"/>
    <x v="3"/>
  </r>
  <r>
    <s v="Hillmar"/>
    <x v="0"/>
    <x v="5"/>
  </r>
  <r>
    <s v="Hillmar"/>
    <x v="0"/>
    <x v="5"/>
  </r>
  <r>
    <s v="Hillmar"/>
    <x v="0"/>
    <x v="5"/>
  </r>
  <r>
    <s v="Hillmar"/>
    <x v="3"/>
    <x v="0"/>
  </r>
  <r>
    <s v="Hillmar"/>
    <x v="3"/>
    <x v="4"/>
  </r>
  <r>
    <s v="Hillmar"/>
    <x v="0"/>
    <x v="3"/>
  </r>
  <r>
    <s v="Hillmar"/>
    <x v="1"/>
    <x v="3"/>
  </r>
  <r>
    <s v="Hillmar"/>
    <x v="1"/>
    <x v="3"/>
  </r>
  <r>
    <s v="Pleasant Valley"/>
    <x v="3"/>
    <x v="5"/>
  </r>
  <r>
    <s v="Pleasant Valley"/>
    <x v="2"/>
    <x v="2"/>
  </r>
  <r>
    <s v="Pleasant Valley"/>
    <x v="2"/>
    <x v="2"/>
  </r>
  <r>
    <s v="Pleasant Valley"/>
    <x v="2"/>
    <x v="2"/>
  </r>
  <r>
    <s v="Pleasant Valley"/>
    <x v="2"/>
    <x v="2"/>
  </r>
  <r>
    <s v="Pleasant Valley"/>
    <x v="2"/>
    <x v="2"/>
  </r>
  <r>
    <s v="Pleasant Valley"/>
    <x v="2"/>
    <x v="2"/>
  </r>
  <r>
    <s v="Pleasant Valley"/>
    <x v="2"/>
    <x v="2"/>
  </r>
  <r>
    <s v="Pleasant Valley"/>
    <x v="2"/>
    <x v="2"/>
  </r>
  <r>
    <s v="Pleasant Valley"/>
    <x v="4"/>
    <x v="5"/>
  </r>
  <r>
    <s v="Pleasant Valley"/>
    <x v="2"/>
    <x v="2"/>
  </r>
  <r>
    <s v="Pleasant Valley"/>
    <x v="2"/>
    <x v="7"/>
  </r>
  <r>
    <s v="Pleasant Valley"/>
    <x v="2"/>
    <x v="8"/>
  </r>
  <r>
    <s v="Pleasant Valley"/>
    <x v="2"/>
    <x v="9"/>
  </r>
  <r>
    <s v="Pleasant Valley"/>
    <x v="2"/>
    <x v="9"/>
  </r>
  <r>
    <s v="Pleasant Valley"/>
    <x v="2"/>
    <x v="10"/>
  </r>
  <r>
    <s v="Pleasant Valley"/>
    <x v="2"/>
    <x v="11"/>
  </r>
  <r>
    <s v="Pleasant Valley"/>
    <x v="2"/>
    <x v="9"/>
  </r>
  <r>
    <m/>
    <x v="2"/>
    <x v="2"/>
  </r>
  <r>
    <m/>
    <x v="2"/>
    <x v="2"/>
  </r>
  <r>
    <m/>
    <x v="2"/>
    <x v="2"/>
  </r>
  <r>
    <m/>
    <x v="2"/>
    <x v="2"/>
  </r>
  <r>
    <m/>
    <x v="2"/>
    <x v="2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">
  <r>
    <x v="0"/>
    <s v="S.EPI"/>
    <x v="0"/>
    <s v="NC"/>
    <x v="0"/>
  </r>
  <r>
    <x v="1"/>
    <s v="S.EPI"/>
    <x v="0"/>
    <s v="NC"/>
    <x v="0"/>
  </r>
  <r>
    <x v="2"/>
    <s v="STA.SP"/>
    <x v="1"/>
    <s v="NC"/>
    <x v="0"/>
  </r>
  <r>
    <x v="0"/>
    <s v="S.EPI"/>
    <x v="0"/>
    <s v="NC"/>
    <x v="0"/>
  </r>
  <r>
    <x v="1"/>
    <s v="S.EPI"/>
    <x v="0"/>
    <s v="NC"/>
    <x v="0"/>
  </r>
  <r>
    <x v="2"/>
    <s v="S.EPI"/>
    <x v="0"/>
    <s v="NC"/>
    <x v="0"/>
  </r>
  <r>
    <x v="2"/>
    <s v="S.EPI"/>
    <x v="0"/>
    <s v="NC"/>
    <x v="0"/>
  </r>
  <r>
    <x v="1"/>
    <s v="S.EPI"/>
    <x v="0"/>
    <s v="NC"/>
    <x v="0"/>
  </r>
  <r>
    <x v="2"/>
    <s v="S.EPI"/>
    <x v="0"/>
    <s v="NC"/>
    <x v="0"/>
  </r>
  <r>
    <x v="2"/>
    <m/>
    <x v="2"/>
    <s v="Cure"/>
    <x v="1"/>
  </r>
  <r>
    <x v="2"/>
    <m/>
    <x v="2"/>
    <s v="Cure"/>
    <x v="1"/>
  </r>
  <r>
    <x v="2"/>
    <s v="S.EPI"/>
    <x v="0"/>
    <s v="NC"/>
    <x v="0"/>
  </r>
  <r>
    <x v="0"/>
    <s v="S.EPI"/>
    <x v="0"/>
    <s v="NC"/>
    <x v="0"/>
  </r>
  <r>
    <x v="0"/>
    <s v="S.EPI"/>
    <x v="0"/>
    <s v="NC"/>
    <x v="0"/>
  </r>
  <r>
    <x v="2"/>
    <s v="S.EPI"/>
    <x v="0"/>
    <s v="NC"/>
    <x v="0"/>
  </r>
  <r>
    <x v="0"/>
    <s v="S.EPI"/>
    <x v="0"/>
    <s v="NC"/>
    <x v="0"/>
  </r>
  <r>
    <x v="0"/>
    <s v="S.EPI"/>
    <x v="0"/>
    <s v="NC"/>
    <x v="0"/>
  </r>
  <r>
    <x v="2"/>
    <s v="S.EPI"/>
    <x v="0"/>
    <s v="NC"/>
    <x v="0"/>
  </r>
  <r>
    <x v="2"/>
    <s v="STA.SP"/>
    <x v="1"/>
    <s v="NC"/>
    <x v="0"/>
  </r>
  <r>
    <x v="2"/>
    <s v="S.EPI"/>
    <x v="0"/>
    <s v="NC"/>
    <x v="0"/>
  </r>
  <r>
    <x v="1"/>
    <s v="S.EPI"/>
    <x v="0"/>
    <s v="NC"/>
    <x v="0"/>
  </r>
  <r>
    <x v="0"/>
    <s v="S.EPI"/>
    <x v="0"/>
    <s v="NC"/>
    <x v="0"/>
  </r>
  <r>
    <x v="0"/>
    <s v="S.EPI"/>
    <x v="0"/>
    <s v="NC"/>
    <x v="0"/>
  </r>
  <r>
    <x v="0"/>
    <s v="S.EPI"/>
    <x v="0"/>
    <s v="NC"/>
    <x v="0"/>
  </r>
  <r>
    <x v="1"/>
    <s v="S.EPI"/>
    <x v="0"/>
    <s v="NC"/>
    <x v="0"/>
  </r>
  <r>
    <x v="1"/>
    <s v="S.EPI"/>
    <x v="0"/>
    <s v="NC"/>
    <x v="0"/>
  </r>
  <r>
    <x v="1"/>
    <s v="S.EPI"/>
    <x v="0"/>
    <s v="NC"/>
    <x v="0"/>
  </r>
  <r>
    <x v="2"/>
    <s v="S.CHR"/>
    <x v="2"/>
    <s v="NC"/>
    <x v="0"/>
  </r>
  <r>
    <x v="2"/>
    <s v="S.EPI"/>
    <x v="0"/>
    <s v="NC"/>
    <x v="0"/>
  </r>
  <r>
    <x v="1"/>
    <s v="STA.SP"/>
    <x v="2"/>
    <s v="NC"/>
    <x v="0"/>
  </r>
  <r>
    <x v="1"/>
    <s v="S.EPI"/>
    <x v="0"/>
    <s v="NC"/>
    <x v="0"/>
  </r>
  <r>
    <x v="1"/>
    <s v="S.EPI"/>
    <x v="0"/>
    <s v="NC"/>
    <x v="0"/>
  </r>
  <r>
    <x v="1"/>
    <s v="S.EPI"/>
    <x v="0"/>
    <s v="NC"/>
    <x v="0"/>
  </r>
  <r>
    <x v="2"/>
    <s v="S.EPI"/>
    <x v="0"/>
    <s v="NC"/>
    <x v="0"/>
  </r>
  <r>
    <x v="2"/>
    <s v="S.EPI"/>
    <x v="0"/>
    <s v="NC"/>
    <x v="0"/>
  </r>
  <r>
    <x v="1"/>
    <s v="S.EPI"/>
    <x v="0"/>
    <s v="NC"/>
    <x v="0"/>
  </r>
  <r>
    <x v="0"/>
    <s v="S.EPI"/>
    <x v="0"/>
    <s v="NC"/>
    <x v="0"/>
  </r>
  <r>
    <x v="0"/>
    <s v="S.EPI"/>
    <x v="0"/>
    <s v="NC"/>
    <x v="0"/>
  </r>
  <r>
    <x v="2"/>
    <s v="STA.SP"/>
    <x v="1"/>
    <s v="NC"/>
    <x v="0"/>
  </r>
  <r>
    <x v="2"/>
    <s v="STA.SP"/>
    <x v="1"/>
    <s v="NC"/>
    <x v="0"/>
  </r>
  <r>
    <x v="2"/>
    <s v="STA.SP"/>
    <x v="1"/>
    <s v="NC"/>
    <x v="0"/>
  </r>
  <r>
    <x v="0"/>
    <s v="S.CHR"/>
    <x v="2"/>
    <s v="NC"/>
    <x v="0"/>
  </r>
  <r>
    <x v="0"/>
    <s v="S.SIM"/>
    <x v="3"/>
    <s v="NC"/>
    <x v="0"/>
  </r>
  <r>
    <x v="2"/>
    <s v="S.EPI"/>
    <x v="0"/>
    <s v="NC"/>
    <x v="0"/>
  </r>
  <r>
    <x v="1"/>
    <s v="S.EPI"/>
    <x v="0"/>
    <s v="NC"/>
    <x v="0"/>
  </r>
  <r>
    <x v="1"/>
    <s v="S.EPI"/>
    <x v="0"/>
    <s v="NC"/>
    <x v="0"/>
  </r>
  <r>
    <x v="2"/>
    <s v="S.CHR"/>
    <x v="2"/>
    <s v="NC"/>
    <x v="0"/>
  </r>
  <r>
    <x v="3"/>
    <m/>
    <x v="4"/>
    <m/>
    <x v="2"/>
  </r>
  <r>
    <x v="1"/>
    <s v="S.CHR"/>
    <x v="2"/>
    <s v="NC"/>
    <x v="0"/>
  </r>
  <r>
    <x v="1"/>
    <s v="S.CHR"/>
    <x v="2"/>
    <s v="NC"/>
    <x v="0"/>
  </r>
  <r>
    <x v="1"/>
    <m/>
    <x v="0"/>
    <s v="Cure"/>
    <x v="1"/>
  </r>
  <r>
    <x v="0"/>
    <s v="S.CAPR"/>
    <x v="5"/>
    <s v="NC"/>
    <x v="0"/>
  </r>
  <r>
    <x v="2"/>
    <m/>
    <x v="0"/>
    <s v="NC"/>
    <x v="0"/>
  </r>
  <r>
    <x v="2"/>
    <s v="S.EPI"/>
    <x v="0"/>
    <s v="NC"/>
    <x v="0"/>
  </r>
  <r>
    <x v="0"/>
    <m/>
    <x v="0"/>
    <s v="Cure"/>
    <x v="1"/>
  </r>
  <r>
    <x v="2"/>
    <m/>
    <x v="3"/>
    <s v="NC"/>
    <x v="0"/>
  </r>
  <r>
    <x v="2"/>
    <m/>
    <x v="2"/>
    <s v="NC"/>
    <x v="0"/>
  </r>
  <r>
    <x v="2"/>
    <m/>
    <x v="0"/>
    <s v="NC"/>
    <x v="0"/>
  </r>
  <r>
    <x v="0"/>
    <m/>
    <x v="5"/>
    <s v="Cure"/>
    <x v="1"/>
  </r>
  <r>
    <x v="2"/>
    <m/>
    <x v="5"/>
    <s v="Cure"/>
    <x v="1"/>
  </r>
  <r>
    <x v="1"/>
    <s v="S.CAPR"/>
    <x v="5"/>
    <s v="NC"/>
    <x v="0"/>
  </r>
  <r>
    <x v="2"/>
    <m/>
    <x v="5"/>
    <s v="Cure"/>
    <x v="1"/>
  </r>
  <r>
    <x v="2"/>
    <m/>
    <x v="5"/>
    <s v="Cure"/>
    <x v="1"/>
  </r>
  <r>
    <x v="2"/>
    <s v="S.SIM"/>
    <x v="3"/>
    <s v="NC"/>
    <x v="0"/>
  </r>
  <r>
    <x v="2"/>
    <m/>
    <x v="0"/>
    <s v="Cure"/>
    <x v="1"/>
  </r>
  <r>
    <x v="2"/>
    <m/>
    <x v="0"/>
    <s v="Cure"/>
    <x v="1"/>
  </r>
  <r>
    <x v="2"/>
    <s v="S.CAPR"/>
    <x v="5"/>
    <s v="NC"/>
    <x v="0"/>
  </r>
  <r>
    <x v="2"/>
    <m/>
    <x v="0"/>
    <s v="Cure"/>
    <x v="1"/>
  </r>
  <r>
    <x v="2"/>
    <m/>
    <x v="5"/>
    <s v="NC"/>
    <x v="0"/>
  </r>
  <r>
    <x v="2"/>
    <m/>
    <x v="2"/>
    <s v="Cure"/>
    <x v="1"/>
  </r>
  <r>
    <x v="2"/>
    <m/>
    <x v="5"/>
    <s v="NC"/>
    <x v="0"/>
  </r>
  <r>
    <x v="0"/>
    <m/>
    <x v="3"/>
    <s v="Cure"/>
    <x v="1"/>
  </r>
  <r>
    <x v="2"/>
    <s v="S.CAPR"/>
    <x v="5"/>
    <s v="NC"/>
    <x v="0"/>
  </r>
  <r>
    <x v="2"/>
    <m/>
    <x v="3"/>
    <s v="Cure"/>
    <x v="1"/>
  </r>
  <r>
    <x v="1"/>
    <m/>
    <x v="3"/>
    <s v="NC"/>
    <x v="0"/>
  </r>
  <r>
    <x v="1"/>
    <s v="STA.SP"/>
    <x v="1"/>
    <s v="NC"/>
    <x v="0"/>
  </r>
  <r>
    <x v="0"/>
    <s v="S.EPI"/>
    <x v="0"/>
    <s v="NC"/>
    <x v="0"/>
  </r>
  <r>
    <x v="2"/>
    <m/>
    <x v="6"/>
    <s v="Cure"/>
    <x v="1"/>
  </r>
  <r>
    <x v="1"/>
    <s v="S.EPI"/>
    <x v="0"/>
    <s v="NC"/>
    <x v="0"/>
  </r>
  <r>
    <x v="2"/>
    <m/>
    <x v="0"/>
    <s v="NC"/>
    <x v="0"/>
  </r>
  <r>
    <x v="2"/>
    <m/>
    <x v="7"/>
    <s v="Cure"/>
    <x v="1"/>
  </r>
  <r>
    <x v="2"/>
    <m/>
    <x v="5"/>
    <s v="NC"/>
    <x v="0"/>
  </r>
  <r>
    <x v="2"/>
    <s v="S.CAPR"/>
    <x v="5"/>
    <s v="NC"/>
    <x v="0"/>
  </r>
  <r>
    <x v="1"/>
    <m/>
    <x v="8"/>
    <s v="NC"/>
    <x v="0"/>
  </r>
  <r>
    <x v="2"/>
    <m/>
    <x v="5"/>
    <s v="Cure"/>
    <x v="1"/>
  </r>
  <r>
    <x v="1"/>
    <m/>
    <x v="3"/>
    <s v="Cure"/>
    <x v="1"/>
  </r>
  <r>
    <x v="0"/>
    <s v="S.EQUO"/>
    <x v="9"/>
    <s v="NC"/>
    <x v="0"/>
  </r>
  <r>
    <x v="2"/>
    <m/>
    <x v="2"/>
    <s v="NC"/>
    <x v="0"/>
  </r>
  <r>
    <x v="2"/>
    <m/>
    <x v="5"/>
    <s v="NC"/>
    <x v="0"/>
  </r>
  <r>
    <x v="0"/>
    <s v="STA.SP"/>
    <x v="1"/>
    <s v="NC"/>
    <x v="0"/>
  </r>
  <r>
    <x v="0"/>
    <m/>
    <x v="5"/>
    <s v="NC"/>
    <x v="0"/>
  </r>
  <r>
    <x v="2"/>
    <m/>
    <x v="0"/>
    <s v="Cure"/>
    <x v="1"/>
  </r>
  <r>
    <x v="2"/>
    <m/>
    <x v="3"/>
    <s v="Cure"/>
    <x v="1"/>
  </r>
  <r>
    <x v="2"/>
    <m/>
    <x v="0"/>
    <s v="Cure"/>
    <x v="1"/>
  </r>
  <r>
    <x v="0"/>
    <m/>
    <x v="3"/>
    <s v="NC"/>
    <x v="0"/>
  </r>
  <r>
    <x v="0"/>
    <m/>
    <x v="3"/>
    <s v="NC"/>
    <x v="0"/>
  </r>
  <r>
    <x v="2"/>
    <m/>
    <x v="3"/>
    <s v="NC"/>
    <x v="0"/>
  </r>
  <r>
    <x v="2"/>
    <m/>
    <x v="10"/>
    <s v="NC"/>
    <x v="0"/>
  </r>
  <r>
    <x v="1"/>
    <s v="STA.SP"/>
    <x v="1"/>
    <s v="NC"/>
    <x v="0"/>
  </r>
  <r>
    <x v="2"/>
    <n v="113"/>
    <x v="10"/>
    <s v="NC"/>
    <x v="0"/>
  </r>
  <r>
    <x v="2"/>
    <n v="2"/>
    <x v="3"/>
    <s v="NC"/>
    <x v="0"/>
  </r>
  <r>
    <x v="0"/>
    <m/>
    <x v="5"/>
    <s v="Cure"/>
    <x v="1"/>
  </r>
  <r>
    <x v="2"/>
    <m/>
    <x v="5"/>
    <s v="Cure"/>
    <x v="1"/>
  </r>
  <r>
    <x v="1"/>
    <m/>
    <x v="9"/>
    <s v="Cure"/>
    <x v="1"/>
  </r>
  <r>
    <x v="2"/>
    <n v="1.7241379310344827E-2"/>
    <x v="0"/>
    <s v="NC"/>
    <x v="0"/>
  </r>
  <r>
    <x v="1"/>
    <m/>
    <x v="10"/>
    <s v="Cure"/>
    <x v="1"/>
  </r>
  <r>
    <x v="1"/>
    <s v="S.EPI"/>
    <x v="0"/>
    <s v="NC"/>
    <x v="3"/>
  </r>
  <r>
    <x v="0"/>
    <s v="S.EPI"/>
    <x v="0"/>
    <s v="NC"/>
    <x v="3"/>
  </r>
  <r>
    <x v="1"/>
    <s v="S.EPI"/>
    <x v="0"/>
    <s v="NC"/>
    <x v="3"/>
  </r>
  <r>
    <x v="2"/>
    <s v="S.EPI"/>
    <x v="0"/>
    <s v="NC"/>
    <x v="3"/>
  </r>
  <r>
    <x v="0"/>
    <s v="S.EPI"/>
    <x v="0"/>
    <s v="NC"/>
    <x v="3"/>
  </r>
  <r>
    <x v="0"/>
    <s v="S.EQUO"/>
    <x v="9"/>
    <s v="New"/>
    <x v="4"/>
  </r>
  <r>
    <x v="1"/>
    <s v="S.EPI"/>
    <x v="0"/>
    <s v="New"/>
    <x v="4"/>
  </r>
  <r>
    <x v="1"/>
    <s v="S.EPI"/>
    <x v="0"/>
    <s v="NC"/>
    <x v="3"/>
  </r>
  <r>
    <x v="2"/>
    <s v="S.EPI"/>
    <x v="0"/>
    <s v="NC"/>
    <x v="3"/>
  </r>
  <r>
    <x v="0"/>
    <s v="S.EQUO"/>
    <x v="9"/>
    <s v="New"/>
    <x v="4"/>
  </r>
  <r>
    <x v="0"/>
    <s v="S.EQUO"/>
    <x v="9"/>
    <s v="New"/>
    <x v="4"/>
  </r>
  <r>
    <x v="0"/>
    <s v="S.EQUO"/>
    <x v="9"/>
    <s v="New"/>
    <x v="4"/>
  </r>
  <r>
    <x v="0"/>
    <s v="S.EQUO"/>
    <x v="9"/>
    <s v="New"/>
    <x v="4"/>
  </r>
  <r>
    <x v="2"/>
    <s v="S.EPI"/>
    <x v="0"/>
    <s v="NC"/>
    <x v="3"/>
  </r>
  <r>
    <x v="1"/>
    <s v="S.EQUO"/>
    <x v="9"/>
    <s v="New"/>
    <x v="4"/>
  </r>
  <r>
    <x v="1"/>
    <s v="STA.SP"/>
    <x v="1"/>
    <s v="NC"/>
    <x v="3"/>
  </r>
  <r>
    <x v="0"/>
    <s v="S.EQUO"/>
    <x v="9"/>
    <s v="New"/>
    <x v="4"/>
  </r>
  <r>
    <x v="1"/>
    <s v="S.EQUO"/>
    <x v="9"/>
    <s v="New"/>
    <x v="4"/>
  </r>
  <r>
    <x v="2"/>
    <s v="S.EPI"/>
    <x v="0"/>
    <s v="NC"/>
    <x v="3"/>
  </r>
  <r>
    <x v="0"/>
    <s v="S.EQUO"/>
    <x v="9"/>
    <s v="New"/>
    <x v="4"/>
  </r>
  <r>
    <x v="2"/>
    <s v="S.EPI"/>
    <x v="0"/>
    <s v="NC"/>
    <x v="3"/>
  </r>
  <r>
    <x v="0"/>
    <s v="S.EPI"/>
    <x v="0"/>
    <s v="NC"/>
    <x v="3"/>
  </r>
  <r>
    <x v="0"/>
    <s v="S.EPI"/>
    <x v="0"/>
    <s v="NC"/>
    <x v="3"/>
  </r>
  <r>
    <x v="1"/>
    <s v="S.EQUO"/>
    <x v="9"/>
    <s v="New"/>
    <x v="4"/>
  </r>
  <r>
    <x v="2"/>
    <s v="S.EPI"/>
    <x v="0"/>
    <s v="NC"/>
    <x v="3"/>
  </r>
  <r>
    <x v="0"/>
    <s v="caprae"/>
    <x v="5"/>
    <s v="NC"/>
    <x v="3"/>
  </r>
  <r>
    <x v="0"/>
    <s v="S.SIM"/>
    <x v="3"/>
    <s v="NC"/>
    <x v="3"/>
  </r>
  <r>
    <x v="0"/>
    <s v="S.EPI"/>
    <x v="0"/>
    <s v="NC"/>
    <x v="3"/>
  </r>
  <r>
    <x v="0"/>
    <s v="S.EPI"/>
    <x v="0"/>
    <s v="NC"/>
    <x v="3"/>
  </r>
  <r>
    <x v="2"/>
    <s v="S.EPI"/>
    <x v="0"/>
    <s v="NC"/>
    <x v="3"/>
  </r>
  <r>
    <x v="0"/>
    <s v="S.EQUO"/>
    <x v="9"/>
    <s v="New"/>
    <x v="4"/>
  </r>
  <r>
    <x v="1"/>
    <s v="S.EQUO"/>
    <x v="9"/>
    <s v="New"/>
    <x v="4"/>
  </r>
  <r>
    <x v="2"/>
    <s v="S.EPI"/>
    <x v="0"/>
    <s v="NC"/>
    <x v="3"/>
  </r>
  <r>
    <x v="0"/>
    <s v="S.EPI"/>
    <x v="0"/>
    <s v="New"/>
    <x v="4"/>
  </r>
  <r>
    <x v="2"/>
    <s v="S.EPI"/>
    <x v="0"/>
    <s v="NC"/>
    <x v="3"/>
  </r>
  <r>
    <x v="2"/>
    <s v="S.EPI"/>
    <x v="0"/>
    <s v="New"/>
    <x v="4"/>
  </r>
  <r>
    <x v="1"/>
    <s v="S.EPI"/>
    <x v="0"/>
    <s v="NC"/>
    <x v="3"/>
  </r>
  <r>
    <x v="0"/>
    <s v="S.EPI"/>
    <x v="0"/>
    <s v="NC"/>
    <x v="3"/>
  </r>
  <r>
    <x v="1"/>
    <s v="S.EQUO"/>
    <x v="9"/>
    <s v="New"/>
    <x v="4"/>
  </r>
  <r>
    <x v="1"/>
    <s v="S.SIM"/>
    <x v="3"/>
    <s v="New"/>
    <x v="4"/>
  </r>
  <r>
    <x v="0"/>
    <s v="S.EPI"/>
    <x v="0"/>
    <s v="NC"/>
    <x v="3"/>
  </r>
  <r>
    <x v="0"/>
    <s v="S.EPI"/>
    <x v="0"/>
    <s v="NC"/>
    <x v="3"/>
  </r>
  <r>
    <x v="1"/>
    <s v="S.EPI"/>
    <x v="0"/>
    <s v="NC"/>
    <x v="3"/>
  </r>
  <r>
    <x v="1"/>
    <s v="S.EPI"/>
    <x v="0"/>
    <s v="NC"/>
    <x v="3"/>
  </r>
  <r>
    <x v="2"/>
    <s v="S.CHR"/>
    <x v="2"/>
    <s v="NC"/>
    <x v="3"/>
  </r>
  <r>
    <x v="0"/>
    <s v="S.EQUO"/>
    <x v="9"/>
    <s v="New"/>
    <x v="4"/>
  </r>
  <r>
    <x v="2"/>
    <s v="S.EPI"/>
    <x v="0"/>
    <s v="NC"/>
    <x v="3"/>
  </r>
  <r>
    <x v="2"/>
    <s v="S.EQUO"/>
    <x v="9"/>
    <s v="New"/>
    <x v="4"/>
  </r>
  <r>
    <x v="2"/>
    <s v="S.EQUO"/>
    <x v="9"/>
    <s v="New"/>
    <x v="4"/>
  </r>
  <r>
    <x v="1"/>
    <s v="STA.SP"/>
    <x v="1"/>
    <s v="New"/>
    <x v="4"/>
  </r>
  <r>
    <x v="1"/>
    <s v="S.CHR"/>
    <x v="2"/>
    <s v="NC"/>
    <x v="3"/>
  </r>
  <r>
    <x v="1"/>
    <s v="STA.SP"/>
    <x v="1"/>
    <s v="New"/>
    <x v="4"/>
  </r>
  <r>
    <x v="1"/>
    <s v="S.EPI"/>
    <x v="0"/>
    <s v="NC"/>
    <x v="3"/>
  </r>
  <r>
    <x v="1"/>
    <s v="S.EPI"/>
    <x v="0"/>
    <s v="NC"/>
    <x v="3"/>
  </r>
  <r>
    <x v="1"/>
    <s v="S.EPI"/>
    <x v="0"/>
    <s v="NC"/>
    <x v="3"/>
  </r>
  <r>
    <x v="2"/>
    <s v="S.EPI"/>
    <x v="0"/>
    <s v="NC"/>
    <x v="3"/>
  </r>
  <r>
    <x v="2"/>
    <s v="S.EPI"/>
    <x v="0"/>
    <s v="NC"/>
    <x v="3"/>
  </r>
  <r>
    <x v="1"/>
    <s v="S.EPI"/>
    <x v="0"/>
    <s v="NC"/>
    <x v="3"/>
  </r>
  <r>
    <x v="0"/>
    <s v="S.SIM"/>
    <x v="3"/>
    <s v="New"/>
    <x v="4"/>
  </r>
  <r>
    <x v="0"/>
    <s v="S.EQUO"/>
    <x v="9"/>
    <s v="New"/>
    <x v="4"/>
  </r>
  <r>
    <x v="0"/>
    <s v="S.EPI"/>
    <x v="0"/>
    <s v="NC"/>
    <x v="3"/>
  </r>
  <r>
    <x v="0"/>
    <s v="S.EPI"/>
    <x v="0"/>
    <s v="NC"/>
    <x v="3"/>
  </r>
  <r>
    <x v="2"/>
    <s v="S.HOM"/>
    <x v="11"/>
    <s v="New"/>
    <x v="4"/>
  </r>
  <r>
    <x v="2"/>
    <s v="S.EPI"/>
    <x v="0"/>
    <s v="NC"/>
    <x v="3"/>
  </r>
  <r>
    <x v="2"/>
    <s v="S.EQUO"/>
    <x v="9"/>
    <s v="New"/>
    <x v="4"/>
  </r>
  <r>
    <x v="2"/>
    <s v="S.EQUO"/>
    <x v="9"/>
    <s v="NC"/>
    <x v="3"/>
  </r>
  <r>
    <x v="0"/>
    <s v="S.EQUO"/>
    <x v="9"/>
    <s v="New"/>
    <x v="4"/>
  </r>
  <r>
    <x v="1"/>
    <s v="S.EQUO"/>
    <x v="9"/>
    <s v="New"/>
    <x v="4"/>
  </r>
  <r>
    <x v="1"/>
    <s v="S.EQUO"/>
    <x v="9"/>
    <s v="New"/>
    <x v="4"/>
  </r>
  <r>
    <x v="1"/>
    <s v="S.EQUO"/>
    <x v="9"/>
    <s v="New"/>
    <x v="4"/>
  </r>
  <r>
    <x v="2"/>
    <s v="S.EPI"/>
    <x v="0"/>
    <s v="NC"/>
    <x v="3"/>
  </r>
  <r>
    <x v="0"/>
    <s v="S.EQUO"/>
    <x v="9"/>
    <s v="New"/>
    <x v="4"/>
  </r>
  <r>
    <x v="0"/>
    <s v="S.EQUO"/>
    <x v="9"/>
    <s v="New"/>
    <x v="4"/>
  </r>
  <r>
    <x v="1"/>
    <s v="S.EQUO"/>
    <x v="9"/>
    <s v="New"/>
    <x v="4"/>
  </r>
  <r>
    <x v="1"/>
    <s v="S.EQUO"/>
    <x v="9"/>
    <s v="New"/>
    <x v="4"/>
  </r>
  <r>
    <x v="0"/>
    <s v="S.SIM"/>
    <x v="3"/>
    <s v="New"/>
    <x v="4"/>
  </r>
  <r>
    <x v="0"/>
    <s v="S.CHR"/>
    <x v="2"/>
    <s v="NC"/>
    <x v="3"/>
  </r>
  <r>
    <x v="0"/>
    <s v="S.SIM"/>
    <x v="3"/>
    <s v="NC"/>
    <x v="3"/>
  </r>
  <r>
    <x v="2"/>
    <s v="S.EPI"/>
    <x v="0"/>
    <s v="NC"/>
    <x v="3"/>
  </r>
  <r>
    <x v="0"/>
    <s v="S.HOM"/>
    <x v="11"/>
    <s v="New"/>
    <x v="4"/>
  </r>
  <r>
    <x v="1"/>
    <s v="S.EQUO"/>
    <x v="9"/>
    <s v="New"/>
    <x v="4"/>
  </r>
  <r>
    <x v="1"/>
    <s v="STA.SP"/>
    <x v="0"/>
    <s v="NC"/>
    <x v="3"/>
  </r>
  <r>
    <x v="1"/>
    <s v="S.EPI"/>
    <x v="0"/>
    <s v="NC"/>
    <x v="3"/>
  </r>
  <r>
    <x v="0"/>
    <s v="S.EQUO"/>
    <x v="9"/>
    <s v="New"/>
    <x v="4"/>
  </r>
  <r>
    <x v="0"/>
    <s v="S.CAPR"/>
    <x v="5"/>
    <s v="New"/>
    <x v="4"/>
  </r>
  <r>
    <x v="2"/>
    <s v="S.CHR"/>
    <x v="2"/>
    <s v="NC"/>
    <x v="3"/>
  </r>
  <r>
    <x v="2"/>
    <s v="S.CAPR"/>
    <x v="5"/>
    <s v="New"/>
    <x v="4"/>
  </r>
  <r>
    <x v="2"/>
    <s v="S.EPI"/>
    <x v="0"/>
    <s v="New"/>
    <x v="4"/>
  </r>
  <r>
    <x v="1"/>
    <m/>
    <x v="0"/>
    <s v="Cure"/>
    <x v="1"/>
  </r>
  <r>
    <x v="2"/>
    <s v="S.EPI"/>
    <x v="0"/>
    <s v="New"/>
    <x v="4"/>
  </r>
  <r>
    <x v="0"/>
    <s v="S.SIM"/>
    <x v="3"/>
    <s v="New"/>
    <x v="4"/>
  </r>
  <r>
    <x v="1"/>
    <s v="S.CHR"/>
    <x v="2"/>
    <s v="NC"/>
    <x v="3"/>
  </r>
  <r>
    <x v="0"/>
    <s v="S.EPI"/>
    <x v="0"/>
    <s v="New"/>
    <x v="4"/>
  </r>
  <r>
    <x v="0"/>
    <s v="S.CAPR"/>
    <x v="5"/>
    <s v="NC"/>
    <x v="3"/>
  </r>
  <r>
    <x v="1"/>
    <m/>
    <x v="9"/>
    <s v="New"/>
    <x v="4"/>
  </r>
  <r>
    <x v="1"/>
    <s v="S.EPI"/>
    <x v="0"/>
    <s v="New"/>
    <x v="4"/>
  </r>
  <r>
    <x v="1"/>
    <s v="S.EPI"/>
    <x v="0"/>
    <s v="New"/>
    <x v="4"/>
  </r>
  <r>
    <x v="2"/>
    <e v="#VALUE!"/>
    <x v="0"/>
    <s v="NC"/>
    <x v="3"/>
  </r>
  <r>
    <x v="2"/>
    <s v="S.EPI"/>
    <x v="0"/>
    <s v="NC"/>
    <x v="3"/>
  </r>
  <r>
    <x v="2"/>
    <s v="S.SIM"/>
    <x v="3"/>
    <s v="New"/>
    <x v="4"/>
  </r>
  <r>
    <x v="2"/>
    <s v="S.SIM"/>
    <x v="3"/>
    <s v="New"/>
    <x v="4"/>
  </r>
  <r>
    <x v="2"/>
    <s v="S.SIM"/>
    <x v="3"/>
    <s v="NC"/>
    <x v="3"/>
  </r>
  <r>
    <x v="2"/>
    <s v="S.SIM"/>
    <x v="3"/>
    <s v="NC"/>
    <x v="3"/>
  </r>
  <r>
    <x v="2"/>
    <s v="S.CHR"/>
    <x v="2"/>
    <s v="NC"/>
    <x v="3"/>
  </r>
  <r>
    <x v="2"/>
    <s v="S.CHR"/>
    <x v="2"/>
    <s v="NC"/>
    <x v="3"/>
  </r>
  <r>
    <x v="2"/>
    <s v="S.EPI"/>
    <x v="0"/>
    <s v="NC"/>
    <x v="3"/>
  </r>
  <r>
    <x v="0"/>
    <m/>
    <x v="2"/>
    <s v="New"/>
    <x v="4"/>
  </r>
  <r>
    <x v="2"/>
    <s v="S.CAPR"/>
    <x v="5"/>
    <s v="New"/>
    <x v="4"/>
  </r>
  <r>
    <x v="0"/>
    <m/>
    <x v="5"/>
    <s v="New"/>
    <x v="4"/>
  </r>
  <r>
    <x v="1"/>
    <s v="STA.SP"/>
    <x v="1"/>
    <s v="New"/>
    <x v="4"/>
  </r>
  <r>
    <x v="1"/>
    <s v="STA.SP"/>
    <x v="1"/>
    <s v="New"/>
    <x v="4"/>
  </r>
  <r>
    <x v="1"/>
    <s v="S.CAPR"/>
    <x v="5"/>
    <s v="New"/>
    <x v="4"/>
  </r>
  <r>
    <x v="1"/>
    <s v="S.EPI"/>
    <x v="0"/>
    <s v="NC"/>
    <x v="3"/>
  </r>
  <r>
    <x v="2"/>
    <m/>
    <x v="0"/>
    <s v="New"/>
    <x v="4"/>
  </r>
  <r>
    <x v="2"/>
    <s v="S.SIM"/>
    <x v="3"/>
    <s v="NC"/>
    <x v="3"/>
  </r>
  <r>
    <x v="2"/>
    <s v="S.SIM"/>
    <x v="3"/>
    <s v="NC"/>
    <x v="3"/>
  </r>
  <r>
    <x v="2"/>
    <m/>
    <x v="3"/>
    <s v="NC"/>
    <x v="3"/>
  </r>
  <r>
    <x v="1"/>
    <m/>
    <x v="9"/>
    <s v="New"/>
    <x v="4"/>
  </r>
  <r>
    <x v="2"/>
    <s v="S.CAPR"/>
    <x v="5"/>
    <s v="NC"/>
    <x v="3"/>
  </r>
  <r>
    <x v="2"/>
    <m/>
    <x v="3"/>
    <s v="New"/>
    <x v="4"/>
  </r>
  <r>
    <x v="2"/>
    <s v="S.CAPR"/>
    <x v="5"/>
    <s v="NC"/>
    <x v="3"/>
  </r>
  <r>
    <x v="2"/>
    <m/>
    <x v="5"/>
    <s v="New"/>
    <x v="4"/>
  </r>
  <r>
    <x v="2"/>
    <s v="S.CAPR"/>
    <x v="5"/>
    <s v="NC"/>
    <x v="3"/>
  </r>
  <r>
    <x v="1"/>
    <m/>
    <x v="3"/>
    <s v="New"/>
    <x v="4"/>
  </r>
  <r>
    <x v="2"/>
    <s v="S.CAPR"/>
    <x v="5"/>
    <s v="NC"/>
    <x v="3"/>
  </r>
  <r>
    <x v="1"/>
    <s v="S.SIM"/>
    <x v="3"/>
    <s v="NC"/>
    <x v="3"/>
  </r>
  <r>
    <x v="0"/>
    <m/>
    <x v="5"/>
    <s v="New"/>
    <x v="4"/>
  </r>
  <r>
    <x v="1"/>
    <s v="S.CAPR"/>
    <x v="5"/>
    <s v="New"/>
    <x v="4"/>
  </r>
  <r>
    <x v="1"/>
    <s v="STA.SP"/>
    <x v="1"/>
    <s v="NC"/>
    <x v="3"/>
  </r>
  <r>
    <x v="0"/>
    <s v="S.EPI"/>
    <x v="0"/>
    <s v="NC"/>
    <x v="3"/>
  </r>
  <r>
    <x v="0"/>
    <m/>
    <x v="0"/>
    <s v="New"/>
    <x v="4"/>
  </r>
  <r>
    <x v="0"/>
    <s v="S.CAPR"/>
    <x v="5"/>
    <s v="New"/>
    <x v="4"/>
  </r>
  <r>
    <x v="0"/>
    <m/>
    <x v="3"/>
    <s v="New"/>
    <x v="4"/>
  </r>
  <r>
    <x v="1"/>
    <s v="STA.SP"/>
    <x v="1"/>
    <s v="NC"/>
    <x v="3"/>
  </r>
  <r>
    <x v="1"/>
    <m/>
    <x v="5"/>
    <s v="New"/>
    <x v="4"/>
  </r>
  <r>
    <x v="2"/>
    <s v="S.EPI"/>
    <x v="0"/>
    <s v="NC"/>
    <x v="3"/>
  </r>
  <r>
    <x v="2"/>
    <s v="S.EPI"/>
    <x v="0"/>
    <s v="New"/>
    <x v="4"/>
  </r>
  <r>
    <x v="2"/>
    <m/>
    <x v="3"/>
    <s v="New"/>
    <x v="4"/>
  </r>
  <r>
    <x v="2"/>
    <s v="S.CAPR"/>
    <x v="5"/>
    <s v="New"/>
    <x v="4"/>
  </r>
  <r>
    <x v="2"/>
    <s v="S.CAPR"/>
    <x v="5"/>
    <s v="NC"/>
    <x v="3"/>
  </r>
  <r>
    <x v="2"/>
    <s v="S.CAPR"/>
    <x v="5"/>
    <s v="NC"/>
    <x v="3"/>
  </r>
  <r>
    <x v="2"/>
    <s v="S.CAPR"/>
    <x v="5"/>
    <s v="New"/>
    <x v="4"/>
  </r>
  <r>
    <x v="2"/>
    <s v="S.COH"/>
    <x v="12"/>
    <s v="New"/>
    <x v="4"/>
  </r>
  <r>
    <x v="1"/>
    <m/>
    <x v="8"/>
    <s v="NC"/>
    <x v="3"/>
  </r>
  <r>
    <x v="1"/>
    <m/>
    <x v="5"/>
    <s v="New"/>
    <x v="4"/>
  </r>
  <r>
    <x v="0"/>
    <s v="S.EQUO"/>
    <x v="9"/>
    <s v="New"/>
    <x v="4"/>
  </r>
  <r>
    <x v="2"/>
    <s v="S.EPI"/>
    <x v="0"/>
    <s v="New"/>
    <x v="4"/>
  </r>
  <r>
    <x v="2"/>
    <m/>
    <x v="5"/>
    <s v="New"/>
    <x v="4"/>
  </r>
  <r>
    <x v="0"/>
    <s v="S.EPI"/>
    <x v="0"/>
    <s v="New"/>
    <x v="4"/>
  </r>
  <r>
    <x v="0"/>
    <s v="S.EQUO"/>
    <x v="9"/>
    <s v="New"/>
    <x v="4"/>
  </r>
  <r>
    <x v="0"/>
    <m/>
    <x v="1"/>
    <s v="NC"/>
    <x v="3"/>
  </r>
  <r>
    <x v="2"/>
    <m/>
    <x v="2"/>
    <s v="NC"/>
    <x v="3"/>
  </r>
  <r>
    <x v="2"/>
    <s v="S.CAPR"/>
    <x v="5"/>
    <s v="New"/>
    <x v="4"/>
  </r>
  <r>
    <x v="2"/>
    <m/>
    <x v="5"/>
    <s v="NC"/>
    <x v="3"/>
  </r>
  <r>
    <x v="1"/>
    <m/>
    <x v="3"/>
    <s v="New"/>
    <x v="4"/>
  </r>
  <r>
    <x v="0"/>
    <s v="S.CAPR"/>
    <x v="5"/>
    <s v="New"/>
    <x v="4"/>
  </r>
  <r>
    <x v="0"/>
    <s v="STA.SP"/>
    <x v="1"/>
    <s v="New"/>
    <x v="4"/>
  </r>
  <r>
    <x v="0"/>
    <s v="STA.SP"/>
    <x v="1"/>
    <s v="NC"/>
    <x v="3"/>
  </r>
  <r>
    <x v="2"/>
    <s v="S.CHR"/>
    <x v="2"/>
    <s v="New"/>
    <x v="4"/>
  </r>
  <r>
    <x v="2"/>
    <s v="S.AURI"/>
    <x v="13"/>
    <s v="New"/>
    <x v="4"/>
  </r>
  <r>
    <x v="2"/>
    <s v="S.SIM"/>
    <x v="3"/>
    <s v="New"/>
    <x v="4"/>
  </r>
  <r>
    <x v="1"/>
    <s v="S.SIM"/>
    <x v="3"/>
    <s v="New"/>
    <x v="4"/>
  </r>
  <r>
    <x v="1"/>
    <m/>
    <x v="10"/>
    <s v="New"/>
    <x v="4"/>
  </r>
  <r>
    <x v="1"/>
    <s v="S.CAPR"/>
    <x v="5"/>
    <s v="New"/>
    <x v="4"/>
  </r>
  <r>
    <x v="1"/>
    <s v="STA.SP"/>
    <x v="1"/>
    <s v="New"/>
    <x v="4"/>
  </r>
  <r>
    <x v="1"/>
    <s v="S.AURI"/>
    <x v="13"/>
    <s v="New"/>
    <x v="4"/>
  </r>
  <r>
    <x v="0"/>
    <s v="S.CAPR"/>
    <x v="5"/>
    <s v="NC"/>
    <x v="3"/>
  </r>
  <r>
    <x v="1"/>
    <m/>
    <x v="10"/>
    <s v="New"/>
    <x v="4"/>
  </r>
  <r>
    <x v="1"/>
    <s v="S.SIM"/>
    <x v="3"/>
    <s v="New"/>
    <x v="4"/>
  </r>
  <r>
    <x v="0"/>
    <m/>
    <x v="5"/>
    <s v="New"/>
    <x v="4"/>
  </r>
  <r>
    <x v="0"/>
    <s v="S.SIM"/>
    <x v="3"/>
    <s v="New"/>
    <x v="4"/>
  </r>
  <r>
    <x v="2"/>
    <s v="S.CAPR"/>
    <x v="5"/>
    <s v="New"/>
    <x v="4"/>
  </r>
  <r>
    <x v="2"/>
    <s v="S.XYL"/>
    <x v="14"/>
    <s v="New"/>
    <x v="4"/>
  </r>
  <r>
    <x v="2"/>
    <s v="STA.SP"/>
    <x v="1"/>
    <s v="New"/>
    <x v="4"/>
  </r>
  <r>
    <x v="0"/>
    <s v="S.HOM"/>
    <x v="11"/>
    <s v="New"/>
    <x v="4"/>
  </r>
  <r>
    <x v="0"/>
    <s v="S.WAR"/>
    <x v="15"/>
    <s v="New"/>
    <x v="4"/>
  </r>
  <r>
    <x v="1"/>
    <s v="S.EPI"/>
    <x v="0"/>
    <s v="New"/>
    <x v="4"/>
  </r>
  <r>
    <x v="1"/>
    <s v="S.CAPR"/>
    <x v="5"/>
    <s v="New"/>
    <x v="4"/>
  </r>
  <r>
    <x v="1"/>
    <s v="S.CHR"/>
    <x v="2"/>
    <s v="New"/>
    <x v="4"/>
  </r>
  <r>
    <x v="1"/>
    <m/>
    <x v="3"/>
    <s v="New"/>
    <x v="4"/>
  </r>
  <r>
    <x v="1"/>
    <s v="S.CHR"/>
    <x v="2"/>
    <s v="New"/>
    <x v="4"/>
  </r>
  <r>
    <x v="0"/>
    <m/>
    <x v="3"/>
    <s v="NC"/>
    <x v="3"/>
  </r>
  <r>
    <x v="0"/>
    <s v="S.SIM"/>
    <x v="3"/>
    <s v="NC"/>
    <x v="3"/>
  </r>
  <r>
    <x v="2"/>
    <s v="S.LUG"/>
    <x v="10"/>
    <s v="NC"/>
    <x v="3"/>
  </r>
  <r>
    <x v="2"/>
    <s v="S.LUG"/>
    <x v="10"/>
    <s v="NC"/>
    <x v="3"/>
  </r>
  <r>
    <x v="0"/>
    <m/>
    <x v="16"/>
    <s v="New"/>
    <x v="4"/>
  </r>
  <r>
    <x v="0"/>
    <s v="STA.SP"/>
    <x v="1"/>
    <s v="New"/>
    <x v="4"/>
  </r>
  <r>
    <x v="2"/>
    <m/>
    <x v="0"/>
    <s v="New"/>
    <x v="4"/>
  </r>
  <r>
    <x v="2"/>
    <s v="S.CAPR"/>
    <x v="5"/>
    <s v="New"/>
    <x v="4"/>
  </r>
  <r>
    <x v="2"/>
    <s v="S.CAPR"/>
    <x v="5"/>
    <s v="New"/>
    <x v="4"/>
  </r>
  <r>
    <x v="2"/>
    <s v="S.SIM"/>
    <x v="3"/>
    <s v="New"/>
    <x v="4"/>
  </r>
  <r>
    <x v="0"/>
    <m/>
    <x v="2"/>
    <s v="New"/>
    <x v="4"/>
  </r>
  <r>
    <x v="1"/>
    <m/>
    <x v="5"/>
    <s v="NC"/>
    <x v="3"/>
  </r>
  <r>
    <x v="1"/>
    <s v="STA.SP"/>
    <x v="1"/>
    <s v="New"/>
    <x v="4"/>
  </r>
  <r>
    <x v="2"/>
    <s v="S.CHR"/>
    <x v="2"/>
    <s v="New"/>
    <x v="4"/>
  </r>
  <r>
    <x v="2"/>
    <s v="S.LUG"/>
    <x v="10"/>
    <s v="NC"/>
    <x v="3"/>
  </r>
  <r>
    <x v="2"/>
    <s v="S.SIM"/>
    <x v="3"/>
    <s v="NC"/>
    <x v="3"/>
  </r>
  <r>
    <x v="2"/>
    <m/>
    <x v="0"/>
    <s v="New"/>
    <x v="4"/>
  </r>
  <r>
    <x v="2"/>
    <m/>
    <x v="0"/>
    <s v="New"/>
    <x v="4"/>
  </r>
  <r>
    <x v="2"/>
    <s v="S.CHR"/>
    <x v="2"/>
    <s v="New"/>
    <x v="4"/>
  </r>
  <r>
    <x v="2"/>
    <s v="STA.SP"/>
    <x v="17"/>
    <s v="New"/>
    <x v="4"/>
  </r>
  <r>
    <x v="0"/>
    <m/>
    <x v="16"/>
    <s v="New"/>
    <x v="4"/>
  </r>
  <r>
    <x v="1"/>
    <s v="S.CHR"/>
    <x v="2"/>
    <s v="New"/>
    <x v="4"/>
  </r>
  <r>
    <x v="0"/>
    <s v="S.CHR"/>
    <x v="2"/>
    <s v="New"/>
    <x v="4"/>
  </r>
  <r>
    <x v="0"/>
    <s v="S.EPI"/>
    <x v="0"/>
    <s v="New"/>
    <x v="4"/>
  </r>
  <r>
    <x v="0"/>
    <s v="S.CHR"/>
    <x v="2"/>
    <s v="New"/>
    <x v="4"/>
  </r>
  <r>
    <x v="0"/>
    <s v="S.CHR"/>
    <x v="2"/>
    <s v="New"/>
    <x v="4"/>
  </r>
  <r>
    <x v="2"/>
    <m/>
    <x v="0"/>
    <s v="NC"/>
    <x v="3"/>
  </r>
  <r>
    <x v="2"/>
    <s v="S.SIM"/>
    <x v="3"/>
    <s v="New"/>
    <x v="4"/>
  </r>
  <r>
    <x v="1"/>
    <s v="S.CHR"/>
    <x v="2"/>
    <s v="New"/>
    <x v="4"/>
  </r>
  <r>
    <x v="1"/>
    <s v="S.CHR"/>
    <x v="2"/>
    <s v="New"/>
    <x v="4"/>
  </r>
  <r>
    <x v="3"/>
    <m/>
    <x v="4"/>
    <m/>
    <x v="2"/>
  </r>
  <r>
    <x v="3"/>
    <m/>
    <x v="4"/>
    <m/>
    <x v="2"/>
  </r>
  <r>
    <x v="3"/>
    <m/>
    <x v="4"/>
    <m/>
    <x v="2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">
  <r>
    <x v="0"/>
    <x v="0"/>
    <s v="S.EPI"/>
    <x v="0"/>
    <s v="NC"/>
    <x v="0"/>
    <s v="PF"/>
    <s v="L"/>
    <n v="47"/>
    <n v="0.25"/>
    <s v="&lt;=0.5000"/>
    <s v=" &lt;=2.0000"/>
    <s v="&lt;=0.2500"/>
    <s v="&lt;=2.0000"/>
    <n v="0.25"/>
    <s v="&lt;=1.0000"/>
    <s v="&lt;=0.5000"/>
    <s v="&gt;256.0000"/>
    <n v="2"/>
  </r>
  <r>
    <x v="1"/>
    <x v="0"/>
    <m/>
    <x v="1"/>
    <s v="new"/>
    <x v="1"/>
    <s v="PF"/>
    <s v="L"/>
    <n v="64"/>
    <s v=" &lt;=0.1200"/>
    <n v="1"/>
    <s v=" &lt;=2.0000"/>
    <s v=" &lt;=0.2500"/>
    <s v=" &lt;=2.0000"/>
    <s v=" &lt;=0.1200"/>
    <s v=" &lt;=1.0000"/>
    <s v=" &lt;=0.5000"/>
    <s v=" &gt;256.0000"/>
    <s v=" &lt;=1.0000"/>
  </r>
  <r>
    <x v="2"/>
    <x v="1"/>
    <m/>
    <x v="2"/>
    <m/>
    <x v="2"/>
    <m/>
    <m/>
    <m/>
    <m/>
    <m/>
    <m/>
    <m/>
    <m/>
    <m/>
    <m/>
    <m/>
    <m/>
    <m/>
  </r>
  <r>
    <x v="1"/>
    <x v="2"/>
    <s v="S.CAPR"/>
    <x v="3"/>
    <s v="new"/>
    <x v="1"/>
    <s v="PF"/>
    <s v="L"/>
    <n v="61.1"/>
    <s v=" &lt;=0.1200"/>
    <s v=" &lt;=0.5000"/>
    <s v=" &lt;=2.0000"/>
    <s v=" &lt;=0.2500"/>
    <s v=" &lt;=2.0000"/>
    <s v=" &lt;=0.1200"/>
    <s v=" &lt;=1.0000"/>
    <s v=" &lt;=0.5000"/>
    <s v=" &lt;=32.0000"/>
    <s v=" &gt;8.0000"/>
  </r>
  <r>
    <x v="1"/>
    <x v="2"/>
    <s v="STA.SP"/>
    <x v="4"/>
    <s v="new"/>
    <x v="1"/>
    <s v="PF"/>
    <s v="L"/>
    <n v="61.2"/>
    <s v=" &lt;=0.1200"/>
    <s v=" &lt;=0.5000"/>
    <s v=" &lt;=2.0000"/>
    <s v=" &lt;=0.2500"/>
    <s v=" &lt;=2.0000"/>
    <s v=" &lt;=0.1200"/>
    <s v=" &lt;=1.0000"/>
    <s v=" &lt;=0.5000"/>
    <s v=" &lt;=32.0000"/>
    <s v=" &gt;8.0000"/>
  </r>
  <r>
    <x v="1"/>
    <x v="2"/>
    <s v="STA.SP"/>
    <x v="5"/>
    <s v="new"/>
    <x v="1"/>
    <s v="PF"/>
    <s v="R"/>
    <n v="63"/>
    <s v=" &lt;=0.1200"/>
    <s v=" &lt;=0.5000"/>
    <s v=" &lt;=2.0000"/>
    <n v="1"/>
    <s v=" &lt;=2.0000"/>
    <s v=" &lt;=0.1200"/>
    <s v=" &lt;=1.0000"/>
    <s v=" &lt;=0.5000"/>
    <s v=" &lt;=32.0000"/>
    <n v="4"/>
  </r>
  <r>
    <x v="1"/>
    <x v="3"/>
    <s v="S.CHR"/>
    <x v="6"/>
    <s v="new"/>
    <x v="1"/>
    <s v="PF"/>
    <s v="L"/>
    <n v="64.099999999999994"/>
    <n v="0.5"/>
    <s v=" &lt;=0.5000"/>
    <s v=" &lt;=2.0000"/>
    <n v="0.5"/>
    <s v=" &lt;=2.0000"/>
    <n v="0.5"/>
    <s v=" &lt;=1.0000"/>
    <s v=" &lt;=0.5000"/>
    <s v=" &lt;=32.0000"/>
    <s v=" &lt;=1.0000"/>
  </r>
  <r>
    <x v="1"/>
    <x v="3"/>
    <s v="S.AURI"/>
    <x v="4"/>
    <s v="new"/>
    <x v="1"/>
    <s v="PF"/>
    <s v="L"/>
    <n v="64.2"/>
    <n v="0.5"/>
    <s v=" &lt;=0.5000"/>
    <s v=" &lt;=2.0000"/>
    <n v="0.5"/>
    <s v=" &lt;=2.0000"/>
    <n v="0.5"/>
    <s v=" &lt;=1.0000"/>
    <s v=" &lt;=0.5000"/>
    <s v=" &lt;=32.0000"/>
    <s v=" &lt;=1.0000"/>
  </r>
  <r>
    <x v="1"/>
    <x v="3"/>
    <s v="S.SIM"/>
    <x v="1"/>
    <s v="new"/>
    <x v="1"/>
    <s v="PF"/>
    <s v="L"/>
    <n v="65"/>
    <s v=" &lt;=0.1200"/>
    <n v="1"/>
    <s v=" &lt;=2.0000"/>
    <s v=" &lt;=0.2500"/>
    <s v=" &lt;=2.0000"/>
    <s v=" &lt;=0.1200"/>
    <s v=" &lt;=1.0000"/>
    <s v=" &lt;=0.5000"/>
    <s v=" &gt;256.0000"/>
    <s v=" &lt;=1.0000"/>
  </r>
  <r>
    <x v="1"/>
    <x v="0"/>
    <s v="S.SIM"/>
    <x v="1"/>
    <s v="new"/>
    <x v="1"/>
    <s v="PF"/>
    <s v="L"/>
    <n v="66"/>
    <s v=" &lt;=0.1200"/>
    <n v="1"/>
    <s v=" &lt;=2.0000"/>
    <s v=" &lt;=0.2500"/>
    <s v=" &lt;=2.0000"/>
    <s v=" &lt;=0.1200"/>
    <s v=" &lt;=1.0000"/>
    <s v=" &lt;=0.5000"/>
    <s v=" &lt;=32.0000"/>
    <s v=" &lt;=1.0000"/>
  </r>
  <r>
    <x v="1"/>
    <x v="0"/>
    <m/>
    <x v="7"/>
    <s v="new"/>
    <x v="1"/>
    <s v="PF"/>
    <s v="L"/>
    <n v="66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1"/>
    <x v="0"/>
    <s v="S.CAPR"/>
    <x v="3"/>
    <s v="new"/>
    <x v="1"/>
    <s v="PF"/>
    <s v="L"/>
    <n v="67"/>
    <s v=" &lt;=0.1200"/>
    <n v="1"/>
    <s v=" &lt;=2.0000"/>
    <s v=" &lt;=0.2500"/>
    <s v=" &lt;=2.0000"/>
    <s v=" &lt;=0.1200"/>
    <s v=" &lt;=1.0000"/>
    <s v=" &lt;=0.5000"/>
    <s v=" &lt;=32.0000"/>
    <s v=" &lt;=1.0000"/>
  </r>
  <r>
    <x v="1"/>
    <x v="0"/>
    <s v="STA.SP"/>
    <x v="3"/>
    <s v="new"/>
    <x v="1"/>
    <s v="PF"/>
    <s v="R"/>
    <n v="68.099999999999994"/>
    <s v=" &lt;=0.1200"/>
    <n v="1"/>
    <s v=" &lt;=2.0000"/>
    <s v=" &lt;=0.2500"/>
    <s v=" &lt;=2.0000"/>
    <s v=" &lt;=0.1200"/>
    <s v=" &lt;=1.0000"/>
    <s v=" &lt;=0.5000"/>
    <s v=" &lt;=32.0000"/>
    <s v=" &lt;=1.0000"/>
  </r>
  <r>
    <x v="1"/>
    <x v="0"/>
    <s v="S.AURI"/>
    <x v="4"/>
    <s v="new"/>
    <x v="1"/>
    <s v="PF"/>
    <s v="R"/>
    <n v="68.2"/>
    <s v=" &lt;=0.1200"/>
    <n v="1"/>
    <s v=" &lt;=2.0000"/>
    <s v=" &lt;=0.2500"/>
    <s v=" &lt;=2.0000"/>
    <s v=" &lt;=0.1200"/>
    <s v=" &lt;=1.0000"/>
    <s v=" &lt;=0.5000"/>
    <s v=" &lt;=32.0000"/>
    <s v=" &lt;=1.0000"/>
  </r>
  <r>
    <x v="1"/>
    <x v="2"/>
    <m/>
    <x v="3"/>
    <s v="NC"/>
    <x v="3"/>
    <s v="DO"/>
    <s v="L"/>
    <n v="22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1"/>
    <x v="2"/>
    <s v="S.CAPR"/>
    <x v="3"/>
    <s v="NC"/>
    <x v="0"/>
    <s v="PF"/>
    <s v="L"/>
    <n v="69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1"/>
    <x v="0"/>
    <m/>
    <x v="8"/>
    <s v="Cure"/>
    <x v="4"/>
    <s v="DO"/>
    <s v="L"/>
    <n v="23"/>
    <s v=" &lt;=0.1200"/>
    <s v=" &lt;=0.5000"/>
    <s v=" &lt;=2.0000"/>
    <s v=" &gt;4.0000"/>
    <s v=" &lt;=2.0000"/>
    <s v=" &lt;=0.1200"/>
    <s v=" &lt;=1.0000"/>
    <s v=" &lt;=0.5000"/>
    <s v=" &lt;=32.0000"/>
    <s v=" &lt;=1.0000"/>
  </r>
  <r>
    <x v="1"/>
    <x v="0"/>
    <m/>
    <x v="7"/>
    <s v="new"/>
    <x v="1"/>
    <s v="PF"/>
    <s v="L"/>
    <n v="49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1"/>
    <x v="0"/>
    <s v="S.SIM"/>
    <x v="1"/>
    <s v="new"/>
    <x v="1"/>
    <s v="PF"/>
    <s v="R"/>
    <n v="71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1"/>
    <x v="2"/>
    <m/>
    <x v="3"/>
    <s v="new"/>
    <x v="1"/>
    <s v="PF"/>
    <s v="R"/>
    <n v="67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1"/>
    <x v="2"/>
    <s v="S.SIM"/>
    <x v="1"/>
    <s v="new"/>
    <x v="1"/>
    <s v="PF"/>
    <s v="R"/>
    <n v="73"/>
    <s v=" &lt;=0.1200"/>
    <s v=" &lt;=0.5000"/>
    <s v=" &lt;=2.0000"/>
    <s v=" &lt;=0.2500"/>
    <s v=" &lt;=2.0000"/>
    <n v="0.25"/>
    <s v=" &lt;=1.0000"/>
    <s v=" &lt;=0.5000"/>
    <s v=" &gt;256.0000"/>
    <n v="4"/>
  </r>
  <r>
    <x v="1"/>
    <x v="3"/>
    <s v="S.CAPR"/>
    <x v="3"/>
    <s v="new"/>
    <x v="1"/>
    <s v="PF"/>
    <s v="R"/>
    <n v="74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1"/>
    <x v="3"/>
    <s v="S.XYL"/>
    <x v="9"/>
    <s v="new"/>
    <x v="1"/>
    <s v="PF"/>
    <s v="L"/>
    <n v="75"/>
    <s v=" &lt;=0.1200"/>
    <s v=" &lt;=0.5000"/>
    <s v=" &lt;=2.0000"/>
    <s v=" &gt;4.0000"/>
    <s v=" &lt;=2.0000"/>
    <s v=" &lt;=0.1200"/>
    <s v=" &lt;=1.0000"/>
    <s v=" &lt;=0.5000"/>
    <s v=" &lt;=32.0000"/>
    <s v=" &lt;=1.0000"/>
  </r>
  <r>
    <x v="1"/>
    <x v="3"/>
    <s v="STA.SP"/>
    <x v="10"/>
    <s v="new"/>
    <x v="1"/>
    <s v="PF"/>
    <s v="R"/>
    <n v="76"/>
    <s v=" &lt;=0.1200"/>
    <n v="2"/>
    <s v=" &lt;=2.0000"/>
    <s v=" &lt;=0.2500"/>
    <s v=" &lt;=2.0000"/>
    <s v=" &lt;=0.1200"/>
    <s v=" &lt;=1.0000"/>
    <s v=" &lt;=0.5000"/>
    <s v=" &lt;=32.0000"/>
    <s v=" &lt;=1.0000"/>
  </r>
  <r>
    <x v="1"/>
    <x v="2"/>
    <s v="S.HOM"/>
    <x v="11"/>
    <s v="new"/>
    <x v="1"/>
    <s v="PF"/>
    <s v="L"/>
    <n v="77"/>
    <n v="0.5"/>
    <n v="1"/>
    <s v=" &lt;=2.0000"/>
    <s v=" &lt;=0.2500"/>
    <s v=" &lt;=2.0000"/>
    <n v="0.25"/>
    <s v=" &lt;=1.0000"/>
    <s v=" &lt;=0.5000"/>
    <s v=" &gt;256.0000"/>
    <n v="2"/>
  </r>
  <r>
    <x v="1"/>
    <x v="2"/>
    <s v="S.WAR"/>
    <x v="12"/>
    <s v="new"/>
    <x v="1"/>
    <s v="PF"/>
    <s v="R"/>
    <n v="78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1"/>
    <x v="0"/>
    <m/>
    <x v="7"/>
    <s v="Cure"/>
    <x v="4"/>
    <s v="DO"/>
    <s v="L"/>
    <n v="24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1"/>
    <x v="0"/>
    <s v="S.EPI"/>
    <x v="0"/>
    <s v="new"/>
    <x v="1"/>
    <s v="PF"/>
    <s v="L"/>
    <n v="79"/>
    <s v=" &lt;=0.1200"/>
    <s v=" &lt;=0.5000"/>
    <s v=" &lt;=2.0000"/>
    <s v=" &lt;=0.2500"/>
    <s v=" &lt;=2.0000"/>
    <s v=" &lt;=0.1200"/>
    <s v=" &lt;=1.0000"/>
    <s v=" &lt;=0.5000"/>
    <s v=" &lt;=32.0000"/>
    <n v="2"/>
  </r>
  <r>
    <x v="1"/>
    <x v="0"/>
    <s v="S.CAPR"/>
    <x v="3"/>
    <s v="new"/>
    <x v="1"/>
    <s v="PF"/>
    <s v="R"/>
    <n v="80.099999999999994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1"/>
    <x v="0"/>
    <s v="S.CHR"/>
    <x v="6"/>
    <s v="new"/>
    <x v="1"/>
    <s v="PF"/>
    <s v="R"/>
    <n v="80.2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1"/>
    <x v="0"/>
    <m/>
    <x v="0"/>
    <s v="Cure"/>
    <x v="4"/>
    <s v="DO"/>
    <s v="R"/>
    <n v="25"/>
    <s v=" &lt;=0.1200"/>
    <n v="1"/>
    <s v=" &lt;=2.0000"/>
    <s v=" &lt;=0.2500"/>
    <s v=" &lt;=2.0000"/>
    <s v=" &lt;=0.1200"/>
    <s v=" &lt;=1.0000"/>
    <s v=" &lt;=0.5000"/>
    <s v=" &gt;256.0000"/>
    <s v=" &lt;=1.0000"/>
  </r>
  <r>
    <x v="1"/>
    <x v="0"/>
    <m/>
    <x v="1"/>
    <s v="new"/>
    <x v="1"/>
    <s v="PF"/>
    <s v="R"/>
    <n v="50"/>
    <s v=" &lt;=0.1200"/>
    <n v="1"/>
    <s v=" &lt;=2.0000"/>
    <s v=" &lt;=0.2500"/>
    <s v=" &lt;=2.0000"/>
    <s v=" &lt;=0.1200"/>
    <s v=" &lt;=1.0000"/>
    <s v=" &lt;=0.5000"/>
    <s v=" &gt;256.0000"/>
    <s v=" &lt;=1.0000"/>
  </r>
  <r>
    <x v="1"/>
    <x v="0"/>
    <s v="S.CHR"/>
    <x v="6"/>
    <s v="new"/>
    <x v="1"/>
    <s v="PF"/>
    <s v="R"/>
    <n v="81"/>
    <s v=" &lt;=0.1200"/>
    <n v="1"/>
    <s v=" &lt;=2.0000"/>
    <s v=" &lt;=0.2500"/>
    <s v=" &lt;=2.0000"/>
    <s v=" &lt;=0.1200"/>
    <s v=" &lt;=1.0000"/>
    <s v=" &lt;=0.5000"/>
    <n v="64"/>
    <s v=" &lt;=1.0000"/>
  </r>
  <r>
    <x v="1"/>
    <x v="2"/>
    <m/>
    <x v="1"/>
    <s v="NC"/>
    <x v="3"/>
    <s v="DO"/>
    <s v="L"/>
    <n v="26"/>
    <s v=" &lt;=0.1200"/>
    <s v=" &lt;=0.5000"/>
    <s v=" &lt;=2.0000"/>
    <s v=" &lt;=0.2500"/>
    <s v=" &lt;=2.0000"/>
    <s v=" &lt;=0.1200"/>
    <s v=" &lt;=1.0000"/>
    <s v=" &lt;=0.5000"/>
    <s v=" &gt;256.0000"/>
    <n v="2"/>
  </r>
  <r>
    <x v="1"/>
    <x v="2"/>
    <m/>
    <x v="1"/>
    <s v="NC"/>
    <x v="3"/>
    <s v="DO"/>
    <s v="R"/>
    <n v="27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1"/>
    <x v="2"/>
    <m/>
    <x v="1"/>
    <s v="NC"/>
    <x v="0"/>
    <s v="PF"/>
    <s v="L"/>
    <n v="51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1"/>
    <x v="2"/>
    <s v="S.SIM"/>
    <x v="1"/>
    <s v="NC"/>
    <x v="0"/>
    <s v="PF"/>
    <s v="R"/>
    <n v="82"/>
    <s v=" &lt;=0.1200"/>
    <n v="1"/>
    <s v=" &lt;=2.0000"/>
    <s v=" &lt;=0.2500"/>
    <s v=" &lt;=2.0000"/>
    <s v=" &lt;=0.1200"/>
    <s v=" &lt;=1.0000"/>
    <s v=" &lt;=0.5000"/>
    <s v=" &lt;=32.0000"/>
    <s v=" &gt;8.0000"/>
  </r>
  <r>
    <x v="1"/>
    <x v="3"/>
    <m/>
    <x v="1"/>
    <s v="NC"/>
    <x v="4"/>
    <s v="DO"/>
    <s v="L"/>
    <n v="28"/>
    <s v=" &lt;=0.1200"/>
    <n v="1"/>
    <s v=" &lt;=2.0000"/>
    <s v=" &lt;=0.2500"/>
    <s v=" &lt;=2.0000"/>
    <s v=" &lt;=0.1200"/>
    <s v=" &lt;=1.0000"/>
    <s v=" &lt;=0.5000"/>
    <s v=" &gt;256.0000"/>
    <s v=" &lt;=1.0000"/>
  </r>
  <r>
    <x v="1"/>
    <x v="3"/>
    <m/>
    <x v="7"/>
    <s v="NC"/>
    <x v="3"/>
    <s v="DO"/>
    <s v="R"/>
    <n v="29"/>
    <s v=" &lt;=0.1200"/>
    <n v="1"/>
    <s v=" &lt;=2.0000"/>
    <s v=" &lt;=0.2500"/>
    <s v=" &lt;=2.0000"/>
    <s v=" &lt;=0.1200"/>
    <s v=" &lt;=1.0000"/>
    <s v=" &lt;=0.5000"/>
    <s v=" &gt;256.0000"/>
    <s v=" &lt;=1.0000"/>
  </r>
  <r>
    <x v="1"/>
    <x v="3"/>
    <s v="S.LUG"/>
    <x v="7"/>
    <s v="NC"/>
    <x v="1"/>
    <s v="PF"/>
    <s v="L"/>
    <n v="83"/>
    <s v=" &lt;=0.1200"/>
    <n v="1"/>
    <s v=" &lt;=2.0000"/>
    <s v=" &lt;=0.2500"/>
    <s v=" &lt;=2.0000"/>
    <s v=" &lt;=0.1200"/>
    <s v=" &lt;=1.0000"/>
    <s v=" &lt;=0.5000"/>
    <n v="256"/>
    <s v=" &lt;=1.0000"/>
  </r>
  <r>
    <x v="1"/>
    <x v="3"/>
    <s v="S.LUG"/>
    <x v="7"/>
    <s v="NC"/>
    <x v="0"/>
    <s v="PF"/>
    <s v="R"/>
    <n v="84"/>
    <s v=" &lt;=0.1200"/>
    <n v="1"/>
    <s v=" &lt;=2.0000"/>
    <s v=" &lt;=0.2500"/>
    <s v=" &lt;=2.0000"/>
    <s v=" &lt;=0.1200"/>
    <s v=" &lt;=1.0000"/>
    <s v=" &lt;=0.5000"/>
    <n v="128"/>
    <s v=" &lt;=1.0000"/>
  </r>
  <r>
    <x v="1"/>
    <x v="2"/>
    <m/>
    <x v="13"/>
    <s v="new"/>
    <x v="1"/>
    <s v="PF"/>
    <s v="L"/>
    <n v="68"/>
    <s v=" &lt;=0.1200"/>
    <n v="1"/>
    <s v=" &lt;=2.0000"/>
    <s v=" &lt;=0.2500"/>
    <s v=" &lt;=2.0000"/>
    <s v=" &lt;=0.1200"/>
    <s v=" &lt;=1.0000"/>
    <s v=" &lt;=0.5000"/>
    <s v=" &gt;256.0000"/>
    <s v=" &lt;=1.0000"/>
  </r>
  <r>
    <x v="1"/>
    <x v="2"/>
    <s v="STA.SP"/>
    <x v="13"/>
    <s v="new"/>
    <x v="1"/>
    <s v="PF"/>
    <s v="R"/>
    <n v="85"/>
    <s v=" &lt;=0.1200"/>
    <n v="1"/>
    <s v=" &lt;=2.0000"/>
    <s v=" &lt;=0.2500"/>
    <s v=" &lt;=2.0000"/>
    <s v=" &lt;=0.1200"/>
    <s v=" &lt;=1.0000"/>
    <s v=" &lt;=0.5000"/>
    <s v=" &lt;=32.0000"/>
    <s v=" &lt;=1.0000"/>
  </r>
  <r>
    <x v="1"/>
    <x v="3"/>
    <m/>
    <x v="0"/>
    <s v="new"/>
    <x v="1"/>
    <s v="PF"/>
    <s v="R"/>
    <n v="69"/>
    <s v=" &lt;=0.1200"/>
    <s v=" &lt;=0.5000"/>
    <s v=" &lt;=2.0000"/>
    <s v=" &lt;=0.2500"/>
    <s v=" &lt;=2.0000"/>
    <s v=" &lt;=0.1200"/>
    <s v=" &lt;=1.0000"/>
    <s v=" &lt;=0.5000"/>
    <s v=" &gt;256.0000"/>
    <n v="2"/>
  </r>
  <r>
    <x v="1"/>
    <x v="3"/>
    <s v="S.CAPR"/>
    <x v="3"/>
    <s v="new"/>
    <x v="1"/>
    <s v="PF"/>
    <s v="L"/>
    <n v="86.1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1"/>
    <x v="3"/>
    <s v="S.CAPR"/>
    <x v="3"/>
    <s v="new"/>
    <x v="1"/>
    <s v="PF"/>
    <s v="L"/>
    <n v="86.2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1"/>
    <x v="3"/>
    <s v="S.SIM"/>
    <x v="1"/>
    <s v="new"/>
    <x v="1"/>
    <s v="PF"/>
    <s v="R"/>
    <n v="87"/>
    <s v=" &lt;=0.1200"/>
    <n v="1"/>
    <s v=" &lt;=2.0000"/>
    <s v=" &lt;=0.2500"/>
    <s v=" &lt;=2.0000"/>
    <s v=" &lt;=0.1200"/>
    <s v=" &lt;=1.0000"/>
    <s v=" &lt;=0.5000"/>
    <s v=" &lt;=32.0000"/>
    <s v=" &lt;=1.0000"/>
  </r>
  <r>
    <x v="1"/>
    <x v="2"/>
    <m/>
    <x v="6"/>
    <s v="new"/>
    <x v="1"/>
    <s v="PF"/>
    <s v="R"/>
    <n v="70"/>
    <s v=" &lt;=0.1200"/>
    <n v="1"/>
    <s v=" &lt;=2.0000"/>
    <n v="0.5"/>
    <s v=" &lt;=2.0000"/>
    <s v=" &lt;=0.1200"/>
    <s v=" &lt;=1.0000"/>
    <s v=" &lt;=0.5000"/>
    <s v=" &lt;=32.0000"/>
    <s v=" &lt;=1.0000"/>
  </r>
  <r>
    <x v="1"/>
    <x v="0"/>
    <s v="STA.SP"/>
    <x v="4"/>
    <s v="new"/>
    <x v="1"/>
    <s v="PF"/>
    <s v="R"/>
    <n v="89"/>
    <n v="1"/>
    <n v="1"/>
    <s v=" &lt;=2.0000"/>
    <s v=" &lt;=0.2500"/>
    <s v=" &lt;=2.0000"/>
    <s v=" &gt;8.0000"/>
    <s v=" &lt;=1.0000"/>
    <s v=" &lt;=0.5000"/>
    <n v="256"/>
    <s v=" &lt;=1.0000"/>
  </r>
  <r>
    <x v="1"/>
    <x v="3"/>
    <n v="113"/>
    <x v="7"/>
    <s v="NC"/>
    <x v="3"/>
    <s v="DO"/>
    <s v="L"/>
    <n v="31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1"/>
    <x v="3"/>
    <n v="2"/>
    <x v="1"/>
    <s v="NC"/>
    <x v="3"/>
    <s v="DO"/>
    <s v="R"/>
    <n v="32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1"/>
    <x v="3"/>
    <s v="S.CHR"/>
    <x v="6"/>
    <s v="new"/>
    <x v="1"/>
    <s v="PF"/>
    <s v="L"/>
    <n v="90.1"/>
    <s v=" &lt;=0.1200"/>
    <n v="1"/>
    <s v=" &lt;=2.0000"/>
    <n v="0.5"/>
    <s v=" &lt;=2.0000"/>
    <s v=" &lt;=0.1200"/>
    <s v=" &lt;=1.0000"/>
    <s v=" &lt;=0.5000"/>
    <s v=" &lt;=32.0000"/>
    <s v=" &lt;=1.0000"/>
  </r>
  <r>
    <x v="1"/>
    <x v="3"/>
    <s v="S.LUG"/>
    <x v="7"/>
    <s v="NC"/>
    <x v="0"/>
    <s v="PF"/>
    <s v="L"/>
    <n v="90.2"/>
    <s v=" &lt;=0.1200"/>
    <n v="1"/>
    <s v=" &lt;=2.0000"/>
    <n v="0.5"/>
    <s v=" &lt;=2.0000"/>
    <s v=" &lt;=0.1200"/>
    <s v=" &lt;=1.0000"/>
    <s v=" &lt;=0.5000"/>
    <s v=" &lt;=32.0000"/>
    <s v=" &lt;=1.0000"/>
  </r>
  <r>
    <x v="1"/>
    <x v="3"/>
    <s v="S.SIM"/>
    <x v="1"/>
    <s v="NC"/>
    <x v="0"/>
    <s v="PF"/>
    <s v="R"/>
    <n v="91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1"/>
    <x v="3"/>
    <m/>
    <x v="6"/>
    <s v="Cure"/>
    <x v="4"/>
    <s v="DO"/>
    <s v="L"/>
    <n v="33"/>
    <s v=" &lt;=0.1200"/>
    <n v="1"/>
    <s v=" &lt;=2.0000"/>
    <s v=" &lt;=0.2500"/>
    <s v=" &lt;=2.0000"/>
    <s v=" &lt;=0.1200"/>
    <s v=" &lt;=1.0000"/>
    <s v=" &lt;=0.5000"/>
    <s v=" &gt;256.0000"/>
    <s v=" &lt;=1.0000"/>
  </r>
  <r>
    <x v="1"/>
    <x v="3"/>
    <m/>
    <x v="0"/>
    <s v="new"/>
    <x v="1"/>
    <s v="PF"/>
    <s v="L"/>
    <n v="53"/>
    <s v=" &lt;=0.1200"/>
    <s v=" &lt;=0.5000"/>
    <s v=" &lt;=2.0000"/>
    <s v=" &lt;=0.2500"/>
    <s v=" &lt;=2.0000"/>
    <n v="0.5"/>
    <s v=" &lt;=1.0000"/>
    <s v=" &lt;=0.5000"/>
    <s v=" &gt;256.0000"/>
    <s v=" &lt;=1.0000"/>
  </r>
  <r>
    <x v="0"/>
    <x v="2"/>
    <s v="S.EPI"/>
    <x v="0"/>
    <s v="NC"/>
    <x v="3"/>
    <s v="DO"/>
    <s v="L"/>
    <n v="2"/>
    <s v="&lt;=0.1200"/>
    <s v="&lt;=0.5000"/>
    <s v=" &lt;=2.0000"/>
    <s v="&lt;=0.2500"/>
    <s v="&lt;=2.0000"/>
    <n v="0.25"/>
    <s v="&lt;=1.0000"/>
    <s v="&lt;=0.5000"/>
    <s v="&gt;256.0000"/>
    <n v="2"/>
  </r>
  <r>
    <x v="0"/>
    <x v="2"/>
    <s v="S.EPI"/>
    <x v="0"/>
    <s v="NC"/>
    <x v="0"/>
    <s v="PF"/>
    <s v="L"/>
    <n v="48"/>
    <n v="0.25"/>
    <s v="&lt;=0.5000"/>
    <s v=" &lt;=2.0000"/>
    <s v="&lt;=0.2500"/>
    <s v="&lt;=2.0000"/>
    <n v="0.5"/>
    <s v="&lt;=1.0000"/>
    <s v="&lt;=0.5000"/>
    <s v="&gt;256.0000"/>
    <n v="2"/>
  </r>
  <r>
    <x v="1"/>
    <x v="3"/>
    <m/>
    <x v="6"/>
    <s v="Cure"/>
    <x v="4"/>
    <s v="DO"/>
    <s v="R"/>
    <n v="34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1"/>
    <x v="3"/>
    <m/>
    <x v="0"/>
    <s v="new"/>
    <x v="1"/>
    <s v="PF"/>
    <s v="R"/>
    <n v="54"/>
    <s v=" &lt;=0.1200"/>
    <s v=" &lt;=0.5000"/>
    <s v=" &lt;=2.0000"/>
    <s v=" &lt;=0.2500"/>
    <s v=" &lt;=2.0000"/>
    <s v=" &lt;=0.1200"/>
    <s v=" &lt;=1.0000"/>
    <s v=" &lt;=0.5000"/>
    <n v="128"/>
    <n v="2"/>
  </r>
  <r>
    <x v="1"/>
    <x v="3"/>
    <s v="S.CHR"/>
    <x v="6"/>
    <s v="new"/>
    <x v="1"/>
    <s v="PF"/>
    <s v="R"/>
    <n v="92.1"/>
    <s v=" &lt;=0.1200"/>
    <s v=" &lt;=0.5000"/>
    <s v=" &lt;=2.0000"/>
    <s v=" &lt;=0.2500"/>
    <s v=" &lt;=2.0000"/>
    <s v=" &lt;=0.1200"/>
    <s v=" &lt;=1.0000"/>
    <n v="1"/>
    <n v="256"/>
    <s v=" &gt;8.0000"/>
  </r>
  <r>
    <x v="1"/>
    <x v="3"/>
    <s v="STA.SP"/>
    <x v="13"/>
    <s v="new"/>
    <x v="1"/>
    <s v="PF"/>
    <s v="R"/>
    <n v="93.2"/>
    <s v=" &lt;=0.1200"/>
    <s v=" &lt;=0.5000"/>
    <s v=" &lt;=2.0000"/>
    <s v=" &lt;=0.2500"/>
    <s v=" &lt;=2.0000"/>
    <s v=" &lt;=0.1200"/>
    <s v=" &lt;=1.0000"/>
    <n v="1"/>
    <n v="256"/>
    <s v=" &gt;8.0000"/>
  </r>
  <r>
    <x v="0"/>
    <x v="0"/>
    <s v="S.EPI"/>
    <x v="0"/>
    <s v="NC"/>
    <x v="3"/>
    <s v="DO"/>
    <s v="L"/>
    <n v="3"/>
    <s v="&lt;=0.1200"/>
    <s v="&lt;=0.5000"/>
    <s v=" &lt;=2.0000"/>
    <s v="&lt;=0.2500"/>
    <s v="&lt;=2.0000"/>
    <s v="&lt;=0.1200"/>
    <s v="&lt;=1.0000"/>
    <s v="&lt;=0.5000"/>
    <n v="256"/>
    <n v="2"/>
  </r>
  <r>
    <x v="0"/>
    <x v="0"/>
    <s v="S.EPI"/>
    <x v="0"/>
    <s v="NC"/>
    <x v="0"/>
    <s v="PF"/>
    <s v="L"/>
    <n v="49"/>
    <s v="&lt;=0.1200"/>
    <s v="&lt;=0.5000"/>
    <s v=" &lt;=2.0000"/>
    <s v="&lt;=0.2500"/>
    <s v="&lt;=2.0000"/>
    <s v="&lt;=0.1200"/>
    <s v="&lt;=1.0000"/>
    <s v="&lt;=0.5000"/>
    <n v="256"/>
    <n v="2"/>
  </r>
  <r>
    <x v="0"/>
    <x v="3"/>
    <s v="S.EPI"/>
    <x v="0"/>
    <s v="new"/>
    <x v="1"/>
    <s v="PF"/>
    <s v="R"/>
    <n v="50"/>
    <s v="&lt;=0.1200"/>
    <s v="&lt;=0.5000"/>
    <s v=" &lt;=2.0000"/>
    <s v="&lt;=0.2500"/>
    <s v="&lt;=2.0000"/>
    <n v="0.25"/>
    <s v="&lt;=1.0000"/>
    <s v="&lt;=0.5000"/>
    <s v="&gt;256.0000"/>
    <n v="2"/>
  </r>
  <r>
    <x v="0"/>
    <x v="2"/>
    <s v="S.EPI"/>
    <x v="0"/>
    <s v="NC"/>
    <x v="3"/>
    <s v="DO"/>
    <s v="L"/>
    <n v="5"/>
    <s v="&lt;=0.1200"/>
    <s v="&lt;=0.5000"/>
    <s v=" &lt;=2.0000"/>
    <s v="&lt;=0.2500"/>
    <s v="&lt;=2.0000"/>
    <n v="0.5"/>
    <s v="&lt;=1.0000"/>
    <s v="&lt;=0.5000"/>
    <s v="&gt;256.0000"/>
    <n v="2"/>
  </r>
  <r>
    <x v="0"/>
    <x v="2"/>
    <s v="S.EPI"/>
    <x v="0"/>
    <s v="NC"/>
    <x v="0"/>
    <s v="PF"/>
    <s v="L"/>
    <n v="51"/>
    <s v="&lt;=0.1200"/>
    <s v="&lt;=0.5000"/>
    <s v=" &lt;=2.0000"/>
    <s v="&gt;4.0000"/>
    <s v="&lt;=2.0000"/>
    <s v="&lt;=0.1200"/>
    <s v="&lt;=1.0000"/>
    <s v="&lt;=0.5000"/>
    <n v="128"/>
    <n v="2"/>
  </r>
  <r>
    <x v="1"/>
    <x v="0"/>
    <s v="S.CHR"/>
    <x v="6"/>
    <s v="new"/>
    <x v="1"/>
    <s v="PF"/>
    <s v="L"/>
    <n v="94"/>
    <s v=" &lt;=0.1200"/>
    <n v="1"/>
    <s v=" &lt;=2.0000"/>
    <s v=" &lt;=0.2500"/>
    <s v=" &lt;=2.0000"/>
    <s v=" &lt;=0.1200"/>
    <s v=" &lt;=1.0000"/>
    <s v=" &lt;=0.5000"/>
    <s v=" &lt;=32.0000"/>
    <s v=" &lt;=1.0000"/>
  </r>
  <r>
    <x v="1"/>
    <x v="2"/>
    <m/>
    <x v="0"/>
    <s v="Cure"/>
    <x v="3"/>
    <s v="DO"/>
    <s v="L"/>
    <n v="35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1"/>
    <x v="2"/>
    <s v="S.CHR"/>
    <x v="6"/>
    <s v="new"/>
    <x v="1"/>
    <s v="PF"/>
    <s v="L"/>
    <n v="95"/>
    <n v="0.5"/>
    <n v="1"/>
    <s v=" &lt;=2.0000"/>
    <n v="0.5"/>
    <s v=" &lt;=2.0000"/>
    <n v="1"/>
    <s v=" &lt;=1.0000"/>
    <s v=" &lt;=0.5000"/>
    <s v=" &gt;256.0000"/>
    <s v=" &lt;=1.0000"/>
  </r>
  <r>
    <x v="1"/>
    <x v="2"/>
    <s v="S.EPI"/>
    <x v="0"/>
    <s v="new"/>
    <x v="0"/>
    <s v="PF"/>
    <s v="L"/>
    <n v="96"/>
    <n v="0.5"/>
    <n v="1"/>
    <s v=" &lt;=2.0000"/>
    <n v="0.5"/>
    <s v=" &lt;=2.0000"/>
    <n v="1"/>
    <s v=" &lt;=1.0000"/>
    <s v=" &lt;=0.5000"/>
    <s v=" &gt;256.0000"/>
    <s v=" &lt;=1.0000"/>
  </r>
  <r>
    <x v="1"/>
    <x v="2"/>
    <s v="S.CHR"/>
    <x v="6"/>
    <s v="new"/>
    <x v="1"/>
    <s v="PF"/>
    <s v="L"/>
    <n v="97.1"/>
    <s v=" &lt;=0.1200"/>
    <n v="1"/>
    <s v=" &lt;=2.0000"/>
    <s v=" &lt;=0.2500"/>
    <s v=" &lt;=2.0000"/>
    <s v=" &lt;=0.1200"/>
    <s v=" &lt;=1.0000"/>
    <s v=" &lt;=0.5000"/>
    <s v=" &lt;=32.0000"/>
    <s v=" &gt;8.0000"/>
  </r>
  <r>
    <x v="1"/>
    <x v="2"/>
    <s v="S.CHR"/>
    <x v="6"/>
    <s v="new"/>
    <x v="1"/>
    <s v="PF"/>
    <s v="L"/>
    <n v="97.2"/>
    <s v=" &lt;=0.1200"/>
    <n v="1"/>
    <s v=" &lt;=2.0000"/>
    <s v=" &lt;=0.2500"/>
    <s v=" &lt;=2.0000"/>
    <s v=" &lt;=0.1200"/>
    <s v=" &lt;=1.0000"/>
    <s v=" &lt;=0.5000"/>
    <s v=" &lt;=32.0000"/>
    <s v=" &gt;8.0000"/>
  </r>
  <r>
    <x v="1"/>
    <x v="3"/>
    <e v="#VALUE!"/>
    <x v="0"/>
    <s v="NC"/>
    <x v="3"/>
    <s v="DO"/>
    <s v="L"/>
    <n v="36"/>
    <s v=" &lt;=0.1200"/>
    <s v=" &lt;=0.5000"/>
    <s v=" &lt;=2.0000"/>
    <s v=" &lt;=0.2500"/>
    <s v=" &lt;=2.0000"/>
    <s v=" &lt;=0.1200"/>
    <s v=" &lt;=1.0000"/>
    <s v=" &lt;=0.5000"/>
    <s v=" &gt;256.0000"/>
    <n v="2"/>
  </r>
  <r>
    <x v="1"/>
    <x v="3"/>
    <s v="S.SIM"/>
    <x v="1"/>
    <s v="new"/>
    <x v="1"/>
    <s v="PF"/>
    <s v="R"/>
    <n v="98"/>
    <s v=" &lt;=0.1200"/>
    <n v="1"/>
    <s v=" &lt;=2.0000"/>
    <s v=" &lt;=0.2500"/>
    <s v=" &lt;=2.0000"/>
    <s v=" &lt;=0.1200"/>
    <s v=" &lt;=1.0000"/>
    <s v=" &lt;=0.5000"/>
    <s v=" &gt;256.0000"/>
    <s v=" &lt;=1.0000"/>
  </r>
  <r>
    <x v="1"/>
    <x v="3"/>
    <m/>
    <x v="0"/>
    <s v="NC"/>
    <x v="0"/>
    <s v="PF"/>
    <s v="L"/>
    <n v="55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0"/>
    <x v="2"/>
    <s v="S.EQUO"/>
    <x v="8"/>
    <s v="new"/>
    <x v="1"/>
    <s v="PF"/>
    <s v="L"/>
    <n v="52"/>
    <s v="&lt;=0.1200"/>
    <s v="&lt;=0.5000"/>
    <s v=" &lt;=2.0000"/>
    <n v="4"/>
    <s v="&lt;=2.0000"/>
    <s v="&lt;=0.1200"/>
    <s v="&lt;=1.0000"/>
    <s v="&lt;=0.5000"/>
    <s v="&lt;=32.0000"/>
    <s v="&lt;=1.0000"/>
  </r>
  <r>
    <x v="1"/>
    <x v="0"/>
    <m/>
    <x v="0"/>
    <s v="Cure"/>
    <x v="4"/>
    <s v="DO"/>
    <s v="R"/>
    <n v="37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1"/>
    <x v="0"/>
    <s v="S.CHR"/>
    <x v="6"/>
    <s v="new"/>
    <x v="1"/>
    <s v="PF"/>
    <s v="R"/>
    <n v="99.1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1"/>
    <x v="0"/>
    <s v="S.CHR"/>
    <x v="6"/>
    <s v="new"/>
    <x v="1"/>
    <s v="PF"/>
    <s v="R"/>
    <n v="99.2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0"/>
    <x v="0"/>
    <s v="S.EPI"/>
    <x v="0"/>
    <s v="NC"/>
    <x v="3"/>
    <s v="DO"/>
    <s v="R"/>
    <n v="6"/>
    <s v="&lt;=0.1200"/>
    <s v="&lt;=0.5000"/>
    <s v=" &lt;=2.0000"/>
    <s v="&lt;=0.2500"/>
    <s v="&lt;=2.0000"/>
    <n v="0.25"/>
    <s v="&lt;=1.0000"/>
    <s v="&lt;=0.5000"/>
    <s v="&gt;256.0000"/>
    <n v="2"/>
  </r>
  <r>
    <x v="0"/>
    <x v="0"/>
    <s v="S.EPI"/>
    <x v="0"/>
    <s v="new"/>
    <x v="1"/>
    <s v="PF"/>
    <s v="L"/>
    <n v="53"/>
    <s v="&lt;=0.1200"/>
    <s v="&lt;=0.5000"/>
    <s v=" &lt;=2.0000"/>
    <s v="&lt;=0.2500"/>
    <s v="&lt;=2.0000"/>
    <s v="&lt;=0.1200"/>
    <s v="&lt;=1.0000"/>
    <s v="&lt;=0.5000"/>
    <n v="128"/>
    <s v="&lt;=1.0000"/>
  </r>
  <r>
    <x v="0"/>
    <x v="0"/>
    <s v="S.EPI"/>
    <x v="0"/>
    <s v="NC"/>
    <x v="0"/>
    <s v="PF"/>
    <s v="R"/>
    <n v="54"/>
    <s v="&lt;=0.1200"/>
    <s v="&lt;=0.5000"/>
    <s v=" &lt;=2.0000"/>
    <s v="&lt;=0.2500"/>
    <s v="&lt;=2.0000"/>
    <n v="0.25"/>
    <s v="&lt;=1.0000"/>
    <s v="&lt;=0.5000"/>
    <s v="&gt;256.0000"/>
    <n v="2"/>
  </r>
  <r>
    <x v="0"/>
    <x v="3"/>
    <s v="S.EPI"/>
    <x v="0"/>
    <s v="NC"/>
    <x v="3"/>
    <s v="DO"/>
    <s v="R"/>
    <n v="7"/>
    <n v="0.25"/>
    <s v="&lt;=0.5000"/>
    <s v=" &lt;=2.0000"/>
    <s v="&lt;=0.2500"/>
    <s v="&lt;=2.0000"/>
    <s v="&lt;=0.1200"/>
    <s v="&lt;=1.0000"/>
    <s v="&lt;=0.5000"/>
    <s v="&gt;256.0000"/>
    <n v="2"/>
  </r>
  <r>
    <x v="0"/>
    <x v="3"/>
    <s v="S.EPI"/>
    <x v="0"/>
    <s v="NC"/>
    <x v="0"/>
    <s v="PF"/>
    <s v="R"/>
    <n v="55"/>
    <s v="&lt;=0.1200"/>
    <s v="&lt;=0.5000"/>
    <s v=" &lt;=2.0000"/>
    <s v="&lt;=0.2500"/>
    <s v="&lt;=2.0000"/>
    <n v="0.25"/>
    <s v="&lt;=1.0000"/>
    <s v="&lt;=0.5000"/>
    <s v="&gt;256.0000"/>
    <n v="2"/>
  </r>
  <r>
    <x v="0"/>
    <x v="2"/>
    <s v="S.EQUO"/>
    <x v="8"/>
    <s v="new"/>
    <x v="1"/>
    <s v="PF"/>
    <s v="L"/>
    <n v="56"/>
    <s v="&lt;=0.1200"/>
    <s v="&lt;=0.5000"/>
    <s v=" &lt;=2.0000"/>
    <n v="0.5"/>
    <s v="&lt;=2.0000"/>
    <s v="&lt;=0.1200"/>
    <s v="&lt;=1.0000"/>
    <s v="&lt;=0.5000"/>
    <s v="&lt;=32.0000"/>
    <s v="&lt;=1.0000"/>
  </r>
  <r>
    <x v="0"/>
    <x v="2"/>
    <s v="S.EQUO"/>
    <x v="8"/>
    <s v="new"/>
    <x v="1"/>
    <s v="PF"/>
    <s v="R"/>
    <n v="57"/>
    <s v="&lt;=0.1200"/>
    <s v="&lt;=0.5000"/>
    <s v=" &lt;=2.0000"/>
    <n v="4"/>
    <s v="&lt;=2.0000"/>
    <s v="&lt;=0.1200"/>
    <s v="&lt;=1.0000"/>
    <s v="&lt;=0.5000"/>
    <s v="&lt;=32.0000"/>
    <s v="&lt;=1.0000"/>
  </r>
  <r>
    <x v="0"/>
    <x v="2"/>
    <s v="S.EQUO"/>
    <x v="8"/>
    <s v="new"/>
    <x v="1"/>
    <s v="PF"/>
    <s v="L"/>
    <n v="58"/>
    <s v="&lt;=0.1200"/>
    <n v="1"/>
    <s v=" &lt;=2.0000"/>
    <s v="&lt;=0.2500"/>
    <s v="&lt;=2.0000"/>
    <s v="&lt;=0.1200"/>
    <s v="&lt;=1.0000"/>
    <s v="&lt;=0.5000"/>
    <s v="&lt;=32.0000"/>
    <s v="&lt;=1.0000"/>
  </r>
  <r>
    <x v="0"/>
    <x v="2"/>
    <s v="S.EQUO"/>
    <x v="8"/>
    <s v="new"/>
    <x v="1"/>
    <s v="PF"/>
    <s v="R"/>
    <n v="59"/>
    <s v="&lt;=0.1200"/>
    <s v="&lt;=0.5000"/>
    <s v=" &lt;=2.0000"/>
    <s v="&lt;=0.2500"/>
    <s v="&lt;=2.0000"/>
    <s v="&lt;=0.1200"/>
    <s v="&lt;=1.0000"/>
    <s v="&lt;=0.5000"/>
    <s v="&lt;=32.0000"/>
    <s v="&lt;=1.0000"/>
  </r>
  <r>
    <x v="0"/>
    <x v="3"/>
    <s v="S.EPI"/>
    <x v="0"/>
    <s v="NC"/>
    <x v="3"/>
    <s v="DO"/>
    <s v="L"/>
    <n v="8"/>
    <s v="&lt;=0.1200"/>
    <s v="&lt;=0.5000"/>
    <s v=" &lt;=2.0000"/>
    <s v="&lt;=0.2500"/>
    <s v="&lt;=2.0000"/>
    <n v="0.25"/>
    <s v="&lt;=1.0000"/>
    <s v="&lt;=0.5000"/>
    <s v="&gt;256.0000"/>
    <n v="2"/>
  </r>
  <r>
    <x v="0"/>
    <x v="3"/>
    <s v="S.EPI"/>
    <x v="0"/>
    <s v="NC"/>
    <x v="0"/>
    <s v="PF"/>
    <s v="L"/>
    <n v="60"/>
    <s v="&lt;=0.1200"/>
    <s v="&lt;=0.5000"/>
    <s v=" &lt;=2.0000"/>
    <s v="&lt;=0.2500"/>
    <s v="&lt;=2.0000"/>
    <s v="&lt;=0.1200"/>
    <s v="&lt;=1.0000"/>
    <s v="&lt;=0.5000"/>
    <s v="&gt;256.0000"/>
    <n v="2"/>
  </r>
  <r>
    <x v="0"/>
    <x v="0"/>
    <s v="S.EQUO"/>
    <x v="8"/>
    <s v="new"/>
    <x v="1"/>
    <s v="PF"/>
    <s v="R"/>
    <n v="61"/>
    <s v="&lt;=0.1200"/>
    <s v="&lt;=0.5000"/>
    <s v=" &lt;=2.0000"/>
    <n v="4"/>
    <s v="&lt;=2.0000"/>
    <s v="&lt;=0.1200"/>
    <s v="&lt;=1.0000"/>
    <s v="&lt;=0.5000"/>
    <s v="&lt;=32.0000"/>
    <s v="&lt;=1.0000"/>
  </r>
  <r>
    <x v="0"/>
    <x v="0"/>
    <s v="S.EPI"/>
    <x v="0"/>
    <s v="NC"/>
    <x v="3"/>
    <s v="DO"/>
    <s v="R"/>
    <n v="9"/>
    <s v="&lt;=0.1200"/>
    <s v="&lt;=0.5000"/>
    <s v=" &lt;=2.0000"/>
    <s v="&lt;=0.2500"/>
    <s v="&lt;=2.0000"/>
    <n v="0.25"/>
    <s v="&lt;=1.0000"/>
    <s v="&lt;=0.5000"/>
    <s v="&gt;256.0000"/>
    <n v="2"/>
  </r>
  <r>
    <x v="0"/>
    <x v="0"/>
    <s v="STA.SP"/>
    <x v="0"/>
    <s v="NC"/>
    <x v="0"/>
    <s v="PF"/>
    <s v="R"/>
    <n v="62"/>
    <s v="&lt;=0.1200"/>
    <s v="&lt;=0.5000"/>
    <s v=" &lt;=2.0000"/>
    <s v="&lt;=0.2500"/>
    <s v="&lt;=2.0000"/>
    <n v="0.25"/>
    <s v="&lt;=1.0000"/>
    <s v="&lt;=0.5000"/>
    <s v="&gt;256.0000"/>
    <n v="2"/>
  </r>
  <r>
    <x v="0"/>
    <x v="2"/>
    <s v="S.EQUO"/>
    <x v="8"/>
    <s v="new"/>
    <x v="1"/>
    <s v="PF"/>
    <s v="L"/>
    <n v="63"/>
    <s v="&lt;=0.1200"/>
    <n v="1"/>
    <s v=" &lt;=2.0000"/>
    <s v="&lt;=0.2500"/>
    <s v="&lt;=2.0000"/>
    <s v="&lt;=0.1200"/>
    <s v="&lt;=1.0000"/>
    <s v="&lt;=0.5000"/>
    <s v="&gt;256.0000"/>
    <s v="&lt;=1.0000"/>
  </r>
  <r>
    <x v="0"/>
    <x v="0"/>
    <s v="S.EQUO"/>
    <x v="8"/>
    <s v="new"/>
    <x v="1"/>
    <s v="PF"/>
    <s v="R"/>
    <n v="64"/>
    <s v="&lt;=0.1200"/>
    <n v="1"/>
    <s v=" &lt;=2.0000"/>
    <s v="&lt;=0.2500"/>
    <s v="&lt;=2.0000"/>
    <s v="&lt;=0.1200"/>
    <s v="&lt;=1.0000"/>
    <s v="&lt;=0.5000"/>
    <s v="&lt;=32.0000"/>
    <s v="&lt;=1.0000"/>
  </r>
  <r>
    <x v="0"/>
    <x v="3"/>
    <s v="S.EPI"/>
    <x v="0"/>
    <s v="NC"/>
    <x v="3"/>
    <s v="DO"/>
    <s v="L"/>
    <n v="10"/>
    <s v="&lt;=0.1200"/>
    <s v="&lt;=0.5000"/>
    <s v=" &lt;=2.0000"/>
    <s v="&lt;=0.2500"/>
    <s v="&lt;=2.0000"/>
    <n v="0.25"/>
    <s v="&lt;=1.0000"/>
    <s v="&lt;=0.5000"/>
    <s v="&gt;256.0000"/>
    <n v="2"/>
  </r>
  <r>
    <x v="0"/>
    <x v="3"/>
    <s v="S.EPI"/>
    <x v="0"/>
    <s v="NC"/>
    <x v="0"/>
    <s v="PF"/>
    <s v="L"/>
    <n v="65"/>
    <s v="&lt;=0.1200"/>
    <s v="&lt;=0.5000"/>
    <s v=" &lt;=2.0000"/>
    <s v="&lt;=0.2500"/>
    <s v="&lt;=2.0000"/>
    <n v="0.25"/>
    <s v="&lt;=1.0000"/>
    <s v="&lt;=0.5000"/>
    <s v="&gt;256.0000"/>
    <n v="2"/>
  </r>
  <r>
    <x v="0"/>
    <x v="3"/>
    <m/>
    <x v="0"/>
    <s v="Cure"/>
    <x v="4"/>
    <s v="DO"/>
    <s v="L"/>
    <n v="11"/>
    <n v="0.25"/>
    <s v="&lt;=0.5000"/>
    <s v=" &lt;=2.0000"/>
    <s v="&lt;=0.2500"/>
    <s v="&lt;=2.0000"/>
    <n v="0.25"/>
    <s v="&lt;=1.0000"/>
    <s v="&lt;=0.5000"/>
    <s v="&gt;256.0000"/>
    <n v="2"/>
  </r>
  <r>
    <x v="0"/>
    <x v="3"/>
    <m/>
    <x v="0"/>
    <s v="Cure"/>
    <x v="4"/>
    <s v="DO"/>
    <s v="R"/>
    <n v="12"/>
    <n v="0.25"/>
    <n v="1"/>
    <s v=" &lt;=2.0000"/>
    <s v="&gt;4.0000"/>
    <s v="&lt;=2.0000"/>
    <n v="0.5"/>
    <s v="&lt;=1.0000"/>
    <s v="&lt;=0.5000"/>
    <s v="&gt;256.0000"/>
    <n v="2"/>
  </r>
  <r>
    <x v="0"/>
    <x v="2"/>
    <s v="S.EQUO"/>
    <x v="8"/>
    <s v="new"/>
    <x v="1"/>
    <s v="PF"/>
    <s v="R"/>
    <n v="66"/>
    <s v="&lt;=0.1200"/>
    <s v="&lt;=0.5000"/>
    <s v=" &lt;=2.0000"/>
    <s v="&gt;4.0000"/>
    <s v="&lt;=2.0000"/>
    <s v="&lt;=0.1200"/>
    <s v="&lt;=1.0000"/>
    <s v="&lt;=0.5000"/>
    <s v="&lt;=32.0000"/>
    <s v="&lt;=1.0000"/>
  </r>
  <r>
    <x v="0"/>
    <x v="3"/>
    <s v="S.EPI"/>
    <x v="0"/>
    <s v="NC"/>
    <x v="3"/>
    <s v="DO"/>
    <s v="R"/>
    <n v="13"/>
    <n v="0.25"/>
    <s v="&lt;=0.5000"/>
    <s v=" &lt;=2.0000"/>
    <s v="&lt;=0.2500"/>
    <s v="&lt;=2.0000"/>
    <n v="0.5"/>
    <s v="&lt;=1.0000"/>
    <s v="&lt;=0.5000"/>
    <s v="&gt;256.0000"/>
    <n v="2"/>
  </r>
  <r>
    <x v="0"/>
    <x v="3"/>
    <s v="S.EPI"/>
    <x v="0"/>
    <s v="NC"/>
    <x v="0"/>
    <s v="PF"/>
    <s v="R"/>
    <n v="67"/>
    <n v="0.25"/>
    <s v="&lt;=0.5000"/>
    <s v=" &lt;=2.0000"/>
    <s v="&lt;=0.2500"/>
    <s v="&lt;=2.0000"/>
    <n v="0.25"/>
    <s v="&lt;=1.0000"/>
    <s v="&lt;=0.5000"/>
    <s v="&gt;256.0000"/>
    <n v="2"/>
  </r>
  <r>
    <x v="0"/>
    <x v="2"/>
    <s v="S.EPI"/>
    <x v="0"/>
    <s v="NC"/>
    <x v="3"/>
    <s v="DO"/>
    <s v="R"/>
    <n v="14"/>
    <n v="0.25"/>
    <s v="&lt;=0.5000"/>
    <s v=" &lt;=2.0000"/>
    <s v="&lt;=0.2500"/>
    <s v="&lt;=2.0000"/>
    <n v="0.5"/>
    <s v="&lt;=1.0000"/>
    <s v="&lt;=0.5000"/>
    <s v="&gt;256.0000"/>
    <n v="2"/>
  </r>
  <r>
    <x v="0"/>
    <x v="2"/>
    <s v="S.EPI"/>
    <x v="0"/>
    <s v="NC"/>
    <x v="0"/>
    <s v="PF"/>
    <s v="R"/>
    <n v="68"/>
    <n v="0.25"/>
    <s v="&lt;=0.5000"/>
    <s v=" &lt;=2.0000"/>
    <s v="&lt;=0.2500"/>
    <s v="&lt;=2.0000"/>
    <n v="1"/>
    <s v="&lt;=1.0000"/>
    <s v="&lt;=0.5000"/>
    <s v="&gt;256.0000"/>
    <n v="2"/>
  </r>
  <r>
    <x v="0"/>
    <x v="2"/>
    <s v="S.EPI"/>
    <x v="0"/>
    <s v="NC"/>
    <x v="3"/>
    <s v="DO"/>
    <s v="R"/>
    <n v="15"/>
    <s v="&lt;=0.1200"/>
    <s v="&lt;=0.5000"/>
    <s v=" &lt;=2.0000"/>
    <s v="&lt;=0.2500"/>
    <s v="&lt;=2.0000"/>
    <s v="&lt;=0.1200"/>
    <s v="&lt;=1.0000"/>
    <s v="&lt;=0.5000"/>
    <n v="256"/>
    <n v="2"/>
  </r>
  <r>
    <x v="0"/>
    <x v="2"/>
    <s v="S.EPI"/>
    <x v="0"/>
    <s v="NC"/>
    <x v="0"/>
    <s v="PF"/>
    <s v="R"/>
    <n v="69"/>
    <s v="&lt;=0.1200"/>
    <s v="&lt;=0.5000"/>
    <s v=" &lt;=2.0000"/>
    <s v="&lt;=0.2500"/>
    <s v="&lt;=2.0000"/>
    <n v="0.5"/>
    <s v="&lt;=1.0000"/>
    <s v="&lt;=0.5000"/>
    <s v="&gt;256.0000"/>
    <n v="2"/>
  </r>
  <r>
    <x v="0"/>
    <x v="0"/>
    <s v="S.EQUO"/>
    <x v="8"/>
    <s v="new"/>
    <x v="1"/>
    <s v="PF"/>
    <s v="L"/>
    <n v="70"/>
    <s v="&lt;=0.1200"/>
    <n v="1"/>
    <s v=" &lt;=2.0000"/>
    <s v="&lt;=0.2500"/>
    <s v="&lt;=2.0000"/>
    <s v="&lt;=0.1200"/>
    <s v="&lt;=1.0000"/>
    <s v="&lt;=0.5000"/>
    <s v="&lt;=32.0000"/>
    <s v="&lt;=1.0000"/>
  </r>
  <r>
    <x v="0"/>
    <x v="3"/>
    <s v="S.EPI"/>
    <x v="0"/>
    <s v="NC"/>
    <x v="3"/>
    <s v="DO"/>
    <s v="L"/>
    <n v="16"/>
    <n v="0.25"/>
    <s v="&lt;=0.5000"/>
    <s v=" &lt;=2.0000"/>
    <s v="&lt;=0.2500"/>
    <s v="&lt;=2.0000"/>
    <n v="0.25"/>
    <s v="&lt;=1.0000"/>
    <s v="&lt;=0.5000"/>
    <s v="&gt;256.0000"/>
    <n v="2"/>
  </r>
  <r>
    <x v="0"/>
    <x v="3"/>
    <s v="S.EPI"/>
    <x v="0"/>
    <s v="NC"/>
    <x v="0"/>
    <s v="PF"/>
    <s v="L"/>
    <n v="71"/>
    <n v="0.25"/>
    <s v="&lt;=0.5000"/>
    <s v=" &lt;=2.0000"/>
    <s v="&lt;=0.2500"/>
    <s v="&lt;=2.0000"/>
    <n v="4"/>
    <s v="&lt;=1.0000"/>
    <s v="&lt;=0.5000"/>
    <s v="&gt;256.0000"/>
    <n v="2"/>
  </r>
  <r>
    <x v="0"/>
    <x v="2"/>
    <s v="caprae"/>
    <x v="3"/>
    <s v="NC"/>
    <x v="1"/>
    <s v="PF"/>
    <s v="L"/>
    <n v="72"/>
    <s v="&lt;=0.1200"/>
    <s v="&lt;=0.5000"/>
    <s v=" &lt;=2.0000"/>
    <s v="&lt;=0.2500"/>
    <s v="&lt;=2.0000"/>
    <s v="&lt;=0.1200"/>
    <s v="&lt;=1.0000"/>
    <s v="&lt;=0.5000"/>
    <s v="&gt;256.0000"/>
    <s v="&lt;=1.0000"/>
  </r>
  <r>
    <x v="0"/>
    <x v="2"/>
    <s v="S.SIM"/>
    <x v="1"/>
    <s v="NC"/>
    <x v="1"/>
    <s v="PF"/>
    <s v="R"/>
    <n v="73"/>
    <s v="&lt;=0.1200"/>
    <s v="&lt;=0.5000"/>
    <s v=" &lt;=2.0000"/>
    <s v="&lt;=0.2500"/>
    <s v="&lt;=2.0000"/>
    <s v="&lt;=0.1200"/>
    <s v="&lt;=1.0000"/>
    <s v="&lt;=0.5000"/>
    <n v="128"/>
    <s v="&lt;=1.0000"/>
  </r>
  <r>
    <x v="0"/>
    <x v="2"/>
    <s v="S.EPI"/>
    <x v="0"/>
    <s v="NC"/>
    <x v="3"/>
    <s v="DO"/>
    <s v="L"/>
    <n v="17"/>
    <n v="0.25"/>
    <s v="&lt;=0.5000"/>
    <s v=" &lt;=2.0000"/>
    <s v="&lt;=0.2500"/>
    <s v="&lt;=2.0000"/>
    <n v="2"/>
    <s v="&lt;=1.0000"/>
    <s v="&lt;=0.5000"/>
    <s v="&gt;256.0000"/>
    <n v="8"/>
  </r>
  <r>
    <x v="0"/>
    <x v="2"/>
    <s v="S.EPI"/>
    <x v="0"/>
    <s v="NC"/>
    <x v="3"/>
    <s v="DO"/>
    <s v="R"/>
    <n v="18"/>
    <s v="&lt;=0.1200"/>
    <s v="&lt;=0.5000"/>
    <s v=" &lt;=2.0000"/>
    <s v="&lt;=0.2500"/>
    <s v="&lt;=2.0000"/>
    <s v="&lt;=0.1200"/>
    <s v="&lt;=1.0000"/>
    <s v="&lt;=0.5000"/>
    <n v="128"/>
    <n v="2"/>
  </r>
  <r>
    <x v="0"/>
    <x v="2"/>
    <s v="S.EPI"/>
    <x v="0"/>
    <s v="NC"/>
    <x v="0"/>
    <s v="PF"/>
    <s v="L"/>
    <n v="74"/>
    <s v="&lt;=0.1200"/>
    <s v="&lt;=0.5000"/>
    <s v=" &lt;=2.0000"/>
    <s v="&lt;=0.2500"/>
    <s v="&lt;=2.0000"/>
    <n v="0.25"/>
    <s v="&lt;=1.0000"/>
    <s v="&lt;=0.5000"/>
    <s v="&gt;256.0000"/>
    <n v="2"/>
  </r>
  <r>
    <x v="0"/>
    <x v="2"/>
    <s v="S.EPI"/>
    <x v="0"/>
    <s v="NC"/>
    <x v="0"/>
    <s v="PF"/>
    <s v="R"/>
    <n v="75"/>
    <s v="&lt;=0.1200"/>
    <s v="&lt;=0.5000"/>
    <s v=" &lt;=2.0000"/>
    <s v="&lt;=0.2500"/>
    <s v="&lt;=2.0000"/>
    <s v="&lt;=0.1200"/>
    <s v="&lt;=1.0000"/>
    <s v="&lt;=0.5000"/>
    <n v="128"/>
    <n v="2"/>
  </r>
  <r>
    <x v="0"/>
    <x v="3"/>
    <s v="S.EPI"/>
    <x v="0"/>
    <s v="NC"/>
    <x v="3"/>
    <s v="DO"/>
    <s v="L"/>
    <n v="19"/>
    <n v="0.5"/>
    <s v="&lt;=0.5000"/>
    <s v=" &lt;=2.0000"/>
    <s v="&lt;=0.2500"/>
    <s v="&lt;=2.0000"/>
    <n v="1"/>
    <s v="&lt;=1.0000"/>
    <s v="&lt;=0.5000"/>
    <s v="&gt;256.0000"/>
    <n v="4"/>
  </r>
  <r>
    <x v="0"/>
    <x v="3"/>
    <s v="S.EPI"/>
    <x v="0"/>
    <s v="NC"/>
    <x v="0"/>
    <s v="PF"/>
    <s v="L"/>
    <n v="76"/>
    <n v="0.25"/>
    <s v="&lt;=0.5000"/>
    <s v=" &lt;=2.0000"/>
    <s v="&lt;=0.2500"/>
    <s v="&lt;=2.0000"/>
    <n v="0.5"/>
    <s v="&lt;=1.0000"/>
    <s v="&lt;=0.5000"/>
    <s v="&gt;256.0000"/>
    <n v="2"/>
  </r>
  <r>
    <x v="0"/>
    <x v="2"/>
    <s v="S.EQUO"/>
    <x v="8"/>
    <s v="new"/>
    <x v="1"/>
    <s v="PF"/>
    <s v="R"/>
    <n v="77"/>
    <s v="&lt;=0.1200"/>
    <s v="&lt;=0.5000"/>
    <s v=" &lt;=2.0000"/>
    <s v="&lt;=0.2500"/>
    <s v="&lt;=2.0000"/>
    <s v="&lt;=0.1200"/>
    <s v="&lt;=1.0000"/>
    <s v="&lt;=0.5000"/>
    <s v="&lt;=32.0000"/>
    <s v="&lt;=1.0000"/>
  </r>
  <r>
    <x v="0"/>
    <x v="0"/>
    <s v="S.EQUO"/>
    <x v="8"/>
    <s v="new"/>
    <x v="1"/>
    <s v="PF"/>
    <s v="R"/>
    <n v="78"/>
    <s v="&lt;=0.1200"/>
    <n v="2"/>
    <s v=" &lt;=2.0000"/>
    <n v="4"/>
    <s v="&lt;=2.0000"/>
    <n v="0.25"/>
    <s v="&lt;=1.0000"/>
    <s v="&lt;=0.5000"/>
    <s v="&lt;=32.0000"/>
    <s v="&lt;=1.0000"/>
  </r>
  <r>
    <x v="0"/>
    <x v="3"/>
    <s v="S.EPI"/>
    <x v="0"/>
    <s v="new"/>
    <x v="1"/>
    <s v="PF"/>
    <s v="R"/>
    <n v="79"/>
    <n v="0.25"/>
    <s v="&lt;=0.5000"/>
    <s v=" &lt;=2.0000"/>
    <s v="&lt;=0.2500"/>
    <s v="&lt;=2.0000"/>
    <n v="0.5"/>
    <s v="&lt;=1.0000"/>
    <s v="&lt;=0.5000"/>
    <s v="&gt;256.0000"/>
    <n v="2"/>
  </r>
  <r>
    <x v="0"/>
    <x v="2"/>
    <s v="S.EPI"/>
    <x v="0"/>
    <s v="new"/>
    <x v="1"/>
    <s v="PF"/>
    <s v="L"/>
    <n v="80"/>
    <s v="&lt;=0.1200"/>
    <n v="1"/>
    <s v=" &lt;=2.0000"/>
    <n v="2"/>
    <s v="&lt;=2.0000"/>
    <s v="&lt;=0.1200"/>
    <s v="&lt;=1.0000"/>
    <s v="&lt;=0.5000"/>
    <s v="&lt;=32.0000"/>
    <s v="&lt;=1.0000"/>
  </r>
  <r>
    <x v="0"/>
    <x v="3"/>
    <s v="S.EPI"/>
    <x v="0"/>
    <s v="NC"/>
    <x v="3"/>
    <s v="DO"/>
    <s v="L"/>
    <n v="21"/>
    <s v="&lt;=0.1200"/>
    <s v="&lt;=0.5000"/>
    <s v=" &lt;=2.0000"/>
    <s v="&lt;=0.2500"/>
    <s v="&lt;=2.0000"/>
    <n v="0.25"/>
    <s v="&lt;=1.0000"/>
    <s v="&lt;=0.5000"/>
    <n v="64"/>
    <n v="2"/>
  </r>
  <r>
    <x v="0"/>
    <x v="3"/>
    <s v="S.EPI"/>
    <x v="0"/>
    <s v="new"/>
    <x v="1"/>
    <s v="PF"/>
    <s v="R"/>
    <n v="82"/>
    <s v="&lt;=0.1200"/>
    <s v="&lt;=0.5000"/>
    <s v=" &lt;=2.0000"/>
    <n v="0.5"/>
    <s v="&lt;=2.0000"/>
    <s v="&lt;=0.1200"/>
    <s v="&lt;=1.0000"/>
    <s v="&lt;=0.5000"/>
    <s v="&gt;256.0000"/>
    <n v="4"/>
  </r>
  <r>
    <x v="0"/>
    <x v="3"/>
    <s v="S.EPI"/>
    <x v="0"/>
    <s v="NC"/>
    <x v="0"/>
    <s v="PF"/>
    <s v="L"/>
    <n v="81"/>
    <s v="&lt;=0.1200"/>
    <s v="&lt;=0.5000"/>
    <s v=" &lt;=2.0000"/>
    <s v="&lt;=0.2500"/>
    <s v="&lt;=2.0000"/>
    <s v="&lt;=0.1200"/>
    <s v="&lt;=1.0000"/>
    <s v="&lt;=0.5000"/>
    <s v="&gt;256.0000"/>
    <n v="2"/>
  </r>
  <r>
    <x v="0"/>
    <x v="0"/>
    <s v="S.EPI"/>
    <x v="0"/>
    <s v="NC"/>
    <x v="3"/>
    <s v="DO"/>
    <s v="L"/>
    <n v="22"/>
    <s v="&lt;=0.1200"/>
    <s v="&lt;=0.5000"/>
    <s v=" &lt;=2.0000"/>
    <s v="&lt;=0.2500"/>
    <s v="&lt;=2.0000"/>
    <n v="0.25"/>
    <s v="&lt;=1.0000"/>
    <s v="&lt;=0.5000"/>
    <s v="&gt;256.0000"/>
    <n v="2"/>
  </r>
  <r>
    <x v="0"/>
    <x v="0"/>
    <s v="S.EPI"/>
    <x v="0"/>
    <s v="NC"/>
    <x v="0"/>
    <s v="PF"/>
    <s v="L"/>
    <n v="83"/>
    <s v="&lt;=0.1200"/>
    <s v="&lt;=0.5000"/>
    <s v=" &lt;=2.0000"/>
    <s v="&lt;=0.2500"/>
    <s v="&lt;=2.0000"/>
    <n v="0.25"/>
    <s v="&lt;=1.0000"/>
    <s v="&lt;=0.5000"/>
    <s v="&gt;256.0000"/>
    <n v="2"/>
  </r>
  <r>
    <x v="0"/>
    <x v="2"/>
    <s v="S.EPI"/>
    <x v="0"/>
    <s v="NC"/>
    <x v="3"/>
    <s v="DO"/>
    <s v="L"/>
    <n v="23"/>
    <n v="0.5"/>
    <s v="&lt;=0.5000"/>
    <s v=" &lt;=2.0000"/>
    <s v="&lt;=0.2500"/>
    <s v="&lt;=2.0000"/>
    <n v="1"/>
    <s v="&lt;=1.0000"/>
    <s v="&lt;=0.5000"/>
    <s v="&gt;256.0000"/>
    <n v="2"/>
  </r>
  <r>
    <x v="0"/>
    <x v="2"/>
    <s v="S.EPI"/>
    <x v="0"/>
    <s v="NC"/>
    <x v="0"/>
    <s v="PF"/>
    <s v="L"/>
    <n v="84"/>
    <n v="8"/>
    <s v="&lt;=0.5000"/>
    <s v=" &lt;=2.0000"/>
    <s v="&lt;=0.2500"/>
    <s v="&lt;=2.0000"/>
    <n v="2"/>
    <s v="&lt;=1.0000"/>
    <s v="&lt;=0.5000"/>
    <s v="&gt;256.0000"/>
    <n v="2"/>
  </r>
  <r>
    <x v="0"/>
    <x v="0"/>
    <s v="S.EQUO"/>
    <x v="8"/>
    <s v="new"/>
    <x v="1"/>
    <s v="PF"/>
    <s v="R"/>
    <n v="85"/>
    <s v="&lt;=0.1200"/>
    <n v="2"/>
    <s v=" &lt;=2.0000"/>
    <s v="&lt;=0.2500"/>
    <s v="&lt;=2.0000"/>
    <s v="&lt;=0.1200"/>
    <s v="&lt;=1.0000"/>
    <s v="&lt;=0.5000"/>
    <s v="&lt;=32.0000"/>
    <s v="&lt;=1.0000"/>
  </r>
  <r>
    <x v="0"/>
    <x v="0"/>
    <s v="S.SIM"/>
    <x v="1"/>
    <s v="new"/>
    <x v="1"/>
    <s v="PF"/>
    <s v="L"/>
    <n v="86"/>
    <s v="&lt;=0.1200"/>
    <s v="&lt;=0.5000"/>
    <s v=" &lt;=2.0000"/>
    <s v="&lt;=0.2500"/>
    <s v="&lt;=2.0000"/>
    <s v="&lt;=0.1200"/>
    <s v="&lt;=1.0000"/>
    <s v="&lt;=0.5000"/>
    <n v="64"/>
    <s v="&lt;=1.0000"/>
  </r>
  <r>
    <x v="0"/>
    <x v="2"/>
    <s v="S.EPI"/>
    <x v="0"/>
    <s v="NC"/>
    <x v="3"/>
    <s v="DO"/>
    <s v="L"/>
    <n v="24"/>
    <s v="&lt;=0.1200"/>
    <s v="&lt;=0.5000"/>
    <s v=" &lt;=2.0000"/>
    <s v="&lt;=0.2500"/>
    <s v="&lt;=2.0000"/>
    <s v="&lt;=0.1200"/>
    <s v="&lt;=1.0000"/>
    <s v="&lt;=0.5000"/>
    <n v="256"/>
    <s v="&lt;=1.0000"/>
  </r>
  <r>
    <x v="0"/>
    <x v="2"/>
    <s v="S.EPI"/>
    <x v="0"/>
    <s v="NC"/>
    <x v="3"/>
    <s v="DO"/>
    <s v="R"/>
    <n v="25"/>
    <n v="0.5"/>
    <n v="1"/>
    <s v=" &lt;=2.0000"/>
    <s v="&lt;=0.2500"/>
    <s v="&lt;=2.0000"/>
    <n v="2"/>
    <s v="&lt;=1.0000"/>
    <s v="&lt;=0.5000"/>
    <s v="&gt;256.0000"/>
    <n v="2"/>
  </r>
  <r>
    <x v="0"/>
    <x v="2"/>
    <s v="S.EPI"/>
    <x v="0"/>
    <s v="NC"/>
    <x v="0"/>
    <s v="PF"/>
    <s v="L"/>
    <n v="87"/>
    <n v="0.25"/>
    <s v="&lt;=0.5000"/>
    <s v=" &lt;=2.0000"/>
    <s v="&lt;=0.2500"/>
    <s v="&lt;=2.0000"/>
    <n v="0.25"/>
    <s v="&lt;=1.0000"/>
    <s v="&lt;=0.5000"/>
    <s v="&gt;256.0000"/>
    <n v="2"/>
  </r>
  <r>
    <x v="0"/>
    <x v="2"/>
    <s v="S.EPI"/>
    <x v="0"/>
    <s v="NC"/>
    <x v="0"/>
    <s v="PF"/>
    <s v="R"/>
    <n v="88"/>
    <n v="0.25"/>
    <s v="&lt;=0.5000"/>
    <s v=" &lt;=2.0000"/>
    <s v="&lt;=0.2500"/>
    <s v="&lt;=2.0000"/>
    <n v="0.25"/>
    <s v="&lt;=1.0000"/>
    <s v="&lt;=0.5000"/>
    <s v="&gt;256.0000"/>
    <n v="2"/>
  </r>
  <r>
    <x v="0"/>
    <x v="0"/>
    <s v="S.EPI"/>
    <x v="0"/>
    <s v="NC"/>
    <x v="3"/>
    <s v="DO"/>
    <s v="L"/>
    <s v="26A"/>
    <n v="0.25"/>
    <s v="&lt;=0.5000"/>
    <s v=" &lt;=2.0000"/>
    <s v="&lt;=0.2500"/>
    <s v="&lt;=2.0000"/>
    <n v="1"/>
    <s v="&lt;=1.0000"/>
    <s v="&lt;=0.5000"/>
    <s v="&gt;256.0000"/>
    <n v="2"/>
  </r>
  <r>
    <x v="0"/>
    <x v="0"/>
    <s v="S.EPI"/>
    <x v="0"/>
    <s v="NC"/>
    <x v="3"/>
    <s v="DO"/>
    <s v="L"/>
    <s v="26B"/>
    <n v="0.25"/>
    <s v="&lt;=0.5000"/>
    <s v=" &lt;=2.0000"/>
    <s v="&lt;=0.2500"/>
    <s v="&lt;=2.0000"/>
    <n v="1"/>
    <s v="&lt;=1.0000"/>
    <s v="&lt;=0.5000"/>
    <s v="&gt;256.0000"/>
    <n v="2"/>
  </r>
  <r>
    <x v="0"/>
    <x v="0"/>
    <s v="S.EPI"/>
    <x v="0"/>
    <s v="NC"/>
    <x v="3"/>
    <s v="DO"/>
    <s v="R"/>
    <n v="27"/>
    <n v="0.25"/>
    <s v="&lt;=0.5000"/>
    <s v=" &lt;=2.0000"/>
    <s v="&lt;=0.2500"/>
    <s v="&lt;=2.0000"/>
    <n v="0.25"/>
    <s v="&lt;=1.0000"/>
    <s v="&lt;=0.5000"/>
    <s v="&gt;256.0000"/>
    <n v="2"/>
  </r>
  <r>
    <x v="0"/>
    <x v="0"/>
    <s v="S.EPI"/>
    <x v="0"/>
    <s v="NC"/>
    <x v="0"/>
    <s v="PF"/>
    <s v="L"/>
    <n v="89"/>
    <s v="&lt;=0.1200"/>
    <s v="&lt;=0.5000"/>
    <s v=" &lt;=2.0000"/>
    <s v="&lt;=0.2500"/>
    <s v="&lt;=2.0000"/>
    <n v="0.25"/>
    <s v="&lt;=1.0000"/>
    <s v="&lt;=0.5000"/>
    <s v="&gt;256.0000"/>
    <n v="2"/>
  </r>
  <r>
    <x v="0"/>
    <x v="0"/>
    <s v="S.EPI"/>
    <x v="0"/>
    <s v="NC"/>
    <x v="0"/>
    <s v="PF"/>
    <s v="R"/>
    <n v="90"/>
    <n v="0.5"/>
    <s v="&lt;=0.5000"/>
    <s v=" &lt;=2.0000"/>
    <s v="&lt;=0.2500"/>
    <s v="&lt;=2.0000"/>
    <n v="1"/>
    <s v="&lt;=1.0000"/>
    <s v="&lt;=0.5000"/>
    <s v="&gt;256.0000"/>
    <n v="2"/>
  </r>
  <r>
    <x v="0"/>
    <x v="3"/>
    <s v="S.CHR"/>
    <x v="6"/>
    <s v="NC"/>
    <x v="3"/>
    <s v="DO"/>
    <s v="R"/>
    <n v="28"/>
    <n v="0.25"/>
    <s v="&lt;=0.5000"/>
    <s v=" &lt;=2.0000"/>
    <s v="&lt;=0.2500"/>
    <s v="&lt;=2.0000"/>
    <n v="0.25"/>
    <s v="&lt;=1.0000"/>
    <s v="&lt;=0.5000"/>
    <s v="&lt;=32.0000"/>
    <s v="&lt;=1.0000"/>
  </r>
  <r>
    <x v="0"/>
    <x v="3"/>
    <s v="S.CHR"/>
    <x v="6"/>
    <s v="NC"/>
    <x v="0"/>
    <s v="PF"/>
    <s v="R"/>
    <n v="91"/>
    <n v="0.25"/>
    <s v="&lt;=0.5000"/>
    <s v=" &lt;=2.0000"/>
    <s v="&lt;=0.2500"/>
    <s v="&lt;=2.0000"/>
    <n v="0.5"/>
    <s v="&lt;=1.0000"/>
    <s v="&lt;=0.5000"/>
    <s v="&lt;=32.0000"/>
    <s v="&lt;=1.0000"/>
  </r>
  <r>
    <x v="0"/>
    <x v="2"/>
    <s v="S.EQUO"/>
    <x v="8"/>
    <s v="new"/>
    <x v="1"/>
    <s v="PF"/>
    <s v="L"/>
    <n v="92"/>
    <s v="&lt;=0.1200"/>
    <s v="&lt;=0.5000"/>
    <s v=" &lt;=2.0000"/>
    <s v="&lt;=0.2500"/>
    <s v="&lt;=2.0000"/>
    <s v="&lt;=0.1200"/>
    <s v="&lt;=1.0000"/>
    <s v="&lt;=0.5000"/>
    <s v="&lt;=32.0000"/>
    <s v="&lt;=1.0000"/>
  </r>
  <r>
    <x v="0"/>
    <x v="3"/>
    <s v="S.EPI"/>
    <x v="0"/>
    <s v="NC"/>
    <x v="3"/>
    <s v="DO"/>
    <s v="R"/>
    <n v="29"/>
    <n v="0.25"/>
    <s v="&lt;=0.5000"/>
    <s v=" &lt;=2.0000"/>
    <s v="&lt;=0.2500"/>
    <s v="&lt;=2.0000"/>
    <n v="1"/>
    <s v="&lt;=1.0000"/>
    <s v="&lt;=0.5000"/>
    <s v="&gt;256.0000"/>
    <n v="4"/>
  </r>
  <r>
    <x v="0"/>
    <x v="3"/>
    <s v="S.EPI"/>
    <x v="0"/>
    <s v="NC"/>
    <x v="0"/>
    <s v="PF"/>
    <s v="R"/>
    <n v="93"/>
    <n v="0.25"/>
    <s v="&lt;=0.5000"/>
    <s v=" &lt;=2.0000"/>
    <s v="&lt;=0.2500"/>
    <s v="&lt;=2.0000"/>
    <n v="0.5"/>
    <s v="&lt;=1.0000"/>
    <s v="&lt;=0.5000"/>
    <s v="&gt;256.0000"/>
    <n v="2"/>
  </r>
  <r>
    <x v="0"/>
    <x v="3"/>
    <s v="S.EQUO"/>
    <x v="8"/>
    <s v="new"/>
    <x v="1"/>
    <s v="PF"/>
    <s v="L"/>
    <n v="94"/>
    <s v="&lt;=0.1200"/>
    <s v="&lt;=0.5000"/>
    <s v=" &lt;=2.0000"/>
    <s v="&lt;=0.2500"/>
    <s v="&lt;=2.0000"/>
    <s v="&lt;=0.1200"/>
    <s v="&lt;=1.0000"/>
    <s v="&lt;=0.5000"/>
    <s v="&lt;=32.0000"/>
    <s v="&lt;=1.0000"/>
  </r>
  <r>
    <x v="0"/>
    <x v="3"/>
    <s v="S.EQUO"/>
    <x v="8"/>
    <s v="new"/>
    <x v="1"/>
    <s v="PF"/>
    <s v="R"/>
    <n v="95"/>
    <s v="&lt;=0.1200"/>
    <s v="&lt;=0.5000"/>
    <s v=" &lt;=2.0000"/>
    <n v="4"/>
    <s v="&lt;=2.0000"/>
    <s v="&lt;=0.1200"/>
    <s v="&lt;=1.0000"/>
    <s v="&lt;=0.5000"/>
    <s v="&lt;=32.0000"/>
    <s v="&lt;=1.0000"/>
  </r>
  <r>
    <x v="0"/>
    <x v="0"/>
    <s v="STA.SP"/>
    <x v="6"/>
    <s v="NC"/>
    <x v="3"/>
    <s v="DO"/>
    <s v="R"/>
    <n v="30"/>
    <s v="&lt;=0.1200"/>
    <s v="&lt;=0.5000"/>
    <s v=" &lt;=2.0000"/>
    <s v="&lt;=0.2500"/>
    <s v="&lt;=2.0000"/>
    <s v="&lt;=0.1200"/>
    <s v="&lt;=1.0000"/>
    <s v="&lt;=0.5000"/>
    <s v="&lt;=32.0000"/>
    <s v="&lt;=1.0000"/>
  </r>
  <r>
    <x v="0"/>
    <x v="0"/>
    <s v="STA.SP"/>
    <x v="6"/>
    <s v="new"/>
    <x v="1"/>
    <s v="PF"/>
    <s v="L"/>
    <n v="96"/>
    <s v="&lt;=0.1200"/>
    <n v="1"/>
    <s v=" &lt;=2.0000"/>
    <s v="&lt;=0.2500"/>
    <s v="&lt;=2.0000"/>
    <s v="&lt;=0.1200"/>
    <s v="&lt;=1.0000"/>
    <s v="&lt;=0.5000"/>
    <s v="&lt;=32.0000"/>
    <s v="&lt;=1.0000"/>
  </r>
  <r>
    <x v="0"/>
    <x v="0"/>
    <s v="S.CHR"/>
    <x v="6"/>
    <s v="NC"/>
    <x v="0"/>
    <s v="PF"/>
    <s v="R"/>
    <n v="97"/>
    <s v="&lt;=0.1200"/>
    <n v="1"/>
    <s v=" &lt;=2.0000"/>
    <s v="&lt;=0.2500"/>
    <s v="&lt;=2.0000"/>
    <s v="&lt;=0.1200"/>
    <s v="&lt;=1.0000"/>
    <s v="&lt;=0.5000"/>
    <s v="&lt;=32.0000"/>
    <s v="&lt;=1.0000"/>
  </r>
  <r>
    <x v="0"/>
    <x v="0"/>
    <s v="STA.SP"/>
    <x v="4"/>
    <s v="new"/>
    <x v="1"/>
    <s v="PF"/>
    <s v="L"/>
    <n v="98"/>
    <s v="&lt;=0.1200"/>
    <s v="&lt;=0.5000"/>
    <s v=" &lt;=2.0000"/>
    <s v="&lt;=0.2500"/>
    <s v="&lt;=2.0000"/>
    <s v="&lt;=0.1200"/>
    <s v="&lt;=1.0000"/>
    <s v="&lt;=0.5000"/>
    <s v="&gt;256.0000"/>
    <s v="&lt;=1.0000"/>
  </r>
  <r>
    <x v="0"/>
    <x v="0"/>
    <s v="S.EPI"/>
    <x v="0"/>
    <s v="NC"/>
    <x v="3"/>
    <s v="DO"/>
    <s v="L"/>
    <n v="31"/>
    <n v="0.25"/>
    <s v="&lt;=0.5000"/>
    <s v=" &lt;=2.0000"/>
    <s v="&lt;=0.2500"/>
    <s v="&lt;=2.0000"/>
    <n v="0.5"/>
    <s v="&lt;=1.0000"/>
    <s v="&lt;=0.5000"/>
    <n v="256"/>
    <n v="2"/>
  </r>
  <r>
    <x v="0"/>
    <x v="0"/>
    <s v="S.EPI"/>
    <x v="0"/>
    <s v="NC"/>
    <x v="3"/>
    <s v="DO"/>
    <s v="R"/>
    <n v="32"/>
    <s v="&lt;=0.1200"/>
    <s v="&lt;=0.5000"/>
    <s v=" &lt;=2.0000"/>
    <s v="&lt;=0.2500"/>
    <s v="&lt;=2.0000"/>
    <s v="&lt;=0.1200"/>
    <s v="&lt;=1.0000"/>
    <s v="&lt;=0.5000"/>
    <n v="256"/>
    <n v="2"/>
  </r>
  <r>
    <x v="0"/>
    <x v="0"/>
    <s v="S.EPI"/>
    <x v="0"/>
    <s v="NC"/>
    <x v="0"/>
    <s v="PF"/>
    <s v="L"/>
    <n v="99"/>
    <n v="1"/>
    <s v="&lt;=0.5000"/>
    <s v=" &lt;=2.0000"/>
    <s v="&lt;=0.2500"/>
    <s v="&lt;=2.0000"/>
    <n v="0.5"/>
    <s v="&lt;=1.0000"/>
    <s v="&lt;=0.5000"/>
    <s v="&gt;256.0000"/>
    <n v="2"/>
  </r>
  <r>
    <x v="0"/>
    <x v="0"/>
    <s v="S.EPI"/>
    <x v="0"/>
    <s v="NC"/>
    <x v="0"/>
    <s v="PF"/>
    <s v="R"/>
    <n v="100"/>
    <n v="0.25"/>
    <s v="&lt;=0.5000"/>
    <s v=" &lt;=2.0000"/>
    <s v="&lt;=0.2500"/>
    <s v="&lt;=2.0000"/>
    <n v="0.25"/>
    <s v="&lt;=1.0000"/>
    <s v="&lt;=0.5000"/>
    <s v="&gt;256.0000"/>
    <n v="2"/>
  </r>
  <r>
    <x v="0"/>
    <x v="0"/>
    <s v="S.EPI"/>
    <x v="0"/>
    <s v="NC"/>
    <x v="3"/>
    <s v="DO"/>
    <s v="L"/>
    <n v="33"/>
    <s v="&lt;=0.1200"/>
    <s v="&lt;=0.5000"/>
    <s v=" &lt;=2.0000"/>
    <n v="0.5"/>
    <s v="&lt;=2.0000"/>
    <s v="&lt;=0.1200"/>
    <s v="&lt;=1.0000"/>
    <s v="&gt;4.0000"/>
    <s v="&lt;=32.0000"/>
    <s v="&lt;=1.0000"/>
  </r>
  <r>
    <x v="0"/>
    <x v="0"/>
    <s v="S.EPI"/>
    <x v="0"/>
    <s v="NC"/>
    <x v="0"/>
    <s v="PF"/>
    <s v="L"/>
    <n v="101"/>
    <s v="&lt;=0.1200"/>
    <s v="&lt;=0.5000"/>
    <s v=" &lt;=2.0000"/>
    <s v="&lt;=0.2500"/>
    <s v="&lt;=2.0000"/>
    <n v="0.25"/>
    <s v="&lt;=1.0000"/>
    <s v="&lt;=0.5000"/>
    <s v="&gt;256.0000"/>
    <n v="2"/>
  </r>
  <r>
    <x v="0"/>
    <x v="3"/>
    <s v="S.EPI"/>
    <x v="0"/>
    <s v="NC"/>
    <x v="3"/>
    <s v="DO"/>
    <s v="L"/>
    <n v="34"/>
    <n v="0.25"/>
    <s v="&lt;=0.5000"/>
    <s v=" &lt;=2.0000"/>
    <s v="&lt;=0.2500"/>
    <s v="&lt;=2.0000"/>
    <n v="0.5"/>
    <s v="&lt;=1.0000"/>
    <s v="&lt;=0.5000"/>
    <n v="256"/>
    <n v="2"/>
  </r>
  <r>
    <x v="0"/>
    <x v="3"/>
    <s v="S.EPI"/>
    <x v="0"/>
    <s v="NC"/>
    <x v="3"/>
    <s v="DO"/>
    <s v="R"/>
    <n v="35"/>
    <n v="0.25"/>
    <s v="&lt;=0.5000"/>
    <s v=" &lt;=2.0000"/>
    <s v="&lt;=0.2500"/>
    <s v="&lt;=2.0000"/>
    <n v="1"/>
    <s v="&lt;=1.0000"/>
    <s v="&lt;=0.5000"/>
    <s v="&gt;256.0000"/>
    <n v="2"/>
  </r>
  <r>
    <x v="0"/>
    <x v="3"/>
    <s v="S.EPI"/>
    <x v="0"/>
    <s v="NC"/>
    <x v="0"/>
    <s v="PF"/>
    <s v="L"/>
    <n v="102"/>
    <s v="&lt;=0.1200"/>
    <s v="&lt;=0.5000"/>
    <s v=" &lt;=2.0000"/>
    <s v="&lt;=0.2500"/>
    <s v="&lt;=2.0000"/>
    <n v="0.25"/>
    <s v="&lt;=1.0000"/>
    <s v="&lt;=0.5000"/>
    <s v="&gt;256.0000"/>
    <n v="2"/>
  </r>
  <r>
    <x v="0"/>
    <x v="3"/>
    <s v="S.EPI"/>
    <x v="0"/>
    <s v="NC"/>
    <x v="0"/>
    <s v="PF"/>
    <s v="R"/>
    <n v="103"/>
    <s v="&lt;=0.1200"/>
    <s v="&lt;=0.5000"/>
    <s v=" &lt;=2.0000"/>
    <s v="&lt;=0.2500"/>
    <s v="&lt;=2.0000"/>
    <n v="0.25"/>
    <s v="&lt;=1.0000"/>
    <s v="&lt;=0.5000"/>
    <s v="&gt;256.0000"/>
    <n v="2"/>
  </r>
  <r>
    <x v="0"/>
    <x v="0"/>
    <s v="S.EPI"/>
    <x v="0"/>
    <s v="NC"/>
    <x v="3"/>
    <s v="DO"/>
    <s v="L"/>
    <n v="36"/>
    <s v="&lt;=0.1200"/>
    <s v="&lt;=0.5000"/>
    <s v=" &lt;=2.0000"/>
    <s v="&lt;=0.2500"/>
    <s v="&lt;=2.0000"/>
    <n v="0.5"/>
    <s v="&lt;=1.0000"/>
    <s v="&lt;=0.5000"/>
    <s v="&gt;256.0000"/>
    <n v="2"/>
  </r>
  <r>
    <x v="0"/>
    <x v="0"/>
    <s v="S.EPI"/>
    <x v="0"/>
    <s v="NC"/>
    <x v="0"/>
    <s v="PF"/>
    <s v="L"/>
    <n v="104"/>
    <n v="0.25"/>
    <s v="&lt;=0.5000"/>
    <s v=" &lt;=2.0000"/>
    <s v="&lt;=0.2500"/>
    <s v="&lt;=2.0000"/>
    <n v="0.5"/>
    <s v="&lt;=1.0000"/>
    <s v="&lt;=0.5000"/>
    <s v="&gt;256.0000"/>
    <n v="2"/>
  </r>
  <r>
    <x v="0"/>
    <x v="2"/>
    <s v="S.SIM"/>
    <x v="1"/>
    <s v="new"/>
    <x v="1"/>
    <s v="PF"/>
    <s v="L"/>
    <n v="105"/>
    <s v="&lt;=0.1200"/>
    <s v="&lt;=0.5000"/>
    <s v=" &lt;=2.0000"/>
    <s v="&lt;=0.2500"/>
    <s v="&lt;=2.0000"/>
    <s v="&lt;=0.1200"/>
    <s v="&lt;=1.0000"/>
    <s v="&lt;=0.5000"/>
    <s v="&gt;256.0000"/>
    <s v="&lt;=1.0000"/>
  </r>
  <r>
    <x v="0"/>
    <x v="2"/>
    <s v="S.EQUO"/>
    <x v="8"/>
    <s v="new"/>
    <x v="1"/>
    <s v="PF"/>
    <s v="R"/>
    <n v="106"/>
    <s v="&lt;=0.1200"/>
    <s v="&lt;=0.5000"/>
    <s v=" &lt;=2.0000"/>
    <s v="&lt;=0.2500"/>
    <s v="&lt;=2.0000"/>
    <s v="&lt;=0.1200"/>
    <s v="&lt;=1.0000"/>
    <s v="&lt;=0.5000"/>
    <s v="&lt;=32.0000"/>
    <s v="&lt;=1.0000"/>
  </r>
  <r>
    <x v="0"/>
    <x v="2"/>
    <s v="S.EPI"/>
    <x v="0"/>
    <s v="NC"/>
    <x v="3"/>
    <s v="DO"/>
    <s v="L"/>
    <n v="37"/>
    <s v="&lt;=0.1200"/>
    <s v="&lt;=0.5000"/>
    <s v=" &lt;=2.0000"/>
    <s v="&lt;=0.2500"/>
    <s v="&lt;=2.0000"/>
    <n v="0.25"/>
    <s v="&lt;=1.0000"/>
    <s v="&lt;=0.5000"/>
    <s v="&gt;256.0000"/>
    <n v="2"/>
  </r>
  <r>
    <x v="0"/>
    <x v="2"/>
    <s v="S.EPI"/>
    <x v="0"/>
    <s v="NC"/>
    <x v="3"/>
    <s v="DO"/>
    <s v="R"/>
    <n v="38"/>
    <s v="&lt;=0.1200"/>
    <s v="&lt;=0.5000"/>
    <s v=" &lt;=2.0000"/>
    <s v="&lt;=0.2500"/>
    <s v="&lt;=2.0000"/>
    <s v="&lt;=0.1200"/>
    <s v="&lt;=1.0000"/>
    <s v="&lt;=0.5000"/>
    <s v="&gt;256.0000"/>
    <n v="2"/>
  </r>
  <r>
    <x v="0"/>
    <x v="2"/>
    <s v="S.EPI"/>
    <x v="0"/>
    <s v="NC"/>
    <x v="0"/>
    <s v="PF"/>
    <s v="L"/>
    <n v="107"/>
    <s v="&lt;=0.1200"/>
    <s v="&lt;=0.5000"/>
    <s v=" &lt;=2.0000"/>
    <s v="&lt;=0.2500"/>
    <s v="&lt;=2.0000"/>
    <s v="&lt;=0.1200"/>
    <s v="&lt;=1.0000"/>
    <s v="&lt;=0.5000"/>
    <s v="&gt;256.0000"/>
    <n v="2"/>
  </r>
  <r>
    <x v="0"/>
    <x v="2"/>
    <s v="S.EPI"/>
    <x v="0"/>
    <s v="NC"/>
    <x v="0"/>
    <s v="PF"/>
    <s v="R"/>
    <n v="108"/>
    <s v="&lt;=0.1200"/>
    <s v="&lt;=0.5000"/>
    <s v=" &lt;=2.0000"/>
    <s v="&lt;=0.2500"/>
    <s v="&lt;=2.0000"/>
    <n v="0.25"/>
    <s v="&lt;=1.0000"/>
    <s v="&lt;=0.5000"/>
    <s v="&gt;256.0000"/>
    <n v="2"/>
  </r>
  <r>
    <x v="0"/>
    <x v="3"/>
    <s v="S.HOM"/>
    <x v="11"/>
    <s v="new"/>
    <x v="1"/>
    <s v="PF"/>
    <s v="L"/>
    <n v="109"/>
    <s v="&lt;=0.1200"/>
    <s v="&lt;=0.5000"/>
    <s v=" &lt;=2.0000"/>
    <s v="&lt;=0.2500"/>
    <s v="&lt;=2.0000"/>
    <s v="&lt;=0.1200"/>
    <s v="&lt;=1.0000"/>
    <s v="&lt;=0.5000"/>
    <s v="&gt;256.0000"/>
    <s v="&lt;=1.0000"/>
  </r>
  <r>
    <x v="0"/>
    <x v="3"/>
    <s v="S.EPI"/>
    <x v="0"/>
    <s v="new"/>
    <x v="1"/>
    <s v="PF"/>
    <s v="R"/>
    <n v="110"/>
    <s v="&lt;=0.1200"/>
    <s v="&lt;=0.5000"/>
    <s v=" &lt;=2.0000"/>
    <s v="&lt;=0.2500"/>
    <s v="&lt;=2.0000"/>
    <n v="0.25"/>
    <s v="&lt;=1.0000"/>
    <s v="&lt;=0.5000"/>
    <s v="&gt;256.0000"/>
    <n v="2"/>
  </r>
  <r>
    <x v="0"/>
    <x v="3"/>
    <s v="S.EQUO"/>
    <x v="8"/>
    <s v="new"/>
    <x v="1"/>
    <s v="PF"/>
    <s v="R"/>
    <n v="111"/>
    <s v="&lt;=0.1200"/>
    <n v="1"/>
    <s v=" &lt;=2.0000"/>
    <n v="4"/>
    <s v="&lt;=2.0000"/>
    <s v="&lt;=0.1200"/>
    <s v="&lt;=1.0000"/>
    <s v="&lt;=0.5000"/>
    <s v="&lt;=32.0000"/>
    <s v="&lt;=1.0000"/>
  </r>
  <r>
    <x v="0"/>
    <x v="3"/>
    <s v="S.EQUO"/>
    <x v="8"/>
    <s v="new"/>
    <x v="1"/>
    <s v="PF"/>
    <s v="R"/>
    <n v="112"/>
    <s v="&lt;=0.1200"/>
    <n v="1"/>
    <s v=" &lt;=2.0000"/>
    <s v="&lt;=0.2500"/>
    <s v="&lt;=2.0000"/>
    <s v="&lt;=0.1200"/>
    <s v="&lt;=1.0000"/>
    <s v="&lt;=0.5000"/>
    <s v="&lt;=32.0000"/>
    <s v="&lt;=1.0000"/>
  </r>
  <r>
    <x v="0"/>
    <x v="2"/>
    <s v="S.EQUO"/>
    <x v="8"/>
    <s v="new"/>
    <x v="1"/>
    <s v="PF"/>
    <s v="L"/>
    <n v="113"/>
    <s v="&lt;=0.1200"/>
    <s v="&lt;=0.5000"/>
    <s v=" &lt;=2.0000"/>
    <s v="&lt;=0.2500"/>
    <s v="&lt;=2.0000"/>
    <s v="&lt;=0.1200"/>
    <s v="&lt;=1.0000"/>
    <s v="&lt;=0.5000"/>
    <s v="&lt;=32.0000"/>
    <s v="&lt;=1.0000"/>
  </r>
  <r>
    <x v="0"/>
    <x v="0"/>
    <s v="S.EQUO"/>
    <x v="8"/>
    <s v="new"/>
    <x v="1"/>
    <s v="PF"/>
    <s v="R"/>
    <n v="114"/>
    <s v="&lt;=0.1200"/>
    <s v="&lt;=0.5000"/>
    <s v=" &lt;=2.0000"/>
    <s v="&gt;4.0000"/>
    <s v="&lt;=2.0000"/>
    <s v="&lt;=0.1200"/>
    <s v="&lt;=1.0000"/>
    <s v="&lt;=0.5000"/>
    <s v="&lt;=32.0000"/>
    <s v="&lt;=1.0000"/>
  </r>
  <r>
    <x v="0"/>
    <x v="0"/>
    <s v="S.EQUO"/>
    <x v="8"/>
    <s v="new"/>
    <x v="1"/>
    <s v="PF"/>
    <s v="L"/>
    <n v="115"/>
    <s v="&lt;=0.1200"/>
    <s v="&lt;=0.5000"/>
    <s v=" &lt;=2.0000"/>
    <n v="0.5"/>
    <s v="&lt;=2.0000"/>
    <s v="&lt;=0.1200"/>
    <s v="&lt;=1.0000"/>
    <s v="&lt;=0.5000"/>
    <s v="&lt;=32.0000"/>
    <s v="&lt;=1.0000"/>
  </r>
  <r>
    <x v="0"/>
    <x v="0"/>
    <s v="S.EQUO"/>
    <x v="8"/>
    <s v="new"/>
    <x v="1"/>
    <s v="PF"/>
    <s v="R"/>
    <n v="116"/>
    <s v="&lt;=0.1200"/>
    <s v="&lt;=0.5000"/>
    <s v=" &lt;=2.0000"/>
    <s v="&lt;=0.2500"/>
    <s v="&lt;=2.0000"/>
    <s v="&lt;=0.1200"/>
    <s v="&lt;=1.0000"/>
    <s v="&lt;=0.5000"/>
    <s v="&lt;=32.0000"/>
    <s v="&lt;=1.0000"/>
  </r>
  <r>
    <x v="0"/>
    <x v="3"/>
    <s v="STA.SP"/>
    <x v="0"/>
    <s v="NC"/>
    <x v="3"/>
    <s v="DO"/>
    <s v="L"/>
    <n v="41"/>
    <s v="&lt;=0.1200"/>
    <s v="&lt;=0.5000"/>
    <s v=" &lt;=2.0000"/>
    <s v="&lt;=0.2500"/>
    <s v="&lt;=2.0000"/>
    <n v="0.25"/>
    <s v="&lt;=1.0000"/>
    <s v="&lt;=0.5000"/>
    <s v="&gt;256.0000"/>
    <n v="2"/>
  </r>
  <r>
    <x v="0"/>
    <x v="3"/>
    <s v="S.EPI"/>
    <x v="0"/>
    <s v="NC"/>
    <x v="0"/>
    <s v="PF"/>
    <s v="L"/>
    <n v="118"/>
    <s v="&lt;=0.1200"/>
    <s v="&lt;=0.5000"/>
    <s v=" &lt;=2.0000"/>
    <s v="&lt;=0.2500"/>
    <s v="&lt;=2.0000"/>
    <n v="0.25"/>
    <s v="&lt;=1.0000"/>
    <s v="&lt;=0.5000"/>
    <s v="&gt;256.0000"/>
    <n v="2"/>
  </r>
  <r>
    <x v="0"/>
    <x v="2"/>
    <s v="S.EQUO"/>
    <x v="8"/>
    <s v="new"/>
    <x v="1"/>
    <s v="PF"/>
    <s v="L"/>
    <n v="119"/>
    <s v="&lt;=0.1200"/>
    <s v="&lt;=0.5000"/>
    <s v=" &lt;=2.0000"/>
    <s v="&gt;4.0000"/>
    <s v="&lt;=2.0000"/>
    <s v="&lt;=0.1200"/>
    <s v="&lt;=1.0000"/>
    <s v="&lt;=0.5000"/>
    <s v="&lt;=32.0000"/>
    <s v="&lt;=1.0000"/>
  </r>
  <r>
    <x v="0"/>
    <x v="2"/>
    <s v="S.EQUO"/>
    <x v="8"/>
    <s v="new"/>
    <x v="1"/>
    <s v="PF"/>
    <s v="R"/>
    <n v="120"/>
    <s v="&lt;=0.1200"/>
    <s v="&lt;=0.5000"/>
    <s v=" &lt;=2.0000"/>
    <n v="4"/>
    <s v="&lt;=2.0000"/>
    <s v="&lt;=0.1200"/>
    <s v="&lt;=1.0000"/>
    <s v="&lt;=0.5000"/>
    <s v="&lt;=32.0000"/>
    <s v="&lt;=1.0000"/>
  </r>
  <r>
    <x v="0"/>
    <x v="0"/>
    <s v="S.EQUO"/>
    <x v="8"/>
    <s v="new"/>
    <x v="1"/>
    <s v="PF"/>
    <s v="L"/>
    <n v="121"/>
    <s v="&lt;=0.1200"/>
    <s v="&lt;=0.5000"/>
    <s v=" &lt;=2.0000"/>
    <s v="&lt;=0.2500"/>
    <s v="&lt;=2.0000"/>
    <s v="&lt;=0.1200"/>
    <s v="&lt;=1.0000"/>
    <s v="&lt;=0.5000"/>
    <s v="&lt;=32.0000"/>
    <s v="&gt;8.0000"/>
  </r>
  <r>
    <x v="0"/>
    <x v="0"/>
    <s v="S.EQUO"/>
    <x v="8"/>
    <s v="new"/>
    <x v="1"/>
    <s v="PF"/>
    <s v="R"/>
    <n v="122"/>
    <s v="&lt;=0.1200"/>
    <s v="&lt;=0.5000"/>
    <s v=" &lt;=2.0000"/>
    <s v="&lt;=0.2500"/>
    <s v="&lt;=2.0000"/>
    <s v="&lt;=0.1200"/>
    <s v="&lt;=1.0000"/>
    <s v="&lt;=0.5000"/>
    <s v="&lt;=32.0000"/>
    <s v="&lt;=1.0000"/>
  </r>
  <r>
    <x v="0"/>
    <x v="2"/>
    <s v="S.SIM"/>
    <x v="1"/>
    <s v="new"/>
    <x v="1"/>
    <s v="PF"/>
    <s v="R"/>
    <n v="123"/>
    <s v="&lt;=0.1200"/>
    <s v="&lt;=0.5000"/>
    <s v=" &lt;=2.0000"/>
    <s v="&lt;=0.2500"/>
    <s v="&lt;=2.0000"/>
    <s v="&lt;=0.1200"/>
    <s v="&lt;=1.0000"/>
    <s v="&lt;=0.5000"/>
    <s v="&gt;256.0000"/>
    <s v="&lt;=1.0000"/>
  </r>
  <r>
    <x v="0"/>
    <x v="2"/>
    <s v="S.CHR"/>
    <x v="6"/>
    <s v="NC"/>
    <x v="3"/>
    <s v="DO"/>
    <s v="L"/>
    <n v="42"/>
    <s v="&lt;=0.1200"/>
    <s v="&lt;=0.5000"/>
    <s v=" &lt;=2.0000"/>
    <s v="&gt;4.0000"/>
    <s v="&lt;=2.0000"/>
    <s v="&lt;=0.1200"/>
    <s v="&lt;=1.0000"/>
    <s v="&gt;4.0000"/>
    <s v="&lt;=32.0000"/>
    <s v="&gt;8.0000"/>
  </r>
  <r>
    <x v="0"/>
    <x v="2"/>
    <s v="S.SIM"/>
    <x v="1"/>
    <s v="NC"/>
    <x v="3"/>
    <s v="DO"/>
    <s v="R"/>
    <n v="43"/>
    <s v="&lt;=0.1200"/>
    <s v="&lt;=0.5000"/>
    <s v=" &lt;=2.0000"/>
    <s v="&lt;=0.2500"/>
    <s v="&lt;=2.0000"/>
    <s v="&lt;=0.1200"/>
    <s v="&lt;=1.0000"/>
    <n v="2"/>
    <n v="64"/>
    <s v="&lt;=1.0000"/>
  </r>
  <r>
    <x v="0"/>
    <x v="2"/>
    <s v="S.CHR"/>
    <x v="6"/>
    <s v="NC"/>
    <x v="0"/>
    <s v="PF"/>
    <s v="L"/>
    <n v="124"/>
    <s v="&lt;=0.1200"/>
    <s v="&lt;=0.5000"/>
    <s v=" &lt;=2.0000"/>
    <s v="&gt;4.0000"/>
    <s v="&lt;=2.0000"/>
    <s v="&lt;=0.1200"/>
    <s v="&lt;=1.0000"/>
    <s v="&gt;4.0000"/>
    <s v="&lt;=32.0000"/>
    <s v="&gt;8.0000"/>
  </r>
  <r>
    <x v="0"/>
    <x v="2"/>
    <s v="S.SIM"/>
    <x v="1"/>
    <s v="NC"/>
    <x v="0"/>
    <s v="PF"/>
    <s v="R"/>
    <n v="125"/>
    <s v="&lt;=0.1200"/>
    <n v="1"/>
    <s v=" &lt;=2.0000"/>
    <s v="&lt;=0.2500"/>
    <s v="&lt;=2.0000"/>
    <s v="&lt;=0.1200"/>
    <s v="&lt;=1.0000"/>
    <n v="4"/>
    <s v="&gt;256.0000"/>
    <s v="&lt;=1.0000"/>
  </r>
  <r>
    <x v="0"/>
    <x v="3"/>
    <s v="S.EPI"/>
    <x v="0"/>
    <s v="NC"/>
    <x v="3"/>
    <s v="DO"/>
    <s v="L"/>
    <n v="44"/>
    <s v="&lt;=0.1200"/>
    <s v="&lt;=0.5000"/>
    <s v=" &lt;=2.0000"/>
    <s v="&lt;=0.2500"/>
    <s v="&lt;=2.0000"/>
    <n v="0.5"/>
    <s v="&lt;=1.0000"/>
    <s v="&lt;=0.5000"/>
    <s v="&gt;256.0000"/>
    <n v="2"/>
  </r>
  <r>
    <x v="0"/>
    <x v="3"/>
    <s v="S.EPI"/>
    <x v="0"/>
    <s v="NC"/>
    <x v="0"/>
    <s v="PF"/>
    <s v="L"/>
    <n v="126"/>
    <s v="&lt;=0.1200"/>
    <s v="&lt;=0.5000"/>
    <s v=" &lt;=2.0000"/>
    <s v="&lt;=0.2500"/>
    <s v="&lt;=2.0000"/>
    <n v="0.25"/>
    <s v="&lt;=1.0000"/>
    <s v="&lt;=0.5000"/>
    <s v="&gt;256.0000"/>
    <n v="2"/>
  </r>
  <r>
    <x v="0"/>
    <x v="2"/>
    <s v="S.HOM"/>
    <x v="11"/>
    <s v="new"/>
    <x v="1"/>
    <s v="PF"/>
    <s v="R"/>
    <n v="127"/>
    <s v="&lt;=0.1200"/>
    <s v="&lt;=0.5000"/>
    <s v=" &lt;=2.0000"/>
    <s v="&lt;=0.2500"/>
    <s v="&lt;=2.0000"/>
    <s v="&lt;=0.1200"/>
    <s v="&lt;=1.0000"/>
    <s v="&lt;=0.5000"/>
    <s v="&gt;256.0000"/>
    <s v="&lt;=1.0000"/>
  </r>
  <r>
    <x v="0"/>
    <x v="0"/>
    <s v="S.EQUO"/>
    <x v="8"/>
    <s v="new"/>
    <x v="1"/>
    <s v="PF"/>
    <s v="L"/>
    <n v="128"/>
    <s v="&lt;=0.1200"/>
    <s v="&lt;=0.5000"/>
    <s v=" &lt;=2.0000"/>
    <s v="&lt;=0.2500"/>
    <s v="&lt;=2.0000"/>
    <s v="&lt;=0.1200"/>
    <s v="&lt;=1.0000"/>
    <s v="&lt;=0.5000"/>
    <s v="&lt;=32.0000"/>
    <s v="&lt;=1.0000"/>
  </r>
  <r>
    <x v="0"/>
    <x v="0"/>
    <s v="S.EPI"/>
    <x v="0"/>
    <s v="NC"/>
    <x v="3"/>
    <s v="DO"/>
    <s v="L"/>
    <n v="45"/>
    <s v="&lt;=0.1200"/>
    <s v="&lt;=0.5000"/>
    <s v=" &lt;=2.0000"/>
    <s v="&lt;=0.2500"/>
    <s v="&lt;=2.0000"/>
    <s v="&lt;=0.1200"/>
    <s v="&lt;=1.0000"/>
    <s v="&lt;=0.5000"/>
    <n v="256"/>
    <n v="2"/>
  </r>
  <r>
    <x v="0"/>
    <x v="0"/>
    <s v="S.EPI"/>
    <x v="0"/>
    <s v="NC"/>
    <x v="3"/>
    <s v="DO"/>
    <s v="R"/>
    <n v="46"/>
    <s v="&lt;=0.1200"/>
    <s v="&lt;=0.5000"/>
    <s v=" &lt;=2.0000"/>
    <s v="&lt;=0.2500"/>
    <s v="&lt;=2.0000"/>
    <s v="&lt;=0.1200"/>
    <s v="&lt;=1.0000"/>
    <s v="&lt;=0.5000"/>
    <n v="256"/>
    <s v="&lt;=1.0000"/>
  </r>
  <r>
    <x v="0"/>
    <x v="0"/>
    <s v="STA.SP"/>
    <x v="0"/>
    <s v="NC"/>
    <x v="0"/>
    <s v="PF"/>
    <s v="L"/>
    <n v="129"/>
    <s v="&lt;=0.1200"/>
    <s v="&lt;=0.5000"/>
    <s v=" &lt;=2.0000"/>
    <s v="&gt;4.0000"/>
    <s v="&lt;=2.0000"/>
    <s v="&lt;=0.1200"/>
    <s v="&lt;=1.0000"/>
    <s v="&lt;=0.5000"/>
    <s v="&lt;=32.0000"/>
    <n v="2"/>
  </r>
  <r>
    <x v="0"/>
    <x v="0"/>
    <s v="S.EPI"/>
    <x v="0"/>
    <s v="NC"/>
    <x v="0"/>
    <s v="PF"/>
    <s v="R"/>
    <n v="130"/>
    <s v="&lt;=0.1200"/>
    <s v="&lt;=0.5000"/>
    <s v=" &lt;=2.0000"/>
    <s v="&lt;=0.2500"/>
    <s v="&lt;=2.0000"/>
    <s v="&lt;=0.1200"/>
    <s v="&lt;=1.0000"/>
    <s v="&lt;=0.5000"/>
    <s v="&gt;256.0000"/>
    <n v="2"/>
  </r>
  <r>
    <x v="3"/>
    <x v="2"/>
    <s v="S.EQUO"/>
    <x v="8"/>
    <s v="new"/>
    <x v="1"/>
    <s v="PF"/>
    <s v="L"/>
    <n v="2"/>
    <s v=" &lt;=0.1200"/>
    <s v=" &lt;=0.5000"/>
    <s v=" &lt;=2.0000"/>
    <n v="4"/>
    <s v=" &lt;=2.0000"/>
    <s v=" &lt;=0.1200"/>
    <s v=" &lt;=1.0000"/>
    <n v="1"/>
    <s v=" &lt;=32.0000"/>
    <s v=" &lt;=1.0000"/>
  </r>
  <r>
    <x v="3"/>
    <x v="2"/>
    <s v="S.CAPR"/>
    <x v="3"/>
    <s v="new"/>
    <x v="1"/>
    <s v="PF"/>
    <s v="R"/>
    <n v="3"/>
    <s v=" &lt;=0.1200"/>
    <s v=" &lt;=0.5000"/>
    <s v=" &lt;=2.0000"/>
    <s v=" &lt;=0.2500"/>
    <s v="&lt;=2.0000"/>
    <s v=" &lt;=0.1200"/>
    <s v=" &lt;=1.0000"/>
    <s v=" &lt;=0.5000"/>
    <s v=" &lt;=32.0000"/>
    <s v=" &lt;=1.0000"/>
  </r>
  <r>
    <x v="3"/>
    <x v="3"/>
    <s v="S.CHR"/>
    <x v="6"/>
    <s v="NC"/>
    <x v="3"/>
    <s v="DO"/>
    <s v="L"/>
    <n v="4"/>
    <n v="8"/>
    <n v="1"/>
    <s v=" &lt;=2.0000"/>
    <s v=" &gt;4.0000"/>
    <s v=" &lt;=2.0000"/>
    <s v=" &gt;8.0000"/>
    <s v=" &lt;=1.0000"/>
    <s v=" &lt;=0.5000"/>
    <s v=" &gt;256.0000"/>
    <s v=" &lt;=1.0000"/>
  </r>
  <r>
    <x v="3"/>
    <x v="3"/>
    <s v="S.CHR"/>
    <x v="6"/>
    <s v="NC"/>
    <x v="0"/>
    <s v="PF"/>
    <s v="L"/>
    <n v="5"/>
    <n v="4"/>
    <n v="1"/>
    <s v=" &lt;=2.0000"/>
    <s v=" &gt;4.0000"/>
    <s v=" &lt;=2.0000"/>
    <s v=" &gt;8.0000"/>
    <s v=" &lt;=1.0000"/>
    <s v=" &lt;=0.5000"/>
    <s v=" &gt;256.0000"/>
    <s v=" &lt;=1.0000"/>
  </r>
  <r>
    <x v="3"/>
    <x v="3"/>
    <m/>
    <x v="3"/>
    <s v="Cure"/>
    <x v="3"/>
    <s v="DO"/>
    <s v="R"/>
    <n v="8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3"/>
    <s v="S.CAPR"/>
    <x v="3"/>
    <s v="new"/>
    <x v="1"/>
    <s v="PF"/>
    <s v="L"/>
    <n v="6"/>
    <n v="0.25"/>
    <n v="1"/>
    <s v=" &lt;=2.0000"/>
    <s v=" &gt;4.0000"/>
    <s v=" &lt;=2.0000"/>
    <n v="0.5"/>
    <s v=" &lt;=1.0000"/>
    <s v=" &lt;=0.5000"/>
    <s v=" &gt;256.0000"/>
    <s v=" &lt;=1.0000"/>
  </r>
  <r>
    <x v="3"/>
    <x v="3"/>
    <s v="S.EPI"/>
    <x v="0"/>
    <s v="new"/>
    <x v="1"/>
    <s v="PF"/>
    <s v="L"/>
    <n v="7"/>
    <n v="0.25"/>
    <n v="1"/>
    <s v=" &lt;=2.0000"/>
    <s v=" &gt;4.0000"/>
    <s v=" &lt;=2.0000"/>
    <n v="0.5"/>
    <s v=" &lt;=1.0000"/>
    <s v=" &lt;=0.5000"/>
    <s v=" &gt;256.0000"/>
    <s v=" &lt;=1.0000"/>
  </r>
  <r>
    <x v="3"/>
    <x v="3"/>
    <s v="S.EPI"/>
    <x v="0"/>
    <s v="new"/>
    <x v="0"/>
    <s v="PF"/>
    <s v="R"/>
    <n v="9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2"/>
    <s v="S.SIM"/>
    <x v="1"/>
    <s v="new"/>
    <x v="1"/>
    <s v="PF"/>
    <s v="R"/>
    <n v="10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0"/>
    <s v="S.CHR"/>
    <x v="6"/>
    <s v="NC"/>
    <x v="3"/>
    <s v="DO"/>
    <s v="R"/>
    <n v="11.1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0"/>
    <s v="S.CHR"/>
    <x v="6"/>
    <s v="NC"/>
    <x v="3"/>
    <s v="DO"/>
    <s v="R"/>
    <n v="11.2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0"/>
    <s v="S.CHR"/>
    <x v="6"/>
    <s v="NC"/>
    <x v="0"/>
    <s v="PF"/>
    <s v="R"/>
    <n v="12"/>
    <s v=" &lt;=0.1200"/>
    <s v=" &lt;=0.5000"/>
    <s v=" &lt;=2.0000"/>
    <s v=" &gt;4.0000"/>
    <s v=" &lt;=2.0000"/>
    <s v=" &lt;=0.1200"/>
    <s v=" &lt;=1.0000"/>
    <s v=" &lt;=0.5000"/>
    <s v=" &gt;256.0000"/>
    <s v=" &lt;=1.0000"/>
  </r>
  <r>
    <x v="3"/>
    <x v="0"/>
    <m/>
    <x v="8"/>
    <s v="new"/>
    <x v="1"/>
    <s v="PF"/>
    <s v="L"/>
    <n v="56"/>
    <n v="0.5"/>
    <s v=" &gt;4.0000"/>
    <n v="16"/>
    <n v="1"/>
    <n v="4"/>
    <n v="2"/>
    <s v=" &lt;=1.0000"/>
    <s v=" &gt;4.0000"/>
    <s v=" &gt;256.0000"/>
    <s v=" &gt;8.0000"/>
  </r>
  <r>
    <x v="3"/>
    <x v="0"/>
    <s v="S.EPI"/>
    <x v="0"/>
    <s v="new"/>
    <x v="1"/>
    <s v="PF"/>
    <s v="R"/>
    <n v="16.100000000000001"/>
    <n v="0.25"/>
    <s v=" &lt;=0.5000"/>
    <s v=" &lt;=2.0000"/>
    <s v=" &lt;=0.2500"/>
    <s v=" &lt;=2.0000"/>
    <n v="1"/>
    <s v=" &lt;=1.0000"/>
    <s v=" &lt;=0.5000"/>
    <s v=" &lt;=32.0000"/>
    <s v=" &lt;=1.0000"/>
  </r>
  <r>
    <x v="3"/>
    <x v="0"/>
    <s v="S.EPI"/>
    <x v="0"/>
    <s v="new"/>
    <x v="1"/>
    <s v="PF"/>
    <s v="R"/>
    <n v="16.2"/>
    <n v="0.25"/>
    <s v=" &lt;=0.5000"/>
    <s v=" &lt;=2.0000"/>
    <s v=" &lt;=0.2500"/>
    <s v=" &lt;=2.0000"/>
    <n v="1"/>
    <s v=" &lt;=1.0000"/>
    <s v=" &lt;=0.5000"/>
    <s v=" &lt;=32.0000"/>
    <s v=" &lt;=1.0000"/>
  </r>
  <r>
    <x v="3"/>
    <x v="3"/>
    <m/>
    <x v="0"/>
    <s v="NC"/>
    <x v="3"/>
    <s v="DO"/>
    <s v="L"/>
    <n v="1"/>
    <s v=" &lt;=0.1200"/>
    <s v=" &lt;=0.5000"/>
    <s v=" &lt;=2.0000"/>
    <s v=" &lt;=0.2500"/>
    <s v=" &lt;=2.0000"/>
    <s v=" &lt;=0.1200"/>
    <n v="4"/>
    <s v=" &lt;=0.5000"/>
    <s v=" &gt;256.0000"/>
    <s v=" &lt;=1.0000"/>
  </r>
  <r>
    <x v="3"/>
    <x v="3"/>
    <s v="S.EPI"/>
    <x v="0"/>
    <s v="NC"/>
    <x v="3"/>
    <s v="DO"/>
    <s v="R"/>
    <n v="17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3"/>
    <e v="#VALUE!"/>
    <x v="0"/>
    <s v="NC"/>
    <x v="0"/>
    <s v="PF"/>
    <s v="L"/>
    <n v="38"/>
    <s v=" &lt;=0.1200"/>
    <s v=" &lt;=0.5000"/>
    <s v=" &lt;=2.0000"/>
    <s v=" &lt;=0.2500"/>
    <s v=" &lt;=2.0000"/>
    <n v="0.25"/>
    <s v=" &lt;=1.0000"/>
    <s v=" &lt;=0.5000"/>
    <s v=" &lt;=32.0000"/>
    <s v=" &lt;=1.0000"/>
  </r>
  <r>
    <x v="3"/>
    <x v="3"/>
    <s v="S.EPI"/>
    <x v="0"/>
    <s v="NC"/>
    <x v="0"/>
    <s v="PF"/>
    <s v="R"/>
    <n v="18"/>
    <s v=" &lt;=0.1200"/>
    <s v=" &lt;=0.5000"/>
    <s v=" &lt;=2.0000"/>
    <s v=" &lt;=0.2500"/>
    <s v=" &lt;=2.0000"/>
    <s v=" &lt;=0.1200"/>
    <s v=" &lt;=1.0000"/>
    <n v="1"/>
    <s v=" &gt;256.0000"/>
    <s v=" &lt;=1.0000"/>
  </r>
  <r>
    <x v="3"/>
    <x v="3"/>
    <m/>
    <x v="6"/>
    <s v="Cure"/>
    <x v="4"/>
    <s v="DO"/>
    <s v="L"/>
    <n v="2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3"/>
    <m/>
    <x v="1"/>
    <s v="NC"/>
    <x v="3"/>
    <s v="DO"/>
    <s v="R"/>
    <n v="3"/>
    <s v=" &lt;=0.1200"/>
    <s v=" &lt;=0.5000"/>
    <s v=" &lt;=2.0000"/>
    <s v=" &gt;4.0000"/>
    <s v=" &lt;=2.0000"/>
    <s v=" &lt;=0.1200"/>
    <s v=" &lt;=1.0000"/>
    <s v=" &lt;=0.5000"/>
    <s v=" &gt;256.0000"/>
    <s v=" &lt;=1.0000"/>
  </r>
  <r>
    <x v="3"/>
    <x v="3"/>
    <s v="S.SIM"/>
    <x v="1"/>
    <s v="new"/>
    <x v="1"/>
    <s v="PF"/>
    <s v="L"/>
    <n v="19"/>
    <n v="1"/>
    <n v="1"/>
    <s v=" &lt;=2.0000"/>
    <s v=" &lt;=0.2500"/>
    <s v=" &lt;=2.0000"/>
    <n v="8"/>
    <s v=" &lt;=1.0000"/>
    <s v=" &lt;=0.5000"/>
    <n v="64"/>
    <s v=" &lt;=1.0000"/>
  </r>
  <r>
    <x v="3"/>
    <x v="3"/>
    <s v="S.SIM"/>
    <x v="1"/>
    <s v="new"/>
    <x v="1"/>
    <s v="PF"/>
    <s v="L"/>
    <n v="20"/>
    <n v="1"/>
    <n v="1"/>
    <s v=" &lt;=2.0000"/>
    <s v=" &lt;=0.2500"/>
    <s v=" &lt;=2.0000"/>
    <n v="8"/>
    <s v=" &lt;=1.0000"/>
    <s v=" &lt;=0.5000"/>
    <n v="64"/>
    <s v=" &lt;=1.0000"/>
  </r>
  <r>
    <x v="3"/>
    <x v="3"/>
    <s v="S.SIM"/>
    <x v="1"/>
    <s v="NC"/>
    <x v="0"/>
    <s v="PF"/>
    <s v="R"/>
    <n v="21"/>
    <s v=" &lt;=0.1200"/>
    <s v=" &lt;=0.5000"/>
    <s v=" &lt;=2.0000"/>
    <s v=" &gt;4.0000"/>
    <s v=" &lt;=2.0000"/>
    <s v=" &lt;=0.1200"/>
    <s v=" &lt;=1.0000"/>
    <s v=" &lt;=0.5000"/>
    <s v=" &gt;256.0000"/>
    <s v=" &lt;=1.0000"/>
  </r>
  <r>
    <x v="3"/>
    <x v="3"/>
    <s v="S.SIM"/>
    <x v="1"/>
    <s v="NC"/>
    <x v="0"/>
    <s v="PF"/>
    <s v="R"/>
    <n v="22"/>
    <s v=" &lt;=0.1200"/>
    <s v=" &lt;=0.5000"/>
    <s v=" &lt;=2.0000"/>
    <s v=" &gt;4.0000"/>
    <s v=" &lt;=2.0000"/>
    <s v=" &lt;=0.1200"/>
    <s v=" &lt;=1.0000"/>
    <s v=" &lt;=0.5000"/>
    <s v=" &gt;256.0000"/>
    <s v=" &lt;=1.0000"/>
  </r>
  <r>
    <x v="3"/>
    <x v="3"/>
    <m/>
    <x v="6"/>
    <s v="NC"/>
    <x v="3"/>
    <s v="DO"/>
    <s v="L"/>
    <n v="4"/>
    <n v="2"/>
    <n v="2"/>
    <s v=" &lt;=2.0000"/>
    <s v=" &gt;4.0000"/>
    <s v=" &lt;=2.0000"/>
    <s v=" &gt;8.0000"/>
    <s v=" &lt;=1.0000"/>
    <s v=" &lt;=0.5000"/>
    <s v=" &gt;256.0000"/>
    <s v=" &lt;=1.0000"/>
  </r>
  <r>
    <x v="3"/>
    <x v="3"/>
    <m/>
    <x v="0"/>
    <s v="NC"/>
    <x v="3"/>
    <s v="DO"/>
    <s v="R"/>
    <n v="5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3"/>
    <s v="S.CHR"/>
    <x v="6"/>
    <s v="NC"/>
    <x v="0"/>
    <s v="PF"/>
    <s v="L"/>
    <n v="23"/>
    <n v="2"/>
    <n v="1"/>
    <s v=" &lt;=2.0000"/>
    <n v="0.5"/>
    <s v=" &lt;=2.0000"/>
    <n v="8"/>
    <s v=" &lt;=1.0000"/>
    <s v=" &lt;=0.5000"/>
    <s v=" &gt;256.0000"/>
    <s v=" &lt;=1.0000"/>
  </r>
  <r>
    <x v="3"/>
    <x v="3"/>
    <s v="S.CHR"/>
    <x v="6"/>
    <s v="NC"/>
    <x v="0"/>
    <s v="PF"/>
    <s v="L"/>
    <n v="24"/>
    <n v="2"/>
    <n v="1"/>
    <s v=" &lt;=2.0000"/>
    <n v="0.5"/>
    <s v=" &lt;=2.0000"/>
    <n v="8"/>
    <s v=" &lt;=1.0000"/>
    <s v=" &lt;=0.5000"/>
    <s v=" &gt;256.0000"/>
    <s v=" &lt;=1.0000"/>
  </r>
  <r>
    <x v="3"/>
    <x v="3"/>
    <s v="S.EPI"/>
    <x v="0"/>
    <s v="NC"/>
    <x v="0"/>
    <s v="PF"/>
    <s v="R"/>
    <n v="26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2"/>
    <m/>
    <x v="1"/>
    <s v="Cure"/>
    <x v="4"/>
    <s v="DO"/>
    <s v="R"/>
    <n v="6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2"/>
    <m/>
    <x v="6"/>
    <s v="new"/>
    <x v="1"/>
    <s v="PF"/>
    <s v="R"/>
    <n v="39"/>
    <n v="1"/>
    <n v="1"/>
    <s v=" &lt;=2.0000"/>
    <n v="0.5"/>
    <s v=" &lt;=2.0000"/>
    <n v="1"/>
    <s v=" &lt;=1.0000"/>
    <n v="2"/>
    <s v=" &gt;256.0000"/>
    <s v=" &gt;8.0000"/>
  </r>
  <r>
    <x v="3"/>
    <x v="3"/>
    <s v="S.CAPR"/>
    <x v="3"/>
    <s v="new"/>
    <x v="1"/>
    <s v="PF"/>
    <s v="L"/>
    <n v="27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3"/>
    <m/>
    <x v="1"/>
    <s v="Cure"/>
    <x v="4"/>
    <s v="DO"/>
    <s v="L"/>
    <n v="7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2"/>
    <m/>
    <x v="3"/>
    <s v="new"/>
    <x v="1"/>
    <s v="PF"/>
    <s v="L"/>
    <n v="57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0"/>
    <s v="S.CAPR"/>
    <x v="3"/>
    <s v="new"/>
    <x v="1"/>
    <s v="PF"/>
    <s v="R"/>
    <n v="29"/>
    <s v=" &lt;=0.1200"/>
    <s v=" &lt;=0.5000"/>
    <s v=" &lt;=2.0000"/>
    <s v=" &lt;=0.2500"/>
    <s v=" &lt;=2.0000"/>
    <s v=" &lt;=0.1200"/>
    <s v=" &lt;=1.0000"/>
    <s v=" &lt;=0.5000"/>
    <s v=" &gt;256.0000"/>
    <s v=" &gt;8.0000"/>
  </r>
  <r>
    <x v="3"/>
    <x v="0"/>
    <s v="S.CAPR"/>
    <x v="3"/>
    <s v="NC"/>
    <x v="4"/>
    <s v="DO"/>
    <s v="L"/>
    <n v="30.1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0"/>
    <s v="S.EPI"/>
    <x v="0"/>
    <s v="NC"/>
    <x v="1"/>
    <s v="PF"/>
    <s v="L"/>
    <n v="30.2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3"/>
    <m/>
    <x v="1"/>
    <s v="Cure"/>
    <x v="4"/>
    <s v="DO"/>
    <s v="L"/>
    <n v="8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3"/>
    <m/>
    <x v="1"/>
    <s v="Cure"/>
    <x v="4"/>
    <s v="DO"/>
    <s v="L"/>
    <n v="8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3"/>
    <s v="S.SIM"/>
    <x v="1"/>
    <s v="NC"/>
    <x v="3"/>
    <s v="DO"/>
    <s v="R"/>
    <n v="31"/>
    <s v=" &lt;=0.1200"/>
    <s v=" &lt;=0.5000"/>
    <s v=" &lt;=2.0000"/>
    <s v=" &lt;=0.2500"/>
    <s v=" &lt;=2.0000"/>
    <s v=" &lt;=0.1200"/>
    <s v=" &lt;=1.0000"/>
    <s v=" &lt;=0.5000"/>
    <n v="256"/>
    <s v=" &lt;=1.0000"/>
  </r>
  <r>
    <x v="3"/>
    <x v="3"/>
    <m/>
    <x v="0"/>
    <s v="new"/>
    <x v="1"/>
    <s v="PF"/>
    <s v="L"/>
    <n v="40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3"/>
    <s v="S.SIM"/>
    <x v="1"/>
    <s v="NC"/>
    <x v="0"/>
    <s v="PF"/>
    <s v="R"/>
    <n v="32.1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3"/>
    <s v="S.SIM"/>
    <x v="1"/>
    <s v="NC"/>
    <x v="0"/>
    <s v="PF"/>
    <s v="R"/>
    <n v="32.200000000000003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3"/>
    <m/>
    <x v="3"/>
    <s v="Cure"/>
    <x v="4"/>
    <s v="DO"/>
    <s v="L"/>
    <n v="9"/>
    <n v="1"/>
    <s v=" &lt;=0.5000"/>
    <s v=" &lt;=2.0000"/>
    <s v=" &lt;=0.2500"/>
    <s v=" &lt;=2.0000"/>
    <n v="4"/>
    <s v=" &lt;=1.0000"/>
    <s v=" &lt;=0.5000"/>
    <s v=" &lt;=32.0000"/>
    <s v=" &lt;=1.0000"/>
  </r>
  <r>
    <x v="3"/>
    <x v="3"/>
    <m/>
    <x v="1"/>
    <s v="NC"/>
    <x v="1"/>
    <s v="PF"/>
    <s v="L"/>
    <n v="41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0"/>
    <m/>
    <x v="1"/>
    <s v="Cure"/>
    <x v="4"/>
    <s v="DO"/>
    <s v="R"/>
    <n v="72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0"/>
    <m/>
    <x v="8"/>
    <s v="new"/>
    <x v="1"/>
    <s v="PF"/>
    <s v="R"/>
    <n v="73"/>
    <n v="0.5"/>
    <n v="2"/>
    <s v=" &lt;=2.0000"/>
    <s v=" &gt;4.0000"/>
    <s v=" &lt;=2.0000"/>
    <n v="0.5"/>
    <s v=" &lt;=1.0000"/>
    <s v=" &lt;=0.5000"/>
    <n v="128"/>
    <s v=" &lt;=1.0000"/>
  </r>
  <r>
    <x v="3"/>
    <x v="3"/>
    <s v="S.CAPR"/>
    <x v="3"/>
    <s v="NC"/>
    <x v="3"/>
    <s v="DO"/>
    <s v="L"/>
    <n v="33"/>
    <n v="0.5"/>
    <s v=" &lt;=0.5000"/>
    <s v=" &lt;=2.0000"/>
    <s v=" &lt;=0.2500"/>
    <s v=" &lt;=2.0000"/>
    <n v="2"/>
    <s v=" &lt;=1.0000"/>
    <s v=" &lt;=0.5000"/>
    <s v=" &lt;=32.0000"/>
    <s v=" &lt;=1.0000"/>
  </r>
  <r>
    <x v="3"/>
    <x v="3"/>
    <s v="S.CAPR"/>
    <x v="3"/>
    <s v="NC"/>
    <x v="0"/>
    <s v="PF"/>
    <s v="L"/>
    <n v="34"/>
    <n v="0.5"/>
    <s v=" &lt;=0.5000"/>
    <s v=" &lt;=2.0000"/>
    <s v=" &lt;=0.2500"/>
    <s v=" &lt;=2.0000"/>
    <n v="2"/>
    <s v=" &lt;=1.0000"/>
    <s v=" &lt;=0.5000"/>
    <s v=" &lt;=32.0000"/>
    <s v=" &lt;=1.0000"/>
  </r>
  <r>
    <x v="3"/>
    <x v="3"/>
    <m/>
    <x v="0"/>
    <s v="Cure"/>
    <x v="4"/>
    <s v="DO"/>
    <s v="L"/>
    <n v="10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3"/>
    <m/>
    <x v="3"/>
    <s v="NC"/>
    <x v="3"/>
    <s v="DO"/>
    <s v="R"/>
    <n v="11"/>
    <s v=" &lt;=0.1200"/>
    <n v="1"/>
    <s v=" &lt;=2.0000"/>
    <s v=" &lt;=0.2500"/>
    <s v=" &lt;=2.0000"/>
    <n v="0.5"/>
    <s v=" &lt;=1.0000"/>
    <s v=" &lt;=0.5000"/>
    <s v=" &gt;256.0000"/>
    <n v="2"/>
  </r>
  <r>
    <x v="3"/>
    <x v="3"/>
    <m/>
    <x v="1"/>
    <s v="new"/>
    <x v="1"/>
    <s v="PF"/>
    <s v="L"/>
    <n v="42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3"/>
    <s v="S.CAPR"/>
    <x v="3"/>
    <s v="NC"/>
    <x v="0"/>
    <s v="PF"/>
    <s v="R"/>
    <n v="35"/>
    <s v=" &lt;=0.1200"/>
    <n v="4"/>
    <s v=" &lt;=2.0000"/>
    <s v=" &lt;=0.2500"/>
    <s v=" &lt;=2.0000"/>
    <s v=" &lt;=0.1200"/>
    <s v=" &lt;=1.0000"/>
    <s v=" &lt;=0.5000"/>
    <s v=" &lt;=32.0000"/>
    <s v=" &gt;8.0000"/>
  </r>
  <r>
    <x v="3"/>
    <x v="3"/>
    <m/>
    <x v="1"/>
    <s v="Cure"/>
    <x v="4"/>
    <s v="DO"/>
    <s v="L"/>
    <n v="12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3"/>
    <m/>
    <x v="0"/>
    <s v="Cure"/>
    <x v="4"/>
    <s v="DO"/>
    <s v="R"/>
    <n v="13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3"/>
    <m/>
    <x v="3"/>
    <s v="NC"/>
    <x v="3"/>
    <s v="DO"/>
    <s v="R"/>
    <n v="13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3"/>
    <m/>
    <x v="3"/>
    <s v="new"/>
    <x v="1"/>
    <s v="PF"/>
    <s v="L"/>
    <n v="43"/>
    <n v="0.25"/>
    <s v=" &lt;=0.5000"/>
    <s v=" &lt;=2.0000"/>
    <s v=" &lt;=0.2500"/>
    <s v=" &lt;=2.0000"/>
    <n v="1"/>
    <s v=" &lt;=1.0000"/>
    <s v=" &lt;=0.5000"/>
    <s v=" &lt;=32.0000"/>
    <s v=" &lt;=1.0000"/>
  </r>
  <r>
    <x v="3"/>
    <x v="3"/>
    <s v="S.CAPR"/>
    <x v="3"/>
    <s v="NC"/>
    <x v="0"/>
    <s v="PF"/>
    <s v="R"/>
    <n v="36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0"/>
    <m/>
    <x v="1"/>
    <s v="new"/>
    <x v="1"/>
    <s v="PF"/>
    <s v="L"/>
    <n v="58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3"/>
    <m/>
    <x v="0"/>
    <s v="Cure"/>
    <x v="4"/>
    <s v="DO"/>
    <s v="R"/>
    <n v="37.200000000000003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3"/>
    <s v="S.CAPR"/>
    <x v="3"/>
    <s v="NC"/>
    <x v="3"/>
    <s v="DO"/>
    <s v="R"/>
    <n v="37.1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3"/>
    <s v="S.CAPR"/>
    <x v="3"/>
    <s v="NC"/>
    <x v="0"/>
    <s v="PF"/>
    <s v="R"/>
    <n v="38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0"/>
    <m/>
    <x v="1"/>
    <s v="NC"/>
    <x v="3"/>
    <s v="DO"/>
    <s v="L"/>
    <n v="14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0"/>
    <s v="S.SIM"/>
    <x v="1"/>
    <s v="NC"/>
    <x v="0"/>
    <s v="PF"/>
    <s v="L"/>
    <n v="39"/>
    <s v=" &lt;=0.1200"/>
    <s v=" &lt;=0.5000"/>
    <s v=" &lt;=2.0000"/>
    <s v=" &lt;=0.2500"/>
    <s v=" &lt;=2.0000"/>
    <s v=" &lt;=0.1200"/>
    <s v=" &lt;=1.0000"/>
    <s v=" &lt;=0.5000"/>
    <n v="256"/>
    <s v=" &gt;8.0000"/>
  </r>
  <r>
    <x v="3"/>
    <x v="2"/>
    <m/>
    <x v="3"/>
    <s v="new"/>
    <x v="1"/>
    <s v="PF"/>
    <s v="L"/>
    <n v="59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0"/>
    <s v="S.CAPR"/>
    <x v="3"/>
    <s v="new"/>
    <x v="1"/>
    <s v="PF"/>
    <s v="L"/>
    <n v="40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0"/>
    <s v="STA.SP"/>
    <x v="8"/>
    <s v="new"/>
    <x v="1"/>
    <s v="PF"/>
    <s v="R"/>
    <n v="53"/>
    <s v=" &lt;=0.1200"/>
    <n v="2"/>
    <s v=" &lt;=2.0000"/>
    <s v=" &lt;=0.2500"/>
    <s v=" &lt;=2.0000"/>
    <s v=" &lt;=0.1200"/>
    <s v=" &lt;=1.0000"/>
    <s v=" &lt;=0.5000"/>
    <s v=" &lt;=32.0000"/>
    <s v=" &lt;=1.0000"/>
  </r>
  <r>
    <x v="3"/>
    <x v="2"/>
    <s v="S.EPI"/>
    <x v="0"/>
    <s v="NC"/>
    <x v="3"/>
    <s v="DO"/>
    <s v="L"/>
    <n v="42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2"/>
    <s v="S.EPI"/>
    <x v="0"/>
    <s v="NC"/>
    <x v="0"/>
    <s v="PF"/>
    <s v="L"/>
    <n v="43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2"/>
    <m/>
    <x v="3"/>
    <s v="Cure"/>
    <x v="4"/>
    <s v="DO"/>
    <s v="L"/>
    <n v="15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2"/>
    <m/>
    <x v="0"/>
    <s v="new"/>
    <x v="1"/>
    <s v="PF"/>
    <s v="L"/>
    <n v="44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2"/>
    <s v="S.CAPR"/>
    <x v="3"/>
    <s v="new"/>
    <x v="1"/>
    <s v="PF"/>
    <s v="R"/>
    <n v="44"/>
    <s v=" &lt;=0.1200"/>
    <s v=" &lt;=0.5000"/>
    <s v=" &lt;=2.0000"/>
    <n v="1"/>
    <s v=" &lt;=2.0000"/>
    <s v=" &lt;=0.1200"/>
    <s v=" &lt;=1.0000"/>
    <s v=" &lt;=0.5000"/>
    <s v=" &lt;=32.0000"/>
    <s v=" &gt;8.0000"/>
  </r>
  <r>
    <x v="3"/>
    <x v="2"/>
    <m/>
    <x v="1"/>
    <s v="new"/>
    <x v="1"/>
    <s v="PF"/>
    <s v="R"/>
    <n v="60"/>
    <s v=" &lt;=0.1200"/>
    <n v="1"/>
    <s v=" &lt;=2.0000"/>
    <s v=" &lt;=0.2500"/>
    <s v=" &lt;=2.0000"/>
    <s v=" &lt;=0.1200"/>
    <s v=" &lt;=1.0000"/>
    <s v=" &lt;=0.5000"/>
    <s v=" &gt;256.0000"/>
    <s v=" &gt;8.0000"/>
  </r>
  <r>
    <x v="3"/>
    <x v="0"/>
    <m/>
    <x v="3"/>
    <s v="new"/>
    <x v="1"/>
    <s v="PF"/>
    <s v="L"/>
    <n v="61"/>
    <n v="2"/>
    <s v=" &lt;=0.5000"/>
    <s v=" &lt;=2.0000"/>
    <n v="0.5"/>
    <s v=" &lt;=2.0000"/>
    <n v="8"/>
    <s v=" &lt;=1.0000"/>
    <s v=" &lt;=0.5000"/>
    <n v="128"/>
    <s v=" &gt;8.0000"/>
  </r>
  <r>
    <x v="3"/>
    <x v="3"/>
    <m/>
    <x v="0"/>
    <s v="NC"/>
    <x v="3"/>
    <s v="DO"/>
    <s v="L"/>
    <n v="16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3"/>
    <s v="S.EPI"/>
    <x v="0"/>
    <s v="new"/>
    <x v="1"/>
    <s v="PF"/>
    <s v="R"/>
    <n v="47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3"/>
    <s v="S.EPI"/>
    <x v="0"/>
    <s v="NC"/>
    <x v="0"/>
    <s v="PF"/>
    <s v="L"/>
    <n v="46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3"/>
    <m/>
    <x v="3"/>
    <s v="Cure"/>
    <x v="4"/>
    <s v="DO"/>
    <s v="L"/>
    <n v="17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3"/>
    <m/>
    <x v="1"/>
    <s v="new"/>
    <x v="1"/>
    <s v="PF"/>
    <s v="L"/>
    <n v="45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3"/>
    <s v="S.CAPR"/>
    <x v="3"/>
    <s v="new"/>
    <x v="0"/>
    <s v="PF"/>
    <s v="R"/>
    <n v="48"/>
    <s v=" &lt;=0.1200"/>
    <s v=" &lt;=0.5000"/>
    <s v=" &lt;=2.0000"/>
    <s v=" &lt;=0.2500"/>
    <s v=" &lt;=2.0000"/>
    <s v=" &lt;=0.1200"/>
    <s v=" &lt;=1.0000"/>
    <s v=" &lt;=0.5000"/>
    <n v="256"/>
    <s v=" &lt;=1.0000"/>
  </r>
  <r>
    <x v="3"/>
    <x v="3"/>
    <m/>
    <x v="3"/>
    <s v="NC"/>
    <x v="3"/>
    <s v="DO"/>
    <s v="R"/>
    <n v="18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3"/>
    <s v="S.CAPR"/>
    <x v="3"/>
    <s v="NC"/>
    <x v="0"/>
    <s v="PF"/>
    <s v="R"/>
    <n v="49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3"/>
    <s v="S.CAPR"/>
    <x v="3"/>
    <s v="NC"/>
    <x v="3"/>
    <s v="DO"/>
    <s v="L"/>
    <n v="50"/>
    <s v=" &lt;=0.1200"/>
    <s v=" &lt;=0.5000"/>
    <s v=" &lt;=2.0000"/>
    <s v=" &lt;=0.2500"/>
    <s v=" &lt;=2.0000"/>
    <s v=" &lt;=0.1200"/>
    <s v=" &lt;=1.0000"/>
    <s v=" &lt;=0.5000"/>
    <n v="256"/>
    <s v=" &lt;=1.0000"/>
  </r>
  <r>
    <x v="3"/>
    <x v="3"/>
    <s v="S.CAPR"/>
    <x v="3"/>
    <s v="new"/>
    <x v="1"/>
    <s v="PF"/>
    <s v="R"/>
    <n v="52.1"/>
    <s v=" &lt;=0.1200"/>
    <n v="1"/>
    <s v=" &lt;=2.0000"/>
    <s v=" &gt;4.0000"/>
    <s v=" &lt;=2.0000"/>
    <s v=" &lt;=0.1200"/>
    <s v=" &lt;=1.0000"/>
    <s v=" &gt;4.0000"/>
    <s v=" &lt;=32.0000"/>
    <s v=" &gt;8.0000"/>
  </r>
  <r>
    <x v="3"/>
    <x v="3"/>
    <s v="S.COH"/>
    <x v="14"/>
    <s v="new"/>
    <x v="1"/>
    <s v="PF"/>
    <s v="R"/>
    <n v="52.2"/>
    <s v=" &lt;=0.1200"/>
    <n v="1"/>
    <s v=" &lt;=2.0000"/>
    <s v=" &gt;4.0000"/>
    <s v=" &lt;=2.0000"/>
    <s v=" &lt;=0.1200"/>
    <s v=" &lt;=1.0000"/>
    <s v=" &gt;4.0000"/>
    <s v=" &lt;=32.0000"/>
    <s v=" &gt;8.0000"/>
  </r>
  <r>
    <x v="3"/>
    <x v="3"/>
    <s v="S.CAPR"/>
    <x v="3"/>
    <s v="NC"/>
    <x v="0"/>
    <s v="PF"/>
    <s v="L"/>
    <n v="51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0"/>
    <m/>
    <x v="15"/>
    <s v="NC"/>
    <x v="3"/>
    <s v="DO"/>
    <s v="R"/>
    <n v="19"/>
    <s v=" &lt;=0.1200"/>
    <n v="1"/>
    <s v=" &lt;=2.0000"/>
    <s v=" &lt;=0.2500"/>
    <s v=" &lt;=2.0000"/>
    <s v=" &lt;=0.1200"/>
    <s v=" &lt;=1.0000"/>
    <s v=" &lt;=0.5000"/>
    <s v=" &gt;256.0000"/>
    <s v=" &lt;=1.0000"/>
  </r>
  <r>
    <x v="3"/>
    <x v="0"/>
    <m/>
    <x v="15"/>
    <s v="NC"/>
    <x v="0"/>
    <s v="PF"/>
    <s v="R"/>
    <n v="46"/>
    <s v=" &lt;=0.1200"/>
    <n v="1"/>
    <s v=" &lt;=2.0000"/>
    <s v=" &lt;=0.2500"/>
    <s v=" &lt;=2.0000"/>
    <s v=" &lt;=0.1200"/>
    <s v=" &lt;=1.0000"/>
    <s v=" &lt;=0.5000"/>
    <s v=" &gt;256.0000"/>
    <s v=" &lt;=1.0000"/>
  </r>
  <r>
    <x v="3"/>
    <x v="0"/>
    <m/>
    <x v="3"/>
    <s v="new"/>
    <x v="1"/>
    <s v="PF"/>
    <s v="L"/>
    <n v="62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3"/>
    <x v="2"/>
    <s v="S.EQUO"/>
    <x v="8"/>
    <s v="new"/>
    <x v="1"/>
    <s v="PF"/>
    <s v="R"/>
    <n v="54"/>
    <s v=" &lt;=0.1200"/>
    <n v="2"/>
    <s v=" &lt;=2.0000"/>
    <n v="4"/>
    <s v=" &lt;=2.0000"/>
    <s v=" &lt;=0.1200"/>
    <s v=" &lt;=1.0000"/>
    <s v=" &lt;=0.5000"/>
    <s v=" &lt;=32.0000"/>
    <s v=" &lt;=1.0000"/>
  </r>
  <r>
    <x v="3"/>
    <x v="3"/>
    <m/>
    <x v="3"/>
    <s v="Cure"/>
    <x v="4"/>
    <s v="DO"/>
    <s v="L"/>
    <n v="55.1"/>
    <n v="0.25"/>
    <s v=" &lt;=0.5000"/>
    <s v=" &lt;=2.0000"/>
    <n v="0.5"/>
    <s v=" &lt;=2.0000"/>
    <n v="0.5"/>
    <s v=" &lt;=1.0000"/>
    <s v=" &lt;=0.5000"/>
    <s v=" &lt;=32.0000"/>
    <s v=" &lt;=1.0000"/>
  </r>
  <r>
    <x v="3"/>
    <x v="3"/>
    <m/>
    <x v="3"/>
    <s v="Cure"/>
    <x v="4"/>
    <s v="DO"/>
    <s v="L"/>
    <n v="55.2"/>
    <n v="0.25"/>
    <s v=" &lt;=0.5000"/>
    <s v=" &lt;=2.0000"/>
    <n v="0.5"/>
    <s v=" &lt;=2.0000"/>
    <n v="0.5"/>
    <s v=" &lt;=1.0000"/>
    <s v=" &lt;=0.5000"/>
    <s v=" &lt;=32.0000"/>
    <s v=" &lt;=1.0000"/>
  </r>
  <r>
    <x v="3"/>
    <x v="3"/>
    <s v="S.EPI"/>
    <x v="0"/>
    <s v="new"/>
    <x v="1"/>
    <s v="PF"/>
    <s v="L"/>
    <n v="56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3"/>
    <m/>
    <x v="3"/>
    <s v="new"/>
    <x v="1"/>
    <s v="PF"/>
    <s v="R"/>
    <n v="63"/>
    <n v="0.25"/>
    <s v=" &lt;=0.5000"/>
    <s v=" &lt;=2.0000"/>
    <n v="0.5"/>
    <s v=" &lt;=2.0000"/>
    <n v="2"/>
    <s v=" &lt;=1.0000"/>
    <s v=" &lt;=0.5000"/>
    <s v=" &lt;=32.0000"/>
    <s v=" &lt;=1.0000"/>
  </r>
  <r>
    <x v="3"/>
    <x v="2"/>
    <s v="S.EPI"/>
    <x v="0"/>
    <s v="new"/>
    <x v="1"/>
    <s v="PF"/>
    <s v="L"/>
    <n v="57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2"/>
    <s v="S.EQUO"/>
    <x v="8"/>
    <s v="new"/>
    <x v="1"/>
    <s v="PF"/>
    <s v="R"/>
    <n v="58"/>
    <s v=" &lt;=0.1200"/>
    <s v=" &lt;=0.5000"/>
    <s v=" &lt;=2.0000"/>
    <s v=" &gt;4.0000"/>
    <s v=" &lt;=2.0000"/>
    <s v=" &lt;=0.1200"/>
    <s v=" &lt;=1.0000"/>
    <s v=" &lt;=0.5000"/>
    <s v=" &lt;=32.0000"/>
    <s v=" &lt;=1.0000"/>
  </r>
  <r>
    <x v="3"/>
    <x v="3"/>
    <m/>
    <x v="6"/>
    <s v="NC"/>
    <x v="3"/>
    <s v="DO"/>
    <s v="R"/>
    <n v="20"/>
    <s v=" &lt;=0.1200"/>
    <s v=" &lt;=0.5000"/>
    <s v=" &lt;=2.0000"/>
    <s v=" &gt;4.0000"/>
    <s v=" &lt;=2.0000"/>
    <s v=" &lt;=0.1200"/>
    <s v=" &lt;=1.0000"/>
    <s v=" &lt;=0.5000"/>
    <s v=" &gt;256.0000"/>
    <s v=" &lt;=1.0000"/>
  </r>
  <r>
    <x v="3"/>
    <x v="3"/>
    <m/>
    <x v="6"/>
    <s v="NC"/>
    <x v="0"/>
    <s v="PF"/>
    <s v="R"/>
    <n v="47"/>
    <s v=" &lt;=0.1200"/>
    <s v=" &lt;=0.5000"/>
    <s v=" &lt;=2.0000"/>
    <s v=" &gt;4.0000"/>
    <s v=" &lt;=2.0000"/>
    <s v=" &lt;=0.1200"/>
    <s v=" &lt;=1.0000"/>
    <s v=" &lt;=0.5000"/>
    <s v=" &lt;=32.0000"/>
    <s v=" &lt;=1.0000"/>
  </r>
  <r>
    <x v="3"/>
    <x v="3"/>
    <s v="S.CAPR"/>
    <x v="3"/>
    <s v="new"/>
    <x v="1"/>
    <s v="PF"/>
    <s v="L"/>
    <n v="60"/>
    <n v="0.5"/>
    <n v="2"/>
    <s v=" &lt;=2.0000"/>
    <n v="0.5"/>
    <s v=" &lt;=2.0000"/>
    <n v="0.5"/>
    <s v=" &lt;=1.0000"/>
    <s v=" &lt;=0.5000"/>
    <s v=" &lt;=32.0000"/>
    <n v="2"/>
  </r>
  <r>
    <x v="3"/>
    <x v="3"/>
    <m/>
    <x v="3"/>
    <s v="NC"/>
    <x v="3"/>
    <s v="DO"/>
    <s v="L"/>
    <n v="21"/>
    <s v=" &lt;=0.1200"/>
    <s v=" &lt;=0.5000"/>
    <s v=" &lt;=2.0000"/>
    <s v=" &lt;=0.2500"/>
    <s v=" &lt;=2.0000"/>
    <s v=" &lt;=0.1200"/>
    <s v=" &lt;=1.0000"/>
    <s v=" &lt;=0.5000"/>
    <s v=" &lt;=32.0000"/>
    <s v=" &lt;=1.0000"/>
  </r>
  <r>
    <x v="3"/>
    <x v="3"/>
    <m/>
    <x v="3"/>
    <s v="NC"/>
    <x v="0"/>
    <s v="PF"/>
    <s v="L"/>
    <n v="48"/>
    <s v=" &lt;=0.1200"/>
    <s v=" &lt;=0.5000"/>
    <s v=" &lt;=2.0000"/>
    <s v=" &lt;=0.2500"/>
    <s v=" &lt;=2.0000"/>
    <s v=" &lt;=0.1200"/>
    <s v=" &lt;=1.0000"/>
    <s v=" &lt;=0.5000"/>
    <s v=" &gt;256.0000"/>
    <s v=" &lt;=1.0000"/>
  </r>
  <r>
    <x v="2"/>
    <x v="1"/>
    <m/>
    <x v="2"/>
    <m/>
    <x v="2"/>
    <m/>
    <m/>
    <m/>
    <m/>
    <m/>
    <m/>
    <m/>
    <m/>
    <m/>
    <m/>
    <m/>
    <m/>
    <m/>
  </r>
  <r>
    <x v="2"/>
    <x v="1"/>
    <m/>
    <x v="2"/>
    <m/>
    <x v="2"/>
    <m/>
    <m/>
    <m/>
    <m/>
    <m/>
    <m/>
    <m/>
    <m/>
    <m/>
    <m/>
    <m/>
    <m/>
    <m/>
  </r>
  <r>
    <x v="2"/>
    <x v="1"/>
    <m/>
    <x v="2"/>
    <m/>
    <x v="2"/>
    <m/>
    <m/>
    <m/>
    <m/>
    <m/>
    <m/>
    <m/>
    <m/>
    <m/>
    <m/>
    <m/>
    <m/>
    <m/>
  </r>
  <r>
    <x v="2"/>
    <x v="1"/>
    <m/>
    <x v="2"/>
    <m/>
    <x v="2"/>
    <m/>
    <m/>
    <m/>
    <m/>
    <m/>
    <m/>
    <m/>
    <m/>
    <m/>
    <m/>
    <m/>
    <m/>
    <m/>
  </r>
  <r>
    <x v="2"/>
    <x v="1"/>
    <m/>
    <x v="2"/>
    <m/>
    <x v="2"/>
    <m/>
    <m/>
    <m/>
    <m/>
    <m/>
    <m/>
    <m/>
    <m/>
    <m/>
    <m/>
    <m/>
    <m/>
    <m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7">
  <r>
    <n v="33"/>
    <s v="Hillmar"/>
    <x v="0"/>
    <s v="S.EPI"/>
    <s v="epidermidis"/>
    <n v="1"/>
    <x v="0"/>
    <s v="L"/>
    <n v="47"/>
    <s v="R"/>
    <n v="0.25"/>
    <s v="S"/>
    <x v="0"/>
  </r>
  <r>
    <n v="149"/>
    <s v="Pleasant Valley"/>
    <x v="1"/>
    <m/>
    <s v="Simulans"/>
    <m/>
    <x v="0"/>
    <s v="L"/>
    <n v="64"/>
    <s v="S "/>
    <s v=" &lt;=0.1200"/>
    <s v="S "/>
    <x v="1"/>
  </r>
  <r>
    <n v="157"/>
    <s v="Pleasant Valley"/>
    <x v="2"/>
    <s v="S.CAPR"/>
    <s v="caprae"/>
    <e v="#N/A"/>
    <x v="0"/>
    <s v="L"/>
    <n v="61.1"/>
    <s v="S"/>
    <s v=" &lt;=0.1200"/>
    <s v="S "/>
    <x v="2"/>
  </r>
  <r>
    <n v="157"/>
    <s v="Pleasant Valley"/>
    <x v="2"/>
    <s v="STA.SP"/>
    <m/>
    <e v="#N/A"/>
    <x v="0"/>
    <s v="L"/>
    <n v="61.2"/>
    <s v="S"/>
    <s v=" &lt;=0.1200"/>
    <s v="S "/>
    <x v="2"/>
  </r>
  <r>
    <n v="157"/>
    <s v="Pleasant Valley"/>
    <x v="2"/>
    <s v="STA.SP"/>
    <m/>
    <e v="#N/A"/>
    <x v="1"/>
    <s v="R"/>
    <n v="62"/>
    <s v="S"/>
    <s v=" &lt;=0.1200"/>
    <s v="S "/>
    <x v="1"/>
  </r>
  <r>
    <n v="157"/>
    <s v="Pleasant Valley"/>
    <x v="2"/>
    <s v="STA.SP"/>
    <m/>
    <e v="#N/A"/>
    <x v="0"/>
    <s v="R"/>
    <n v="63"/>
    <s v="S"/>
    <s v=" &lt;=0.1200"/>
    <s v="S "/>
    <x v="2"/>
  </r>
  <r>
    <n v="165"/>
    <s v="Pleasant Valley"/>
    <x v="3"/>
    <s v="S.CHR"/>
    <s v="chromogenes"/>
    <e v="#N/A"/>
    <x v="0"/>
    <s v="L"/>
    <n v="64.099999999999994"/>
    <s v="I "/>
    <n v="0.5"/>
    <s v="S "/>
    <x v="2"/>
  </r>
  <r>
    <n v="165"/>
    <s v="Pleasant Valley"/>
    <x v="3"/>
    <s v="S.AURI"/>
    <s v="auricularis"/>
    <e v="#N/A"/>
    <x v="0"/>
    <s v="L"/>
    <n v="64.2"/>
    <s v="S"/>
    <s v=" &lt;=0.1200"/>
    <s v="S "/>
    <x v="2"/>
  </r>
  <r>
    <n v="188"/>
    <s v="Pleasant Valley"/>
    <x v="3"/>
    <s v="S.SIM"/>
    <s v="Simulans"/>
    <e v="#N/A"/>
    <x v="0"/>
    <s v="L"/>
    <n v="65"/>
    <s v="S"/>
    <s v=" &lt;=0.1200"/>
    <s v="S "/>
    <x v="1"/>
  </r>
  <r>
    <n v="204"/>
    <s v="Pleasant Valley"/>
    <x v="4"/>
    <s v="S.SIM"/>
    <m/>
    <e v="#N/A"/>
    <x v="0"/>
    <s v="L"/>
    <n v="66"/>
    <s v="S"/>
    <s v=" &lt;=0.1200"/>
    <s v="S "/>
    <x v="1"/>
  </r>
  <r>
    <n v="219"/>
    <s v="Pleasant Valley"/>
    <x v="1"/>
    <m/>
    <s v="Lugdenensis"/>
    <m/>
    <x v="0"/>
    <s v="L"/>
    <n v="66"/>
    <s v="S "/>
    <s v=" &lt;=0.1200"/>
    <s v="S "/>
    <x v="2"/>
  </r>
  <r>
    <n v="220"/>
    <s v="Pleasant Valley"/>
    <x v="4"/>
    <s v="S.CAPR"/>
    <s v="caprae"/>
    <e v="#N/A"/>
    <x v="0"/>
    <s v="L"/>
    <n v="67"/>
    <s v="S"/>
    <s v=" &lt;=0.1200"/>
    <s v="S "/>
    <x v="1"/>
  </r>
  <r>
    <n v="220"/>
    <s v="Pleasant Valley"/>
    <x v="4"/>
    <s v="STA.SP"/>
    <m/>
    <e v="#N/A"/>
    <x v="0"/>
    <s v="R"/>
    <n v="68.099999999999994"/>
    <s v="S"/>
    <s v=" &lt;=0.1200"/>
    <s v="S "/>
    <x v="1"/>
  </r>
  <r>
    <n v="220"/>
    <s v="Pleasant Valley"/>
    <x v="4"/>
    <s v="S.AURI"/>
    <m/>
    <e v="#N/A"/>
    <x v="0"/>
    <s v="R"/>
    <n v="68.2"/>
    <s v="R "/>
    <s v=" &gt;8.0000"/>
    <s v="S "/>
    <x v="2"/>
  </r>
  <r>
    <n v="223"/>
    <s v="Pleasant Valley"/>
    <x v="4"/>
    <s v="S.CAPR"/>
    <s v="caprae"/>
    <e v="#N/A"/>
    <x v="0"/>
    <s v="L"/>
    <n v="69"/>
    <s v="S"/>
    <s v=" &lt;=0.1200"/>
    <s v="S "/>
    <x v="2"/>
  </r>
  <r>
    <n v="223"/>
    <s v="Pleasant Valley"/>
    <x v="1"/>
    <m/>
    <s v="caprae"/>
    <m/>
    <x v="1"/>
    <s v="L"/>
    <n v="22"/>
    <s v="S "/>
    <s v=" &lt;=0.1200"/>
    <s v="S "/>
    <x v="2"/>
  </r>
  <r>
    <n v="243"/>
    <s v="Pleasant Valley"/>
    <x v="4"/>
    <s v="S.SIM"/>
    <s v="Simulans"/>
    <e v="#N/A"/>
    <x v="0"/>
    <s v="R"/>
    <n v="71"/>
    <s v="S"/>
    <s v=" &lt;=0.1200"/>
    <s v="S "/>
    <x v="2"/>
  </r>
  <r>
    <n v="243"/>
    <s v="Pleasant Valley"/>
    <x v="1"/>
    <m/>
    <s v="Equorum"/>
    <m/>
    <x v="1"/>
    <s v="L"/>
    <n v="23"/>
    <s v="S "/>
    <s v=" &lt;=0.1200"/>
    <s v="S "/>
    <x v="2"/>
  </r>
  <r>
    <n v="243"/>
    <s v="Pleasant Valley"/>
    <x v="1"/>
    <m/>
    <s v="Lugdenensis"/>
    <m/>
    <x v="0"/>
    <s v="L"/>
    <n v="49"/>
    <s v="S "/>
    <s v=" &lt;=0.1200"/>
    <s v="S "/>
    <x v="2"/>
  </r>
  <r>
    <n v="244"/>
    <s v="Pleasant Valley"/>
    <x v="1"/>
    <m/>
    <s v="caprae"/>
    <m/>
    <x v="0"/>
    <s v="R"/>
    <n v="67"/>
    <s v="S "/>
    <s v=" &lt;=0.1200"/>
    <s v="S "/>
    <x v="2"/>
  </r>
  <r>
    <n v="251"/>
    <s v="Pleasant Valley"/>
    <x v="4"/>
    <s v="S.SIM"/>
    <s v="Simulans"/>
    <e v="#N/A"/>
    <x v="0"/>
    <s v="R"/>
    <n v="73"/>
    <s v="R "/>
    <s v=" &lt;=0.1200"/>
    <s v="S "/>
    <x v="2"/>
  </r>
  <r>
    <n v="264"/>
    <s v="Pleasant Valley"/>
    <x v="4"/>
    <s v="S.CAPR"/>
    <s v="caprae"/>
    <e v="#N/A"/>
    <x v="0"/>
    <s v="R"/>
    <n v="74"/>
    <s v="S"/>
    <s v=" &lt;=0.1200"/>
    <s v="S "/>
    <x v="2"/>
  </r>
  <r>
    <n v="271"/>
    <s v="Pleasant Valley"/>
    <x v="4"/>
    <s v="S.XYL"/>
    <s v="xylosus"/>
    <e v="#N/A"/>
    <x v="0"/>
    <s v="L"/>
    <n v="75"/>
    <s v="S"/>
    <s v=" &lt;=0.1200"/>
    <s v="S "/>
    <x v="2"/>
  </r>
  <r>
    <n v="271"/>
    <s v="Pleasant Valley"/>
    <x v="4"/>
    <s v="STA.SP"/>
    <m/>
    <e v="#N/A"/>
    <x v="0"/>
    <s v="R"/>
    <n v="76"/>
    <s v="S"/>
    <s v=" &lt;=0.1200"/>
    <s v="S "/>
    <x v="3"/>
  </r>
  <r>
    <n v="279"/>
    <s v="Pleasant Valley"/>
    <x v="4"/>
    <s v="S.HOM"/>
    <s v="hominis"/>
    <e v="#N/A"/>
    <x v="0"/>
    <s v="L"/>
    <n v="77"/>
    <s v="I "/>
    <n v="0.5"/>
    <s v="S "/>
    <x v="1"/>
  </r>
  <r>
    <n v="279"/>
    <s v="Pleasant Valley"/>
    <x v="4"/>
    <s v="S.WAR"/>
    <s v="warneri"/>
    <e v="#N/A"/>
    <x v="0"/>
    <s v="R"/>
    <n v="78"/>
    <s v="S"/>
    <s v=" &lt;=0.1200"/>
    <s v="S "/>
    <x v="2"/>
  </r>
  <r>
    <n v="294"/>
    <s v="Pleasant Valley"/>
    <x v="4"/>
    <s v="S.EPI"/>
    <s v="epidermidis"/>
    <e v="#N/A"/>
    <x v="0"/>
    <s v="L"/>
    <n v="79"/>
    <s v="S"/>
    <s v=" &lt;=0.1200"/>
    <s v="S "/>
    <x v="2"/>
  </r>
  <r>
    <n v="294"/>
    <s v="Pleasant Valley"/>
    <x v="4"/>
    <s v="S.CAPR"/>
    <s v="caprae"/>
    <e v="#N/A"/>
    <x v="0"/>
    <s v="R"/>
    <n v="80.099999999999994"/>
    <s v="S"/>
    <s v=" &lt;=0.1200"/>
    <s v="S "/>
    <x v="2"/>
  </r>
  <r>
    <n v="294"/>
    <s v="Pleasant Valley"/>
    <x v="4"/>
    <s v="S.CHR"/>
    <s v="chromogenes"/>
    <e v="#N/A"/>
    <x v="0"/>
    <s v="R"/>
    <n v="80.2"/>
    <s v="S"/>
    <s v=" &lt;=0.1200"/>
    <s v="S "/>
    <x v="1"/>
  </r>
  <r>
    <n v="294"/>
    <s v="Pleasant Valley"/>
    <x v="1"/>
    <m/>
    <s v="Lugdenensis"/>
    <m/>
    <x v="1"/>
    <s v="L"/>
    <n v="24"/>
    <s v="S "/>
    <s v=" &lt;=0.1200"/>
    <s v="S "/>
    <x v="2"/>
  </r>
  <r>
    <n v="296"/>
    <s v="Pleasant Valley"/>
    <x v="1"/>
    <m/>
    <s v="epidermidis"/>
    <m/>
    <x v="1"/>
    <s v="R"/>
    <n v="25"/>
    <s v="S "/>
    <s v=" &lt;=0.1200"/>
    <s v="S "/>
    <x v="1"/>
  </r>
  <r>
    <n v="296"/>
    <s v="Pleasant Valley"/>
    <x v="1"/>
    <m/>
    <s v="Simulans"/>
    <m/>
    <x v="0"/>
    <s v="R"/>
    <n v="50"/>
    <s v="S "/>
    <s v=" &lt;=0.1200"/>
    <s v="S "/>
    <x v="1"/>
  </r>
  <r>
    <n v="307"/>
    <s v="Pleasant Valley"/>
    <x v="4"/>
    <s v="S.CHR"/>
    <s v="chromogenes"/>
    <e v="#N/A"/>
    <x v="0"/>
    <s v="R"/>
    <n v="81"/>
    <s v="S"/>
    <s v=" &lt;=0.1200"/>
    <s v="S "/>
    <x v="1"/>
  </r>
  <r>
    <n v="317"/>
    <s v="Pleasant Valley"/>
    <x v="4"/>
    <s v="S.SIM"/>
    <s v="Simulans"/>
    <e v="#N/A"/>
    <x v="0"/>
    <s v="R"/>
    <n v="82"/>
    <s v="S"/>
    <s v=" &lt;=0.1200"/>
    <s v="S "/>
    <x v="1"/>
  </r>
  <r>
    <n v="317"/>
    <s v="Pleasant Valley"/>
    <x v="1"/>
    <m/>
    <s v="Simulans"/>
    <m/>
    <x v="1"/>
    <s v="L"/>
    <n v="26"/>
    <s v="S "/>
    <s v=" &lt;=0.1200"/>
    <s v="S "/>
    <x v="2"/>
  </r>
  <r>
    <n v="317"/>
    <s v="Pleasant Valley"/>
    <x v="1"/>
    <m/>
    <s v="Simulans"/>
    <m/>
    <x v="1"/>
    <s v="R"/>
    <n v="27"/>
    <s v="S "/>
    <s v=" &lt;=0.1200"/>
    <s v="S "/>
    <x v="2"/>
  </r>
  <r>
    <n v="317"/>
    <s v="Pleasant Valley"/>
    <x v="1"/>
    <m/>
    <s v="Simulans"/>
    <m/>
    <x v="0"/>
    <s v="L"/>
    <n v="51"/>
    <s v="S "/>
    <s v=" &lt;=0.1200"/>
    <s v="S "/>
    <x v="2"/>
  </r>
  <r>
    <n v="320"/>
    <s v="Pleasant Valley"/>
    <x v="4"/>
    <s v="S.LUG"/>
    <s v="Lugdenensis"/>
    <e v="#N/A"/>
    <x v="0"/>
    <s v="L"/>
    <n v="83"/>
    <s v="S"/>
    <s v=" &lt;=0.1200"/>
    <s v="S "/>
    <x v="1"/>
  </r>
  <r>
    <n v="320"/>
    <s v="Pleasant Valley"/>
    <x v="4"/>
    <s v="S.LUG"/>
    <s v="Lugdenensis"/>
    <e v="#N/A"/>
    <x v="0"/>
    <s v="R"/>
    <n v="84"/>
    <s v="S"/>
    <s v=" &lt;=0.1200"/>
    <s v="S "/>
    <x v="1"/>
  </r>
  <r>
    <n v="320"/>
    <s v="Pleasant Valley"/>
    <x v="1"/>
    <m/>
    <s v="Simulans"/>
    <m/>
    <x v="1"/>
    <s v="L"/>
    <n v="28"/>
    <s v="S "/>
    <s v=" &lt;=0.1200"/>
    <s v="S "/>
    <x v="1"/>
  </r>
  <r>
    <n v="320"/>
    <s v="Pleasant Valley"/>
    <x v="1"/>
    <m/>
    <s v="Lugdenensis"/>
    <m/>
    <x v="1"/>
    <s v="R"/>
    <n v="29"/>
    <s v="S "/>
    <s v=" &lt;=0.1200"/>
    <s v="S "/>
    <x v="1"/>
  </r>
  <r>
    <n v="330"/>
    <s v="Pleasant Valley"/>
    <x v="4"/>
    <s v="STA.SP"/>
    <m/>
    <e v="#N/A"/>
    <x v="0"/>
    <s v="R"/>
    <n v="85"/>
    <s v="S"/>
    <s v=" &lt;=0.1200"/>
    <s v="S "/>
    <x v="1"/>
  </r>
  <r>
    <n v="330"/>
    <s v="Pleasant Valley"/>
    <x v="1"/>
    <m/>
    <s v="Species"/>
    <m/>
    <x v="0"/>
    <s v="L"/>
    <n v="68"/>
    <s v="S "/>
    <s v=" &lt;=0.1200"/>
    <s v="S "/>
    <x v="1"/>
  </r>
  <r>
    <n v="334"/>
    <s v="Pleasant Valley"/>
    <x v="1"/>
    <m/>
    <s v="epidermidis"/>
    <m/>
    <x v="0"/>
    <s v="R"/>
    <n v="69"/>
    <s v="S "/>
    <s v=" &lt;=0.1200"/>
    <s v="S "/>
    <x v="2"/>
  </r>
  <r>
    <n v="342"/>
    <s v="Pleasant Valley"/>
    <x v="4"/>
    <s v="S.CAPR"/>
    <s v="caprae"/>
    <e v="#N/A"/>
    <x v="0"/>
    <s v="L"/>
    <n v="86.1"/>
    <s v="S"/>
    <s v=" &lt;=0.1200"/>
    <s v="S "/>
    <x v="2"/>
  </r>
  <r>
    <n v="342"/>
    <s v="Pleasant Valley"/>
    <x v="4"/>
    <s v="S.CAPR"/>
    <s v="caprae"/>
    <e v="#N/A"/>
    <x v="0"/>
    <s v="L"/>
    <n v="86.2"/>
    <s v="S"/>
    <s v=" &lt;=0.1200"/>
    <s v="S "/>
    <x v="2"/>
  </r>
  <r>
    <n v="342"/>
    <s v="Pleasant Valley"/>
    <x v="4"/>
    <s v="S.SIM"/>
    <s v="Simulans"/>
    <e v="#N/A"/>
    <x v="0"/>
    <s v="R"/>
    <n v="87"/>
    <s v="S"/>
    <s v=" &lt;=0.1200"/>
    <s v="S "/>
    <x v="1"/>
  </r>
  <r>
    <n v="349"/>
    <s v="Pleasant Valley"/>
    <x v="1"/>
    <m/>
    <s v="chromogenes"/>
    <m/>
    <x v="0"/>
    <s v="R"/>
    <n v="70"/>
    <s v="S "/>
    <s v=" &lt;=0.1200"/>
    <s v="S "/>
    <x v="1"/>
  </r>
  <r>
    <n v="354"/>
    <s v="Pleasant Valley"/>
    <x v="4"/>
    <s v="STA.SP"/>
    <m/>
    <e v="#N/A"/>
    <x v="1"/>
    <s v="L"/>
    <n v="88"/>
    <s v="I "/>
    <n v="0.5"/>
    <s v="S "/>
    <x v="2"/>
  </r>
  <r>
    <n v="354"/>
    <s v="Pleasant Valley"/>
    <x v="4"/>
    <s v="STA.SP"/>
    <m/>
    <e v="#N/A"/>
    <x v="0"/>
    <s v="R"/>
    <n v="89"/>
    <s v="I "/>
    <n v="1"/>
    <s v="S "/>
    <x v="1"/>
  </r>
  <r>
    <n v="354"/>
    <s v="Pleasant Valley"/>
    <x v="1"/>
    <m/>
    <s v="caprae"/>
    <m/>
    <x v="1"/>
    <s v="L"/>
    <n v="30"/>
    <s v="S "/>
    <s v=" &lt;=0.1200"/>
    <s v="S "/>
    <x v="2"/>
  </r>
  <r>
    <n v="357"/>
    <s v="Pleasant Valley"/>
    <x v="4"/>
    <s v="S.CHR"/>
    <s v="chromogenes"/>
    <e v="#N/A"/>
    <x v="0"/>
    <s v="L"/>
    <n v="90.1"/>
    <s v="S"/>
    <s v=" &lt;=0.1200"/>
    <s v="S "/>
    <x v="1"/>
  </r>
  <r>
    <n v="357"/>
    <s v="Pleasant Valley"/>
    <x v="4"/>
    <s v="S.LUG"/>
    <s v="Lugdenensis"/>
    <e v="#N/A"/>
    <x v="0"/>
    <s v="L"/>
    <n v="90.2"/>
    <s v="R "/>
    <n v="0.25"/>
    <s v="S "/>
    <x v="1"/>
  </r>
  <r>
    <n v="357"/>
    <s v="Pleasant Valley"/>
    <x v="4"/>
    <s v="S.SIM"/>
    <s v="Simulans"/>
    <e v="#N/A"/>
    <x v="0"/>
    <s v="R"/>
    <n v="91"/>
    <s v="S"/>
    <s v=" &lt;=0.1200"/>
    <s v="S "/>
    <x v="2"/>
  </r>
  <r>
    <n v="357"/>
    <s v="Pleasant Valley"/>
    <x v="1"/>
    <n v="113"/>
    <s v="Lugdenensis"/>
    <m/>
    <x v="1"/>
    <s v="L"/>
    <n v="31"/>
    <s v="S "/>
    <s v=" &lt;=0.1200"/>
    <s v="S "/>
    <x v="2"/>
  </r>
  <r>
    <n v="357"/>
    <s v="Pleasant Valley"/>
    <x v="1"/>
    <n v="2"/>
    <s v="Simulans"/>
    <m/>
    <x v="1"/>
    <s v="R"/>
    <n v="32"/>
    <s v="S "/>
    <s v=" &lt;=0.1200"/>
    <s v="S "/>
    <x v="2"/>
  </r>
  <r>
    <n v="378"/>
    <s v="Pleasant Valley"/>
    <x v="1"/>
    <n v="0"/>
    <s v="chromogenes"/>
    <m/>
    <x v="1"/>
    <s v="L"/>
    <n v="33"/>
    <s v="S "/>
    <s v=" &lt;=0.1200"/>
    <s v="S "/>
    <x v="1"/>
  </r>
  <r>
    <n v="378"/>
    <s v="Pleasant Valley"/>
    <x v="1"/>
    <m/>
    <s v="epidermidis"/>
    <m/>
    <x v="0"/>
    <s v="L"/>
    <n v="53"/>
    <s v="R "/>
    <s v=" &lt;=0.1200"/>
    <s v="S "/>
    <x v="2"/>
  </r>
  <r>
    <n v="386"/>
    <s v="Hillmar"/>
    <x v="2"/>
    <s v="S.EPI"/>
    <s v="epidermidis"/>
    <n v="1"/>
    <x v="1"/>
    <s v="L"/>
    <n v="2"/>
    <s v="R"/>
    <s v="&lt;=0.1200"/>
    <s v="S"/>
    <x v="0"/>
  </r>
  <r>
    <n v="386"/>
    <s v="Hillmar"/>
    <x v="2"/>
    <s v="S.EPI"/>
    <s v="epidermidis"/>
    <n v="1"/>
    <x v="0"/>
    <s v="L"/>
    <n v="48"/>
    <s v="R"/>
    <n v="0.25"/>
    <s v="S"/>
    <x v="0"/>
  </r>
  <r>
    <n v="400"/>
    <s v="Pleasant Valley"/>
    <x v="1"/>
    <n v="0"/>
    <s v="chromogenes"/>
    <m/>
    <x v="1"/>
    <s v="R"/>
    <n v="34"/>
    <s v="S "/>
    <s v=" &lt;=0.1200"/>
    <s v="S "/>
    <x v="2"/>
  </r>
  <r>
    <n v="400"/>
    <s v="Pleasant Valley"/>
    <x v="1"/>
    <m/>
    <s v="epidermidis"/>
    <m/>
    <x v="0"/>
    <s v="R"/>
    <n v="54"/>
    <s v="S "/>
    <s v=" &lt;=0.1200"/>
    <s v="S "/>
    <x v="2"/>
  </r>
  <r>
    <n v="416"/>
    <s v="Pleasant Valley"/>
    <x v="4"/>
    <s v="S.CHR"/>
    <s v="chromogenes"/>
    <e v="#N/A"/>
    <x v="0"/>
    <s v="R"/>
    <n v="92.1"/>
    <s v="S"/>
    <s v=" &lt;=0.1200"/>
    <s v="S "/>
    <x v="2"/>
  </r>
  <r>
    <n v="416"/>
    <s v="Pleasant Valley"/>
    <x v="4"/>
    <s v="STA.SP"/>
    <s v="petrasi"/>
    <e v="#N/A"/>
    <x v="0"/>
    <s v="R"/>
    <n v="93.2"/>
    <s v="S"/>
    <s v=" &lt;=0.1200"/>
    <s v="S "/>
    <x v="2"/>
  </r>
  <r>
    <n v="460"/>
    <s v="Hillmar"/>
    <x v="0"/>
    <s v="S.EPI"/>
    <s v="epidermidis"/>
    <n v="1"/>
    <x v="1"/>
    <s v="L"/>
    <n v="3"/>
    <s v="S"/>
    <s v="&lt;=0.1200"/>
    <s v="S"/>
    <x v="0"/>
  </r>
  <r>
    <n v="460"/>
    <s v="Hillmar"/>
    <x v="0"/>
    <s v="S.EPI"/>
    <s v="epidermidis"/>
    <n v="1"/>
    <x v="0"/>
    <s v="L"/>
    <n v="49"/>
    <s v="S"/>
    <s v="&lt;=0.1200"/>
    <s v="S"/>
    <x v="0"/>
  </r>
  <r>
    <n v="618"/>
    <s v="Hillmar"/>
    <x v="3"/>
    <s v="STA.SP"/>
    <m/>
    <n v="1"/>
    <x v="1"/>
    <s v="R"/>
    <n v="4"/>
    <s v="R"/>
    <s v="&lt;=0.1200"/>
    <s v="S"/>
    <x v="0"/>
  </r>
  <r>
    <n v="618"/>
    <s v="Hillmar"/>
    <x v="3"/>
    <s v="S.EPI"/>
    <s v="epidermidis"/>
    <n v="1"/>
    <x v="0"/>
    <s v="R"/>
    <n v="50"/>
    <s v="R"/>
    <s v="&lt;=0.1200"/>
    <s v="S"/>
    <x v="0"/>
  </r>
  <r>
    <n v="641"/>
    <s v="Hillmar"/>
    <x v="2"/>
    <s v="S.EPI"/>
    <s v="epidermidis"/>
    <n v="1"/>
    <x v="1"/>
    <s v="L"/>
    <n v="5"/>
    <s v="R"/>
    <s v="&lt;=0.1200"/>
    <s v="S"/>
    <x v="0"/>
  </r>
  <r>
    <n v="641"/>
    <s v="Hillmar"/>
    <x v="2"/>
    <s v="S.EPI"/>
    <s v="epidermidis"/>
    <n v="1"/>
    <x v="0"/>
    <s v="L"/>
    <n v="51"/>
    <s v="S"/>
    <s v="&lt;=0.1200"/>
    <s v="S"/>
    <x v="0"/>
  </r>
  <r>
    <n v="788"/>
    <s v="Pleasant Valley"/>
    <x v="1"/>
    <m/>
    <s v="Species"/>
    <m/>
    <x v="0"/>
    <s v="R"/>
    <n v="71"/>
    <s v="S "/>
    <s v=" &lt;=0.1200"/>
    <s v="S "/>
    <x v="2"/>
  </r>
  <r>
    <n v="798"/>
    <s v="Pleasant Valley"/>
    <x v="4"/>
    <s v="S.CHR"/>
    <s v="chromogenes"/>
    <e v="#N/A"/>
    <x v="0"/>
    <s v="L"/>
    <n v="94"/>
    <s v="S"/>
    <s v=" &lt;=0.1200"/>
    <s v="S "/>
    <x v="1"/>
  </r>
  <r>
    <n v="814"/>
    <s v="Pleasant Valley"/>
    <x v="4"/>
    <s v="S.CHR"/>
    <s v="chromogenes"/>
    <e v="#N/A"/>
    <x v="0"/>
    <s v="L"/>
    <n v="95"/>
    <s v="I "/>
    <n v="0.5"/>
    <s v="S "/>
    <x v="1"/>
  </r>
  <r>
    <n v="814"/>
    <s v="Pleasant Valley"/>
    <x v="4"/>
    <s v="S.EPI"/>
    <s v="epidermidis"/>
    <e v="#N/A"/>
    <x v="0"/>
    <s v="L"/>
    <n v="96"/>
    <s v="R "/>
    <n v="0.25"/>
    <s v="S "/>
    <x v="2"/>
  </r>
  <r>
    <n v="814"/>
    <s v="Pleasant Valley"/>
    <x v="1"/>
    <n v="0"/>
    <s v="epidermidis"/>
    <m/>
    <x v="1"/>
    <s v="L"/>
    <n v="35"/>
    <s v="S "/>
    <s v=" &lt;=0.1200"/>
    <s v="S "/>
    <x v="2"/>
  </r>
  <r>
    <n v="834"/>
    <s v="Pleasant Valley"/>
    <x v="4"/>
    <s v="S.CHR"/>
    <s v="chromogenes"/>
    <e v="#N/A"/>
    <x v="0"/>
    <s v="L"/>
    <n v="97.1"/>
    <s v="S"/>
    <s v=" &lt;=0.1200"/>
    <s v="S "/>
    <x v="1"/>
  </r>
  <r>
    <n v="834"/>
    <s v="Pleasant Valley"/>
    <x v="4"/>
    <s v="S.CHR"/>
    <s v="chromogenes"/>
    <e v="#N/A"/>
    <x v="0"/>
    <s v="L"/>
    <n v="97.2"/>
    <s v="S"/>
    <s v=" &lt;=0.1200"/>
    <s v="S "/>
    <x v="1"/>
  </r>
  <r>
    <n v="918"/>
    <s v="Pleasant Valley"/>
    <x v="4"/>
    <s v="S.SIM"/>
    <s v="Simulans"/>
    <e v="#N/A"/>
    <x v="0"/>
    <s v="R"/>
    <n v="98"/>
    <s v="S"/>
    <s v=" &lt;=0.1200"/>
    <s v="S "/>
    <x v="1"/>
  </r>
  <r>
    <n v="918"/>
    <s v="Pleasant Valley"/>
    <x v="1"/>
    <n v="0"/>
    <s v="epidermidis"/>
    <m/>
    <x v="1"/>
    <s v="L"/>
    <n v="36"/>
    <s v="S "/>
    <s v=" &lt;=0.1200"/>
    <s v="S "/>
    <x v="2"/>
  </r>
  <r>
    <n v="918"/>
    <s v="Pleasant Valley"/>
    <x v="1"/>
    <m/>
    <s v="epidermidis"/>
    <m/>
    <x v="0"/>
    <s v="L"/>
    <n v="55"/>
    <s v="S "/>
    <s v=" &lt;=0.1200"/>
    <s v="S "/>
    <x v="2"/>
  </r>
  <r>
    <n v="925"/>
    <s v="Hillmar"/>
    <x v="2"/>
    <s v="S.EQUO"/>
    <s v="Equorum"/>
    <e v="#N/A"/>
    <x v="0"/>
    <s v="L"/>
    <n v="52"/>
    <s v="S"/>
    <s v="&lt;=0.1200"/>
    <s v="S"/>
    <x v="0"/>
  </r>
  <r>
    <n v="976"/>
    <s v="Pleasant Valley"/>
    <x v="4"/>
    <s v="S.CHR"/>
    <s v="chromogenes"/>
    <e v="#N/A"/>
    <x v="0"/>
    <s v="R"/>
    <n v="99.1"/>
    <s v="S"/>
    <s v=" &lt;=0.1200"/>
    <s v="S "/>
    <x v="2"/>
  </r>
  <r>
    <n v="976"/>
    <s v="Pleasant Valley"/>
    <x v="4"/>
    <s v="S.CHR"/>
    <s v="chromogenes"/>
    <e v="#N/A"/>
    <x v="0"/>
    <s v="R"/>
    <n v="99.2"/>
    <s v="I "/>
    <n v="0.5"/>
    <s v="S "/>
    <x v="1"/>
  </r>
  <r>
    <n v="976"/>
    <s v="Pleasant Valley"/>
    <x v="1"/>
    <n v="0"/>
    <s v="epidermidis"/>
    <m/>
    <x v="1"/>
    <s v="R"/>
    <n v="37"/>
    <s v="S "/>
    <s v=" &lt;=0.1200"/>
    <s v="S "/>
    <x v="2"/>
  </r>
  <r>
    <n v="1053"/>
    <s v="Hillmar"/>
    <x v="0"/>
    <s v="S.EPI"/>
    <s v="epidermidis"/>
    <n v="0"/>
    <x v="0"/>
    <s v="L"/>
    <n v="53"/>
    <s v="S"/>
    <s v="&lt;=0.1200"/>
    <s v="S"/>
    <x v="0"/>
  </r>
  <r>
    <n v="1053"/>
    <s v="Hillmar"/>
    <x v="0"/>
    <s v="S.EPI"/>
    <s v="epidermidis"/>
    <n v="1"/>
    <x v="1"/>
    <s v="R"/>
    <n v="6"/>
    <s v="R"/>
    <s v="&lt;=0.1200"/>
    <s v="S"/>
    <x v="0"/>
  </r>
  <r>
    <n v="1053"/>
    <s v="Hillmar"/>
    <x v="0"/>
    <s v="S.EPI"/>
    <s v="epidermidis"/>
    <n v="1"/>
    <x v="0"/>
    <s v="R"/>
    <n v="54"/>
    <s v="R"/>
    <s v="&lt;=0.1200"/>
    <s v="S"/>
    <x v="0"/>
  </r>
  <r>
    <n v="1085"/>
    <s v="Hillmar"/>
    <x v="3"/>
    <s v="S.EPI"/>
    <s v="epidermidis"/>
    <n v="1"/>
    <x v="1"/>
    <s v="R"/>
    <n v="7"/>
    <s v="S"/>
    <n v="0.25"/>
    <s v="S"/>
    <x v="0"/>
  </r>
  <r>
    <n v="1085"/>
    <s v="Hillmar"/>
    <x v="3"/>
    <s v="S.EPI"/>
    <s v="epidermidis"/>
    <n v="1"/>
    <x v="0"/>
    <s v="R"/>
    <n v="55"/>
    <s v="R"/>
    <s v="&lt;=0.1200"/>
    <s v="S"/>
    <x v="0"/>
  </r>
  <r>
    <n v="1278"/>
    <s v="Hillmar"/>
    <x v="2"/>
    <s v="S.EQUO"/>
    <s v="Equorum"/>
    <e v="#N/A"/>
    <x v="0"/>
    <s v="L"/>
    <n v="56"/>
    <s v="S"/>
    <s v="&lt;=0.1200"/>
    <s v="S"/>
    <x v="0"/>
  </r>
  <r>
    <n v="1278"/>
    <s v="Hillmar"/>
    <x v="2"/>
    <s v="S.EQUO"/>
    <s v="Equorum"/>
    <e v="#N/A"/>
    <x v="0"/>
    <s v="R"/>
    <n v="57"/>
    <s v="S"/>
    <s v="&lt;=0.1200"/>
    <s v="S"/>
    <x v="0"/>
  </r>
  <r>
    <n v="1612"/>
    <s v="Hillmar"/>
    <x v="2"/>
    <s v="S.EQUO"/>
    <s v="Equorum"/>
    <e v="#N/A"/>
    <x v="0"/>
    <s v="L"/>
    <n v="58"/>
    <s v="S"/>
    <s v="&lt;=0.1200"/>
    <s v="S"/>
    <x v="1"/>
  </r>
  <r>
    <n v="1612"/>
    <s v="Hillmar"/>
    <x v="2"/>
    <s v="S.EQUO"/>
    <s v="Equorum"/>
    <e v="#N/A"/>
    <x v="0"/>
    <s v="R"/>
    <n v="59"/>
    <s v="S"/>
    <s v="&lt;=0.1200"/>
    <s v="S"/>
    <x v="0"/>
  </r>
  <r>
    <n v="1864"/>
    <s v="Hillmar"/>
    <x v="3"/>
    <s v="S.EPI"/>
    <s v="epidermidis"/>
    <n v="1"/>
    <x v="1"/>
    <s v="L"/>
    <n v="8"/>
    <s v="R"/>
    <s v="&lt;=0.1200"/>
    <s v="S"/>
    <x v="0"/>
  </r>
  <r>
    <n v="1864"/>
    <s v="Hillmar"/>
    <x v="3"/>
    <s v="S.EPI"/>
    <s v="epidermidis"/>
    <n v="1"/>
    <x v="0"/>
    <s v="L"/>
    <n v="60"/>
    <s v="S"/>
    <s v="&lt;=0.1200"/>
    <s v="S"/>
    <x v="0"/>
  </r>
  <r>
    <n v="2504"/>
    <s v="Hillmar"/>
    <x v="0"/>
    <s v="S.EQUO"/>
    <s v="Equorum"/>
    <e v="#N/A"/>
    <x v="0"/>
    <s v="R"/>
    <n v="61"/>
    <s v="S"/>
    <s v="&lt;=0.1200"/>
    <s v="S"/>
    <x v="0"/>
  </r>
  <r>
    <n v="2615"/>
    <s v="Hillmar"/>
    <x v="0"/>
    <s v="S.EPI"/>
    <s v="epidermidis"/>
    <n v="1"/>
    <x v="1"/>
    <s v="R"/>
    <n v="9"/>
    <s v="R"/>
    <s v="&lt;=0.1200"/>
    <s v="S"/>
    <x v="0"/>
  </r>
  <r>
    <n v="2615"/>
    <s v="Hillmar"/>
    <x v="0"/>
    <s v="STA.SP"/>
    <m/>
    <n v="1"/>
    <x v="0"/>
    <s v="R"/>
    <n v="62"/>
    <s v="R"/>
    <s v="&lt;=0.1200"/>
    <s v="S"/>
    <x v="0"/>
  </r>
  <r>
    <n v="2707"/>
    <s v="Hillmar"/>
    <x v="2"/>
    <s v="S.EQUO"/>
    <s v="Equorum"/>
    <e v="#N/A"/>
    <x v="0"/>
    <s v="L"/>
    <n v="63"/>
    <s v="S"/>
    <s v="&lt;=0.1200"/>
    <s v="S"/>
    <x v="1"/>
  </r>
  <r>
    <n v="2778"/>
    <s v="Hillmar"/>
    <x v="0"/>
    <s v="S.EQUO"/>
    <s v="Equorum"/>
    <e v="#N/A"/>
    <x v="0"/>
    <s v="R"/>
    <n v="64"/>
    <s v="S"/>
    <s v="&lt;=0.1200"/>
    <s v="S"/>
    <x v="1"/>
  </r>
  <r>
    <n v="3286"/>
    <s v="Hillmar"/>
    <x v="3"/>
    <s v="S.EPI"/>
    <s v="epidermidis"/>
    <n v="1"/>
    <x v="1"/>
    <s v="L"/>
    <n v="10"/>
    <s v="R"/>
    <s v="&lt;=0.1200"/>
    <s v="S"/>
    <x v="0"/>
  </r>
  <r>
    <n v="3286"/>
    <s v="Hillmar"/>
    <x v="3"/>
    <s v="S.EPI"/>
    <s v="epidermidis"/>
    <n v="1"/>
    <x v="0"/>
    <s v="L"/>
    <n v="65"/>
    <s v="R"/>
    <s v="&lt;=0.1200"/>
    <s v="S"/>
    <x v="0"/>
  </r>
  <r>
    <n v="3414"/>
    <s v="Hillmar"/>
    <x v="3"/>
    <s v="S.EPI"/>
    <s v="epidermidis"/>
    <n v="1"/>
    <x v="1"/>
    <s v="L"/>
    <n v="11"/>
    <s v="R"/>
    <n v="0.25"/>
    <s v="S"/>
    <x v="0"/>
  </r>
  <r>
    <n v="3414"/>
    <s v="Hillmar"/>
    <x v="3"/>
    <s v="S.EPI"/>
    <s v="epidermidis"/>
    <n v="1"/>
    <x v="1"/>
    <s v="R"/>
    <n v="12"/>
    <s v="R"/>
    <n v="0.25"/>
    <s v="S"/>
    <x v="1"/>
  </r>
  <r>
    <n v="3462"/>
    <s v="Hillmar"/>
    <x v="2"/>
    <s v="S.EQUO"/>
    <s v="Equorum"/>
    <e v="#N/A"/>
    <x v="0"/>
    <s v="R"/>
    <n v="66"/>
    <s v="S"/>
    <s v="&lt;=0.1200"/>
    <s v="S"/>
    <x v="0"/>
  </r>
  <r>
    <n v="3646"/>
    <s v="Hillmar"/>
    <x v="3"/>
    <s v="S.EPI"/>
    <s v="epidermidis"/>
    <n v="1"/>
    <x v="1"/>
    <s v="R"/>
    <n v="13"/>
    <s v="R"/>
    <n v="0.25"/>
    <s v="S"/>
    <x v="0"/>
  </r>
  <r>
    <n v="3646"/>
    <s v="Hillmar"/>
    <x v="3"/>
    <s v="S.EPI"/>
    <s v="epidermidis"/>
    <n v="1"/>
    <x v="0"/>
    <s v="R"/>
    <n v="67"/>
    <s v="R"/>
    <n v="0.25"/>
    <s v="S"/>
    <x v="0"/>
  </r>
  <r>
    <n v="3845"/>
    <s v="Hillmar"/>
    <x v="2"/>
    <s v="S.EPI"/>
    <s v="epidermidis"/>
    <n v="1"/>
    <x v="1"/>
    <s v="R"/>
    <n v="14"/>
    <s v="R"/>
    <n v="0.25"/>
    <s v="S"/>
    <x v="0"/>
  </r>
  <r>
    <n v="3845"/>
    <s v="Hillmar"/>
    <x v="2"/>
    <s v="S.EPI"/>
    <s v="epidermidis"/>
    <n v="1"/>
    <x v="0"/>
    <s v="R"/>
    <n v="68"/>
    <s v="R"/>
    <n v="0.25"/>
    <s v="S"/>
    <x v="0"/>
  </r>
  <r>
    <n v="3876"/>
    <s v="Hillmar"/>
    <x v="2"/>
    <s v="S.EPI"/>
    <s v="epidermidis"/>
    <n v="1"/>
    <x v="1"/>
    <s v="R"/>
    <n v="15"/>
    <s v="S"/>
    <s v="&lt;=0.1200"/>
    <s v="S"/>
    <x v="0"/>
  </r>
  <r>
    <n v="3876"/>
    <s v="Hillmar"/>
    <x v="2"/>
    <s v="S.EPI"/>
    <s v="epidermidis"/>
    <n v="1"/>
    <x v="0"/>
    <s v="R"/>
    <n v="69"/>
    <s v="R"/>
    <s v="&lt;=0.1200"/>
    <s v="S"/>
    <x v="0"/>
  </r>
  <r>
    <n v="4040"/>
    <s v="Hillmar"/>
    <x v="0"/>
    <s v="S.EQUO"/>
    <s v="Equorum"/>
    <e v="#N/A"/>
    <x v="0"/>
    <s v="L"/>
    <n v="70"/>
    <s v="S"/>
    <s v="&lt;=0.1200"/>
    <s v="S"/>
    <x v="1"/>
  </r>
  <r>
    <n v="4129"/>
    <s v="Hillmar"/>
    <x v="3"/>
    <s v="S.EPI"/>
    <s v="epidermidis"/>
    <n v="1"/>
    <x v="1"/>
    <s v="L"/>
    <n v="16"/>
    <s v="R"/>
    <n v="0.25"/>
    <s v="S"/>
    <x v="0"/>
  </r>
  <r>
    <n v="4129"/>
    <s v="Hillmar"/>
    <x v="3"/>
    <s v="S.EPI"/>
    <s v="epidermidis"/>
    <n v="1"/>
    <x v="0"/>
    <s v="L"/>
    <n v="71"/>
    <s v="R"/>
    <n v="0.25"/>
    <s v="S"/>
    <x v="0"/>
  </r>
  <r>
    <n v="4178"/>
    <s v="Hillmar"/>
    <x v="2"/>
    <s v="caprae"/>
    <s v="caprae"/>
    <e v="#N/A"/>
    <x v="0"/>
    <s v="L"/>
    <n v="72"/>
    <s v="S"/>
    <s v="&lt;=0.1200"/>
    <s v="S"/>
    <x v="0"/>
  </r>
  <r>
    <n v="4178"/>
    <s v="Hillmar"/>
    <x v="2"/>
    <s v="S.SIM"/>
    <s v="Simulans"/>
    <e v="#N/A"/>
    <x v="0"/>
    <s v="R"/>
    <n v="73"/>
    <s v="S"/>
    <s v="&lt;=0.1200"/>
    <s v="S"/>
    <x v="0"/>
  </r>
  <r>
    <n v="4323"/>
    <s v="Hillmar"/>
    <x v="2"/>
    <s v="S.EPI"/>
    <s v="epidermidis"/>
    <n v="1"/>
    <x v="1"/>
    <s v="L"/>
    <n v="17"/>
    <s v="R"/>
    <n v="0.25"/>
    <s v="S"/>
    <x v="0"/>
  </r>
  <r>
    <n v="4323"/>
    <s v="Hillmar"/>
    <x v="2"/>
    <s v="S.EPI"/>
    <s v="epidermidis"/>
    <n v="1"/>
    <x v="0"/>
    <s v="L"/>
    <n v="74"/>
    <s v="R"/>
    <s v="&lt;=0.1200"/>
    <s v="S"/>
    <x v="0"/>
  </r>
  <r>
    <n v="4323"/>
    <s v="Hillmar"/>
    <x v="2"/>
    <s v="S.EPI"/>
    <s v="epidermidis"/>
    <n v="1"/>
    <x v="1"/>
    <s v="R"/>
    <n v="18"/>
    <s v="S"/>
    <s v="&lt;=0.1200"/>
    <s v="S"/>
    <x v="0"/>
  </r>
  <r>
    <n v="4323"/>
    <s v="Hillmar"/>
    <x v="2"/>
    <s v="S.EPI"/>
    <s v="epidermidis"/>
    <n v="1"/>
    <x v="0"/>
    <s v="R"/>
    <n v="75"/>
    <s v="S"/>
    <s v="&lt;=0.1200"/>
    <s v="S"/>
    <x v="0"/>
  </r>
  <r>
    <n v="4436"/>
    <s v="Hillmar"/>
    <x v="3"/>
    <s v="S.EPI"/>
    <s v="epidermidis"/>
    <n v="1"/>
    <x v="1"/>
    <s v="L"/>
    <n v="19"/>
    <s v="I"/>
    <n v="0.5"/>
    <s v="S"/>
    <x v="0"/>
  </r>
  <r>
    <n v="4436"/>
    <s v="Hillmar"/>
    <x v="3"/>
    <s v="S.EPI"/>
    <s v="epidermidis"/>
    <n v="1"/>
    <x v="0"/>
    <s v="L"/>
    <n v="76"/>
    <s v="R"/>
    <n v="0.25"/>
    <s v="S"/>
    <x v="0"/>
  </r>
  <r>
    <n v="4451"/>
    <s v="Hillmar"/>
    <x v="2"/>
    <s v="S.EQUO"/>
    <s v="Equorum"/>
    <e v="#N/A"/>
    <x v="0"/>
    <s v="R"/>
    <n v="77"/>
    <s v="S"/>
    <s v="&lt;=0.1200"/>
    <s v="S"/>
    <x v="0"/>
  </r>
  <r>
    <n v="4485"/>
    <s v="Hillmar"/>
    <x v="0"/>
    <s v="S.EQUO"/>
    <s v="Equorum"/>
    <e v="#N/A"/>
    <x v="0"/>
    <s v="R"/>
    <n v="78"/>
    <s v="R"/>
    <s v="&lt;=0.1200"/>
    <s v="S"/>
    <x v="3"/>
  </r>
  <r>
    <n v="4510"/>
    <s v="Hillmar"/>
    <x v="3"/>
    <s v="STA.SP"/>
    <m/>
    <n v="1"/>
    <x v="1"/>
    <s v="R"/>
    <n v="20"/>
    <s v="R"/>
    <n v="0.25"/>
    <s v="S"/>
    <x v="0"/>
  </r>
  <r>
    <n v="4510"/>
    <s v="Hillmar"/>
    <x v="3"/>
    <s v="S.EPI"/>
    <s v="epidermidis"/>
    <n v="1"/>
    <x v="0"/>
    <s v="R"/>
    <n v="79"/>
    <s v="R"/>
    <n v="0.25"/>
    <s v="S"/>
    <x v="0"/>
  </r>
  <r>
    <n v="4596"/>
    <s v="Hillmar"/>
    <x v="2"/>
    <s v="S.EPI"/>
    <s v="epidermidis"/>
    <e v="#N/A"/>
    <x v="0"/>
    <s v="L"/>
    <n v="80"/>
    <s v="S"/>
    <s v="&lt;=0.1200"/>
    <s v="S"/>
    <x v="1"/>
  </r>
  <r>
    <n v="4763"/>
    <s v="Hillmar"/>
    <x v="3"/>
    <s v="S.EPI"/>
    <s v="epidermidis"/>
    <n v="1"/>
    <x v="1"/>
    <s v="L"/>
    <n v="21"/>
    <s v="R"/>
    <s v="&lt;=0.1200"/>
    <s v="S"/>
    <x v="0"/>
  </r>
  <r>
    <n v="4763"/>
    <s v="Hillmar"/>
    <x v="3"/>
    <s v="S.EPI"/>
    <s v="epidermidis"/>
    <n v="1"/>
    <x v="0"/>
    <s v="L"/>
    <n v="81"/>
    <s v="S"/>
    <s v="&lt;=0.1200"/>
    <s v="S"/>
    <x v="0"/>
  </r>
  <r>
    <n v="4763"/>
    <s v="Hillmar"/>
    <x v="3"/>
    <s v="S.EPI"/>
    <s v="epidermidis"/>
    <e v="#N/A"/>
    <x v="0"/>
    <s v="R"/>
    <n v="82"/>
    <s v="S"/>
    <s v="&lt;=0.1200"/>
    <s v="S"/>
    <x v="0"/>
  </r>
  <r>
    <n v="4838"/>
    <s v="Hillmar"/>
    <x v="0"/>
    <s v="S.EPI"/>
    <s v="epidermidis"/>
    <n v="1"/>
    <x v="1"/>
    <s v="L"/>
    <n v="22"/>
    <s v="R"/>
    <s v="&lt;=0.1200"/>
    <s v="S"/>
    <x v="0"/>
  </r>
  <r>
    <n v="4838"/>
    <s v="Hillmar"/>
    <x v="0"/>
    <s v="S.EPI"/>
    <s v="epidermidis"/>
    <n v="1"/>
    <x v="0"/>
    <s v="L"/>
    <n v="83"/>
    <s v="R"/>
    <s v="&lt;=0.1200"/>
    <s v="S"/>
    <x v="0"/>
  </r>
  <r>
    <n v="4955"/>
    <s v="Hillmar"/>
    <x v="2"/>
    <s v="S.EPI"/>
    <s v="epidermidis"/>
    <n v="1"/>
    <x v="1"/>
    <s v="L"/>
    <n v="23"/>
    <s v="I"/>
    <n v="0.5"/>
    <s v="S"/>
    <x v="0"/>
  </r>
  <r>
    <n v="4955"/>
    <s v="Hillmar"/>
    <x v="2"/>
    <s v="S.EPI"/>
    <s v="epidermidis"/>
    <n v="1"/>
    <x v="0"/>
    <s v="L"/>
    <n v="84"/>
    <s v="R"/>
    <n v="8"/>
    <s v="S"/>
    <x v="0"/>
  </r>
  <r>
    <n v="4966"/>
    <s v="Hillmar"/>
    <x v="0"/>
    <s v="S.EQUO"/>
    <s v="Equorum"/>
    <e v="#N/A"/>
    <x v="0"/>
    <s v="R"/>
    <n v="85"/>
    <s v="S"/>
    <s v="&lt;=0.1200"/>
    <s v="S"/>
    <x v="3"/>
  </r>
  <r>
    <n v="5001"/>
    <s v="Hillmar"/>
    <x v="0"/>
    <s v="S.SIM"/>
    <s v="Simulans"/>
    <e v="#N/A"/>
    <x v="0"/>
    <s v="L"/>
    <n v="86"/>
    <s v="S"/>
    <s v="&lt;=0.1200"/>
    <s v="S"/>
    <x v="0"/>
  </r>
  <r>
    <n v="5067"/>
    <s v="Hillmar"/>
    <x v="2"/>
    <s v="S.EPI"/>
    <s v="epidermidis"/>
    <n v="1"/>
    <x v="1"/>
    <s v="L"/>
    <n v="24"/>
    <s v="S"/>
    <s v="&lt;=0.1200"/>
    <s v="S"/>
    <x v="0"/>
  </r>
  <r>
    <n v="5067"/>
    <s v="Hillmar"/>
    <x v="2"/>
    <s v="S.EPI"/>
    <s v="epidermidis"/>
    <n v="1"/>
    <x v="0"/>
    <s v="L"/>
    <n v="87"/>
    <s v="R"/>
    <n v="0.25"/>
    <s v="S"/>
    <x v="0"/>
  </r>
  <r>
    <n v="5067"/>
    <s v="Hillmar"/>
    <x v="2"/>
    <s v="S.EPI"/>
    <s v="epidermidis"/>
    <n v="1"/>
    <x v="1"/>
    <s v="R"/>
    <n v="25"/>
    <s v="I"/>
    <n v="0.5"/>
    <s v="S"/>
    <x v="1"/>
  </r>
  <r>
    <n v="5067"/>
    <s v="Hillmar"/>
    <x v="2"/>
    <s v="S.EPI"/>
    <s v="epidermidis"/>
    <n v="1"/>
    <x v="0"/>
    <s v="R"/>
    <n v="88"/>
    <s v="R"/>
    <n v="0.25"/>
    <s v="S"/>
    <x v="0"/>
  </r>
  <r>
    <n v="5078"/>
    <s v="Hillmar"/>
    <x v="0"/>
    <s v="S.EPI"/>
    <s v="epidermidis"/>
    <n v="1"/>
    <x v="1"/>
    <s v="L"/>
    <s v="26A"/>
    <s v="R"/>
    <n v="0.25"/>
    <s v="S"/>
    <x v="0"/>
  </r>
  <r>
    <n v="5078"/>
    <s v="Hillmar"/>
    <x v="0"/>
    <s v="S.EPI"/>
    <s v="epidermidis"/>
    <n v="1"/>
    <x v="1"/>
    <s v="L"/>
    <s v="26B"/>
    <s v="I"/>
    <n v="0.5"/>
    <s v="S"/>
    <x v="1"/>
  </r>
  <r>
    <n v="5078"/>
    <s v="Hillmar"/>
    <x v="0"/>
    <s v="S.EPI"/>
    <s v="epidermidis"/>
    <n v="1"/>
    <x v="0"/>
    <s v="L"/>
    <n v="89"/>
    <s v="R"/>
    <s v="&lt;=0.1200"/>
    <s v="S"/>
    <x v="0"/>
  </r>
  <r>
    <n v="5078"/>
    <s v="Hillmar"/>
    <x v="0"/>
    <s v="S.EPI"/>
    <s v="epidermidis"/>
    <n v="1"/>
    <x v="1"/>
    <s v="R"/>
    <n v="27"/>
    <s v="R"/>
    <n v="0.25"/>
    <s v="S"/>
    <x v="0"/>
  </r>
  <r>
    <n v="5078"/>
    <s v="Hillmar"/>
    <x v="0"/>
    <s v="S.EPI"/>
    <s v="epidermidis"/>
    <n v="1"/>
    <x v="0"/>
    <s v="R"/>
    <n v="90"/>
    <s v="I"/>
    <n v="0.5"/>
    <s v="S"/>
    <x v="0"/>
  </r>
  <r>
    <n v="5134"/>
    <s v="Hillmar"/>
    <x v="3"/>
    <s v="S.CHR"/>
    <s v="chromogenes"/>
    <n v="1"/>
    <x v="1"/>
    <s v="R"/>
    <n v="28"/>
    <s v="R"/>
    <n v="0.25"/>
    <s v="S"/>
    <x v="0"/>
  </r>
  <r>
    <n v="5134"/>
    <s v="Hillmar"/>
    <x v="3"/>
    <s v="S.CHR"/>
    <s v="chromogenes"/>
    <n v="1"/>
    <x v="0"/>
    <s v="R"/>
    <n v="91"/>
    <s v="R"/>
    <n v="0.25"/>
    <s v="S"/>
    <x v="0"/>
  </r>
  <r>
    <n v="5142"/>
    <s v="Hillmar"/>
    <x v="2"/>
    <s v="S.EQUO"/>
    <s v="Equorum"/>
    <e v="#N/A"/>
    <x v="0"/>
    <s v="L"/>
    <n v="92"/>
    <s v="S"/>
    <s v="&lt;=0.1200"/>
    <s v="S"/>
    <x v="0"/>
  </r>
  <r>
    <n v="5438"/>
    <s v="Hillmar"/>
    <x v="3"/>
    <s v="S.EPI"/>
    <s v="epidermidis"/>
    <n v="1"/>
    <x v="1"/>
    <s v="R"/>
    <n v="29"/>
    <s v="R"/>
    <n v="0.25"/>
    <s v="S"/>
    <x v="0"/>
  </r>
  <r>
    <n v="5438"/>
    <s v="Hillmar"/>
    <x v="3"/>
    <s v="S.EPI"/>
    <s v="epidermidis"/>
    <n v="1"/>
    <x v="0"/>
    <s v="R"/>
    <n v="93"/>
    <s v="R"/>
    <n v="0.25"/>
    <s v="S"/>
    <x v="0"/>
  </r>
  <r>
    <n v="5531"/>
    <s v="Hillmar"/>
    <x v="3"/>
    <s v="S.EQUO"/>
    <s v="Equorum"/>
    <e v="#N/A"/>
    <x v="0"/>
    <s v="L"/>
    <n v="94"/>
    <s v="S"/>
    <s v="&lt;=0.1200"/>
    <s v="S"/>
    <x v="0"/>
  </r>
  <r>
    <n v="5531"/>
    <s v="Hillmar"/>
    <x v="3"/>
    <s v="S.EQUO"/>
    <s v="Equorum"/>
    <e v="#N/A"/>
    <x v="0"/>
    <s v="R"/>
    <n v="95"/>
    <s v="S"/>
    <s v="&lt;=0.1200"/>
    <s v="S"/>
    <x v="0"/>
  </r>
  <r>
    <n v="5557"/>
    <s v="Hillmar"/>
    <x v="0"/>
    <s v="STA.SP"/>
    <m/>
    <e v="#N/A"/>
    <x v="0"/>
    <s v="L"/>
    <n v="96"/>
    <s v="S"/>
    <s v="&lt;=0.1200"/>
    <s v="S"/>
    <x v="1"/>
  </r>
  <r>
    <n v="5557"/>
    <s v="Hillmar"/>
    <x v="0"/>
    <s v="STA.SP"/>
    <s v="chromogenes"/>
    <n v="1"/>
    <x v="1"/>
    <s v="R"/>
    <n v="30"/>
    <s v="S"/>
    <s v="&lt;=0.1200"/>
    <s v="S"/>
    <x v="0"/>
  </r>
  <r>
    <n v="5557"/>
    <s v="Hillmar"/>
    <x v="0"/>
    <s v="S.CHR"/>
    <s v="chromogenes"/>
    <n v="1"/>
    <x v="0"/>
    <s v="R"/>
    <n v="97"/>
    <s v="S"/>
    <s v="&lt;=0.1200"/>
    <s v="S"/>
    <x v="1"/>
  </r>
  <r>
    <n v="5632"/>
    <s v="Hillmar"/>
    <x v="0"/>
    <s v="STA.SP"/>
    <m/>
    <e v="#N/A"/>
    <x v="0"/>
    <s v="L"/>
    <n v="98"/>
    <s v="S"/>
    <s v="&lt;=0.1200"/>
    <s v="S"/>
    <x v="0"/>
  </r>
  <r>
    <n v="5682"/>
    <s v="Hillmar"/>
    <x v="0"/>
    <s v="S.EPI"/>
    <s v="epidermidis"/>
    <n v="1"/>
    <x v="1"/>
    <s v="L"/>
    <n v="31"/>
    <s v="R"/>
    <n v="0.25"/>
    <s v="S"/>
    <x v="0"/>
  </r>
  <r>
    <n v="5682"/>
    <s v="Hillmar"/>
    <x v="0"/>
    <s v="S.EPI"/>
    <s v="epidermidis"/>
    <n v="1"/>
    <x v="0"/>
    <s v="L"/>
    <n v="99"/>
    <s v="I"/>
    <n v="1"/>
    <s v="S"/>
    <x v="0"/>
  </r>
  <r>
    <n v="5682"/>
    <s v="Hillmar"/>
    <x v="0"/>
    <s v="S.EPI"/>
    <s v="epidermidis"/>
    <n v="1"/>
    <x v="1"/>
    <s v="R"/>
    <n v="32"/>
    <s v="S"/>
    <s v="&lt;=0.1200"/>
    <s v="S"/>
    <x v="0"/>
  </r>
  <r>
    <n v="5682"/>
    <s v="Hillmar"/>
    <x v="0"/>
    <s v="S.EPI"/>
    <s v="epidermidis"/>
    <n v="1"/>
    <x v="0"/>
    <s v="R"/>
    <n v="100"/>
    <s v="R"/>
    <n v="0.25"/>
    <s v="S"/>
    <x v="0"/>
  </r>
  <r>
    <n v="6183"/>
    <s v="Hillmar"/>
    <x v="0"/>
    <s v="S.EPI"/>
    <s v="epidermidis"/>
    <n v="1"/>
    <x v="1"/>
    <s v="L"/>
    <n v="33"/>
    <s v="S"/>
    <s v="&lt;=0.1200"/>
    <s v="S"/>
    <x v="0"/>
  </r>
  <r>
    <n v="6183"/>
    <s v="Hillmar"/>
    <x v="0"/>
    <s v="S.EPI"/>
    <s v="epidermidis"/>
    <n v="1"/>
    <x v="0"/>
    <s v="L"/>
    <n v="101"/>
    <s v="R"/>
    <s v="&lt;=0.1200"/>
    <s v="S"/>
    <x v="0"/>
  </r>
  <r>
    <n v="6235"/>
    <s v="Hillmar"/>
    <x v="3"/>
    <s v="S.EPI"/>
    <s v="epidermidis"/>
    <n v="1"/>
    <x v="1"/>
    <s v="L"/>
    <n v="34"/>
    <s v="R"/>
    <n v="0.25"/>
    <s v="S"/>
    <x v="0"/>
  </r>
  <r>
    <n v="6235"/>
    <s v="Hillmar"/>
    <x v="3"/>
    <s v="S.EPI"/>
    <s v="epidermidis"/>
    <n v="1"/>
    <x v="0"/>
    <s v="L"/>
    <n v="102"/>
    <s v="R"/>
    <s v="&lt;=0.1200"/>
    <s v="S"/>
    <x v="0"/>
  </r>
  <r>
    <n v="6235"/>
    <s v="Hillmar"/>
    <x v="3"/>
    <s v="S.EPI"/>
    <s v="epidermidis"/>
    <n v="1"/>
    <x v="1"/>
    <s v="R"/>
    <n v="35"/>
    <s v="R"/>
    <n v="0.25"/>
    <s v="S"/>
    <x v="0"/>
  </r>
  <r>
    <n v="6235"/>
    <s v="Hillmar"/>
    <x v="3"/>
    <s v="S.EPI"/>
    <s v="epidermidis"/>
    <n v="1"/>
    <x v="0"/>
    <s v="R"/>
    <n v="103"/>
    <s v="R"/>
    <s v="&lt;=0.1200"/>
    <s v="S"/>
    <x v="0"/>
  </r>
  <r>
    <n v="6236"/>
    <s v="Hillmar"/>
    <x v="0"/>
    <s v="S.EPI"/>
    <s v="epidermidis"/>
    <n v="1"/>
    <x v="1"/>
    <s v="L"/>
    <n v="36"/>
    <s v="R"/>
    <s v="&lt;=0.1200"/>
    <s v="S"/>
    <x v="0"/>
  </r>
  <r>
    <n v="6236"/>
    <s v="Hillmar"/>
    <x v="0"/>
    <s v="S.EPI"/>
    <s v="epidermidis"/>
    <n v="1"/>
    <x v="0"/>
    <s v="L"/>
    <n v="104"/>
    <s v="R"/>
    <n v="0.25"/>
    <s v="S"/>
    <x v="0"/>
  </r>
  <r>
    <n v="6522"/>
    <s v="Hillmar"/>
    <x v="2"/>
    <s v="S.SIM"/>
    <s v="Simulans"/>
    <e v="#N/A"/>
    <x v="0"/>
    <s v="L"/>
    <n v="105"/>
    <s v="S"/>
    <s v="&lt;=0.1200"/>
    <s v="S"/>
    <x v="0"/>
  </r>
  <r>
    <n v="6522"/>
    <s v="Hillmar"/>
    <x v="2"/>
    <s v="S.EQUO"/>
    <s v="Equorum"/>
    <e v="#N/A"/>
    <x v="0"/>
    <s v="R"/>
    <n v="106"/>
    <s v="S"/>
    <s v="&lt;=0.1200"/>
    <s v="S"/>
    <x v="0"/>
  </r>
  <r>
    <n v="6530"/>
    <s v="Hillmar"/>
    <x v="2"/>
    <s v="S.EPI"/>
    <s v="epidermidis"/>
    <n v="1"/>
    <x v="1"/>
    <s v="L"/>
    <n v="37"/>
    <s v="R"/>
    <s v="&lt;=0.1200"/>
    <s v="S"/>
    <x v="0"/>
  </r>
  <r>
    <n v="6530"/>
    <s v="Hillmar"/>
    <x v="2"/>
    <s v="S.EPI"/>
    <s v="epidermidis"/>
    <n v="1"/>
    <x v="0"/>
    <s v="L"/>
    <n v="107"/>
    <s v="S"/>
    <s v="&lt;=0.1200"/>
    <s v="S"/>
    <x v="0"/>
  </r>
  <r>
    <n v="6530"/>
    <s v="Hillmar"/>
    <x v="2"/>
    <s v="S.EPI"/>
    <s v="epidermidis"/>
    <n v="1"/>
    <x v="1"/>
    <s v="R"/>
    <n v="38"/>
    <s v="S"/>
    <s v="&lt;=0.1200"/>
    <s v="S"/>
    <x v="0"/>
  </r>
  <r>
    <n v="6530"/>
    <s v="Hillmar"/>
    <x v="2"/>
    <s v="S.EPI"/>
    <s v="epidermidis"/>
    <n v="1"/>
    <x v="0"/>
    <s v="R"/>
    <n v="108"/>
    <s v="R"/>
    <s v="&lt;=0.1200"/>
    <s v="S"/>
    <x v="0"/>
  </r>
  <r>
    <n v="6603"/>
    <s v="Hillmar"/>
    <x v="3"/>
    <s v="S.HOM"/>
    <s v="hominis"/>
    <e v="#N/A"/>
    <x v="0"/>
    <s v="L"/>
    <n v="109"/>
    <s v="S"/>
    <s v="&lt;=0.1200"/>
    <s v="S"/>
    <x v="0"/>
  </r>
  <r>
    <n v="6603"/>
    <s v="Hillmar"/>
    <x v="3"/>
    <s v="STA.SP"/>
    <m/>
    <n v="1"/>
    <x v="1"/>
    <s v="R"/>
    <n v="39"/>
    <s v="R"/>
    <n v="0.25"/>
    <s v="S"/>
    <x v="0"/>
  </r>
  <r>
    <n v="6603"/>
    <s v="Hillmar"/>
    <x v="3"/>
    <s v="S.EPI"/>
    <s v="epidermidis"/>
    <n v="1"/>
    <x v="0"/>
    <s v="R"/>
    <n v="110"/>
    <s v="R"/>
    <s v="&lt;=0.1200"/>
    <s v="S"/>
    <x v="0"/>
  </r>
  <r>
    <n v="6650"/>
    <s v="Hillmar"/>
    <x v="3"/>
    <s v="S.EQUO"/>
    <s v="Equorum"/>
    <e v="#N/A"/>
    <x v="0"/>
    <s v="R"/>
    <n v="111"/>
    <s v="S"/>
    <s v="&lt;=0.1200"/>
    <s v="S"/>
    <x v="1"/>
  </r>
  <r>
    <n v="6657"/>
    <s v="Hillmar"/>
    <x v="3"/>
    <s v="STA.SP"/>
    <m/>
    <n v="1"/>
    <x v="1"/>
    <s v="R"/>
    <n v="40"/>
    <s v="S"/>
    <s v="&lt;=0.1200"/>
    <s v="S"/>
    <x v="1"/>
  </r>
  <r>
    <n v="6657"/>
    <s v="Hillmar"/>
    <x v="3"/>
    <s v="S.EQUO"/>
    <s v="Equorum"/>
    <n v="1"/>
    <x v="0"/>
    <s v="R"/>
    <n v="112"/>
    <s v="S"/>
    <s v="&lt;=0.1200"/>
    <s v="S"/>
    <x v="1"/>
  </r>
  <r>
    <n v="6667"/>
    <s v="Hillmar"/>
    <x v="2"/>
    <s v="S.EQUO"/>
    <s v="Equorum"/>
    <e v="#N/A"/>
    <x v="0"/>
    <s v="L"/>
    <n v="113"/>
    <s v="S"/>
    <s v="&lt;=0.1200"/>
    <s v="S"/>
    <x v="0"/>
  </r>
  <r>
    <n v="6815"/>
    <s v="Hillmar"/>
    <x v="0"/>
    <s v="S.EQUO"/>
    <s v="Equorum"/>
    <e v="#N/A"/>
    <x v="0"/>
    <s v="R"/>
    <n v="114"/>
    <s v="S"/>
    <s v="&lt;=0.1200"/>
    <s v="S"/>
    <x v="0"/>
  </r>
  <r>
    <n v="6833"/>
    <s v="Hillmar"/>
    <x v="0"/>
    <s v="S.EQUO"/>
    <s v="Equorum"/>
    <e v="#N/A"/>
    <x v="0"/>
    <s v="L"/>
    <n v="115"/>
    <s v="S"/>
    <s v="&lt;=0.1200"/>
    <s v="S"/>
    <x v="0"/>
  </r>
  <r>
    <n v="6833"/>
    <s v="Hillmar"/>
    <x v="0"/>
    <s v="S.EQUO"/>
    <s v="Equorum"/>
    <e v="#N/A"/>
    <x v="0"/>
    <s v="R"/>
    <n v="116"/>
    <s v="S"/>
    <s v="&lt;=0.1200"/>
    <s v="S"/>
    <x v="0"/>
  </r>
  <r>
    <n v="6987"/>
    <s v="Hillmar"/>
    <x v="3"/>
    <s v="STA.SP"/>
    <m/>
    <n v="1"/>
    <x v="1"/>
    <s v="L"/>
    <n v="41"/>
    <s v="R"/>
    <s v="&lt;=0.1200"/>
    <s v="S"/>
    <x v="0"/>
  </r>
  <r>
    <n v="6987"/>
    <s v="Hillmar"/>
    <x v="3"/>
    <s v="S.EPI"/>
    <s v="epidermidis"/>
    <n v="1"/>
    <x v="0"/>
    <s v="L"/>
    <n v="118"/>
    <s v="R"/>
    <s v="&lt;=0.1200"/>
    <s v="S"/>
    <x v="0"/>
  </r>
  <r>
    <n v="7055"/>
    <s v="Hillmar"/>
    <x v="2"/>
    <s v="S.EQUO"/>
    <s v="Equorum"/>
    <e v="#N/A"/>
    <x v="0"/>
    <s v="L"/>
    <n v="119"/>
    <s v="S"/>
    <s v="&lt;=0.1200"/>
    <s v="S"/>
    <x v="0"/>
  </r>
  <r>
    <n v="7055"/>
    <s v="Hillmar"/>
    <x v="2"/>
    <s v="S.EQUO"/>
    <s v="Equorum"/>
    <e v="#N/A"/>
    <x v="0"/>
    <s v="R"/>
    <n v="120"/>
    <s v="S"/>
    <s v="&lt;=0.1200"/>
    <s v="S"/>
    <x v="0"/>
  </r>
  <r>
    <n v="7059"/>
    <s v="Hillmar"/>
    <x v="0"/>
    <s v="S.EQUO"/>
    <s v="Equorum"/>
    <e v="#N/A"/>
    <x v="0"/>
    <s v="L"/>
    <n v="121"/>
    <s v="S"/>
    <s v="&lt;=0.1200"/>
    <s v="S"/>
    <x v="0"/>
  </r>
  <r>
    <n v="7059"/>
    <s v="Hillmar"/>
    <x v="0"/>
    <s v="S.EQUO"/>
    <s v="Equorum"/>
    <e v="#N/A"/>
    <x v="0"/>
    <s v="R"/>
    <n v="122"/>
    <s v="S"/>
    <s v="&lt;=0.1200"/>
    <s v="S"/>
    <x v="0"/>
  </r>
  <r>
    <n v="7181"/>
    <s v="Hillmar"/>
    <x v="2"/>
    <s v="S.SIM"/>
    <s v="Simulans"/>
    <e v="#N/A"/>
    <x v="0"/>
    <s v="R"/>
    <n v="123"/>
    <s v="S"/>
    <s v="&lt;=0.1200"/>
    <s v="S"/>
    <x v="0"/>
  </r>
  <r>
    <n v="7221"/>
    <s v="Hillmar"/>
    <x v="2"/>
    <s v="S.CHR"/>
    <s v="chromogenes"/>
    <n v="1"/>
    <x v="1"/>
    <s v="L"/>
    <n v="42"/>
    <s v="S"/>
    <s v="&lt;=0.1200"/>
    <s v="S"/>
    <x v="0"/>
  </r>
  <r>
    <n v="7221"/>
    <s v="Hillmar"/>
    <x v="2"/>
    <s v="S.CHR"/>
    <s v="chromogenes"/>
    <n v="1"/>
    <x v="0"/>
    <s v="L"/>
    <n v="124"/>
    <s v="S"/>
    <s v="&lt;=0.1200"/>
    <s v="S"/>
    <x v="0"/>
  </r>
  <r>
    <n v="7221"/>
    <s v="Hillmar"/>
    <x v="2"/>
    <s v="S.SIM"/>
    <s v="Simulans"/>
    <n v="1"/>
    <x v="1"/>
    <s v="R"/>
    <n v="43"/>
    <s v="S"/>
    <s v="&lt;=0.1200"/>
    <s v="S"/>
    <x v="0"/>
  </r>
  <r>
    <n v="7221"/>
    <s v="Hillmar"/>
    <x v="2"/>
    <s v="S.SIM"/>
    <s v="Simulans"/>
    <n v="1"/>
    <x v="0"/>
    <s v="R"/>
    <n v="125"/>
    <s v="S"/>
    <s v="&lt;=0.1200"/>
    <s v="S"/>
    <x v="1"/>
  </r>
  <r>
    <n v="7263"/>
    <s v="Hillmar"/>
    <x v="3"/>
    <s v="S.EPI"/>
    <s v="epidermidis"/>
    <e v="#N/A"/>
    <x v="1"/>
    <s v="L"/>
    <n v="44"/>
    <s v="R"/>
    <s v="&lt;=0.1200"/>
    <s v="S"/>
    <x v="0"/>
  </r>
  <r>
    <n v="7263"/>
    <s v="Hillmar"/>
    <x v="3"/>
    <s v="S.EPI"/>
    <s v="epidermidis"/>
    <e v="#N/A"/>
    <x v="0"/>
    <s v="L"/>
    <n v="126"/>
    <s v="R"/>
    <s v="&lt;=0.1200"/>
    <s v="S"/>
    <x v="0"/>
  </r>
  <r>
    <n v="7296"/>
    <s v="Hillmar"/>
    <x v="2"/>
    <s v="S.HOM"/>
    <s v="hominis"/>
    <e v="#N/A"/>
    <x v="0"/>
    <s v="R"/>
    <n v="127"/>
    <s v="S"/>
    <s v="&lt;=0.1200"/>
    <s v="S"/>
    <x v="0"/>
  </r>
  <r>
    <n v="7386"/>
    <s v="Hillmar"/>
    <x v="0"/>
    <s v="S.EQUO"/>
    <s v="Equorum"/>
    <e v="#N/A"/>
    <x v="0"/>
    <s v="L"/>
    <n v="128"/>
    <s v="S"/>
    <s v="&lt;=0.1200"/>
    <s v="S"/>
    <x v="0"/>
  </r>
  <r>
    <n v="7468"/>
    <s v="Hillmar"/>
    <x v="0"/>
    <s v="S.EPI"/>
    <s v="epidermidis"/>
    <n v="1"/>
    <x v="1"/>
    <s v="L"/>
    <n v="45"/>
    <s v="S"/>
    <s v="&lt;=0.1200"/>
    <s v="S"/>
    <x v="0"/>
  </r>
  <r>
    <n v="7468"/>
    <s v="Hillmar"/>
    <x v="0"/>
    <s v="STA.SP"/>
    <s v="epidermidis"/>
    <n v="1"/>
    <x v="0"/>
    <s v="L"/>
    <n v="129"/>
    <s v="S"/>
    <s v="&lt;=0.1200"/>
    <s v="S"/>
    <x v="0"/>
  </r>
  <r>
    <n v="7468"/>
    <s v="Hillmar"/>
    <x v="0"/>
    <s v="S.EPI"/>
    <s v="epidermidis"/>
    <n v="1"/>
    <x v="1"/>
    <s v="R"/>
    <n v="46"/>
    <s v="S"/>
    <s v="&lt;=0.1200"/>
    <s v="S"/>
    <x v="0"/>
  </r>
  <r>
    <n v="7468"/>
    <s v="Hillmar"/>
    <x v="0"/>
    <s v="S.EPI"/>
    <s v="epidermidis"/>
    <n v="1"/>
    <x v="0"/>
    <s v="R"/>
    <n v="130"/>
    <s v="S"/>
    <s v="&lt;=0.1200"/>
    <s v="S"/>
    <x v="0"/>
  </r>
  <r>
    <n v="200225"/>
    <s v="Chilton"/>
    <x v="4"/>
    <s v="S.EQUO"/>
    <s v="Equorum"/>
    <e v="#N/A"/>
    <x v="0"/>
    <s v="L"/>
    <n v="2"/>
    <s v="S"/>
    <s v=" &lt;=0.1200"/>
    <s v="S "/>
    <x v="2"/>
  </r>
  <r>
    <n v="201087"/>
    <s v="Chilton"/>
    <x v="4"/>
    <s v="S.CAPR"/>
    <s v="caprae"/>
    <e v="#N/A"/>
    <x v="0"/>
    <s v="R"/>
    <n v="3"/>
    <s v="S"/>
    <s v=" &lt;=0.1200"/>
    <s v="S "/>
    <x v="2"/>
  </r>
  <r>
    <n v="201694"/>
    <s v="Chilton"/>
    <x v="4"/>
    <s v="S.CHR"/>
    <s v="chromogenes"/>
    <e v="#N/A"/>
    <x v="1"/>
    <s v="L"/>
    <n v="4"/>
    <s v="R "/>
    <n v="8"/>
    <s v="S "/>
    <x v="1"/>
  </r>
  <r>
    <n v="201694"/>
    <s v="Chilton"/>
    <x v="4"/>
    <s v="S.CHR"/>
    <s v="chromogenes"/>
    <e v="#N/A"/>
    <x v="0"/>
    <s v="L"/>
    <n v="5"/>
    <s v="I "/>
    <n v="4"/>
    <s v="S "/>
    <x v="1"/>
  </r>
  <r>
    <n v="201724"/>
    <s v="Chilton"/>
    <x v="4"/>
    <s v="S.CAPR"/>
    <s v="caprae"/>
    <e v="#N/A"/>
    <x v="0"/>
    <s v="L"/>
    <n v="6"/>
    <s v="R "/>
    <n v="0.25"/>
    <s v="S "/>
    <x v="1"/>
  </r>
  <r>
    <n v="201724"/>
    <s v="Chilton"/>
    <x v="4"/>
    <s v="S.EPI"/>
    <s v="epidermidis"/>
    <e v="#N/A"/>
    <x v="0"/>
    <s v="L"/>
    <n v="7"/>
    <s v="S"/>
    <s v=" &lt;=0.1200"/>
    <s v="S "/>
    <x v="2"/>
  </r>
  <r>
    <n v="201724"/>
    <s v="Chilton"/>
    <x v="4"/>
    <s v="S.CAPR"/>
    <s v="caprae"/>
    <e v="#N/A"/>
    <x v="1"/>
    <s v="R"/>
    <n v="8"/>
    <s v="S"/>
    <s v=" &lt;=0.1200"/>
    <s v="S "/>
    <x v="2"/>
  </r>
  <r>
    <n v="201724"/>
    <s v="Chilton"/>
    <x v="4"/>
    <s v="S.EPI"/>
    <s v="epidermidis"/>
    <e v="#N/A"/>
    <x v="0"/>
    <s v="R"/>
    <n v="9"/>
    <s v="S"/>
    <s v=" &lt;=0.1200"/>
    <s v="S "/>
    <x v="2"/>
  </r>
  <r>
    <n v="201789"/>
    <s v="Chilton"/>
    <x v="4"/>
    <s v="S.SIM"/>
    <s v="Simulans"/>
    <e v="#N/A"/>
    <x v="0"/>
    <s v="R"/>
    <n v="10"/>
    <s v="S"/>
    <s v=" &lt;=0.1200"/>
    <s v="S "/>
    <x v="2"/>
  </r>
  <r>
    <n v="201801"/>
    <s v="Chilton"/>
    <x v="4"/>
    <s v="S.CHR"/>
    <s v="chromogenes"/>
    <e v="#N/A"/>
    <x v="1"/>
    <s v="R"/>
    <n v="11.1"/>
    <s v="S"/>
    <s v=" &lt;=0.1200"/>
    <s v="S "/>
    <x v="2"/>
  </r>
  <r>
    <n v="201801"/>
    <s v="Chilton"/>
    <x v="4"/>
    <s v="S.CHR"/>
    <s v="chromogenes"/>
    <e v="#N/A"/>
    <x v="1"/>
    <s v="R"/>
    <n v="11.2"/>
    <s v="S"/>
    <s v=" &lt;=0.1200"/>
    <s v="S "/>
    <x v="1"/>
  </r>
  <r>
    <n v="201801"/>
    <s v="Chilton"/>
    <x v="4"/>
    <s v="S.CHR"/>
    <s v="chromogenes"/>
    <e v="#N/A"/>
    <x v="0"/>
    <s v="R"/>
    <n v="12"/>
    <s v="S"/>
    <s v=" &lt;=0.1200"/>
    <s v="S "/>
    <x v="2"/>
  </r>
  <r>
    <n v="202157"/>
    <s v="Chilton"/>
    <x v="2"/>
    <s v="S.EPI"/>
    <s v="epidermidis"/>
    <n v="0"/>
    <x v="2"/>
    <s v="L"/>
    <n v="13"/>
    <s v="R "/>
    <s v=" &lt;=0.1200"/>
    <s v="S "/>
    <x v="2"/>
  </r>
  <r>
    <n v="202157"/>
    <s v="Chilton"/>
    <x v="4"/>
    <s v="S.CAPR"/>
    <s v="caprae"/>
    <e v="#N/A"/>
    <x v="0"/>
    <s v="L"/>
    <n v="14"/>
    <s v="S"/>
    <s v=" &lt;=0.1200"/>
    <s v="S "/>
    <x v="2"/>
  </r>
  <r>
    <n v="202157"/>
    <s v="Chilton"/>
    <x v="4"/>
    <s v="S.CAPR"/>
    <s v="caprae"/>
    <e v="#N/A"/>
    <x v="0"/>
    <s v="R"/>
    <n v="15.1"/>
    <s v="R "/>
    <n v="0.25"/>
    <s v="S "/>
    <x v="2"/>
  </r>
  <r>
    <n v="202157"/>
    <s v="Chilton"/>
    <x v="4"/>
    <s v="S.CAPR"/>
    <s v="caprae"/>
    <e v="#N/A"/>
    <x v="0"/>
    <s v="R"/>
    <n v="15.2"/>
    <s v="S"/>
    <s v=" &lt;=0.1200"/>
    <s v="S "/>
    <x v="2"/>
  </r>
  <r>
    <n v="202915"/>
    <s v="Chilton"/>
    <x v="4"/>
    <s v="S.EPI"/>
    <s v="epidermidis"/>
    <e v="#N/A"/>
    <x v="0"/>
    <s v="R"/>
    <n v="16.100000000000001"/>
    <s v="R "/>
    <n v="0.25"/>
    <s v="S "/>
    <x v="2"/>
  </r>
  <r>
    <n v="202915"/>
    <s v="Chilton"/>
    <x v="4"/>
    <s v="S.EPI"/>
    <s v="epidermidis"/>
    <e v="#N/A"/>
    <x v="0"/>
    <s v="R"/>
    <n v="16.2"/>
    <s v="S"/>
    <s v=" &lt;=0.1200"/>
    <s v="S "/>
    <x v="2"/>
  </r>
  <r>
    <n v="202915"/>
    <s v="Chilton"/>
    <x v="1"/>
    <m/>
    <s v="Equorum"/>
    <m/>
    <x v="0"/>
    <s v="L"/>
    <n v="56"/>
    <s v="R "/>
    <n v="0.5"/>
    <s v="R "/>
    <x v="4"/>
  </r>
  <r>
    <n v="203047"/>
    <s v="Chilton"/>
    <x v="4"/>
    <s v="S.EPI"/>
    <s v="epidermidis"/>
    <e v="#N/A"/>
    <x v="1"/>
    <s v="R"/>
    <n v="17"/>
    <s v="S"/>
    <s v=" &lt;=0.1200"/>
    <s v="S "/>
    <x v="2"/>
  </r>
  <r>
    <n v="203047"/>
    <s v="Chilton"/>
    <x v="4"/>
    <s v="S.EPI"/>
    <s v="epidermidis"/>
    <e v="#N/A"/>
    <x v="0"/>
    <s v="R"/>
    <n v="18"/>
    <s v="S"/>
    <s v=" &lt;=0.1200"/>
    <s v="S "/>
    <x v="2"/>
  </r>
  <r>
    <n v="203047"/>
    <s v="Chilton"/>
    <x v="1"/>
    <m/>
    <s v="epidermidis"/>
    <m/>
    <x v="1"/>
    <s v="L"/>
    <n v="1"/>
    <s v="S "/>
    <s v=" &lt;=0.1200"/>
    <s v="S "/>
    <x v="2"/>
  </r>
  <r>
    <n v="203047"/>
    <s v="Chilton"/>
    <x v="1"/>
    <n v="0"/>
    <s v="epidermidis"/>
    <m/>
    <x v="0"/>
    <s v="L"/>
    <n v="38"/>
    <s v="R "/>
    <s v=" &lt;=0.1200"/>
    <s v="S "/>
    <x v="2"/>
  </r>
  <r>
    <n v="203638"/>
    <s v="Chilton"/>
    <x v="4"/>
    <s v="S.SIM"/>
    <s v="Simulans"/>
    <e v="#N/A"/>
    <x v="0"/>
    <s v="L"/>
    <n v="19"/>
    <s v="I "/>
    <n v="1"/>
    <s v="S "/>
    <x v="1"/>
  </r>
  <r>
    <n v="203638"/>
    <s v="Chilton"/>
    <x v="4"/>
    <s v="S.SIM"/>
    <s v="Simulans"/>
    <e v="#N/A"/>
    <x v="0"/>
    <s v="L"/>
    <n v="20"/>
    <s v="I "/>
    <n v="2"/>
    <s v="S "/>
    <x v="1"/>
  </r>
  <r>
    <n v="203638"/>
    <s v="Chilton"/>
    <x v="4"/>
    <s v="S.SIM"/>
    <s v="Simulans"/>
    <e v="#N/A"/>
    <x v="0"/>
    <s v="R"/>
    <n v="21"/>
    <s v="S"/>
    <s v=" &lt;=0.1200"/>
    <s v="S "/>
    <x v="2"/>
  </r>
  <r>
    <n v="203638"/>
    <s v="Chilton"/>
    <x v="4"/>
    <s v="S.SIM"/>
    <s v="Simulans"/>
    <e v="#N/A"/>
    <x v="0"/>
    <s v="R"/>
    <n v="22"/>
    <s v="S"/>
    <s v=" &lt;=0.1200"/>
    <s v="S "/>
    <x v="2"/>
  </r>
  <r>
    <n v="203638"/>
    <s v="Chilton"/>
    <x v="1"/>
    <m/>
    <s v="chromogenes"/>
    <m/>
    <x v="1"/>
    <s v="L"/>
    <n v="2"/>
    <s v="S "/>
    <s v=" &lt;=0.1200"/>
    <s v="S "/>
    <x v="2"/>
  </r>
  <r>
    <n v="203638"/>
    <s v="Chilton"/>
    <x v="1"/>
    <m/>
    <s v="Simulans"/>
    <m/>
    <x v="1"/>
    <s v="R"/>
    <n v="3"/>
    <s v="S "/>
    <s v=" &lt;=0.1200"/>
    <s v="S "/>
    <x v="2"/>
  </r>
  <r>
    <n v="203783"/>
    <s v="Chilton"/>
    <x v="4"/>
    <s v="S.CHR"/>
    <s v="chromogenes"/>
    <e v="#N/A"/>
    <x v="0"/>
    <s v="L"/>
    <n v="23"/>
    <s v="I "/>
    <n v="2"/>
    <s v="S "/>
    <x v="1"/>
  </r>
  <r>
    <n v="203783"/>
    <s v="Chilton"/>
    <x v="4"/>
    <s v="S.CHR"/>
    <s v="chromogenes"/>
    <e v="#N/A"/>
    <x v="0"/>
    <s v="L"/>
    <n v="24"/>
    <s v="I "/>
    <n v="4"/>
    <s v="S "/>
    <x v="1"/>
  </r>
  <r>
    <n v="203783"/>
    <s v="Chilton"/>
    <x v="4"/>
    <s v="S.EPI"/>
    <s v="epidermidis"/>
    <e v="#N/A"/>
    <x v="0"/>
    <s v="R"/>
    <n v="26"/>
    <s v="S"/>
    <s v=" &lt;=0.1200"/>
    <s v="S "/>
    <x v="2"/>
  </r>
  <r>
    <n v="203783"/>
    <s v="Chilton"/>
    <x v="1"/>
    <m/>
    <s v="chromogenes"/>
    <m/>
    <x v="1"/>
    <s v="L"/>
    <n v="4"/>
    <s v="I "/>
    <n v="2"/>
    <s v="S "/>
    <x v="3"/>
  </r>
  <r>
    <n v="203783"/>
    <s v="Chilton"/>
    <x v="1"/>
    <m/>
    <s v="epidermidis"/>
    <m/>
    <x v="1"/>
    <s v="R"/>
    <n v="5"/>
    <s v="S "/>
    <s v=" &lt;=0.1200"/>
    <s v="S "/>
    <x v="2"/>
  </r>
  <r>
    <n v="204181"/>
    <s v="Chilton"/>
    <x v="1"/>
    <m/>
    <s v="Simulans"/>
    <m/>
    <x v="1"/>
    <s v="R"/>
    <n v="6"/>
    <s v="S "/>
    <s v=" &lt;=0.1200"/>
    <s v="S "/>
    <x v="2"/>
  </r>
  <r>
    <n v="204181"/>
    <s v="Chilton"/>
    <x v="1"/>
    <m/>
    <s v="chromogenes"/>
    <m/>
    <x v="0"/>
    <s v="R"/>
    <n v="39"/>
    <s v="I "/>
    <n v="1"/>
    <s v="S "/>
    <x v="1"/>
  </r>
  <r>
    <n v="204194"/>
    <s v="Chilton"/>
    <x v="4"/>
    <s v="S.CAPR"/>
    <s v="caprae"/>
    <e v="#N/A"/>
    <x v="0"/>
    <s v="L"/>
    <n v="27"/>
    <s v="S"/>
    <s v=" &lt;=0.1200"/>
    <s v="S "/>
    <x v="2"/>
  </r>
  <r>
    <n v="206196"/>
    <s v="Chilton"/>
    <x v="1"/>
    <m/>
    <s v="Simulans"/>
    <m/>
    <x v="1"/>
    <s v="L"/>
    <n v="7"/>
    <s v="S "/>
    <s v=" &lt;=0.1200"/>
    <s v="S "/>
    <x v="2"/>
  </r>
  <r>
    <n v="206368"/>
    <s v="Chilton"/>
    <x v="1"/>
    <m/>
    <s v="caprae"/>
    <m/>
    <x v="0"/>
    <s v="L"/>
    <n v="57"/>
    <s v="S "/>
    <s v=" &lt;=0.1200"/>
    <s v="S "/>
    <x v="2"/>
  </r>
  <r>
    <n v="206441"/>
    <s v="Chilton"/>
    <x v="4"/>
    <s v="STA.SP"/>
    <m/>
    <e v="#N/A"/>
    <x v="0"/>
    <s v="L"/>
    <n v="28.1"/>
    <s v="S"/>
    <s v=" &lt;=0.1200"/>
    <s v="S "/>
    <x v="2"/>
  </r>
  <r>
    <n v="206441"/>
    <s v="Chilton"/>
    <x v="4"/>
    <s v="STA.SP"/>
    <m/>
    <e v="#N/A"/>
    <x v="0"/>
    <s v="L"/>
    <n v="28.2"/>
    <s v="S"/>
    <s v=" &lt;=0.1200"/>
    <s v="S "/>
    <x v="1"/>
  </r>
  <r>
    <n v="206441"/>
    <s v="Chilton"/>
    <x v="4"/>
    <s v="S.CAPR"/>
    <m/>
    <e v="#N/A"/>
    <x v="0"/>
    <s v="R"/>
    <n v="29"/>
    <s v="S"/>
    <s v=" &lt;=0.1200"/>
    <s v="S "/>
    <x v="2"/>
  </r>
  <r>
    <n v="206482"/>
    <s v="Chilton"/>
    <x v="4"/>
    <s v="S.CAPR"/>
    <s v="caprae"/>
    <e v="#N/A"/>
    <x v="1"/>
    <s v="L"/>
    <n v="30.1"/>
    <s v="S"/>
    <s v=" &lt;=0.1200"/>
    <s v="S "/>
    <x v="2"/>
  </r>
  <r>
    <n v="206482"/>
    <s v="Chilton"/>
    <x v="4"/>
    <s v="S.EPI"/>
    <s v="epidermidis"/>
    <e v="#N/A"/>
    <x v="0"/>
    <s v="L"/>
    <n v="30.2"/>
    <s v="S"/>
    <s v=" &lt;=0.1200"/>
    <s v="S "/>
    <x v="2"/>
  </r>
  <r>
    <n v="400443"/>
    <s v="Chilton"/>
    <x v="4"/>
    <s v="S.SIM"/>
    <m/>
    <e v="#N/A"/>
    <x v="1"/>
    <s v="R"/>
    <n v="31"/>
    <s v="S"/>
    <s v=" &lt;=0.1200"/>
    <s v="S "/>
    <x v="2"/>
  </r>
  <r>
    <n v="400443"/>
    <s v="Chilton"/>
    <x v="4"/>
    <s v="S.SIM"/>
    <s v="Simulans"/>
    <e v="#N/A"/>
    <x v="0"/>
    <s v="R"/>
    <n v="32.1"/>
    <s v="S"/>
    <s v=" &lt;=0.1200"/>
    <s v="S "/>
    <x v="2"/>
  </r>
  <r>
    <n v="400443"/>
    <s v="Chilton"/>
    <x v="4"/>
    <s v="S.SIM"/>
    <s v="Simulans"/>
    <e v="#N/A"/>
    <x v="0"/>
    <s v="R"/>
    <n v="32.200000000000003"/>
    <s v="S"/>
    <s v=" &lt;=0.1200"/>
    <s v="S "/>
    <x v="2"/>
  </r>
  <r>
    <n v="400443"/>
    <s v="Chilton"/>
    <x v="1"/>
    <m/>
    <s v="Simulans - biotype 1"/>
    <m/>
    <x v="1"/>
    <s v="L"/>
    <n v="8"/>
    <s v="S "/>
    <s v=" &lt;=0.1200"/>
    <s v="S "/>
    <x v="2"/>
  </r>
  <r>
    <n v="400443"/>
    <s v="Chilton"/>
    <x v="1"/>
    <m/>
    <s v="Simulans - biotype 2"/>
    <m/>
    <x v="1"/>
    <s v="L"/>
    <n v="8"/>
    <s v="S "/>
    <s v=" &lt;=0.1200"/>
    <s v="S "/>
    <x v="2"/>
  </r>
  <r>
    <n v="400443"/>
    <s v="Chilton"/>
    <x v="1"/>
    <m/>
    <s v="epidermidis"/>
    <m/>
    <x v="0"/>
    <s v="L"/>
    <n v="40"/>
    <s v="S "/>
    <s v=" &lt;=0.1200"/>
    <s v="S "/>
    <x v="2"/>
  </r>
  <r>
    <n v="400971"/>
    <s v="Chilton"/>
    <x v="1"/>
    <m/>
    <s v="caprae"/>
    <m/>
    <x v="1"/>
    <s v="L"/>
    <n v="9"/>
    <s v="I "/>
    <n v="1"/>
    <s v="S "/>
    <x v="2"/>
  </r>
  <r>
    <n v="400971"/>
    <s v="Chilton"/>
    <x v="1"/>
    <m/>
    <s v="Simulans"/>
    <m/>
    <x v="0"/>
    <s v="L"/>
    <n v="41"/>
    <s v="S "/>
    <s v=" &lt;=0.1200"/>
    <s v="S "/>
    <x v="2"/>
  </r>
  <r>
    <n v="401123"/>
    <s v="Chilton"/>
    <x v="1"/>
    <m/>
    <s v="Simulans"/>
    <m/>
    <x v="1"/>
    <s v="R"/>
    <n v="72"/>
    <s v="S "/>
    <s v=" &lt;=0.1200"/>
    <s v="S "/>
    <x v="2"/>
  </r>
  <r>
    <n v="401123"/>
    <s v="Chilton"/>
    <x v="1"/>
    <m/>
    <s v="Equorum"/>
    <m/>
    <x v="0"/>
    <s v="R"/>
    <n v="73"/>
    <s v="I "/>
    <n v="0.5"/>
    <s v="S "/>
    <x v="3"/>
  </r>
  <r>
    <n v="401594"/>
    <s v="Chilton"/>
    <x v="4"/>
    <s v="S.CAPR"/>
    <s v="caprae"/>
    <e v="#N/A"/>
    <x v="1"/>
    <s v="L"/>
    <n v="33"/>
    <s v="I "/>
    <n v="0.5"/>
    <s v="S "/>
    <x v="2"/>
  </r>
  <r>
    <n v="401594"/>
    <s v="Chilton"/>
    <x v="4"/>
    <s v="S.CAPR"/>
    <s v="caprae"/>
    <e v="#N/A"/>
    <x v="0"/>
    <s v="L"/>
    <n v="34"/>
    <s v="I "/>
    <n v="0.5"/>
    <s v="S "/>
    <x v="2"/>
  </r>
  <r>
    <n v="401899"/>
    <s v="Chilton"/>
    <x v="4"/>
    <s v="S.CAPR"/>
    <s v="caprae"/>
    <e v="#N/A"/>
    <x v="0"/>
    <s v="R"/>
    <n v="35"/>
    <s v="S"/>
    <s v=" &lt;=0.1200"/>
    <s v="I "/>
    <x v="5"/>
  </r>
  <r>
    <n v="401899"/>
    <s v="Chilton"/>
    <x v="1"/>
    <m/>
    <s v="epidermidis"/>
    <m/>
    <x v="1"/>
    <s v="L"/>
    <n v="10"/>
    <s v="S "/>
    <s v=" &lt;=0.1200"/>
    <s v="S "/>
    <x v="2"/>
  </r>
  <r>
    <n v="401899"/>
    <s v="Chilton"/>
    <x v="1"/>
    <m/>
    <s v="caprae"/>
    <m/>
    <x v="1"/>
    <s v="R"/>
    <n v="11"/>
    <s v="R "/>
    <s v=" &lt;=0.1200"/>
    <s v="S "/>
    <x v="1"/>
  </r>
  <r>
    <n v="401899"/>
    <s v="Chilton"/>
    <x v="1"/>
    <m/>
    <s v="Simulans"/>
    <m/>
    <x v="0"/>
    <s v="L"/>
    <n v="42"/>
    <s v="S "/>
    <s v=" &lt;=0.1200"/>
    <s v="S "/>
    <x v="2"/>
  </r>
  <r>
    <n v="402235"/>
    <s v="Chilton"/>
    <x v="4"/>
    <s v="S.CAPR"/>
    <s v="caprae"/>
    <e v="#N/A"/>
    <x v="0"/>
    <s v="R"/>
    <n v="36"/>
    <s v="S"/>
    <s v=" &lt;=0.1200"/>
    <s v="S "/>
    <x v="2"/>
  </r>
  <r>
    <n v="402235"/>
    <s v="Chilton"/>
    <x v="1"/>
    <m/>
    <s v="Simulans"/>
    <m/>
    <x v="1"/>
    <s v="L"/>
    <n v="12"/>
    <s v="S "/>
    <s v=" &lt;=0.1200"/>
    <s v="S "/>
    <x v="2"/>
  </r>
  <r>
    <n v="402235"/>
    <s v="Chilton"/>
    <x v="1"/>
    <m/>
    <s v="caprae"/>
    <m/>
    <x v="1"/>
    <s v="R"/>
    <n v="13"/>
    <s v="S "/>
    <s v=" &lt;=0.1200"/>
    <s v="S "/>
    <x v="2"/>
  </r>
  <r>
    <n v="402235"/>
    <s v="Chilton"/>
    <x v="1"/>
    <m/>
    <s v="epidermidis"/>
    <m/>
    <x v="1"/>
    <s v="R"/>
    <n v="13"/>
    <s v="S "/>
    <s v=" &lt;=0.1200"/>
    <s v="S "/>
    <x v="2"/>
  </r>
  <r>
    <n v="402235"/>
    <s v="Chilton"/>
    <x v="1"/>
    <m/>
    <s v="caprae"/>
    <m/>
    <x v="0"/>
    <s v="L"/>
    <n v="43"/>
    <s v="R "/>
    <n v="0.25"/>
    <s v="S "/>
    <x v="2"/>
  </r>
  <r>
    <n v="403585"/>
    <s v="Chilton"/>
    <x v="1"/>
    <m/>
    <s v="Simulans"/>
    <m/>
    <x v="0"/>
    <s v="L"/>
    <n v="58"/>
    <s v="S "/>
    <s v=" &lt;=0.1200"/>
    <s v="S "/>
    <x v="2"/>
  </r>
  <r>
    <n v="403886"/>
    <s v="Chilton"/>
    <x v="4"/>
    <s v="S.CAPR"/>
    <s v="caprae"/>
    <e v="#N/A"/>
    <x v="1"/>
    <s v="R"/>
    <n v="37.1"/>
    <s v="S"/>
    <s v=" &lt;=0.1200"/>
    <s v="S "/>
    <x v="2"/>
  </r>
  <r>
    <n v="403886"/>
    <s v="Chilton"/>
    <x v="4"/>
    <s v="S.EPI"/>
    <s v="epidermidis"/>
    <e v="#N/A"/>
    <x v="1"/>
    <s v="R"/>
    <n v="37.200000000000003"/>
    <s v="S"/>
    <s v=" &lt;=0.1200"/>
    <s v="S "/>
    <x v="2"/>
  </r>
  <r>
    <n v="403886"/>
    <s v="Chilton"/>
    <x v="4"/>
    <s v="S.CAPR"/>
    <s v="caprae"/>
    <e v="#N/A"/>
    <x v="0"/>
    <s v="R"/>
    <n v="38"/>
    <s v="S"/>
    <s v=" &lt;=0.1200"/>
    <s v="S "/>
    <x v="2"/>
  </r>
  <r>
    <n v="403989"/>
    <s v="Chilton"/>
    <x v="4"/>
    <s v="S.SIM"/>
    <s v="Simulans"/>
    <e v="#N/A"/>
    <x v="0"/>
    <s v="L"/>
    <n v="39"/>
    <s v="S"/>
    <s v=" &lt;=0.1200"/>
    <s v="S "/>
    <x v="2"/>
  </r>
  <r>
    <n v="403989"/>
    <s v="Chilton"/>
    <x v="1"/>
    <m/>
    <s v="Simulans"/>
    <m/>
    <x v="1"/>
    <s v="L"/>
    <n v="14"/>
    <s v="S "/>
    <s v=" &lt;=0.1200"/>
    <s v="S "/>
    <x v="2"/>
  </r>
  <r>
    <n v="404337"/>
    <s v="Chilton"/>
    <x v="1"/>
    <m/>
    <s v="caprae"/>
    <m/>
    <x v="0"/>
    <s v="L"/>
    <n v="59"/>
    <s v="S "/>
    <s v=" &lt;=0.1200"/>
    <s v="S "/>
    <x v="2"/>
  </r>
  <r>
    <n v="404344"/>
    <s v="Chilton"/>
    <x v="4"/>
    <s v="S.CAPR"/>
    <s v="caprae"/>
    <e v="#N/A"/>
    <x v="0"/>
    <s v="L"/>
    <n v="40"/>
    <s v="S"/>
    <s v=" &lt;=0.1200"/>
    <s v="S "/>
    <x v="2"/>
  </r>
  <r>
    <n v="404344"/>
    <s v="Chilton"/>
    <x v="4"/>
    <s v="STA.SP"/>
    <m/>
    <e v="#N/A"/>
    <x v="1"/>
    <s v="R"/>
    <n v="41"/>
    <s v="S"/>
    <s v=" &lt;=0.1200"/>
    <s v="S "/>
    <x v="2"/>
  </r>
  <r>
    <n v="404344"/>
    <s v="Chilton"/>
    <x v="4"/>
    <s v="STA.SP"/>
    <m/>
    <e v="#N/A"/>
    <x v="0"/>
    <s v="R"/>
    <n v="53"/>
    <s v="S"/>
    <s v=" &lt;=0.1200"/>
    <s v="S "/>
    <x v="3"/>
  </r>
  <r>
    <n v="404623"/>
    <s v="Chilton"/>
    <x v="4"/>
    <s v="S.EPI"/>
    <s v="epidermidis"/>
    <e v="#N/A"/>
    <x v="1"/>
    <s v="L"/>
    <n v="42"/>
    <s v="S"/>
    <s v=" &lt;=0.1200"/>
    <s v="S "/>
    <x v="2"/>
  </r>
  <r>
    <n v="404623"/>
    <s v="Chilton"/>
    <x v="4"/>
    <s v="S.EPI"/>
    <s v="epidermidis"/>
    <e v="#N/A"/>
    <x v="0"/>
    <s v="L"/>
    <n v="43"/>
    <s v="S"/>
    <s v=" &lt;=0.1200"/>
    <s v="S "/>
    <x v="2"/>
  </r>
  <r>
    <n v="405715"/>
    <s v="Chilton"/>
    <x v="4"/>
    <s v="S.CAPR"/>
    <s v="caprae"/>
    <e v="#N/A"/>
    <x v="0"/>
    <s v="R"/>
    <n v="44"/>
    <s v="S"/>
    <s v=" &lt;=0.1200"/>
    <s v="S "/>
    <x v="2"/>
  </r>
  <r>
    <n v="405715"/>
    <s v="Chilton"/>
    <x v="1"/>
    <m/>
    <s v="caprae"/>
    <m/>
    <x v="1"/>
    <s v="L"/>
    <n v="15"/>
    <s v="S "/>
    <s v=" &lt;=0.1200"/>
    <s v="S "/>
    <x v="2"/>
  </r>
  <r>
    <n v="405715"/>
    <s v="Chilton"/>
    <x v="1"/>
    <m/>
    <s v="epidermidis"/>
    <m/>
    <x v="0"/>
    <s v="L"/>
    <n v="44"/>
    <s v="S "/>
    <s v=" &lt;=0.1200"/>
    <s v="S "/>
    <x v="2"/>
  </r>
  <r>
    <n v="701238"/>
    <s v="Chilton"/>
    <x v="1"/>
    <m/>
    <s v="Simulans"/>
    <m/>
    <x v="0"/>
    <s v="R"/>
    <n v="60"/>
    <s v="S "/>
    <s v=" &lt;=0.1200"/>
    <s v="S "/>
    <x v="1"/>
  </r>
  <r>
    <n v="701676"/>
    <s v="Chilton"/>
    <x v="4"/>
    <s v="S.EPI"/>
    <s v="epidermidis"/>
    <e v="#N/A"/>
    <x v="1"/>
    <s v="L"/>
    <n v="45.1"/>
    <s v="S"/>
    <s v=" &lt;=0.1200"/>
    <s v="S "/>
    <x v="2"/>
  </r>
  <r>
    <n v="701676"/>
    <s v="Chilton"/>
    <x v="4"/>
    <s v="STA.SP"/>
    <m/>
    <e v="#N/A"/>
    <x v="0"/>
    <s v="L"/>
    <n v="45.2"/>
    <s v="I "/>
    <n v="0.5"/>
    <s v="S "/>
    <x v="3"/>
  </r>
  <r>
    <n v="702130"/>
    <s v="Chilton"/>
    <x v="1"/>
    <m/>
    <s v="caprae"/>
    <m/>
    <x v="0"/>
    <s v="L"/>
    <n v="61"/>
    <s v="I "/>
    <n v="2"/>
    <s v="S "/>
    <x v="2"/>
  </r>
  <r>
    <n v="702396"/>
    <s v="Chilton"/>
    <x v="4"/>
    <s v="S.EPI"/>
    <s v="epidermidis"/>
    <e v="#N/A"/>
    <x v="0"/>
    <s v="L"/>
    <n v="46"/>
    <s v="S"/>
    <s v=" &lt;=0.1200"/>
    <s v="S "/>
    <x v="2"/>
  </r>
  <r>
    <n v="702396"/>
    <s v="Chilton"/>
    <x v="4"/>
    <s v="S.EPI"/>
    <s v="epidermidis"/>
    <e v="#N/A"/>
    <x v="0"/>
    <s v="R"/>
    <n v="47"/>
    <s v="S"/>
    <s v=" &lt;=0.1200"/>
    <s v="S "/>
    <x v="2"/>
  </r>
  <r>
    <n v="702396"/>
    <s v="Chilton"/>
    <x v="1"/>
    <m/>
    <s v="epidermidis"/>
    <m/>
    <x v="1"/>
    <s v="L"/>
    <n v="16"/>
    <s v="S "/>
    <s v=" &lt;=0.1200"/>
    <s v="S "/>
    <x v="2"/>
  </r>
  <r>
    <n v="703561"/>
    <s v="Chilton"/>
    <x v="4"/>
    <s v="S.CAPR"/>
    <s v="caprae"/>
    <e v="#N/A"/>
    <x v="0"/>
    <s v="R"/>
    <n v="48"/>
    <s v="S"/>
    <s v=" &lt;=0.1200"/>
    <s v="S "/>
    <x v="2"/>
  </r>
  <r>
    <n v="703561"/>
    <s v="Chilton"/>
    <x v="1"/>
    <m/>
    <s v="caprae"/>
    <m/>
    <x v="1"/>
    <s v="L"/>
    <n v="17"/>
    <s v="S "/>
    <s v=" &lt;=0.1200"/>
    <s v="S "/>
    <x v="2"/>
  </r>
  <r>
    <n v="703561"/>
    <s v="Chilton"/>
    <x v="1"/>
    <m/>
    <s v="Simulans"/>
    <m/>
    <x v="0"/>
    <s v="L"/>
    <n v="45"/>
    <s v="S "/>
    <s v=" &lt;=0.1200"/>
    <s v="S "/>
    <x v="2"/>
  </r>
  <r>
    <n v="704761"/>
    <s v="Chilton"/>
    <x v="4"/>
    <s v="S.CAPR"/>
    <s v="caprae"/>
    <e v="#N/A"/>
    <x v="0"/>
    <s v="R"/>
    <n v="49"/>
    <s v="S"/>
    <s v=" &lt;=0.1200"/>
    <s v="S "/>
    <x v="2"/>
  </r>
  <r>
    <n v="704761"/>
    <s v="Chilton"/>
    <x v="1"/>
    <m/>
    <s v="caprae"/>
    <m/>
    <x v="1"/>
    <s v="R"/>
    <n v="18"/>
    <s v="S "/>
    <s v=" &lt;=0.1200"/>
    <s v="S "/>
    <x v="2"/>
  </r>
  <r>
    <n v="705674"/>
    <s v="Chilton"/>
    <x v="4"/>
    <s v="S.CAPR"/>
    <s v="caprae"/>
    <e v="#N/A"/>
    <x v="1"/>
    <s v="L"/>
    <n v="50"/>
    <s v="S"/>
    <s v=" &lt;=0.1200"/>
    <s v="S "/>
    <x v="2"/>
  </r>
  <r>
    <n v="705674"/>
    <s v="Chilton"/>
    <x v="4"/>
    <s v="S.CAPR"/>
    <s v="caprae"/>
    <e v="#N/A"/>
    <x v="0"/>
    <s v="L"/>
    <n v="51"/>
    <s v="S"/>
    <s v=" &lt;=0.1200"/>
    <s v="S "/>
    <x v="2"/>
  </r>
  <r>
    <n v="705674"/>
    <s v="Chilton"/>
    <x v="4"/>
    <s v="S.CAPR"/>
    <s v="caprae"/>
    <e v="#N/A"/>
    <x v="1"/>
    <s v="R"/>
    <n v="52.1"/>
    <s v="S"/>
    <s v=" &lt;=0.1200"/>
    <s v="S "/>
    <x v="1"/>
  </r>
  <r>
    <n v="705674"/>
    <s v="Chilton"/>
    <x v="4"/>
    <s v="S.COH"/>
    <s v="cohnii"/>
    <e v="#N/A"/>
    <x v="0"/>
    <s v="R"/>
    <n v="52.2"/>
    <s v="S"/>
    <s v=" &lt;=0.1200"/>
    <s v="S "/>
    <x v="1"/>
  </r>
  <r>
    <n v="802145"/>
    <s v="Chilton"/>
    <x v="1"/>
    <m/>
    <s v="Hyicus"/>
    <m/>
    <x v="1"/>
    <s v="R"/>
    <n v="19"/>
    <s v="S "/>
    <s v=" &lt;=0.1200"/>
    <s v="S "/>
    <x v="1"/>
  </r>
  <r>
    <n v="802145"/>
    <s v="Chilton"/>
    <x v="1"/>
    <m/>
    <s v="Hyicus"/>
    <m/>
    <x v="0"/>
    <s v="R"/>
    <n v="46"/>
    <s v="S "/>
    <s v=" &lt;=0.1200"/>
    <s v="S "/>
    <x v="1"/>
  </r>
  <r>
    <n v="802516"/>
    <s v="Chilton"/>
    <x v="1"/>
    <m/>
    <s v="caprae"/>
    <m/>
    <x v="0"/>
    <s v="L"/>
    <n v="62"/>
    <s v="S "/>
    <s v=" &lt;=0.1200"/>
    <s v="S "/>
    <x v="2"/>
  </r>
  <r>
    <n v="802530"/>
    <s v="Chilton"/>
    <x v="4"/>
    <s v="S.EQUO"/>
    <s v="Equorum"/>
    <e v="#N/A"/>
    <x v="0"/>
    <s v="R"/>
    <n v="54"/>
    <s v="S"/>
    <s v=" &lt;=0.1200"/>
    <s v="S "/>
    <x v="3"/>
  </r>
  <r>
    <n v="802939"/>
    <s v="Chilton"/>
    <x v="4"/>
    <s v="S.CAPR"/>
    <s v="caprae"/>
    <e v="#N/A"/>
    <x v="1"/>
    <s v="L"/>
    <n v="55.1"/>
    <s v="R "/>
    <n v="0.25"/>
    <s v="S "/>
    <x v="2"/>
  </r>
  <r>
    <n v="802939"/>
    <s v="Chilton"/>
    <x v="4"/>
    <s v="S.CAPR"/>
    <s v="caprae"/>
    <e v="#N/A"/>
    <x v="1"/>
    <s v="L"/>
    <n v="55.2"/>
    <s v="R "/>
    <s v=" &lt;=0.1200"/>
    <s v="S "/>
    <x v="2"/>
  </r>
  <r>
    <n v="802939"/>
    <s v="Chilton"/>
    <x v="4"/>
    <s v="S.EPI"/>
    <s v="epidermidis"/>
    <e v="#N/A"/>
    <x v="0"/>
    <s v="L"/>
    <n v="56"/>
    <s v="S"/>
    <s v=" &lt;=0.1200"/>
    <s v="S "/>
    <x v="2"/>
  </r>
  <r>
    <n v="802939"/>
    <s v="Chilton"/>
    <x v="1"/>
    <m/>
    <s v="caprae"/>
    <m/>
    <x v="0"/>
    <s v="R"/>
    <n v="63"/>
    <s v="R "/>
    <n v="0.25"/>
    <s v="S "/>
    <x v="2"/>
  </r>
  <r>
    <n v="802974"/>
    <s v="Chilton"/>
    <x v="4"/>
    <s v="S.EPI"/>
    <s v="epidermidis"/>
    <e v="#N/A"/>
    <x v="0"/>
    <s v="L"/>
    <n v="57"/>
    <s v="S"/>
    <s v=" &lt;=0.1200"/>
    <s v="S "/>
    <x v="2"/>
  </r>
  <r>
    <n v="802974"/>
    <s v="Chilton"/>
    <x v="4"/>
    <s v="S.EQUO"/>
    <s v="Equorum"/>
    <e v="#N/A"/>
    <x v="0"/>
    <s v="R"/>
    <n v="58"/>
    <s v="S"/>
    <s v=" &lt;=0.1200"/>
    <s v="S "/>
    <x v="2"/>
  </r>
  <r>
    <n v="803001"/>
    <s v="Chilton"/>
    <x v="4"/>
    <s v="S.EQUO"/>
    <s v="Equorum"/>
    <e v="#N/A"/>
    <x v="1"/>
    <s v="L"/>
    <n v="59"/>
    <s v="S"/>
    <s v=" &lt;=0.1200"/>
    <s v="I "/>
    <x v="5"/>
  </r>
  <r>
    <n v="803001"/>
    <s v="Chilton"/>
    <x v="4"/>
    <m/>
    <m/>
    <e v="#N/A"/>
    <x v="0"/>
    <s v="L"/>
    <m/>
    <m/>
    <m/>
    <m/>
    <x v="6"/>
  </r>
  <r>
    <n v="803471"/>
    <s v="Chilton"/>
    <x v="1"/>
    <m/>
    <s v="chromogenes"/>
    <m/>
    <x v="1"/>
    <s v="R"/>
    <n v="20"/>
    <s v="S "/>
    <s v=" &lt;=0.1200"/>
    <s v="S "/>
    <x v="2"/>
  </r>
  <r>
    <n v="803471"/>
    <s v="Chilton"/>
    <x v="1"/>
    <m/>
    <s v="chromogenes"/>
    <m/>
    <x v="0"/>
    <s v="R"/>
    <n v="47"/>
    <s v="S "/>
    <s v=" &lt;=0.1200"/>
    <s v="S "/>
    <x v="2"/>
  </r>
  <r>
    <n v="804629"/>
    <s v="Chilton"/>
    <x v="4"/>
    <s v="S.CAPR"/>
    <s v="caprae"/>
    <e v="#N/A"/>
    <x v="0"/>
    <s v="L"/>
    <n v="60"/>
    <s v="I "/>
    <n v="0.5"/>
    <s v="S "/>
    <x v="3"/>
  </r>
  <r>
    <n v="805570"/>
    <s v="Chilton"/>
    <x v="1"/>
    <m/>
    <s v="caprae"/>
    <m/>
    <x v="1"/>
    <s v="L"/>
    <n v="21"/>
    <s v="S "/>
    <s v=" &lt;=0.1200"/>
    <s v="S "/>
    <x v="2"/>
  </r>
  <r>
    <n v="805570"/>
    <s v="Chilton"/>
    <x v="1"/>
    <m/>
    <s v="caprae"/>
    <m/>
    <x v="0"/>
    <s v="L"/>
    <n v="48"/>
    <s v="S "/>
    <s v=" &lt;=0.1200"/>
    <s v="S "/>
    <x v="2"/>
  </r>
  <r>
    <m/>
    <m/>
    <x v="1"/>
    <m/>
    <m/>
    <m/>
    <x v="2"/>
    <m/>
    <m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97E22F-BC94-764B-8626-599C07B2684B}" name="PivotTable50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0" firstHeaderRow="1" firstDataRow="2" firstDataCol="1"/>
  <pivotFields count="19">
    <pivotField axis="axisCol" showAll="0">
      <items count="5">
        <item x="0"/>
        <item x="1"/>
        <item x="3"/>
        <item h="1" x="2"/>
        <item t="default"/>
      </items>
    </pivotField>
    <pivotField showAll="0">
      <items count="5">
        <item n="CEPH" x="2"/>
        <item n="CLOX" x="0"/>
        <item n="NT" x="3"/>
        <item x="1"/>
        <item t="default"/>
      </items>
    </pivotField>
    <pivotField showAll="0"/>
    <pivotField axis="axisRow" dataField="1" showAll="0">
      <items count="21">
        <item x="4"/>
        <item x="3"/>
        <item x="6"/>
        <item x="14"/>
        <item x="0"/>
        <item x="8"/>
        <item x="11"/>
        <item x="15"/>
        <item x="7"/>
        <item m="1" x="19"/>
        <item x="13"/>
        <item x="1"/>
        <item m="1" x="18"/>
        <item m="1" x="16"/>
        <item m="1" x="17"/>
        <item x="12"/>
        <item x="9"/>
        <item x="2"/>
        <item x="5"/>
        <item x="10"/>
        <item t="default"/>
      </items>
    </pivotField>
    <pivotField showAll="0"/>
    <pivotField showAll="0">
      <items count="6">
        <item h="1" sd="0" x="4"/>
        <item x="3"/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5"/>
    </i>
    <i>
      <x v="16"/>
    </i>
    <i>
      <x v="18"/>
    </i>
    <i>
      <x v="19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epidermidis" fld="3" subtotal="count" baseField="0" baseItem="0"/>
  </dataFields>
  <formats count="1">
    <format dxfId="1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818CF6-39EE-C04E-8B90-A13AC42DC732}" name="PivotTable64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2:AO20" firstHeaderRow="1" firstDataRow="3" firstDataCol="1"/>
  <pivotFields count="5"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dataField="1" showAll="0">
      <items count="19">
        <item x="13"/>
        <item x="5"/>
        <item x="2"/>
        <item x="12"/>
        <item x="0"/>
        <item x="9"/>
        <item x="11"/>
        <item x="8"/>
        <item x="10"/>
        <item x="1"/>
        <item x="17"/>
        <item x="3"/>
        <item x="6"/>
        <item x="7"/>
        <item x="16"/>
        <item x="15"/>
        <item x="14"/>
        <item x="4"/>
        <item t="default"/>
      </items>
    </pivotField>
    <pivotField showAll="0"/>
    <pivotField axis="axisCol" showAll="0">
      <items count="6">
        <item h="1" x="1"/>
        <item x="0"/>
        <item x="4"/>
        <item x="3"/>
        <item h="1" x="2"/>
        <item t="default"/>
      </items>
    </pivotField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4"/>
    </i>
    <i>
      <x v="15"/>
    </i>
    <i>
      <x v="16"/>
    </i>
    <i t="grand">
      <x/>
    </i>
  </rowItems>
  <colFields count="2">
    <field x="0"/>
    <field x="4"/>
  </colFields>
  <colItems count="13">
    <i>
      <x/>
      <x v="1"/>
    </i>
    <i r="1">
      <x v="2"/>
    </i>
    <i r="1">
      <x v="3"/>
    </i>
    <i t="default">
      <x/>
    </i>
    <i>
      <x v="1"/>
      <x v="1"/>
    </i>
    <i r="1">
      <x v="2"/>
    </i>
    <i r="1">
      <x v="3"/>
    </i>
    <i t="default">
      <x v="1"/>
    </i>
    <i>
      <x v="2"/>
      <x v="1"/>
    </i>
    <i r="1">
      <x v="2"/>
    </i>
    <i r="1">
      <x v="3"/>
    </i>
    <i t="default">
      <x v="2"/>
    </i>
    <i t="grand">
      <x/>
    </i>
  </colItems>
  <dataFields count="1">
    <dataField name="Count of epidermidis" fld="2" subtotal="count" baseField="0" baseItem="0"/>
  </dataFields>
  <formats count="13">
    <format dxfId="12">
      <pivotArea outline="0" collapsedLevelsAreSubtotals="1" fieldPosition="0"/>
    </format>
    <format dxfId="11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10">
      <pivotArea dataOnly="0" labelOnly="1" fieldPosition="0">
        <references count="1">
          <reference field="0" count="3" defaultSubtotal="1">
            <x v="0"/>
            <x v="1"/>
            <x v="2"/>
          </reference>
        </references>
      </pivotArea>
    </format>
    <format dxfId="9">
      <pivotArea dataOnly="0" labelOnly="1" grandCol="1" outline="0" fieldPosition="0"/>
    </format>
    <format dxfId="8">
      <pivotArea dataOnly="0" labelOnly="1" fieldPosition="0">
        <references count="2">
          <reference field="0" count="1" selected="0">
            <x v="0"/>
          </reference>
          <reference field="4" count="0"/>
        </references>
      </pivotArea>
    </format>
    <format dxfId="7">
      <pivotArea dataOnly="0" labelOnly="1" fieldPosition="0">
        <references count="2">
          <reference field="0" count="1" selected="0">
            <x v="1"/>
          </reference>
          <reference field="4" count="0"/>
        </references>
      </pivotArea>
    </format>
    <format dxfId="6">
      <pivotArea dataOnly="0" labelOnly="1" fieldPosition="0">
        <references count="2">
          <reference field="0" count="1" selected="0">
            <x v="2"/>
          </reference>
          <reference field="4" count="0"/>
        </references>
      </pivotArea>
    </format>
    <format dxfId="5">
      <pivotArea outline="0" collapsedLevelsAreSubtotals="1" fieldPosition="0">
        <references count="2">
          <reference field="0" count="1" selected="0">
            <x v="1"/>
          </reference>
          <reference field="4" count="1" selected="0">
            <x v="2"/>
          </reference>
        </references>
      </pivotArea>
    </format>
    <format dxfId="4">
      <pivotArea dataOnly="0" labelOnly="1" fieldPosition="0">
        <references count="2">
          <reference field="0" count="1" selected="0">
            <x v="1"/>
          </reference>
          <reference field="4" count="1">
            <x v="2"/>
          </reference>
        </references>
      </pivotArea>
    </format>
    <format dxfId="3">
      <pivotArea outline="0" collapsedLevelsAreSubtotals="1" fieldPosition="0">
        <references count="2">
          <reference field="0" count="1" selected="0">
            <x v="2"/>
          </reference>
          <reference field="4" count="1" selected="0">
            <x v="2"/>
          </reference>
        </references>
      </pivotArea>
    </format>
    <format dxfId="2">
      <pivotArea dataOnly="0" labelOnly="1" fieldPosition="0">
        <references count="2">
          <reference field="0" count="1" selected="0">
            <x v="2"/>
          </reference>
          <reference field="4" count="1">
            <x v="2"/>
          </reference>
        </references>
      </pivotArea>
    </format>
    <format dxfId="1">
      <pivotArea collapsedLevelsAreSubtotals="1" fieldPosition="0">
        <references count="1">
          <reference field="2" count="4">
            <x v="0"/>
            <x v="1"/>
            <x v="2"/>
            <x v="3"/>
          </reference>
        </references>
      </pivotArea>
    </format>
    <format dxfId="0">
      <pivotArea dataOnly="0" labelOnly="1" fieldPosition="0">
        <references count="1">
          <reference field="2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4EADCA-BB12-B344-B5CF-8F53C922CCA7}" name="PivotTable1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E2:AW12" firstHeaderRow="1" firstDataRow="3" firstDataCol="1"/>
  <pivotFields count="13">
    <pivotField showAll="0"/>
    <pivotField showAll="0"/>
    <pivotField axis="axisCol" showAll="0">
      <items count="6">
        <item x="2"/>
        <item x="0"/>
        <item x="3"/>
        <item x="4"/>
        <item x="1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8">
        <item x="1"/>
        <item x="3"/>
        <item x="5"/>
        <item x="2"/>
        <item x="4"/>
        <item x="0"/>
        <item x="6"/>
        <item t="default"/>
      </items>
    </pivotField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2"/>
    <field x="6"/>
  </colFields>
  <colItems count="18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r="1">
      <x v="2"/>
    </i>
    <i t="default">
      <x v="4"/>
    </i>
    <i t="grand">
      <x/>
    </i>
  </colItems>
  <dataFields count="1">
    <dataField name="Count of &lt;=0.5000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0DCAA7-0F2D-1D48-BDC0-EF787D595D13}" name="PivotTable18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2" firstHeaderRow="1" firstDataRow="2" firstDataCol="1"/>
  <pivotFields count="3">
    <pivotField showAll="0"/>
    <pivotField axis="axisCol" showAll="0">
      <items count="6">
        <item x="3"/>
        <item x="1"/>
        <item x="0"/>
        <item x="4"/>
        <item x="2"/>
        <item t="default"/>
      </items>
    </pivotField>
    <pivotField axis="axisRow" dataField="1" showAll="0">
      <items count="13">
        <item h="1" x="9"/>
        <item h="1" x="11"/>
        <item h="1" x="10"/>
        <item h="1" x="8"/>
        <item h="1" x="7"/>
        <item x="1"/>
        <item x="0"/>
        <item x="3"/>
        <item x="6"/>
        <item x="4"/>
        <item x="5"/>
        <item x="2"/>
        <item t="default"/>
      </items>
    </pivotField>
  </pivotFields>
  <rowFields count="1">
    <field x="2"/>
  </rowFields>
  <rowItems count="8"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Pathoge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78C487-F657-CA43-B050-F852712AAB5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12:K119" firstHeaderRow="1" firstDataRow="1" firstDataCol="1"/>
  <pivotFields count="1">
    <pivotField axis="axisRow" dataField="1" showAll="0">
      <items count="7">
        <item x="1"/>
        <item x="5"/>
        <item x="4"/>
        <item x="3"/>
        <item x="2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mpicilli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37E74-82B4-6047-8A94-1D105F7A2B3D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12:Q116" firstHeaderRow="1" firstDataRow="1" firstDataCol="1"/>
  <pivotFields count="1">
    <pivotField axis="axisRow" dataField="1" showAll="0">
      <items count="4">
        <item x="1"/>
        <item x="2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rythromyci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5074BB-7A74-254C-8F5C-2641DC7F3255}" name="PivotTable1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Z112:AA117" firstHeaderRow="1" firstDataRow="1" firstDataCol="1"/>
  <pivotFields count="1">
    <pivotField axis="axisRow" dataField="1" showAll="0">
      <items count="5">
        <item x="1"/>
        <item x="3"/>
        <item x="2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ulfadimethoxin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705DA4-5E05-C34F-939D-6428CD10F00D}" name="PivotTable10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112:W115" firstHeaderRow="1" firstDataRow="1" firstDataCol="1"/>
  <pivotFields count="1">
    <pivotField axis="axisRow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Penicillin/ Novobioci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32CEBE-C60C-A449-A527-42AC6075DF43}" name="PivotTable9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12:U120" firstHeaderRow="1" firstDataRow="1" firstDataCol="1"/>
  <pivotFields count="1">
    <pivotField axis="axisRow" dataField="1" showAll="0">
      <items count="8">
        <item x="1"/>
        <item x="5"/>
        <item x="4"/>
        <item x="6"/>
        <item x="3"/>
        <item x="2"/>
        <item x="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Penicilli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E254A9-9B98-904F-9630-8AE1655792F2}" name="PivotTable1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112:Y117" firstHeaderRow="1" firstDataRow="1" firstDataCol="1"/>
  <pivotFields count="1">
    <pivotField axis="axisRow" dataField="1" showAll="0">
      <items count="5">
        <item x="0"/>
        <item x="2"/>
        <item x="3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irlimyci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731B9B-3286-B649-981A-2883E2B9829C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12:O115" firstHeaderRow="1" firstDataRow="1" firstDataCol="1"/>
  <pivotFields count="1">
    <pivotField axis="axisRow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Cephalothi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E9A3EC-122A-A548-8166-F905B3ABCC0F}" name="PivotTable8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112:S114" firstHeaderRow="1" firstDataRow="1" firstDataCol="1"/>
  <pivotFields count="1">
    <pivotField axis="axisRow" dataField="1" showAll="0">
      <items count="2">
        <item x="0"/>
        <item t="default"/>
      </items>
    </pivotField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Oxacilli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885E90-CCD3-CD42-AE46-348D0106149D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12:M1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eftiofu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9E79B5-93EE-6B42-B7B9-C4720C4BAD07}" name="PivotTable1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112:AC117" firstHeaderRow="1" firstDataRow="1" firstDataCol="1"/>
  <pivotFields count="1">
    <pivotField axis="axisRow" dataField="1" showAll="0">
      <items count="5">
        <item x="0"/>
        <item x="1"/>
        <item x="3"/>
        <item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etracyclin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9B1946-5EF3-3A40-AF8D-EFBC60726101}" name="PivotTable1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213:L222" firstHeaderRow="1" firstDataRow="1" firstDataCol="1"/>
  <pivotFields count="1">
    <pivotField axis="axisRow" dataField="1" showAll="0">
      <items count="9">
        <item x="0"/>
        <item x="2"/>
        <item x="3"/>
        <item x="4"/>
        <item x="5"/>
        <item x="1"/>
        <item x="7"/>
        <item x="6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Amp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E8AD80-FE73-5F4C-A5D2-5DAF44FDC6D5}" name="PivotTable2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213:Z219" firstHeaderRow="1" firstDataRow="1" firstDataCol="1"/>
  <pivotFields count="1">
    <pivotField axis="axisRow" dataField="1" showAll="0">
      <items count="6">
        <item x="1"/>
        <item x="0"/>
        <item x="3"/>
        <item x="2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ir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B7C4A-715D-D94F-A607-F146E4E33326}" name="PivotTable16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213:P217" firstHeaderRow="1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eph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781A75-025E-5C41-A220-96156E1B92F0}" name="PivotTable1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13:N219" firstHeaderRow="1" firstDataRow="1" firstDataCol="1"/>
  <pivotFields count="1">
    <pivotField axis="axisRow" dataField="1" showAll="0">
      <items count="6">
        <item x="0"/>
        <item x="1"/>
        <item x="3"/>
        <item x="2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ef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197FDD-5C13-D44C-8FB8-EB3E796838A0}" name="PivotTable17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213:R220" firstHeaderRow="1" firstDataRow="1" firstDataCol="1"/>
  <pivotFields count="1">
    <pivotField axis="axisRow" dataField="1" showAll="0">
      <items count="7">
        <item x="1"/>
        <item x="2"/>
        <item x="3"/>
        <item x="5"/>
        <item x="0"/>
        <item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7A9F7-962D-E545-87AD-A4163C3FCDB0}" name="PivotTable18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213:T217" firstHeaderRow="1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Oxaci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F50503-32AE-CD4C-96D6-3BE3A47BCDDE}" name="PivotTable23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C213:AD219" firstHeaderRow="1" firstDataRow="1" firstDataCol="1"/>
  <pivotFields count="1">
    <pivotField axis="axisRow" dataField="1" showAll="0">
      <items count="6">
        <item x="0"/>
        <item x="3"/>
        <item x="4"/>
        <item x="1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e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AF3F4-23C8-0C45-A50C-91A1C0806811}" name="PivotTable22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213:AB219" firstHeaderRow="1" firstDataRow="1" firstDataCol="1"/>
  <pivotFields count="1">
    <pivotField axis="axisRow" dataField="1" showAll="0">
      <items count="6">
        <item x="0"/>
        <item x="2"/>
        <item x="3"/>
        <item x="1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sulf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5B304-4BA8-C74E-9135-DA2745C7E9B8}" name="PivotTable20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213:X216" firstHeaderRow="1" firstDataRow="1" firstDataCol="1"/>
  <pivotFields count="1">
    <pivotField axis="axisRow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Pen_Nov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F7F89B-A3CB-2A4E-AFB8-CDCB79048D82}" name="PivotTable19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213:V222" firstHeaderRow="1" firstDataRow="1" firstDataCol="1"/>
  <pivotFields count="1">
    <pivotField axis="axisRow" dataField="1" showAll="0">
      <items count="9">
        <item x="0"/>
        <item x="5"/>
        <item x="2"/>
        <item x="3"/>
        <item x="4"/>
        <item x="7"/>
        <item x="1"/>
        <item x="6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Pe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12" dT="2024-12-11T18:21:51.27" personId="{FE5C40C8-8EBD-BB4B-AEEF-9D43009196AE}" id="{29D8245A-F4B9-F14C-9DD1-9C147C04D09B}">
    <text>CLOX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2.xml"/><Relationship Id="rId3" Type="http://schemas.openxmlformats.org/officeDocument/2006/relationships/pivotTable" Target="../pivotTables/pivotTable7.xml"/><Relationship Id="rId7" Type="http://schemas.openxmlformats.org/officeDocument/2006/relationships/pivotTable" Target="../pivotTables/pivotTable1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10" Type="http://schemas.openxmlformats.org/officeDocument/2006/relationships/pivotTable" Target="../pivotTables/pivotTable14.xml"/><Relationship Id="rId4" Type="http://schemas.openxmlformats.org/officeDocument/2006/relationships/pivotTable" Target="../pivotTables/pivotTable8.xml"/><Relationship Id="rId9" Type="http://schemas.openxmlformats.org/officeDocument/2006/relationships/pivotTable" Target="../pivotTables/pivotTable1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2.xml"/><Relationship Id="rId3" Type="http://schemas.openxmlformats.org/officeDocument/2006/relationships/pivotTable" Target="../pivotTables/pivotTable17.xml"/><Relationship Id="rId7" Type="http://schemas.openxmlformats.org/officeDocument/2006/relationships/pivotTable" Target="../pivotTables/pivotTable21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6" Type="http://schemas.openxmlformats.org/officeDocument/2006/relationships/pivotTable" Target="../pivotTables/pivotTable20.xml"/><Relationship Id="rId5" Type="http://schemas.openxmlformats.org/officeDocument/2006/relationships/pivotTable" Target="../pivotTables/pivotTable19.xml"/><Relationship Id="rId10" Type="http://schemas.openxmlformats.org/officeDocument/2006/relationships/pivotTable" Target="../pivotTables/pivotTable24.xml"/><Relationship Id="rId4" Type="http://schemas.openxmlformats.org/officeDocument/2006/relationships/pivotTable" Target="../pivotTables/pivotTable18.xml"/><Relationship Id="rId9" Type="http://schemas.openxmlformats.org/officeDocument/2006/relationships/pivotTable" Target="../pivotTables/pivotTable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8439-2032-AE46-8735-5E237C86C542}">
  <dimension ref="A2:AT50"/>
  <sheetViews>
    <sheetView zoomScale="130" zoomScaleNormal="130" workbookViewId="0">
      <selection activeCell="A4" sqref="A4"/>
    </sheetView>
  </sheetViews>
  <sheetFormatPr baseColWidth="10" defaultRowHeight="15" x14ac:dyDescent="0.2"/>
  <cols>
    <col min="1" max="1" width="17.5" bestFit="1" customWidth="1"/>
    <col min="2" max="2" width="14.83203125" bestFit="1" customWidth="1"/>
    <col min="3" max="4" width="5.1640625" bestFit="1" customWidth="1"/>
    <col min="5" max="5" width="10" bestFit="1" customWidth="1"/>
    <col min="6" max="6" width="6.5" bestFit="1" customWidth="1"/>
    <col min="7" max="7" width="5.1640625" bestFit="1" customWidth="1"/>
    <col min="8" max="8" width="3.1640625" bestFit="1" customWidth="1"/>
    <col min="9" max="9" width="8.83203125" bestFit="1" customWidth="1"/>
    <col min="10" max="10" width="4.83203125" bestFit="1" customWidth="1"/>
    <col min="11" max="11" width="2.83203125" bestFit="1" customWidth="1"/>
    <col min="12" max="12" width="3.33203125" bestFit="1" customWidth="1"/>
    <col min="13" max="13" width="7.1640625" bestFit="1" customWidth="1"/>
    <col min="14" max="15" width="10" bestFit="1" customWidth="1"/>
    <col min="16" max="16" width="10.5" bestFit="1" customWidth="1"/>
    <col min="17" max="17" width="10" bestFit="1" customWidth="1"/>
    <col min="18" max="18" width="3.1640625" bestFit="1" customWidth="1"/>
    <col min="19" max="19" width="7.6640625" bestFit="1" customWidth="1"/>
    <col min="20" max="20" width="6.33203125" bestFit="1" customWidth="1"/>
    <col min="21" max="21" width="5.1640625" bestFit="1" customWidth="1"/>
    <col min="22" max="22" width="3.1640625" bestFit="1" customWidth="1"/>
    <col min="23" max="23" width="8.83203125" bestFit="1" customWidth="1"/>
    <col min="24" max="24" width="5.1640625" bestFit="1" customWidth="1"/>
    <col min="25" max="25" width="3.1640625" bestFit="1" customWidth="1"/>
    <col min="26" max="26" width="7.1640625" bestFit="1" customWidth="1"/>
    <col min="27" max="27" width="7" bestFit="1" customWidth="1"/>
    <col min="28" max="28" width="6.5" bestFit="1" customWidth="1"/>
    <col min="29" max="30" width="5.1640625" bestFit="1" customWidth="1"/>
    <col min="31" max="31" width="3.1640625" bestFit="1" customWidth="1"/>
    <col min="32" max="32" width="7.6640625" bestFit="1" customWidth="1"/>
    <col min="33" max="33" width="6.33203125" bestFit="1" customWidth="1"/>
    <col min="34" max="34" width="5.1640625" bestFit="1" customWidth="1"/>
    <col min="35" max="35" width="3.1640625" bestFit="1" customWidth="1"/>
    <col min="36" max="36" width="8.83203125" bestFit="1" customWidth="1"/>
    <col min="37" max="37" width="5.1640625" bestFit="1" customWidth="1"/>
    <col min="38" max="38" width="5.1640625" customWidth="1"/>
    <col min="39" max="39" width="3.1640625" bestFit="1" customWidth="1"/>
    <col min="40" max="40" width="7.1640625" bestFit="1" customWidth="1"/>
    <col min="41" max="41" width="7.5" bestFit="1" customWidth="1"/>
    <col min="42" max="42" width="10" bestFit="1" customWidth="1"/>
    <col min="43" max="43" width="7.1640625" customWidth="1"/>
    <col min="44" max="44" width="7.5" bestFit="1" customWidth="1"/>
    <col min="45" max="45" width="10" bestFit="1" customWidth="1"/>
    <col min="46" max="46" width="16.5" bestFit="1" customWidth="1"/>
    <col min="47" max="47" width="10.5" bestFit="1" customWidth="1"/>
    <col min="48" max="48" width="10" bestFit="1" customWidth="1"/>
    <col min="49" max="49" width="3.1640625" bestFit="1" customWidth="1"/>
    <col min="50" max="50" width="7.1640625" bestFit="1" customWidth="1"/>
    <col min="51" max="51" width="7.5" bestFit="1" customWidth="1"/>
    <col min="52" max="52" width="8" bestFit="1" customWidth="1"/>
    <col min="53" max="54" width="10.5" bestFit="1" customWidth="1"/>
    <col min="55" max="55" width="10" bestFit="1" customWidth="1"/>
    <col min="56" max="71" width="3.1640625" bestFit="1" customWidth="1"/>
    <col min="72" max="86" width="4.1640625" bestFit="1" customWidth="1"/>
    <col min="87" max="87" width="8.83203125" bestFit="1" customWidth="1"/>
    <col min="88" max="88" width="4.6640625" bestFit="1" customWidth="1"/>
    <col min="89" max="118" width="3.1640625" bestFit="1" customWidth="1"/>
    <col min="119" max="133" width="4.1640625" bestFit="1" customWidth="1"/>
    <col min="134" max="134" width="7.1640625" bestFit="1" customWidth="1"/>
    <col min="135" max="135" width="7.5" bestFit="1" customWidth="1"/>
    <col min="136" max="136" width="6.5" bestFit="1" customWidth="1"/>
    <col min="137" max="142" width="3.1640625" bestFit="1" customWidth="1"/>
    <col min="143" max="143" width="9" bestFit="1" customWidth="1"/>
    <col min="144" max="144" width="5.1640625" bestFit="1" customWidth="1"/>
    <col min="145" max="153" width="3.1640625" bestFit="1" customWidth="1"/>
    <col min="154" max="154" width="7.6640625" bestFit="1" customWidth="1"/>
    <col min="155" max="155" width="6.33203125" bestFit="1" customWidth="1"/>
    <col min="156" max="158" width="3.1640625" bestFit="1" customWidth="1"/>
    <col min="159" max="160" width="5.1640625" bestFit="1" customWidth="1"/>
    <col min="161" max="161" width="3.1640625" bestFit="1" customWidth="1"/>
    <col min="162" max="163" width="5.1640625" bestFit="1" customWidth="1"/>
    <col min="164" max="167" width="3.1640625" bestFit="1" customWidth="1"/>
    <col min="168" max="169" width="5.1640625" bestFit="1" customWidth="1"/>
    <col min="170" max="179" width="3.1640625" bestFit="1" customWidth="1"/>
    <col min="180" max="181" width="5.1640625" bestFit="1" customWidth="1"/>
    <col min="182" max="183" width="3.1640625" bestFit="1" customWidth="1"/>
    <col min="184" max="185" width="5.1640625" bestFit="1" customWidth="1"/>
    <col min="186" max="187" width="3.1640625" bestFit="1" customWidth="1"/>
    <col min="188" max="190" width="5.1640625" bestFit="1" customWidth="1"/>
    <col min="191" max="193" width="3.1640625" bestFit="1" customWidth="1"/>
    <col min="194" max="195" width="5.1640625" bestFit="1" customWidth="1"/>
    <col min="196" max="196" width="3.1640625" bestFit="1" customWidth="1"/>
    <col min="197" max="198" width="5.1640625" bestFit="1" customWidth="1"/>
    <col min="199" max="199" width="8.83203125" bestFit="1" customWidth="1"/>
    <col min="200" max="200" width="4.6640625" bestFit="1" customWidth="1"/>
    <col min="201" max="207" width="3.1640625" bestFit="1" customWidth="1"/>
    <col min="208" max="208" width="5.1640625" bestFit="1" customWidth="1"/>
    <col min="209" max="209" width="3.1640625" bestFit="1" customWidth="1"/>
    <col min="210" max="210" width="7.1640625" bestFit="1" customWidth="1"/>
    <col min="211" max="211" width="7" bestFit="1" customWidth="1"/>
    <col min="212" max="212" width="6.5" bestFit="1" customWidth="1"/>
    <col min="213" max="216" width="2.1640625" bestFit="1" customWidth="1"/>
    <col min="217" max="222" width="3.1640625" bestFit="1" customWidth="1"/>
    <col min="223" max="225" width="5.1640625" bestFit="1" customWidth="1"/>
    <col min="226" max="226" width="3.1640625" bestFit="1" customWidth="1"/>
    <col min="227" max="227" width="9" bestFit="1" customWidth="1"/>
    <col min="228" max="228" width="5.1640625" bestFit="1" customWidth="1"/>
    <col min="229" max="231" width="2.1640625" bestFit="1" customWidth="1"/>
    <col min="232" max="232" width="3.1640625" bestFit="1" customWidth="1"/>
    <col min="233" max="234" width="5.1640625" bestFit="1" customWidth="1"/>
    <col min="235" max="236" width="3.1640625" bestFit="1" customWidth="1"/>
    <col min="237" max="237" width="5.1640625" bestFit="1" customWidth="1"/>
    <col min="238" max="243" width="3.1640625" bestFit="1" customWidth="1"/>
    <col min="244" max="244" width="5.1640625" bestFit="1" customWidth="1"/>
    <col min="245" max="246" width="3.1640625" bestFit="1" customWidth="1"/>
    <col min="247" max="247" width="5.1640625" bestFit="1" customWidth="1"/>
    <col min="248" max="249" width="3.1640625" bestFit="1" customWidth="1"/>
    <col min="250" max="250" width="5.1640625" bestFit="1" customWidth="1"/>
    <col min="251" max="252" width="3.1640625" bestFit="1" customWidth="1"/>
    <col min="253" max="253" width="7.6640625" bestFit="1" customWidth="1"/>
    <col min="254" max="254" width="6.33203125" bestFit="1" customWidth="1"/>
    <col min="255" max="258" width="2.1640625" bestFit="1" customWidth="1"/>
    <col min="259" max="260" width="3.1640625" bestFit="1" customWidth="1"/>
    <col min="261" max="262" width="5.1640625" bestFit="1" customWidth="1"/>
    <col min="263" max="265" width="3.1640625" bestFit="1" customWidth="1"/>
    <col min="266" max="267" width="5.1640625" bestFit="1" customWidth="1"/>
    <col min="268" max="276" width="3.1640625" bestFit="1" customWidth="1"/>
    <col min="277" max="278" width="5.1640625" bestFit="1" customWidth="1"/>
    <col min="279" max="288" width="3.1640625" bestFit="1" customWidth="1"/>
    <col min="289" max="289" width="8.83203125" bestFit="1" customWidth="1"/>
    <col min="290" max="290" width="4.6640625" bestFit="1" customWidth="1"/>
    <col min="291" max="291" width="3.1640625" bestFit="1" customWidth="1"/>
    <col min="292" max="292" width="5.1640625" bestFit="1" customWidth="1"/>
    <col min="293" max="298" width="3.1640625" bestFit="1" customWidth="1"/>
    <col min="299" max="301" width="5.1640625" bestFit="1" customWidth="1"/>
    <col min="302" max="308" width="3.1640625" bestFit="1" customWidth="1"/>
    <col min="309" max="309" width="5.1640625" bestFit="1" customWidth="1"/>
    <col min="310" max="315" width="3.1640625" bestFit="1" customWidth="1"/>
    <col min="316" max="316" width="6.33203125" bestFit="1" customWidth="1"/>
    <col min="317" max="317" width="7.1640625" bestFit="1" customWidth="1"/>
    <col min="318" max="318" width="7.5" bestFit="1" customWidth="1"/>
    <col min="319" max="319" width="8" bestFit="1" customWidth="1"/>
    <col min="320" max="321" width="10.5" bestFit="1" customWidth="1"/>
    <col min="322" max="322" width="10" bestFit="1" customWidth="1"/>
  </cols>
  <sheetData>
    <row r="2" spans="1:44" x14ac:dyDescent="0.2"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 t="s">
        <v>392</v>
      </c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</row>
    <row r="3" spans="1:44" x14ac:dyDescent="0.2">
      <c r="A3" s="133" t="s">
        <v>395</v>
      </c>
      <c r="B3" s="133" t="s">
        <v>381</v>
      </c>
      <c r="C3" s="1"/>
      <c r="D3" s="1"/>
      <c r="E3" s="1"/>
    </row>
    <row r="4" spans="1:44" x14ac:dyDescent="0.2">
      <c r="A4" s="133" t="s">
        <v>336</v>
      </c>
      <c r="B4" s="1" t="s">
        <v>390</v>
      </c>
      <c r="C4" s="1" t="s">
        <v>391</v>
      </c>
      <c r="D4" s="1" t="s">
        <v>392</v>
      </c>
      <c r="E4" s="1" t="s">
        <v>337</v>
      </c>
      <c r="Q4" t="s">
        <v>337</v>
      </c>
    </row>
    <row r="5" spans="1:44" x14ac:dyDescent="0.2">
      <c r="A5" s="1" t="s">
        <v>112</v>
      </c>
      <c r="B5" s="1">
        <v>1</v>
      </c>
      <c r="C5" s="1">
        <v>4</v>
      </c>
      <c r="D5" s="1"/>
      <c r="E5" s="1">
        <v>5</v>
      </c>
      <c r="P5" t="s">
        <v>336</v>
      </c>
    </row>
    <row r="6" spans="1:44" x14ac:dyDescent="0.2">
      <c r="A6" s="1" t="s">
        <v>98</v>
      </c>
      <c r="B6" s="1">
        <v>1</v>
      </c>
      <c r="C6" s="1">
        <v>10</v>
      </c>
      <c r="D6" s="1">
        <v>36</v>
      </c>
      <c r="E6" s="1">
        <v>47</v>
      </c>
      <c r="P6" t="s">
        <v>105</v>
      </c>
      <c r="Q6">
        <v>106</v>
      </c>
    </row>
    <row r="7" spans="1:44" x14ac:dyDescent="0.2">
      <c r="A7" s="1" t="s">
        <v>101</v>
      </c>
      <c r="B7" s="1">
        <v>7</v>
      </c>
      <c r="C7" s="1">
        <v>14</v>
      </c>
      <c r="D7" s="1">
        <v>12</v>
      </c>
      <c r="E7" s="1">
        <v>33</v>
      </c>
      <c r="P7" t="s">
        <v>98</v>
      </c>
      <c r="Q7">
        <v>41</v>
      </c>
      <c r="AH7" t="s">
        <v>112</v>
      </c>
    </row>
    <row r="8" spans="1:44" x14ac:dyDescent="0.2">
      <c r="A8" s="1" t="s">
        <v>110</v>
      </c>
      <c r="B8" s="1"/>
      <c r="C8" s="1"/>
      <c r="D8" s="1">
        <v>1</v>
      </c>
      <c r="E8" s="1">
        <v>1</v>
      </c>
      <c r="P8" t="s">
        <v>107</v>
      </c>
      <c r="Q8">
        <v>36</v>
      </c>
      <c r="AH8" t="s">
        <v>98</v>
      </c>
    </row>
    <row r="9" spans="1:44" x14ac:dyDescent="0.2">
      <c r="A9" s="1" t="s">
        <v>105</v>
      </c>
      <c r="B9" s="1">
        <v>80</v>
      </c>
      <c r="C9" s="1">
        <v>10</v>
      </c>
      <c r="D9" s="1">
        <v>23</v>
      </c>
      <c r="E9" s="1">
        <v>113</v>
      </c>
      <c r="P9" t="s">
        <v>332</v>
      </c>
      <c r="Q9">
        <v>34</v>
      </c>
      <c r="AH9" t="s">
        <v>101</v>
      </c>
    </row>
    <row r="10" spans="1:44" x14ac:dyDescent="0.2">
      <c r="A10" s="1" t="s">
        <v>332</v>
      </c>
      <c r="B10" s="1">
        <v>28</v>
      </c>
      <c r="C10" s="1">
        <v>1</v>
      </c>
      <c r="D10" s="1">
        <v>6</v>
      </c>
      <c r="E10" s="1">
        <v>35</v>
      </c>
      <c r="P10" t="s">
        <v>101</v>
      </c>
      <c r="Q10">
        <v>30</v>
      </c>
      <c r="AH10" t="s">
        <v>110</v>
      </c>
    </row>
    <row r="11" spans="1:44" x14ac:dyDescent="0.2">
      <c r="A11" s="1" t="s">
        <v>116</v>
      </c>
      <c r="B11" s="1">
        <v>2</v>
      </c>
      <c r="C11" s="1">
        <v>1</v>
      </c>
      <c r="D11" s="1"/>
      <c r="E11" s="1">
        <v>3</v>
      </c>
      <c r="P11" t="s">
        <v>333</v>
      </c>
      <c r="Q11">
        <v>7</v>
      </c>
      <c r="AH11" t="s">
        <v>105</v>
      </c>
    </row>
    <row r="12" spans="1:44" x14ac:dyDescent="0.2">
      <c r="A12" s="1" t="s">
        <v>331</v>
      </c>
      <c r="B12" s="1"/>
      <c r="C12" s="1"/>
      <c r="D12" s="1">
        <v>2</v>
      </c>
      <c r="E12" s="1">
        <v>2</v>
      </c>
      <c r="P12" t="s">
        <v>112</v>
      </c>
      <c r="Q12">
        <v>5</v>
      </c>
      <c r="AH12" t="s">
        <v>91</v>
      </c>
    </row>
    <row r="13" spans="1:44" x14ac:dyDescent="0.2">
      <c r="A13" s="1" t="s">
        <v>333</v>
      </c>
      <c r="B13" s="1"/>
      <c r="C13" s="1">
        <v>8</v>
      </c>
      <c r="D13" s="1"/>
      <c r="E13" s="1">
        <v>8</v>
      </c>
      <c r="P13" t="s">
        <v>116</v>
      </c>
      <c r="Q13">
        <v>3</v>
      </c>
      <c r="AH13" t="s">
        <v>116</v>
      </c>
    </row>
    <row r="14" spans="1:44" x14ac:dyDescent="0.2">
      <c r="A14" s="1" t="s">
        <v>324</v>
      </c>
      <c r="B14" s="1"/>
      <c r="C14" s="1">
        <v>3</v>
      </c>
      <c r="D14" s="1"/>
      <c r="E14" s="1">
        <v>3</v>
      </c>
      <c r="P14" t="s">
        <v>324</v>
      </c>
      <c r="Q14">
        <v>3</v>
      </c>
      <c r="AH14" t="s">
        <v>331</v>
      </c>
    </row>
    <row r="15" spans="1:44" x14ac:dyDescent="0.2">
      <c r="A15" s="1" t="s">
        <v>107</v>
      </c>
      <c r="B15" s="1">
        <v>6</v>
      </c>
      <c r="C15" s="1">
        <v>15</v>
      </c>
      <c r="D15" s="1">
        <v>22</v>
      </c>
      <c r="E15" s="1">
        <v>43</v>
      </c>
      <c r="P15" t="s">
        <v>331</v>
      </c>
      <c r="Q15">
        <v>2</v>
      </c>
      <c r="AH15" t="s">
        <v>333</v>
      </c>
    </row>
    <row r="16" spans="1:44" x14ac:dyDescent="0.2">
      <c r="A16" s="1" t="s">
        <v>118</v>
      </c>
      <c r="B16" s="1"/>
      <c r="C16" s="1">
        <v>1</v>
      </c>
      <c r="D16" s="1"/>
      <c r="E16" s="1">
        <v>1</v>
      </c>
      <c r="P16" t="s">
        <v>110</v>
      </c>
      <c r="Q16">
        <v>1</v>
      </c>
      <c r="AH16" t="s">
        <v>338</v>
      </c>
    </row>
    <row r="17" spans="1:46" x14ac:dyDescent="0.2">
      <c r="A17" s="1" t="s">
        <v>114</v>
      </c>
      <c r="B17" s="1"/>
      <c r="C17" s="1">
        <v>1</v>
      </c>
      <c r="D17" s="1"/>
      <c r="E17" s="1">
        <v>1</v>
      </c>
      <c r="P17" t="s">
        <v>118</v>
      </c>
      <c r="Q17">
        <v>1</v>
      </c>
      <c r="AH17" t="s">
        <v>324</v>
      </c>
    </row>
    <row r="18" spans="1:46" x14ac:dyDescent="0.2">
      <c r="A18" s="1" t="s">
        <v>437</v>
      </c>
      <c r="B18" s="1"/>
      <c r="C18" s="1">
        <v>1</v>
      </c>
      <c r="D18" s="1"/>
      <c r="E18" s="1">
        <v>1</v>
      </c>
      <c r="P18" t="s">
        <v>114</v>
      </c>
      <c r="Q18">
        <v>1</v>
      </c>
      <c r="AH18" t="s">
        <v>107</v>
      </c>
    </row>
    <row r="19" spans="1:46" x14ac:dyDescent="0.2">
      <c r="A19" s="1" t="s">
        <v>438</v>
      </c>
      <c r="B19" s="1"/>
      <c r="C19" s="1">
        <v>1</v>
      </c>
      <c r="D19" s="1"/>
      <c r="E19" s="1">
        <v>1</v>
      </c>
      <c r="P19" t="s">
        <v>437</v>
      </c>
      <c r="Q19">
        <v>1</v>
      </c>
      <c r="AH19" t="s">
        <v>328</v>
      </c>
    </row>
    <row r="20" spans="1:46" x14ac:dyDescent="0.2">
      <c r="A20" s="1" t="s">
        <v>337</v>
      </c>
      <c r="B20" s="1">
        <v>125</v>
      </c>
      <c r="C20" s="1">
        <v>70</v>
      </c>
      <c r="D20" s="1">
        <v>102</v>
      </c>
      <c r="E20" s="1">
        <v>297</v>
      </c>
      <c r="P20" t="s">
        <v>438</v>
      </c>
      <c r="Q20">
        <v>1</v>
      </c>
      <c r="AH20" t="s">
        <v>329</v>
      </c>
    </row>
    <row r="21" spans="1:46" x14ac:dyDescent="0.2">
      <c r="P21" t="s">
        <v>337</v>
      </c>
      <c r="Q21">
        <v>272</v>
      </c>
      <c r="AH21" t="s">
        <v>334</v>
      </c>
    </row>
    <row r="22" spans="1:46" x14ac:dyDescent="0.2">
      <c r="AT22" t="s">
        <v>118</v>
      </c>
    </row>
    <row r="23" spans="1:46" x14ac:dyDescent="0.2">
      <c r="AT23" t="s">
        <v>114</v>
      </c>
    </row>
    <row r="25" spans="1:46" x14ac:dyDescent="0.2">
      <c r="AR25" t="s">
        <v>403</v>
      </c>
    </row>
    <row r="28" spans="1:46" ht="16" thickBot="1" x14ac:dyDescent="0.25">
      <c r="B28" s="134" t="s">
        <v>390</v>
      </c>
      <c r="C28" s="134"/>
      <c r="D28" s="134"/>
      <c r="E28" s="134"/>
      <c r="F28" s="134"/>
      <c r="G28" s="134"/>
      <c r="H28" s="134"/>
      <c r="I28" s="134"/>
      <c r="J28" s="134"/>
      <c r="K28" s="134"/>
      <c r="L28" s="134" t="s">
        <v>391</v>
      </c>
      <c r="M28" s="134"/>
      <c r="N28" s="134"/>
      <c r="O28" s="134"/>
      <c r="P28" s="134"/>
      <c r="Q28" s="134"/>
      <c r="R28" s="134"/>
      <c r="S28" s="134"/>
      <c r="T28" s="134"/>
      <c r="U28" s="134"/>
      <c r="V28" s="134" t="s">
        <v>392</v>
      </c>
      <c r="W28" s="134"/>
      <c r="X28" s="134"/>
      <c r="Y28" s="134"/>
      <c r="Z28" s="134"/>
      <c r="AA28" s="134"/>
      <c r="AB28" s="134"/>
      <c r="AC28" s="134"/>
      <c r="AD28" s="134"/>
      <c r="AE28" s="134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</row>
    <row r="29" spans="1:46" x14ac:dyDescent="0.2">
      <c r="B29" s="110" t="s">
        <v>129</v>
      </c>
      <c r="C29" s="135" t="s">
        <v>180</v>
      </c>
      <c r="D29" s="136"/>
      <c r="E29" s="137"/>
      <c r="F29" s="135" t="s">
        <v>181</v>
      </c>
      <c r="G29" s="136"/>
      <c r="H29" s="137"/>
      <c r="I29" s="135" t="s">
        <v>388</v>
      </c>
      <c r="J29" s="136"/>
      <c r="K29" s="138"/>
      <c r="L29" s="110" t="s">
        <v>129</v>
      </c>
      <c r="M29" s="135" t="s">
        <v>180</v>
      </c>
      <c r="N29" s="136"/>
      <c r="O29" s="137"/>
      <c r="P29" s="135" t="s">
        <v>181</v>
      </c>
      <c r="Q29" s="136"/>
      <c r="R29" s="137"/>
      <c r="S29" s="136" t="s">
        <v>388</v>
      </c>
      <c r="T29" s="136"/>
      <c r="U29" s="138"/>
      <c r="V29" s="110" t="s">
        <v>129</v>
      </c>
      <c r="W29" s="135" t="s">
        <v>180</v>
      </c>
      <c r="X29" s="136"/>
      <c r="Y29" s="137"/>
      <c r="Z29" s="135" t="s">
        <v>181</v>
      </c>
      <c r="AA29" s="136"/>
      <c r="AB29" s="138"/>
      <c r="AC29" s="135" t="s">
        <v>388</v>
      </c>
      <c r="AD29" s="136"/>
      <c r="AE29" s="137"/>
    </row>
    <row r="30" spans="1:46" x14ac:dyDescent="0.2">
      <c r="A30" t="s">
        <v>336</v>
      </c>
      <c r="B30" s="111"/>
      <c r="C30" s="108" t="s">
        <v>396</v>
      </c>
      <c r="D30" s="1" t="s">
        <v>397</v>
      </c>
      <c r="E30" s="35" t="s">
        <v>398</v>
      </c>
      <c r="F30" s="108" t="s">
        <v>396</v>
      </c>
      <c r="G30" s="1" t="s">
        <v>397</v>
      </c>
      <c r="H30" s="35" t="s">
        <v>398</v>
      </c>
      <c r="I30" s="108" t="s">
        <v>396</v>
      </c>
      <c r="J30" s="1" t="s">
        <v>397</v>
      </c>
      <c r="K30" s="112" t="s">
        <v>398</v>
      </c>
      <c r="L30" s="111"/>
      <c r="M30" s="108" t="s">
        <v>396</v>
      </c>
      <c r="N30" s="1" t="s">
        <v>397</v>
      </c>
      <c r="O30" s="35" t="s">
        <v>398</v>
      </c>
      <c r="P30" s="108" t="s">
        <v>396</v>
      </c>
      <c r="Q30" s="1" t="s">
        <v>397</v>
      </c>
      <c r="R30" s="35" t="s">
        <v>398</v>
      </c>
      <c r="S30" s="1" t="s">
        <v>396</v>
      </c>
      <c r="T30" s="1" t="s">
        <v>397</v>
      </c>
      <c r="U30" s="112" t="s">
        <v>398</v>
      </c>
      <c r="V30" s="111"/>
      <c r="W30" s="108" t="s">
        <v>396</v>
      </c>
      <c r="X30" s="1" t="s">
        <v>397</v>
      </c>
      <c r="Y30" s="35" t="s">
        <v>398</v>
      </c>
      <c r="Z30" s="108" t="s">
        <v>396</v>
      </c>
      <c r="AA30" s="1" t="s">
        <v>397</v>
      </c>
      <c r="AB30" s="112" t="s">
        <v>398</v>
      </c>
      <c r="AC30" s="108" t="s">
        <v>396</v>
      </c>
      <c r="AD30" s="1" t="s">
        <v>397</v>
      </c>
      <c r="AE30" s="35" t="s">
        <v>398</v>
      </c>
      <c r="AF30" s="1" t="s">
        <v>399</v>
      </c>
      <c r="AG30" s="1" t="s">
        <v>402</v>
      </c>
      <c r="AH30" t="s">
        <v>336</v>
      </c>
    </row>
    <row r="31" spans="1:46" x14ac:dyDescent="0.2">
      <c r="A31" t="s">
        <v>112</v>
      </c>
      <c r="B31" s="111"/>
      <c r="C31" s="108"/>
      <c r="D31" s="1"/>
      <c r="E31" s="35"/>
      <c r="F31" s="108"/>
      <c r="G31" s="1"/>
      <c r="H31" s="35"/>
      <c r="I31" s="108"/>
      <c r="J31" s="1"/>
      <c r="K31" s="112"/>
      <c r="L31" s="111"/>
      <c r="M31" s="108"/>
      <c r="N31" s="1"/>
      <c r="O31" s="35"/>
      <c r="P31" s="108"/>
      <c r="Q31" s="1"/>
      <c r="R31" s="35"/>
      <c r="S31" s="1"/>
      <c r="T31" s="1">
        <v>1</v>
      </c>
      <c r="U31" s="112">
        <v>1</v>
      </c>
      <c r="V31" s="111"/>
      <c r="W31" s="108"/>
      <c r="X31" s="1"/>
      <c r="Y31" s="35"/>
      <c r="Z31" s="108"/>
      <c r="AA31" s="1"/>
      <c r="AB31" s="112"/>
      <c r="AC31" s="108"/>
      <c r="AD31" s="1"/>
      <c r="AE31" s="35"/>
      <c r="AF31">
        <f>SUM(C31:AE31)</f>
        <v>2</v>
      </c>
      <c r="AG31" s="116">
        <f>AF31/AF$49</f>
        <v>6.920415224913495E-3</v>
      </c>
      <c r="AH31" t="s">
        <v>112</v>
      </c>
    </row>
    <row r="32" spans="1:46" x14ac:dyDescent="0.2">
      <c r="A32" t="s">
        <v>98</v>
      </c>
      <c r="B32" s="111"/>
      <c r="C32" s="108"/>
      <c r="D32" s="1"/>
      <c r="E32" s="35"/>
      <c r="F32" s="108">
        <v>1</v>
      </c>
      <c r="G32" s="1"/>
      <c r="H32" s="35"/>
      <c r="I32" s="108"/>
      <c r="J32" s="1"/>
      <c r="K32" s="112"/>
      <c r="L32" s="111"/>
      <c r="M32" s="108">
        <v>1</v>
      </c>
      <c r="N32" s="1"/>
      <c r="O32" s="35"/>
      <c r="P32" s="108">
        <v>1</v>
      </c>
      <c r="Q32" s="1">
        <v>1</v>
      </c>
      <c r="R32" s="35"/>
      <c r="S32" s="1">
        <v>2</v>
      </c>
      <c r="T32" s="1">
        <v>2</v>
      </c>
      <c r="U32" s="112">
        <v>3</v>
      </c>
      <c r="V32" s="111">
        <v>7</v>
      </c>
      <c r="W32" s="108">
        <v>1</v>
      </c>
      <c r="X32" s="1">
        <v>1</v>
      </c>
      <c r="Y32" s="35">
        <v>7</v>
      </c>
      <c r="Z32" s="108">
        <v>1</v>
      </c>
      <c r="AA32" s="1"/>
      <c r="AB32" s="112">
        <v>7</v>
      </c>
      <c r="AC32" s="108">
        <v>4</v>
      </c>
      <c r="AD32" s="1">
        <v>4</v>
      </c>
      <c r="AE32" s="35">
        <v>7</v>
      </c>
      <c r="AF32">
        <f t="shared" ref="AF32:AF47" si="0">SUM(C32:AE32)</f>
        <v>50</v>
      </c>
      <c r="AG32" s="117">
        <f t="shared" ref="AG32:AG47" si="1">AF32/AF$49</f>
        <v>0.17301038062283736</v>
      </c>
      <c r="AH32" s="39" t="s">
        <v>98</v>
      </c>
    </row>
    <row r="33" spans="1:35" x14ac:dyDescent="0.2">
      <c r="A33" t="s">
        <v>101</v>
      </c>
      <c r="B33" s="111"/>
      <c r="C33" s="108">
        <v>1</v>
      </c>
      <c r="D33" s="1">
        <v>1</v>
      </c>
      <c r="E33" s="35">
        <v>1</v>
      </c>
      <c r="F33" s="108">
        <v>1</v>
      </c>
      <c r="G33" s="1">
        <v>1</v>
      </c>
      <c r="H33" s="35">
        <v>1</v>
      </c>
      <c r="I33" s="108"/>
      <c r="J33" s="1"/>
      <c r="K33" s="112"/>
      <c r="L33" s="111">
        <v>2</v>
      </c>
      <c r="M33" s="108"/>
      <c r="N33" s="1"/>
      <c r="O33" s="35"/>
      <c r="P33" s="108"/>
      <c r="Q33" s="1"/>
      <c r="R33" s="35"/>
      <c r="S33" s="1">
        <v>4</v>
      </c>
      <c r="T33" s="1">
        <v>5</v>
      </c>
      <c r="U33" s="112">
        <v>3</v>
      </c>
      <c r="V33" s="111">
        <v>1</v>
      </c>
      <c r="W33" s="108"/>
      <c r="X33" s="1">
        <v>2</v>
      </c>
      <c r="Y33" s="35">
        <v>3</v>
      </c>
      <c r="Z33" s="108"/>
      <c r="AA33" s="1">
        <v>1</v>
      </c>
      <c r="AB33" s="112">
        <v>4</v>
      </c>
      <c r="AC33" s="108">
        <v>1</v>
      </c>
      <c r="AD33" s="1"/>
      <c r="AE33" s="35"/>
      <c r="AF33">
        <f t="shared" si="0"/>
        <v>32</v>
      </c>
      <c r="AG33" s="117">
        <f t="shared" si="1"/>
        <v>0.11072664359861592</v>
      </c>
      <c r="AH33" s="39" t="s">
        <v>101</v>
      </c>
    </row>
    <row r="34" spans="1:35" x14ac:dyDescent="0.2">
      <c r="A34" t="s">
        <v>110</v>
      </c>
      <c r="B34" s="111"/>
      <c r="C34" s="108"/>
      <c r="D34" s="1"/>
      <c r="E34" s="35"/>
      <c r="F34" s="108"/>
      <c r="G34" s="1"/>
      <c r="H34" s="35"/>
      <c r="I34" s="108"/>
      <c r="J34" s="1"/>
      <c r="K34" s="112"/>
      <c r="L34" s="111"/>
      <c r="M34" s="108"/>
      <c r="N34" s="1"/>
      <c r="O34" s="35"/>
      <c r="P34" s="108"/>
      <c r="Q34" s="1"/>
      <c r="R34" s="35"/>
      <c r="S34" s="1"/>
      <c r="T34" s="1"/>
      <c r="U34" s="112"/>
      <c r="V34" s="111"/>
      <c r="W34" s="108"/>
      <c r="X34" s="1"/>
      <c r="Y34" s="35"/>
      <c r="Z34" s="108"/>
      <c r="AA34" s="1"/>
      <c r="AB34" s="112"/>
      <c r="AC34" s="108"/>
      <c r="AD34" s="1"/>
      <c r="AE34" s="35">
        <v>1</v>
      </c>
      <c r="AF34">
        <f t="shared" si="0"/>
        <v>1</v>
      </c>
      <c r="AG34" s="116">
        <f t="shared" si="1"/>
        <v>3.4602076124567475E-3</v>
      </c>
      <c r="AH34" t="s">
        <v>110</v>
      </c>
    </row>
    <row r="35" spans="1:35" x14ac:dyDescent="0.2">
      <c r="A35" t="s">
        <v>105</v>
      </c>
      <c r="B35" s="111">
        <v>2</v>
      </c>
      <c r="C35" s="108">
        <v>11</v>
      </c>
      <c r="D35" s="1">
        <v>13</v>
      </c>
      <c r="E35" s="35">
        <v>11</v>
      </c>
      <c r="F35" s="108">
        <v>11</v>
      </c>
      <c r="G35" s="1">
        <v>12</v>
      </c>
      <c r="H35" s="35">
        <v>15</v>
      </c>
      <c r="I35" s="108">
        <v>1</v>
      </c>
      <c r="J35" s="1">
        <v>1</v>
      </c>
      <c r="K35" s="112">
        <v>1</v>
      </c>
      <c r="L35" s="111">
        <v>3</v>
      </c>
      <c r="M35" s="108"/>
      <c r="N35" s="1"/>
      <c r="O35" s="35">
        <v>1</v>
      </c>
      <c r="P35" s="108"/>
      <c r="Q35" s="1"/>
      <c r="R35" s="35">
        <v>1</v>
      </c>
      <c r="S35" s="1">
        <v>1</v>
      </c>
      <c r="T35" s="1">
        <v>1</v>
      </c>
      <c r="U35" s="112">
        <v>3</v>
      </c>
      <c r="V35" s="111">
        <v>3</v>
      </c>
      <c r="W35" s="108">
        <v>1</v>
      </c>
      <c r="X35" s="1">
        <v>1</v>
      </c>
      <c r="Y35" s="35">
        <v>4</v>
      </c>
      <c r="Z35" s="108">
        <v>1</v>
      </c>
      <c r="AA35" s="1">
        <v>1</v>
      </c>
      <c r="AB35" s="112">
        <v>4</v>
      </c>
      <c r="AC35" s="108">
        <v>3</v>
      </c>
      <c r="AD35" s="1">
        <v>2</v>
      </c>
      <c r="AE35" s="35">
        <v>5</v>
      </c>
      <c r="AF35">
        <f t="shared" si="0"/>
        <v>111</v>
      </c>
      <c r="AG35" s="117">
        <f t="shared" si="1"/>
        <v>0.38408304498269896</v>
      </c>
      <c r="AH35" s="39" t="s">
        <v>105</v>
      </c>
    </row>
    <row r="36" spans="1:35" x14ac:dyDescent="0.2">
      <c r="A36" t="s">
        <v>91</v>
      </c>
      <c r="B36" s="111"/>
      <c r="C36" s="108"/>
      <c r="D36" s="1"/>
      <c r="E36" s="35"/>
      <c r="F36" s="108"/>
      <c r="G36" s="1"/>
      <c r="H36" s="35">
        <v>1</v>
      </c>
      <c r="I36" s="108">
        <v>13</v>
      </c>
      <c r="J36" s="1">
        <v>11</v>
      </c>
      <c r="K36" s="112">
        <v>3</v>
      </c>
      <c r="L36" s="111">
        <v>1</v>
      </c>
      <c r="M36" s="108"/>
      <c r="N36" s="1"/>
      <c r="O36" s="35"/>
      <c r="P36" s="108"/>
      <c r="Q36" s="1"/>
      <c r="R36" s="35"/>
      <c r="S36" s="1"/>
      <c r="T36" s="1"/>
      <c r="U36" s="112"/>
      <c r="V36" s="111"/>
      <c r="W36" s="108">
        <v>1</v>
      </c>
      <c r="X36" s="1"/>
      <c r="Y36" s="35"/>
      <c r="Z36" s="108"/>
      <c r="AA36" s="1"/>
      <c r="AB36" s="112"/>
      <c r="AC36" s="108">
        <v>3</v>
      </c>
      <c r="AD36" s="1">
        <v>1</v>
      </c>
      <c r="AE36" s="35"/>
      <c r="AF36">
        <f t="shared" si="0"/>
        <v>34</v>
      </c>
      <c r="AG36" s="117">
        <f t="shared" si="1"/>
        <v>0.11764705882352941</v>
      </c>
      <c r="AH36" s="39" t="s">
        <v>91</v>
      </c>
    </row>
    <row r="37" spans="1:35" x14ac:dyDescent="0.2">
      <c r="A37" t="s">
        <v>116</v>
      </c>
      <c r="B37" s="111"/>
      <c r="C37" s="108"/>
      <c r="D37" s="1"/>
      <c r="E37" s="35"/>
      <c r="F37" s="108"/>
      <c r="G37" s="1"/>
      <c r="H37" s="35"/>
      <c r="I37" s="108">
        <v>1</v>
      </c>
      <c r="J37" s="1"/>
      <c r="K37" s="112">
        <v>1</v>
      </c>
      <c r="L37" s="111"/>
      <c r="M37" s="108"/>
      <c r="N37" s="1"/>
      <c r="O37" s="35"/>
      <c r="P37" s="108"/>
      <c r="Q37" s="1"/>
      <c r="R37" s="35"/>
      <c r="S37" s="1">
        <v>1</v>
      </c>
      <c r="T37" s="1"/>
      <c r="U37" s="112"/>
      <c r="V37" s="111"/>
      <c r="W37" s="108"/>
      <c r="X37" s="1"/>
      <c r="Y37" s="35"/>
      <c r="Z37" s="108"/>
      <c r="AA37" s="1"/>
      <c r="AB37" s="112"/>
      <c r="AC37" s="108"/>
      <c r="AD37" s="1"/>
      <c r="AE37" s="35"/>
      <c r="AF37">
        <f t="shared" si="0"/>
        <v>3</v>
      </c>
      <c r="AG37" s="116">
        <f t="shared" si="1"/>
        <v>1.0380622837370242E-2</v>
      </c>
      <c r="AH37" t="s">
        <v>116</v>
      </c>
    </row>
    <row r="38" spans="1:35" x14ac:dyDescent="0.2">
      <c r="A38" t="s">
        <v>331</v>
      </c>
      <c r="B38" s="111"/>
      <c r="C38" s="108"/>
      <c r="D38" s="1"/>
      <c r="E38" s="35"/>
      <c r="F38" s="108"/>
      <c r="G38" s="1"/>
      <c r="H38" s="35"/>
      <c r="I38" s="108"/>
      <c r="J38" s="1"/>
      <c r="K38" s="112"/>
      <c r="L38" s="111"/>
      <c r="M38" s="108"/>
      <c r="N38" s="1"/>
      <c r="O38" s="35"/>
      <c r="P38" s="108"/>
      <c r="Q38" s="1"/>
      <c r="R38" s="35"/>
      <c r="S38" s="1"/>
      <c r="T38" s="1"/>
      <c r="U38" s="112"/>
      <c r="V38" s="111"/>
      <c r="W38" s="108"/>
      <c r="X38" s="1">
        <v>1</v>
      </c>
      <c r="Y38" s="35"/>
      <c r="Z38" s="108"/>
      <c r="AA38" s="1">
        <v>1</v>
      </c>
      <c r="AB38" s="112"/>
      <c r="AC38" s="108"/>
      <c r="AD38" s="1"/>
      <c r="AE38" s="35"/>
      <c r="AF38">
        <f t="shared" si="0"/>
        <v>2</v>
      </c>
      <c r="AG38" s="116">
        <f t="shared" si="1"/>
        <v>6.920415224913495E-3</v>
      </c>
      <c r="AH38" t="s">
        <v>331</v>
      </c>
    </row>
    <row r="39" spans="1:35" x14ac:dyDescent="0.2">
      <c r="A39" t="s">
        <v>333</v>
      </c>
      <c r="B39" s="111"/>
      <c r="C39" s="108"/>
      <c r="D39" s="1"/>
      <c r="E39" s="35"/>
      <c r="F39" s="108"/>
      <c r="G39" s="1"/>
      <c r="H39" s="35"/>
      <c r="I39" s="108"/>
      <c r="J39" s="1"/>
      <c r="K39" s="112"/>
      <c r="L39" s="111">
        <v>1</v>
      </c>
      <c r="M39" s="108"/>
      <c r="N39" s="1"/>
      <c r="O39" s="35">
        <v>2</v>
      </c>
      <c r="P39" s="108"/>
      <c r="Q39" s="1"/>
      <c r="R39" s="35">
        <v>3</v>
      </c>
      <c r="S39" s="1"/>
      <c r="T39" s="1">
        <v>2</v>
      </c>
      <c r="U39" s="112"/>
      <c r="V39" s="111"/>
      <c r="W39" s="108"/>
      <c r="X39" s="1"/>
      <c r="Y39" s="35"/>
      <c r="Z39" s="108"/>
      <c r="AA39" s="1"/>
      <c r="AB39" s="112"/>
      <c r="AC39" s="108"/>
      <c r="AD39" s="1"/>
      <c r="AE39" s="35"/>
      <c r="AF39">
        <f t="shared" si="0"/>
        <v>8</v>
      </c>
      <c r="AG39" s="117">
        <f t="shared" si="1"/>
        <v>2.768166089965398E-2</v>
      </c>
      <c r="AH39" s="39" t="s">
        <v>333</v>
      </c>
    </row>
    <row r="40" spans="1:35" x14ac:dyDescent="0.2">
      <c r="A40" t="s">
        <v>338</v>
      </c>
      <c r="B40" s="111"/>
      <c r="C40" s="108"/>
      <c r="D40" s="1"/>
      <c r="E40" s="35">
        <v>5</v>
      </c>
      <c r="F40" s="108"/>
      <c r="G40" s="1">
        <v>1</v>
      </c>
      <c r="H40" s="35"/>
      <c r="I40" s="108"/>
      <c r="J40" s="1">
        <v>2</v>
      </c>
      <c r="K40" s="112"/>
      <c r="L40" s="111"/>
      <c r="M40" s="108">
        <v>1</v>
      </c>
      <c r="N40" s="1">
        <v>1</v>
      </c>
      <c r="O40" s="35"/>
      <c r="P40" s="108">
        <v>1</v>
      </c>
      <c r="Q40" s="1"/>
      <c r="R40" s="35"/>
      <c r="S40" s="1">
        <v>2</v>
      </c>
      <c r="T40" s="1">
        <v>2</v>
      </c>
      <c r="U40" s="112">
        <v>1</v>
      </c>
      <c r="V40" s="111"/>
      <c r="W40" s="108"/>
      <c r="X40" s="1">
        <v>1</v>
      </c>
      <c r="Y40" s="35"/>
      <c r="Z40" s="108">
        <v>1</v>
      </c>
      <c r="AA40" s="1">
        <v>2</v>
      </c>
      <c r="AB40" s="112"/>
      <c r="AC40" s="108"/>
      <c r="AD40" s="1">
        <v>2</v>
      </c>
      <c r="AE40" s="35"/>
      <c r="AF40">
        <f t="shared" si="0"/>
        <v>22</v>
      </c>
      <c r="AG40" s="117">
        <f t="shared" si="1"/>
        <v>7.6124567474048443E-2</v>
      </c>
      <c r="AH40" s="39" t="s">
        <v>338</v>
      </c>
      <c r="AI40" s="116">
        <v>8.3000000000000004E-2</v>
      </c>
    </row>
    <row r="41" spans="1:35" x14ac:dyDescent="0.2">
      <c r="A41" t="s">
        <v>324</v>
      </c>
      <c r="B41" s="111"/>
      <c r="C41" s="108"/>
      <c r="D41" s="1"/>
      <c r="E41" s="35"/>
      <c r="F41" s="108"/>
      <c r="G41" s="1"/>
      <c r="H41" s="35"/>
      <c r="I41" s="108"/>
      <c r="J41" s="1"/>
      <c r="K41" s="112"/>
      <c r="L41" s="111"/>
      <c r="M41" s="108"/>
      <c r="N41" s="1"/>
      <c r="O41" s="35"/>
      <c r="P41" s="108"/>
      <c r="Q41" s="1"/>
      <c r="R41" s="35"/>
      <c r="S41" s="1"/>
      <c r="T41" s="1"/>
      <c r="U41" s="112">
        <v>1</v>
      </c>
      <c r="V41" s="111"/>
      <c r="W41" s="108"/>
      <c r="X41" s="1"/>
      <c r="Y41" s="35"/>
      <c r="Z41" s="108"/>
      <c r="AA41" s="1"/>
      <c r="AB41" s="112"/>
      <c r="AC41" s="108"/>
      <c r="AD41" s="1"/>
      <c r="AE41" s="35"/>
      <c r="AF41">
        <f t="shared" si="0"/>
        <v>1</v>
      </c>
      <c r="AG41" s="116">
        <f t="shared" si="1"/>
        <v>3.4602076124567475E-3</v>
      </c>
      <c r="AH41" t="s">
        <v>324</v>
      </c>
    </row>
    <row r="42" spans="1:35" x14ac:dyDescent="0.2">
      <c r="A42" t="s">
        <v>107</v>
      </c>
      <c r="B42" s="111"/>
      <c r="C42" s="108">
        <v>1</v>
      </c>
      <c r="D42" s="1"/>
      <c r="E42" s="35"/>
      <c r="F42" s="108">
        <v>2</v>
      </c>
      <c r="G42" s="1"/>
      <c r="H42" s="35"/>
      <c r="I42" s="108">
        <v>2</v>
      </c>
      <c r="J42" s="1">
        <v>1</v>
      </c>
      <c r="K42" s="112"/>
      <c r="L42" s="111"/>
      <c r="M42" s="108">
        <v>2</v>
      </c>
      <c r="N42" s="1"/>
      <c r="O42" s="35">
        <v>2</v>
      </c>
      <c r="P42" s="108">
        <v>2</v>
      </c>
      <c r="Q42" s="1"/>
      <c r="R42" s="35">
        <v>1</v>
      </c>
      <c r="S42" s="1">
        <v>1</v>
      </c>
      <c r="T42" s="1">
        <v>4</v>
      </c>
      <c r="U42" s="112">
        <v>3</v>
      </c>
      <c r="V42" s="111">
        <v>4</v>
      </c>
      <c r="W42" s="108"/>
      <c r="X42" s="1">
        <v>1</v>
      </c>
      <c r="Y42" s="35">
        <v>2</v>
      </c>
      <c r="Z42" s="108"/>
      <c r="AA42" s="1">
        <v>1</v>
      </c>
      <c r="AB42" s="112">
        <v>5</v>
      </c>
      <c r="AC42" s="108">
        <v>2</v>
      </c>
      <c r="AD42" s="1">
        <v>1</v>
      </c>
      <c r="AE42" s="35">
        <v>4</v>
      </c>
      <c r="AF42">
        <f t="shared" si="0"/>
        <v>41</v>
      </c>
      <c r="AG42" s="117">
        <f t="shared" si="1"/>
        <v>0.14186851211072665</v>
      </c>
      <c r="AH42" s="39" t="s">
        <v>107</v>
      </c>
      <c r="AI42" s="116">
        <v>0.1489</v>
      </c>
    </row>
    <row r="43" spans="1:35" x14ac:dyDescent="0.2">
      <c r="A43" t="s">
        <v>328</v>
      </c>
      <c r="B43" s="111"/>
      <c r="C43" s="108"/>
      <c r="D43" s="1"/>
      <c r="E43" s="35"/>
      <c r="F43" s="108"/>
      <c r="G43" s="1"/>
      <c r="H43" s="35"/>
      <c r="I43" s="108"/>
      <c r="J43" s="1"/>
      <c r="K43" s="112"/>
      <c r="L43" s="111"/>
      <c r="M43" s="108"/>
      <c r="N43" s="1"/>
      <c r="O43" s="35"/>
      <c r="P43" s="108"/>
      <c r="Q43" s="1"/>
      <c r="R43" s="35"/>
      <c r="S43" s="1"/>
      <c r="T43" s="1"/>
      <c r="U43" s="112"/>
      <c r="V43" s="111">
        <v>1</v>
      </c>
      <c r="W43" s="108"/>
      <c r="X43" s="1"/>
      <c r="Y43" s="35"/>
      <c r="Z43" s="108"/>
      <c r="AA43" s="1"/>
      <c r="AB43" s="112"/>
      <c r="AC43" s="108"/>
      <c r="AD43" s="1"/>
      <c r="AE43" s="35"/>
      <c r="AF43">
        <f t="shared" si="0"/>
        <v>1</v>
      </c>
      <c r="AG43" s="116">
        <f t="shared" si="1"/>
        <v>3.4602076124567475E-3</v>
      </c>
      <c r="AH43" t="s">
        <v>328</v>
      </c>
    </row>
    <row r="44" spans="1:35" x14ac:dyDescent="0.2">
      <c r="A44" t="s">
        <v>329</v>
      </c>
      <c r="B44" s="111"/>
      <c r="C44" s="108"/>
      <c r="D44" s="1"/>
      <c r="E44" s="35"/>
      <c r="F44" s="108"/>
      <c r="G44" s="1"/>
      <c r="H44" s="35"/>
      <c r="I44" s="108"/>
      <c r="J44" s="1"/>
      <c r="K44" s="112"/>
      <c r="L44" s="111"/>
      <c r="M44" s="108"/>
      <c r="N44" s="1"/>
      <c r="O44" s="35"/>
      <c r="P44" s="108"/>
      <c r="Q44" s="1"/>
      <c r="R44" s="35"/>
      <c r="S44" s="1"/>
      <c r="T44" s="1"/>
      <c r="U44" s="112"/>
      <c r="V44" s="111">
        <v>1</v>
      </c>
      <c r="W44" s="108"/>
      <c r="X44" s="1"/>
      <c r="Y44" s="35"/>
      <c r="Z44" s="108"/>
      <c r="AA44" s="1"/>
      <c r="AB44" s="112"/>
      <c r="AC44" s="108"/>
      <c r="AD44" s="1"/>
      <c r="AE44" s="35"/>
      <c r="AF44">
        <f t="shared" si="0"/>
        <v>1</v>
      </c>
      <c r="AG44" s="116">
        <f t="shared" si="1"/>
        <v>3.4602076124567475E-3</v>
      </c>
      <c r="AH44" t="s">
        <v>329</v>
      </c>
    </row>
    <row r="45" spans="1:35" x14ac:dyDescent="0.2">
      <c r="A45" t="s">
        <v>334</v>
      </c>
      <c r="B45" s="111"/>
      <c r="C45" s="108"/>
      <c r="D45" s="1"/>
      <c r="E45" s="35"/>
      <c r="F45" s="108"/>
      <c r="G45" s="1"/>
      <c r="H45" s="35"/>
      <c r="I45" s="108"/>
      <c r="J45" s="1"/>
      <c r="K45" s="112"/>
      <c r="L45" s="111"/>
      <c r="M45" s="108"/>
      <c r="N45" s="1"/>
      <c r="O45" s="35"/>
      <c r="P45" s="108"/>
      <c r="Q45" s="1"/>
      <c r="R45" s="35"/>
      <c r="S45" s="1">
        <v>2</v>
      </c>
      <c r="T45" s="1"/>
      <c r="U45" s="112"/>
      <c r="V45" s="111"/>
      <c r="W45" s="108"/>
      <c r="X45" s="1"/>
      <c r="Y45" s="35"/>
      <c r="Z45" s="108"/>
      <c r="AA45" s="1"/>
      <c r="AB45" s="112"/>
      <c r="AC45" s="108"/>
      <c r="AD45" s="1"/>
      <c r="AE45" s="35"/>
      <c r="AF45">
        <f t="shared" si="0"/>
        <v>2</v>
      </c>
      <c r="AG45" s="116">
        <f t="shared" si="1"/>
        <v>6.920415224913495E-3</v>
      </c>
      <c r="AH45" t="s">
        <v>334</v>
      </c>
    </row>
    <row r="46" spans="1:35" x14ac:dyDescent="0.2">
      <c r="A46" t="s">
        <v>118</v>
      </c>
      <c r="B46" s="111"/>
      <c r="C46" s="108"/>
      <c r="D46" s="1"/>
      <c r="E46" s="35"/>
      <c r="F46" s="108"/>
      <c r="G46" s="1"/>
      <c r="H46" s="35"/>
      <c r="I46" s="108"/>
      <c r="J46" s="1"/>
      <c r="K46" s="112"/>
      <c r="L46" s="111"/>
      <c r="M46" s="108"/>
      <c r="N46" s="1"/>
      <c r="O46" s="35"/>
      <c r="P46" s="108"/>
      <c r="Q46" s="1"/>
      <c r="R46" s="35"/>
      <c r="S46" s="1">
        <v>1</v>
      </c>
      <c r="T46" s="1"/>
      <c r="U46" s="112"/>
      <c r="V46" s="111"/>
      <c r="W46" s="108"/>
      <c r="X46" s="1"/>
      <c r="Y46" s="35"/>
      <c r="Z46" s="108"/>
      <c r="AA46" s="1"/>
      <c r="AB46" s="112"/>
      <c r="AC46" s="108"/>
      <c r="AD46" s="1"/>
      <c r="AE46" s="35"/>
      <c r="AF46">
        <f t="shared" si="0"/>
        <v>1</v>
      </c>
      <c r="AG46" s="116">
        <f t="shared" si="1"/>
        <v>3.4602076124567475E-3</v>
      </c>
      <c r="AH46" t="s">
        <v>118</v>
      </c>
    </row>
    <row r="47" spans="1:35" x14ac:dyDescent="0.2">
      <c r="A47" t="s">
        <v>114</v>
      </c>
      <c r="B47" s="111"/>
      <c r="C47" s="108"/>
      <c r="D47" s="1"/>
      <c r="E47" s="35"/>
      <c r="F47" s="108"/>
      <c r="G47" s="1"/>
      <c r="H47" s="35"/>
      <c r="I47" s="108"/>
      <c r="J47" s="1"/>
      <c r="K47" s="112"/>
      <c r="L47" s="111"/>
      <c r="M47" s="108"/>
      <c r="N47" s="1"/>
      <c r="O47" s="35"/>
      <c r="P47" s="108"/>
      <c r="Q47" s="1"/>
      <c r="R47" s="35"/>
      <c r="S47" s="1"/>
      <c r="T47" s="1"/>
      <c r="U47" s="112">
        <v>1</v>
      </c>
      <c r="V47" s="111"/>
      <c r="W47" s="108"/>
      <c r="X47" s="1"/>
      <c r="Y47" s="35"/>
      <c r="Z47" s="108"/>
      <c r="AA47" s="1"/>
      <c r="AB47" s="112"/>
      <c r="AC47" s="108"/>
      <c r="AD47" s="1"/>
      <c r="AE47" s="35"/>
      <c r="AF47">
        <f t="shared" si="0"/>
        <v>1</v>
      </c>
      <c r="AG47" s="116">
        <f t="shared" si="1"/>
        <v>3.4602076124567475E-3</v>
      </c>
      <c r="AH47" t="s">
        <v>114</v>
      </c>
    </row>
    <row r="48" spans="1:35" ht="16" thickBot="1" x14ac:dyDescent="0.25">
      <c r="A48" t="s">
        <v>337</v>
      </c>
      <c r="B48" s="113">
        <v>2</v>
      </c>
      <c r="C48" s="114">
        <f>SUM(C31:C47)</f>
        <v>13</v>
      </c>
      <c r="D48" s="114">
        <f t="shared" ref="D48:K48" si="2">SUM(D31:D47)</f>
        <v>14</v>
      </c>
      <c r="E48" s="114">
        <f t="shared" si="2"/>
        <v>17</v>
      </c>
      <c r="F48" s="114">
        <f t="shared" si="2"/>
        <v>15</v>
      </c>
      <c r="G48" s="114">
        <f t="shared" si="2"/>
        <v>14</v>
      </c>
      <c r="H48" s="114">
        <f t="shared" si="2"/>
        <v>17</v>
      </c>
      <c r="I48" s="114">
        <f t="shared" si="2"/>
        <v>17</v>
      </c>
      <c r="J48" s="114">
        <f t="shared" si="2"/>
        <v>15</v>
      </c>
      <c r="K48" s="114">
        <f t="shared" si="2"/>
        <v>5</v>
      </c>
      <c r="L48" s="113">
        <v>7</v>
      </c>
      <c r="M48" s="114">
        <f>SUM(M31:M47)</f>
        <v>4</v>
      </c>
      <c r="N48" s="114">
        <f t="shared" ref="N48:U48" si="3">SUM(N31:N47)</f>
        <v>1</v>
      </c>
      <c r="O48" s="114">
        <f t="shared" si="3"/>
        <v>5</v>
      </c>
      <c r="P48" s="114">
        <f t="shared" si="3"/>
        <v>4</v>
      </c>
      <c r="Q48" s="114">
        <f t="shared" si="3"/>
        <v>1</v>
      </c>
      <c r="R48" s="114">
        <f t="shared" si="3"/>
        <v>5</v>
      </c>
      <c r="S48" s="114">
        <f t="shared" si="3"/>
        <v>14</v>
      </c>
      <c r="T48" s="114">
        <f t="shared" si="3"/>
        <v>17</v>
      </c>
      <c r="U48" s="114">
        <f t="shared" si="3"/>
        <v>16</v>
      </c>
      <c r="V48" s="113">
        <v>17</v>
      </c>
      <c r="W48" s="114">
        <f>SUM(W31:W47)</f>
        <v>3</v>
      </c>
      <c r="X48" s="114">
        <f t="shared" ref="X48:AE48" si="4">SUM(X31:X47)</f>
        <v>7</v>
      </c>
      <c r="Y48" s="114">
        <f t="shared" si="4"/>
        <v>16</v>
      </c>
      <c r="Z48" s="114">
        <f t="shared" si="4"/>
        <v>3</v>
      </c>
      <c r="AA48" s="114">
        <f t="shared" si="4"/>
        <v>6</v>
      </c>
      <c r="AB48" s="114">
        <f t="shared" si="4"/>
        <v>20</v>
      </c>
      <c r="AC48" s="114">
        <f t="shared" si="4"/>
        <v>13</v>
      </c>
      <c r="AD48" s="114">
        <f t="shared" si="4"/>
        <v>10</v>
      </c>
      <c r="AE48" s="114">
        <f t="shared" si="4"/>
        <v>17</v>
      </c>
      <c r="AH48" t="s">
        <v>337</v>
      </c>
    </row>
    <row r="49" spans="31:32" x14ac:dyDescent="0.2">
      <c r="AE49" t="s">
        <v>400</v>
      </c>
      <c r="AF49" s="108">
        <f>SUM(C48:K48,M48:U48,W48:AE48)</f>
        <v>289</v>
      </c>
    </row>
    <row r="50" spans="31:32" ht="144" x14ac:dyDescent="0.2">
      <c r="AE50" s="115" t="s">
        <v>401</v>
      </c>
      <c r="AF50">
        <f>SUM(B48:AE48)</f>
        <v>315</v>
      </c>
    </row>
  </sheetData>
  <sortState xmlns:xlrd2="http://schemas.microsoft.com/office/spreadsheetml/2017/richdata2" ref="P6:Q20">
    <sortCondition descending="1" ref="Q6:Q20"/>
  </sortState>
  <mergeCells count="14">
    <mergeCell ref="Q2:AC2"/>
    <mergeCell ref="AD2:AR2"/>
    <mergeCell ref="W29:Y29"/>
    <mergeCell ref="AC29:AE29"/>
    <mergeCell ref="Z29:AB29"/>
    <mergeCell ref="B28:K28"/>
    <mergeCell ref="L28:U28"/>
    <mergeCell ref="V28:AE28"/>
    <mergeCell ref="C29:E29"/>
    <mergeCell ref="I29:K29"/>
    <mergeCell ref="F29:H29"/>
    <mergeCell ref="M29:O29"/>
    <mergeCell ref="S29:U29"/>
    <mergeCell ref="P29:R29"/>
  </mergeCell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5FF4-7A86-4185-B59C-CD15B8B11520}">
  <dimension ref="A1:AT301"/>
  <sheetViews>
    <sheetView topLeftCell="AB1" zoomScale="150" zoomScaleNormal="150" workbookViewId="0">
      <pane ySplit="1" topLeftCell="A2" activePane="bottomLeft" state="frozen"/>
      <selection pane="bottomLeft" activeCell="AB4" sqref="AB4"/>
    </sheetView>
  </sheetViews>
  <sheetFormatPr baseColWidth="10" defaultColWidth="8.83203125" defaultRowHeight="15" x14ac:dyDescent="0.2"/>
  <cols>
    <col min="3" max="3" width="12.33203125" style="1" bestFit="1" customWidth="1"/>
    <col min="4" max="4" width="14.33203125" bestFit="1" customWidth="1"/>
    <col min="6" max="6" width="20.83203125" style="1" customWidth="1"/>
    <col min="7" max="7" width="13.6640625" style="1" bestFit="1" customWidth="1"/>
    <col min="9" max="9" width="13.6640625" bestFit="1" customWidth="1"/>
    <col min="11" max="11" width="10.33203125" style="9" bestFit="1" customWidth="1"/>
    <col min="12" max="13" width="9" style="1" bestFit="1" customWidth="1"/>
    <col min="14" max="14" width="13.6640625" style="1" customWidth="1"/>
    <col min="15" max="15" width="9" style="1" bestFit="1" customWidth="1"/>
    <col min="16" max="16" width="10.83203125" style="1" bestFit="1" customWidth="1"/>
    <col min="17" max="17" width="9.33203125" style="1" bestFit="1" customWidth="1"/>
    <col min="18" max="18" width="11.5" style="1" bestFit="1" customWidth="1"/>
    <col min="19" max="19" width="9.5" style="1" bestFit="1" customWidth="1"/>
    <col min="20" max="20" width="11.5" style="1" bestFit="1" customWidth="1"/>
    <col min="21" max="21" width="8.6640625" style="1" bestFit="1" customWidth="1"/>
    <col min="22" max="22" width="13.1640625" style="1" hidden="1" customWidth="1"/>
    <col min="23" max="23" width="2.1640625" style="1" hidden="1" customWidth="1"/>
    <col min="24" max="24" width="255.83203125" hidden="1" customWidth="1"/>
    <col min="25" max="25" width="10.5" bestFit="1" customWidth="1"/>
    <col min="28" max="28" width="17.6640625" bestFit="1" customWidth="1"/>
    <col min="29" max="29" width="14.83203125" bestFit="1" customWidth="1"/>
    <col min="30" max="30" width="4.6640625" bestFit="1" customWidth="1"/>
    <col min="31" max="31" width="3.1640625" bestFit="1" customWidth="1"/>
    <col min="32" max="32" width="6.33203125" bestFit="1" customWidth="1"/>
    <col min="33" max="33" width="4.5" bestFit="1" customWidth="1"/>
    <col min="34" max="34" width="4.6640625" bestFit="1" customWidth="1"/>
    <col min="35" max="35" width="3.1640625" bestFit="1" customWidth="1"/>
    <col min="36" max="36" width="6.33203125" bestFit="1" customWidth="1"/>
    <col min="37" max="37" width="4.5" bestFit="1" customWidth="1"/>
    <col min="38" max="38" width="4.6640625" bestFit="1" customWidth="1"/>
    <col min="39" max="39" width="3.1640625" bestFit="1" customWidth="1"/>
    <col min="40" max="40" width="6.33203125" bestFit="1" customWidth="1"/>
    <col min="41" max="41" width="10.1640625" bestFit="1" customWidth="1"/>
    <col min="42" max="42" width="10.6640625" bestFit="1" customWidth="1"/>
    <col min="43" max="43" width="10.1640625" bestFit="1" customWidth="1"/>
    <col min="45" max="45" width="10.6640625" bestFit="1" customWidth="1"/>
    <col min="46" max="46" width="10.1640625" bestFit="1" customWidth="1"/>
  </cols>
  <sheetData>
    <row r="1" spans="1:46" s="7" customFormat="1" ht="47" customHeight="1" x14ac:dyDescent="0.2">
      <c r="A1" s="7" t="s">
        <v>374</v>
      </c>
      <c r="B1" s="3" t="s">
        <v>0</v>
      </c>
      <c r="C1" s="3" t="s">
        <v>6</v>
      </c>
      <c r="D1" s="3" t="s">
        <v>75</v>
      </c>
      <c r="E1" s="3" t="s">
        <v>76</v>
      </c>
      <c r="F1" s="3"/>
      <c r="G1" s="34" t="s">
        <v>385</v>
      </c>
      <c r="H1" s="3" t="s">
        <v>339</v>
      </c>
      <c r="I1" s="3" t="s">
        <v>339</v>
      </c>
      <c r="J1" s="3" t="s">
        <v>1</v>
      </c>
      <c r="K1" s="10" t="s">
        <v>3</v>
      </c>
      <c r="L1" s="5" t="s">
        <v>340</v>
      </c>
      <c r="M1" s="5" t="s">
        <v>341</v>
      </c>
      <c r="N1" s="65" t="s">
        <v>342</v>
      </c>
      <c r="O1" s="5" t="s">
        <v>343</v>
      </c>
      <c r="P1" s="65" t="s">
        <v>344</v>
      </c>
      <c r="Q1" s="5" t="s">
        <v>345</v>
      </c>
      <c r="R1" s="5" t="s">
        <v>346</v>
      </c>
      <c r="S1" s="5" t="s">
        <v>347</v>
      </c>
      <c r="T1" s="5" t="s">
        <v>348</v>
      </c>
      <c r="U1" s="5" t="s">
        <v>349</v>
      </c>
      <c r="V1" s="6" t="s">
        <v>87</v>
      </c>
      <c r="X1" s="8" t="s">
        <v>88</v>
      </c>
      <c r="Y1" s="13" t="s">
        <v>89</v>
      </c>
    </row>
    <row r="2" spans="1:46" ht="47" customHeight="1" x14ac:dyDescent="0.2">
      <c r="A2" cm="1">
        <f t="array" ref="A2">_xlfn.XLOOKUP(Y2,'NGS IDs for search'!I$2:I319,'NGS IDs for search'!A$2:A319)</f>
        <v>44</v>
      </c>
      <c r="B2">
        <v>33</v>
      </c>
      <c r="C2" s="1" t="s">
        <v>390</v>
      </c>
      <c r="D2">
        <v>2</v>
      </c>
      <c r="E2" s="12" t="s">
        <v>104</v>
      </c>
      <c r="F2" s="19" t="s">
        <v>105</v>
      </c>
      <c r="G2" s="19" t="s">
        <v>386</v>
      </c>
      <c r="H2" s="12" t="s">
        <v>180</v>
      </c>
      <c r="I2" s="12" t="s">
        <v>180</v>
      </c>
      <c r="J2" t="s">
        <v>8</v>
      </c>
      <c r="K2">
        <v>1</v>
      </c>
      <c r="L2" s="1" t="str" cm="1">
        <f t="array" ref="L2">_xlfn.XLOOKUP(Y2,'Master AST results2'!AB$2:AB318,'Master AST results2'!K$2:K318)</f>
        <v>&lt;=0.1200</v>
      </c>
      <c r="M2" s="1" t="str" cm="1">
        <f t="array" ref="M2">_xlfn.XLOOKUP(Y2,'Master AST results2'!AB$2:AB318,'Master AST results2'!M$2:M318)</f>
        <v>&lt;=0.5000</v>
      </c>
      <c r="N2" s="1" t="str" cm="1">
        <f t="array" ref="N2">_xlfn.XLOOKUP(Y2,'Master AST results2'!AB$2:AB318,'Master AST results2'!O$2:O318)</f>
        <v xml:space="preserve"> &lt;=2.0000</v>
      </c>
      <c r="O2" s="1" t="str" cm="1">
        <f t="array" ref="O2">_xlfn.XLOOKUP(Y2,'Master AST results2'!AB$2:AB318,'Master AST results2'!Q$2:Q318)</f>
        <v>&lt;=0.2500</v>
      </c>
      <c r="P2" s="1" t="str" cm="1">
        <f t="array" ref="P2">_xlfn.XLOOKUP(Y2,'Master AST results2'!AB$2:AB318,'Master AST results2'!S$2:S318)</f>
        <v>&lt;=2.0000</v>
      </c>
      <c r="Q2" s="1" cm="1">
        <f t="array" ref="Q2">_xlfn.XLOOKUP(Y2,'Master AST results2'!AB$2:AB318,'Master AST results2'!T$2:T318)</f>
        <v>0.25</v>
      </c>
      <c r="R2" s="1" t="str" cm="1">
        <f t="array" ref="R2">_xlfn.XLOOKUP(Y2,'Master AST results2'!AB$2:AB318,'Master AST results2'!U$2:U318)</f>
        <v>&lt;=1.0000</v>
      </c>
      <c r="S2" s="1" t="str" cm="1">
        <f t="array" ref="S2">_xlfn.XLOOKUP(Y2,'Master AST results2'!AB$2:AB318,'Master AST results2'!V$2:V318)</f>
        <v>&lt;=0.5000</v>
      </c>
      <c r="T2" s="1" t="str" cm="1">
        <f t="array" ref="T2">_xlfn.XLOOKUP(Y2, 'Master AST results2'!AB$2:AB318,'Master AST results2'!W$2:W318)</f>
        <v>&gt;256.0000</v>
      </c>
      <c r="U2" s="1" cm="1">
        <f t="array" ref="U2">_xlfn.XLOOKUP(Y2,'Master AST results2'!AB$2:AB318,'Master AST results2'!X$2:X318)</f>
        <v>2</v>
      </c>
      <c r="V2" s="31" t="s">
        <v>176</v>
      </c>
      <c r="W2" s="1">
        <v>1</v>
      </c>
      <c r="X2" s="1" t="s">
        <v>96</v>
      </c>
      <c r="Y2" t="str">
        <f t="shared" ref="Y2:Y65" si="0">B2&amp;I2&amp;J2</f>
        <v>33DOL</v>
      </c>
      <c r="AB2" s="63" t="s">
        <v>395</v>
      </c>
      <c r="AC2" s="63" t="s">
        <v>381</v>
      </c>
    </row>
    <row r="3" spans="1:46" x14ac:dyDescent="0.2">
      <c r="A3" cm="1">
        <f t="array" ref="A3">_xlfn.XLOOKUP(Y3,'NGS IDs for search'!I$2:I454,'NGS IDs for search'!A$2:A454)</f>
        <v>128</v>
      </c>
      <c r="B3">
        <v>33</v>
      </c>
      <c r="C3" s="1" t="s">
        <v>390</v>
      </c>
      <c r="D3">
        <v>2</v>
      </c>
      <c r="E3" s="12" t="s">
        <v>104</v>
      </c>
      <c r="F3" s="19" t="s">
        <v>105</v>
      </c>
      <c r="G3" s="19" t="s">
        <v>386</v>
      </c>
      <c r="H3" s="12" t="s">
        <v>181</v>
      </c>
      <c r="I3" s="12" t="s">
        <v>181</v>
      </c>
      <c r="J3" t="s">
        <v>8</v>
      </c>
      <c r="K3">
        <v>47</v>
      </c>
      <c r="L3" s="1" cm="1">
        <f t="array" ref="L3">_xlfn.XLOOKUP(Y3,'Master AST results2'!AB$2:AB319,'Master AST results2'!K$2:K319)</f>
        <v>0.25</v>
      </c>
      <c r="M3" s="1" t="str" cm="1">
        <f t="array" ref="M3">_xlfn.XLOOKUP(Y3,'Master AST results2'!AB$2:AB319,'Master AST results2'!M$2:M319)</f>
        <v>&lt;=0.5000</v>
      </c>
      <c r="N3" s="1" t="str" cm="1">
        <f t="array" ref="N3">_xlfn.XLOOKUP(Y3,'Master AST results2'!AB$2:AB319,'Master AST results2'!O$2:O319)</f>
        <v xml:space="preserve"> &lt;=2.0000</v>
      </c>
      <c r="O3" s="1" t="str" cm="1">
        <f t="array" ref="O3">_xlfn.XLOOKUP(Y3,'Master AST results2'!AB$2:AB319,'Master AST results2'!Q$2:Q319)</f>
        <v>&lt;=0.2500</v>
      </c>
      <c r="P3" s="1" t="str" cm="1">
        <f t="array" ref="P3">_xlfn.XLOOKUP(Y3,'Master AST results2'!AB$2:AB319,'Master AST results2'!S$2:S319)</f>
        <v>&lt;=2.0000</v>
      </c>
      <c r="Q3" s="1" cm="1">
        <f t="array" ref="Q3">_xlfn.XLOOKUP(Y3,'Master AST results2'!AB$2:AB319,'Master AST results2'!T$2:T319)</f>
        <v>0.25</v>
      </c>
      <c r="R3" s="1" t="str" cm="1">
        <f t="array" ref="R3">_xlfn.XLOOKUP(Y3,'Master AST results2'!AB$2:AB319,'Master AST results2'!U$2:U319)</f>
        <v>&lt;=1.0000</v>
      </c>
      <c r="S3" s="1" t="str" cm="1">
        <f t="array" ref="S3">_xlfn.XLOOKUP(Y3,'Master AST results2'!AB$2:AB319,'Master AST results2'!V$2:V319)</f>
        <v>&lt;=0.5000</v>
      </c>
      <c r="T3" s="1" t="str" cm="1">
        <f t="array" ref="T3">_xlfn.XLOOKUP(Y3, 'Master AST results2'!AB$2:AB319,'Master AST results2'!W$2:W319)</f>
        <v>&gt;256.0000</v>
      </c>
      <c r="U3" s="1" cm="1">
        <f t="array" ref="U3">_xlfn.XLOOKUP(Y3,'Master AST results2'!AB$2:AB319,'Master AST results2'!X$2:X319)</f>
        <v>2</v>
      </c>
      <c r="V3" s="31" t="s">
        <v>176</v>
      </c>
      <c r="W3" s="1">
        <v>1</v>
      </c>
      <c r="Y3" t="str">
        <f t="shared" si="0"/>
        <v>33PFL</v>
      </c>
      <c r="AC3" s="1">
        <v>1</v>
      </c>
      <c r="AD3" s="1"/>
      <c r="AE3" s="1"/>
      <c r="AF3" s="1" t="s">
        <v>404</v>
      </c>
      <c r="AG3" s="1">
        <v>2</v>
      </c>
      <c r="AH3" s="1"/>
      <c r="AI3" s="1"/>
      <c r="AJ3" s="1" t="s">
        <v>405</v>
      </c>
      <c r="AK3" s="1">
        <v>3</v>
      </c>
      <c r="AL3" s="1"/>
      <c r="AM3" s="1"/>
      <c r="AN3" s="1" t="s">
        <v>406</v>
      </c>
      <c r="AO3" s="1" t="s">
        <v>337</v>
      </c>
    </row>
    <row r="4" spans="1:46" x14ac:dyDescent="0.2">
      <c r="A4" cm="1">
        <f t="array" ref="A4">_xlfn.XLOOKUP(Y4,'NGS IDs for search'!I$2:I537,'NGS IDs for search'!A$2:A537)</f>
        <v>188</v>
      </c>
      <c r="B4" s="9">
        <v>149</v>
      </c>
      <c r="C4" s="54" t="s">
        <v>391</v>
      </c>
      <c r="D4" s="25" cm="1">
        <f t="array" ref="D4">_xlfn.XLOOKUP(Y4,'WI &amp; IA results w tx'!R$2:R392,'WI &amp; IA results w tx'!D$2:D392)</f>
        <v>2</v>
      </c>
      <c r="F4" s="19" t="s">
        <v>107</v>
      </c>
      <c r="G4" s="1" t="s">
        <v>387</v>
      </c>
      <c r="H4" s="12" t="s">
        <v>388</v>
      </c>
      <c r="I4" s="12" t="s">
        <v>181</v>
      </c>
      <c r="J4" t="s">
        <v>8</v>
      </c>
      <c r="K4">
        <v>64</v>
      </c>
      <c r="L4" s="1" t="str" cm="1">
        <f t="array" ref="L4">_xlfn.XLOOKUP(Y4,'Master AST results2'!AB$2:AB320,'Master AST results2'!K$2:K320)</f>
        <v xml:space="preserve"> &lt;=0.1200</v>
      </c>
      <c r="M4" s="1" cm="1">
        <f t="array" ref="M4">_xlfn.XLOOKUP(Y4,'Master AST results2'!AB$2:AB320,'Master AST results2'!M$2:M320)</f>
        <v>1</v>
      </c>
      <c r="N4" s="1" t="str" cm="1">
        <f t="array" ref="N4">_xlfn.XLOOKUP(Y4,'Master AST results2'!AB$2:AB320,'Master AST results2'!O$2:O320)</f>
        <v xml:space="preserve"> &lt;=2.0000</v>
      </c>
      <c r="O4" s="1" t="str" cm="1">
        <f t="array" ref="O4">_xlfn.XLOOKUP(Y4,'Master AST results2'!AB$2:AB320,'Master AST results2'!Q$2:Q320)</f>
        <v xml:space="preserve"> &lt;=0.2500</v>
      </c>
      <c r="P4" s="1" t="str" cm="1">
        <f t="array" ref="P4">_xlfn.XLOOKUP(Y4,'Master AST results2'!AB$2:AB320,'Master AST results2'!S$2:S320)</f>
        <v xml:space="preserve"> &lt;=2.0000</v>
      </c>
      <c r="Q4" s="1" t="str" cm="1">
        <f t="array" ref="Q4">_xlfn.XLOOKUP(Y4,'Master AST results2'!AB$2:AB320,'Master AST results2'!T$2:T320)</f>
        <v xml:space="preserve"> &lt;=0.1200</v>
      </c>
      <c r="R4" s="1" t="str" cm="1">
        <f t="array" ref="R4">_xlfn.XLOOKUP(Y4,'Master AST results2'!AB$2:AB320,'Master AST results2'!U$2:U320)</f>
        <v xml:space="preserve"> &lt;=1.0000</v>
      </c>
      <c r="S4" s="1" t="str" cm="1">
        <f t="array" ref="S4">_xlfn.XLOOKUP(Y4,'Master AST results2'!AB$2:AB320,'Master AST results2'!V$2:V320)</f>
        <v xml:space="preserve"> &lt;=0.5000</v>
      </c>
      <c r="T4" s="1" t="str" cm="1">
        <f t="array" ref="T4">_xlfn.XLOOKUP(Y4, 'Master AST results2'!AB$2:AB320,'Master AST results2'!W$2:W320)</f>
        <v xml:space="preserve"> &gt;256.0000</v>
      </c>
      <c r="U4" s="1" t="str" cm="1">
        <f t="array" ref="U4">_xlfn.XLOOKUP(Y4,'Master AST results2'!AB$2:AB320,'Master AST results2'!X$2:X320)</f>
        <v xml:space="preserve"> &lt;=1.0000</v>
      </c>
      <c r="V4" s="1" t="s">
        <v>95</v>
      </c>
      <c r="W4" s="1">
        <v>1</v>
      </c>
      <c r="Y4" t="str">
        <f t="shared" si="0"/>
        <v>149PFL</v>
      </c>
      <c r="AB4" s="63" t="s">
        <v>336</v>
      </c>
      <c r="AC4" s="1" t="s">
        <v>180</v>
      </c>
      <c r="AD4" s="1" t="s">
        <v>388</v>
      </c>
      <c r="AE4" s="1" t="s">
        <v>181</v>
      </c>
      <c r="AF4" s="1"/>
      <c r="AG4" s="1" t="s">
        <v>180</v>
      </c>
      <c r="AH4" s="41" t="s">
        <v>388</v>
      </c>
      <c r="AI4" s="1" t="s">
        <v>181</v>
      </c>
      <c r="AJ4" s="1"/>
      <c r="AK4" s="1" t="s">
        <v>180</v>
      </c>
      <c r="AL4" s="41" t="s">
        <v>388</v>
      </c>
      <c r="AM4" s="1" t="s">
        <v>181</v>
      </c>
      <c r="AN4" s="1"/>
      <c r="AO4" s="1"/>
    </row>
    <row r="5" spans="1:46" x14ac:dyDescent="0.2">
      <c r="B5" s="25"/>
      <c r="C5" s="54"/>
      <c r="D5" s="25"/>
      <c r="E5" s="12"/>
      <c r="F5" s="19"/>
      <c r="G5" s="19"/>
      <c r="H5" s="12"/>
      <c r="I5" s="12"/>
      <c r="J5" s="25"/>
      <c r="K5" s="32"/>
      <c r="V5" s="31" t="s">
        <v>95</v>
      </c>
      <c r="W5" s="1">
        <v>1</v>
      </c>
      <c r="AB5" s="64" t="s">
        <v>112</v>
      </c>
      <c r="AC5" s="1"/>
      <c r="AD5" s="1"/>
      <c r="AE5" s="1"/>
      <c r="AF5" s="1"/>
      <c r="AG5" s="1"/>
      <c r="AH5" s="1">
        <v>1</v>
      </c>
      <c r="AI5" s="1"/>
      <c r="AJ5" s="1">
        <v>1</v>
      </c>
      <c r="AK5" s="1"/>
      <c r="AL5" s="1">
        <v>1</v>
      </c>
      <c r="AM5" s="1"/>
      <c r="AN5" s="1">
        <v>1</v>
      </c>
      <c r="AO5" s="1">
        <v>2</v>
      </c>
    </row>
    <row r="6" spans="1:46" x14ac:dyDescent="0.2">
      <c r="A6" cm="1">
        <f t="array" ref="A6">_xlfn.XLOOKUP(Y6,'NGS IDs for search'!I$2:I538,'NGS IDs for search'!A$2:A538)</f>
        <v>189</v>
      </c>
      <c r="B6" s="25">
        <v>157</v>
      </c>
      <c r="C6" s="54" t="s">
        <v>391</v>
      </c>
      <c r="D6" s="25" cm="1">
        <f t="array" ref="D6">_xlfn.XLOOKUP(Y6,'WI &amp; IA results w tx'!R$2:R393,'WI &amp; IA results w tx'!D$2:D393)</f>
        <v>1</v>
      </c>
      <c r="E6" s="12" t="s">
        <v>97</v>
      </c>
      <c r="F6" s="19" t="s">
        <v>98</v>
      </c>
      <c r="G6" s="1" t="s">
        <v>387</v>
      </c>
      <c r="H6" s="12" t="s">
        <v>388</v>
      </c>
      <c r="I6" s="12" t="s">
        <v>181</v>
      </c>
      <c r="J6" s="25" t="s">
        <v>8</v>
      </c>
      <c r="K6" s="32">
        <v>61.1</v>
      </c>
      <c r="L6" s="1" t="str" cm="1">
        <f t="array" ref="L6">_xlfn.XLOOKUP(Y6,'Master AST results2'!AB$2:AB322,'Master AST results2'!K$2:K322)</f>
        <v xml:space="preserve"> &lt;=0.1200</v>
      </c>
      <c r="M6" s="1" t="str" cm="1">
        <f t="array" ref="M6">_xlfn.XLOOKUP(Y6,'Master AST results2'!AB$2:AB322,'Master AST results2'!M$2:M322)</f>
        <v xml:space="preserve"> &lt;=0.5000</v>
      </c>
      <c r="N6" s="1" t="str" cm="1">
        <f t="array" ref="N6">_xlfn.XLOOKUP(Y6,'Master AST results2'!AB$2:AB322,'Master AST results2'!O$2:O322)</f>
        <v xml:space="preserve"> &lt;=2.0000</v>
      </c>
      <c r="O6" s="1" t="str" cm="1">
        <f t="array" ref="O6">_xlfn.XLOOKUP(Y6,'Master AST results2'!AB$2:AB322,'Master AST results2'!Q$2:Q322)</f>
        <v xml:space="preserve"> &lt;=0.2500</v>
      </c>
      <c r="P6" s="1" t="str" cm="1">
        <f t="array" ref="P6">_xlfn.XLOOKUP(Y6,'Master AST results2'!AB$2:AB322,'Master AST results2'!S$2:S322)</f>
        <v xml:space="preserve"> &lt;=2.0000</v>
      </c>
      <c r="Q6" s="1" t="str" cm="1">
        <f t="array" ref="Q6">_xlfn.XLOOKUP(Y6,'Master AST results2'!AB$2:AB322,'Master AST results2'!T$2:T322)</f>
        <v xml:space="preserve"> &lt;=0.1200</v>
      </c>
      <c r="R6" s="1" t="str" cm="1">
        <f t="array" ref="R6">_xlfn.XLOOKUP(Y6,'Master AST results2'!AB$2:AB322,'Master AST results2'!U$2:U322)</f>
        <v xml:space="preserve"> &lt;=1.0000</v>
      </c>
      <c r="S6" s="1" t="str" cm="1">
        <f t="array" ref="S6">_xlfn.XLOOKUP(Y6,'Master AST results2'!AB$2:AB322,'Master AST results2'!V$2:V322)</f>
        <v xml:space="preserve"> &lt;=0.5000</v>
      </c>
      <c r="T6" s="1" t="str" cm="1">
        <f t="array" ref="T6">_xlfn.XLOOKUP(Y6, 'Master AST results2'!AB$2:AB322,'Master AST results2'!W$2:W322)</f>
        <v xml:space="preserve"> &lt;=32.0000</v>
      </c>
      <c r="U6" s="1" t="str" cm="1">
        <f t="array" ref="U6">_xlfn.XLOOKUP(Y6,'Master AST results2'!AB$2:AB322,'Master AST results2'!X$2:X322)</f>
        <v xml:space="preserve"> &gt;8.0000</v>
      </c>
      <c r="V6" s="31" t="s">
        <v>95</v>
      </c>
      <c r="W6" s="1">
        <v>1</v>
      </c>
      <c r="Y6" t="str">
        <f t="shared" si="0"/>
        <v>157PFL</v>
      </c>
      <c r="AB6" s="64" t="s">
        <v>98</v>
      </c>
      <c r="AC6" s="1">
        <v>2</v>
      </c>
      <c r="AD6" s="1">
        <v>6</v>
      </c>
      <c r="AE6" s="1">
        <v>3</v>
      </c>
      <c r="AF6" s="1">
        <v>11</v>
      </c>
      <c r="AG6" s="1">
        <v>1</v>
      </c>
      <c r="AH6" s="1">
        <v>6</v>
      </c>
      <c r="AI6" s="1">
        <v>1</v>
      </c>
      <c r="AJ6" s="1">
        <v>8</v>
      </c>
      <c r="AK6" s="1">
        <v>7</v>
      </c>
      <c r="AL6" s="1">
        <v>10</v>
      </c>
      <c r="AM6" s="1">
        <v>7</v>
      </c>
      <c r="AN6" s="1">
        <v>24</v>
      </c>
      <c r="AO6" s="1">
        <v>43</v>
      </c>
    </row>
    <row r="7" spans="1:46" x14ac:dyDescent="0.2">
      <c r="A7" cm="1">
        <f t="array" ref="A7">_xlfn.XLOOKUP(Y7,'NGS IDs for search'!I$2:I539,'NGS IDs for search'!A$2:A539)</f>
        <v>189</v>
      </c>
      <c r="B7" s="25">
        <v>157</v>
      </c>
      <c r="C7" s="54" t="s">
        <v>391</v>
      </c>
      <c r="D7" s="25" cm="1">
        <f t="array" ref="D7">_xlfn.XLOOKUP(Y7,'WI &amp; IA results w tx'!R$2:R394,'WI &amp; IA results w tx'!D$2:D394)</f>
        <v>1</v>
      </c>
      <c r="E7" s="12" t="s">
        <v>108</v>
      </c>
      <c r="F7" s="19" t="s">
        <v>112</v>
      </c>
      <c r="G7" s="1" t="s">
        <v>387</v>
      </c>
      <c r="H7" s="12" t="s">
        <v>388</v>
      </c>
      <c r="I7" s="12" t="s">
        <v>181</v>
      </c>
      <c r="J7" s="25" t="s">
        <v>8</v>
      </c>
      <c r="K7" s="32">
        <v>61.2</v>
      </c>
      <c r="L7" s="1" t="str" cm="1">
        <f t="array" ref="L7">_xlfn.XLOOKUP(Y7,'Master AST results2'!AB$2:AB323,'Master AST results2'!K$2:K323)</f>
        <v xml:space="preserve"> &lt;=0.1200</v>
      </c>
      <c r="M7" s="1" t="str" cm="1">
        <f t="array" ref="M7">_xlfn.XLOOKUP(Y7,'Master AST results2'!AB$2:AB323,'Master AST results2'!M$2:M323)</f>
        <v xml:space="preserve"> &lt;=0.5000</v>
      </c>
      <c r="N7" s="1" t="str" cm="1">
        <f t="array" ref="N7">_xlfn.XLOOKUP(Y7,'Master AST results2'!AB$2:AB323,'Master AST results2'!O$2:O323)</f>
        <v xml:space="preserve"> &lt;=2.0000</v>
      </c>
      <c r="O7" s="1" t="str" cm="1">
        <f t="array" ref="O7">_xlfn.XLOOKUP(Y7,'Master AST results2'!AB$2:AB323,'Master AST results2'!Q$2:Q323)</f>
        <v xml:space="preserve"> &lt;=0.2500</v>
      </c>
      <c r="P7" s="1" t="str" cm="1">
        <f t="array" ref="P7">_xlfn.XLOOKUP(Y7,'Master AST results2'!AB$2:AB323,'Master AST results2'!S$2:S323)</f>
        <v xml:space="preserve"> &lt;=2.0000</v>
      </c>
      <c r="Q7" s="1" t="str" cm="1">
        <f t="array" ref="Q7">_xlfn.XLOOKUP(Y7,'Master AST results2'!AB$2:AB323,'Master AST results2'!T$2:T323)</f>
        <v xml:space="preserve"> &lt;=0.1200</v>
      </c>
      <c r="R7" s="1" t="str" cm="1">
        <f t="array" ref="R7">_xlfn.XLOOKUP(Y7,'Master AST results2'!AB$2:AB323,'Master AST results2'!U$2:U323)</f>
        <v xml:space="preserve"> &lt;=1.0000</v>
      </c>
      <c r="S7" s="1" t="str" cm="1">
        <f t="array" ref="S7">_xlfn.XLOOKUP(Y7,'Master AST results2'!AB$2:AB323,'Master AST results2'!V$2:V323)</f>
        <v xml:space="preserve"> &lt;=0.5000</v>
      </c>
      <c r="T7" s="1" t="str" cm="1">
        <f t="array" ref="T7">_xlfn.XLOOKUP(Y7, 'Master AST results2'!AB$2:AB323,'Master AST results2'!W$2:W323)</f>
        <v xml:space="preserve"> &lt;=32.0000</v>
      </c>
      <c r="U7" s="1" t="str" cm="1">
        <f t="array" ref="U7">_xlfn.XLOOKUP(Y7,'Master AST results2'!AB$2:AB323,'Master AST results2'!X$2:X323)</f>
        <v xml:space="preserve"> &gt;8.0000</v>
      </c>
      <c r="V7" s="31" t="s">
        <v>95</v>
      </c>
      <c r="W7" s="1">
        <v>1</v>
      </c>
      <c r="Y7" t="str">
        <f t="shared" si="0"/>
        <v>157PFL</v>
      </c>
      <c r="AB7" s="64" t="s">
        <v>326</v>
      </c>
      <c r="AC7" s="1">
        <v>1</v>
      </c>
      <c r="AD7" s="1">
        <v>5</v>
      </c>
      <c r="AE7" s="1">
        <v>1</v>
      </c>
      <c r="AF7" s="1">
        <v>7</v>
      </c>
      <c r="AG7" s="1">
        <v>3</v>
      </c>
      <c r="AH7" s="1">
        <v>5</v>
      </c>
      <c r="AI7" s="1">
        <v>2</v>
      </c>
      <c r="AJ7" s="1">
        <v>10</v>
      </c>
      <c r="AK7" s="1">
        <v>4</v>
      </c>
      <c r="AL7" s="1">
        <v>3</v>
      </c>
      <c r="AM7" s="1">
        <v>5</v>
      </c>
      <c r="AN7" s="1">
        <v>12</v>
      </c>
      <c r="AO7" s="1">
        <v>29</v>
      </c>
    </row>
    <row r="8" spans="1:46" x14ac:dyDescent="0.2">
      <c r="A8" cm="1">
        <f t="array" ref="A8">_xlfn.XLOOKUP(Y8,'NGS IDs for search'!I$2:I540,'NGS IDs for search'!A$2:A540)</f>
        <v>190</v>
      </c>
      <c r="B8" s="25">
        <v>157</v>
      </c>
      <c r="C8" s="54" t="s">
        <v>391</v>
      </c>
      <c r="D8" s="25" cm="1">
        <f t="array" ref="D8">_xlfn.XLOOKUP(Y8,'WI &amp; IA results w tx'!R$2:R395,'WI &amp; IA results w tx'!D$2:D395)</f>
        <v>1</v>
      </c>
      <c r="E8" s="12" t="s">
        <v>108</v>
      </c>
      <c r="F8" s="19" t="s">
        <v>437</v>
      </c>
      <c r="G8" s="19" t="s">
        <v>387</v>
      </c>
      <c r="H8" s="12" t="s">
        <v>388</v>
      </c>
      <c r="I8" s="12" t="s">
        <v>181</v>
      </c>
      <c r="J8" s="25" t="s">
        <v>11</v>
      </c>
      <c r="K8" s="32">
        <v>63</v>
      </c>
      <c r="L8" s="1" t="str" cm="1">
        <f t="array" ref="L8">_xlfn.XLOOKUP(Y8,'Master AST results2'!AB$2:AB324,'Master AST results2'!K$2:K324)</f>
        <v xml:space="preserve"> &lt;=0.1200</v>
      </c>
      <c r="M8" s="1" t="str" cm="1">
        <f t="array" ref="M8">_xlfn.XLOOKUP(Y8,'Master AST results2'!AB$2:AB324,'Master AST results2'!M$2:M324)</f>
        <v xml:space="preserve"> &lt;=0.5000</v>
      </c>
      <c r="N8" s="1" t="str" cm="1">
        <f t="array" ref="N8">_xlfn.XLOOKUP(Y8,'Master AST results2'!AB$2:AB324,'Master AST results2'!O$2:O324)</f>
        <v xml:space="preserve"> &lt;=2.0000</v>
      </c>
      <c r="O8" s="1" cm="1">
        <f t="array" ref="O8">_xlfn.XLOOKUP(Y8,'Master AST results2'!AB$2:AB324,'Master AST results2'!Q$2:Q324)</f>
        <v>1</v>
      </c>
      <c r="P8" s="1" t="str" cm="1">
        <f t="array" ref="P8">_xlfn.XLOOKUP(Y8,'Master AST results2'!AB$2:AB324,'Master AST results2'!S$2:S324)</f>
        <v xml:space="preserve"> &lt;=2.0000</v>
      </c>
      <c r="Q8" s="1" t="str" cm="1">
        <f t="array" ref="Q8">_xlfn.XLOOKUP(Y8,'Master AST results2'!AB$2:AB324,'Master AST results2'!T$2:T324)</f>
        <v xml:space="preserve"> &lt;=0.1200</v>
      </c>
      <c r="R8" s="1" t="str" cm="1">
        <f t="array" ref="R8">_xlfn.XLOOKUP(Y8,'Master AST results2'!AB$2:AB324,'Master AST results2'!U$2:U324)</f>
        <v xml:space="preserve"> &lt;=1.0000</v>
      </c>
      <c r="S8" s="1" t="str" cm="1">
        <f t="array" ref="S8">_xlfn.XLOOKUP(Y8,'Master AST results2'!AB$2:AB324,'Master AST results2'!V$2:V324)</f>
        <v xml:space="preserve"> &lt;=0.5000</v>
      </c>
      <c r="T8" s="1" t="str" cm="1">
        <f t="array" ref="T8">_xlfn.XLOOKUP(Y8, 'Master AST results2'!AB$2:AB324,'Master AST results2'!W$2:W324)</f>
        <v xml:space="preserve"> &lt;=32.0000</v>
      </c>
      <c r="U8" s="1" cm="1">
        <f t="array" ref="U8">_xlfn.XLOOKUP(Y8,'Master AST results2'!AB$2:AB324,'Master AST results2'!X$2:X324)</f>
        <v>4</v>
      </c>
      <c r="V8" s="31" t="s">
        <v>95</v>
      </c>
      <c r="W8" s="1">
        <v>1</v>
      </c>
      <c r="Y8" t="str">
        <f t="shared" si="0"/>
        <v>157PFR</v>
      </c>
      <c r="AB8" s="64" t="s">
        <v>110</v>
      </c>
      <c r="AC8" s="1"/>
      <c r="AD8" s="1"/>
      <c r="AE8" s="1"/>
      <c r="AF8" s="1"/>
      <c r="AG8" s="1"/>
      <c r="AH8" s="1"/>
      <c r="AI8" s="1"/>
      <c r="AJ8" s="1"/>
      <c r="AK8" s="1"/>
      <c r="AL8" s="1">
        <v>1</v>
      </c>
      <c r="AM8" s="1"/>
      <c r="AN8" s="1">
        <v>1</v>
      </c>
      <c r="AO8" s="1">
        <v>1</v>
      </c>
    </row>
    <row r="9" spans="1:46" x14ac:dyDescent="0.2">
      <c r="A9" t="e" cm="1">
        <f t="array" ref="A9">_xlfn.XLOOKUP(Y9,'NGS IDs for search'!I$2:I541,'NGS IDs for search'!A$2:A541)</f>
        <v>#N/A</v>
      </c>
      <c r="B9" s="25">
        <v>165</v>
      </c>
      <c r="C9" s="54" t="s">
        <v>391</v>
      </c>
      <c r="D9" s="25" cm="1">
        <f t="array" ref="D9">_xlfn.XLOOKUP(Y9,'WI &amp; IA results w tx'!R$2:R396,'WI &amp; IA results w tx'!D$2:D396)</f>
        <v>3</v>
      </c>
      <c r="E9" s="12" t="s">
        <v>100</v>
      </c>
      <c r="F9" s="19" t="s">
        <v>101</v>
      </c>
      <c r="G9" s="19" t="s">
        <v>388</v>
      </c>
      <c r="H9" s="12" t="s">
        <v>388</v>
      </c>
      <c r="I9" s="12" t="s">
        <v>181</v>
      </c>
      <c r="J9" s="25" t="s">
        <v>8</v>
      </c>
      <c r="K9" s="32">
        <v>64.099999999999994</v>
      </c>
      <c r="L9" s="1" cm="1">
        <f t="array" ref="L9">_xlfn.XLOOKUP(Y9,'Master AST results2'!AB$2:AB325,'Master AST results2'!K$2:K325)</f>
        <v>0.5</v>
      </c>
      <c r="M9" s="1" t="str" cm="1">
        <f t="array" ref="M9">_xlfn.XLOOKUP(Y9,'Master AST results2'!AB$2:AB325,'Master AST results2'!M$2:M325)</f>
        <v xml:space="preserve"> &lt;=0.5000</v>
      </c>
      <c r="N9" s="1" t="str" cm="1">
        <f t="array" ref="N9">_xlfn.XLOOKUP(Y9,'Master AST results2'!AB$2:AB325,'Master AST results2'!O$2:O325)</f>
        <v xml:space="preserve"> &lt;=2.0000</v>
      </c>
      <c r="O9" s="1" cm="1">
        <f t="array" ref="O9">_xlfn.XLOOKUP(Y9,'Master AST results2'!AB$2:AB325,'Master AST results2'!Q$2:Q325)</f>
        <v>0.5</v>
      </c>
      <c r="P9" s="1" t="str" cm="1">
        <f t="array" ref="P9">_xlfn.XLOOKUP(Y9,'Master AST results2'!AB$2:AB325,'Master AST results2'!S$2:S325)</f>
        <v xml:space="preserve"> &lt;=2.0000</v>
      </c>
      <c r="Q9" s="1" cm="1">
        <f t="array" ref="Q9">_xlfn.XLOOKUP(Y9,'Master AST results2'!AB$2:AB325,'Master AST results2'!T$2:T325)</f>
        <v>0.5</v>
      </c>
      <c r="R9" s="1" t="str" cm="1">
        <f t="array" ref="R9">_xlfn.XLOOKUP(Y9,'Master AST results2'!AB$2:AB325,'Master AST results2'!U$2:U325)</f>
        <v xml:space="preserve"> &lt;=1.0000</v>
      </c>
      <c r="S9" s="1" t="str" cm="1">
        <f t="array" ref="S9">_xlfn.XLOOKUP(Y9,'Master AST results2'!AB$2:AB325,'Master AST results2'!V$2:V325)</f>
        <v xml:space="preserve"> &lt;=0.5000</v>
      </c>
      <c r="T9" s="1" t="str" cm="1">
        <f t="array" ref="T9">_xlfn.XLOOKUP(Y9, 'Master AST results2'!AB$2:AB325,'Master AST results2'!W$2:W325)</f>
        <v xml:space="preserve"> &lt;=32.0000</v>
      </c>
      <c r="U9" s="1" t="str" cm="1">
        <f t="array" ref="U9">_xlfn.XLOOKUP(Y9,'Master AST results2'!AB$2:AB325,'Master AST results2'!X$2:X325)</f>
        <v xml:space="preserve"> &lt;=1.0000</v>
      </c>
      <c r="V9" s="31" t="s">
        <v>95</v>
      </c>
      <c r="W9" s="1">
        <v>1</v>
      </c>
      <c r="Y9" t="str">
        <f t="shared" si="0"/>
        <v>165PFL</v>
      </c>
      <c r="AB9" s="64" t="s">
        <v>105</v>
      </c>
      <c r="AC9" s="1">
        <v>12</v>
      </c>
      <c r="AD9" s="1">
        <v>5</v>
      </c>
      <c r="AE9" s="1">
        <v>12</v>
      </c>
      <c r="AF9" s="1">
        <v>29</v>
      </c>
      <c r="AG9" s="1">
        <v>14</v>
      </c>
      <c r="AH9" s="41">
        <v>4</v>
      </c>
      <c r="AI9" s="1">
        <v>13</v>
      </c>
      <c r="AJ9" s="1">
        <v>31</v>
      </c>
      <c r="AK9" s="1">
        <v>16</v>
      </c>
      <c r="AL9" s="41">
        <v>9</v>
      </c>
      <c r="AM9" s="1">
        <v>20</v>
      </c>
      <c r="AN9" s="1">
        <v>45</v>
      </c>
      <c r="AO9" s="1">
        <v>105</v>
      </c>
    </row>
    <row r="10" spans="1:46" x14ac:dyDescent="0.2">
      <c r="A10" t="e" cm="1">
        <f t="array" ref="A10">_xlfn.XLOOKUP(Y10,'NGS IDs for search'!I$2:I542,'NGS IDs for search'!A$2:A542)</f>
        <v>#N/A</v>
      </c>
      <c r="B10" s="25">
        <v>165</v>
      </c>
      <c r="C10" s="54" t="s">
        <v>391</v>
      </c>
      <c r="D10" s="25" cm="1">
        <f t="array" ref="D10">_xlfn.XLOOKUP(Y10,'WI &amp; IA results w tx'!R$2:R397,'WI &amp; IA results w tx'!D$2:D397)</f>
        <v>3</v>
      </c>
      <c r="E10" s="12" t="s">
        <v>111</v>
      </c>
      <c r="F10" s="19" t="s">
        <v>112</v>
      </c>
      <c r="G10" s="19" t="s">
        <v>388</v>
      </c>
      <c r="H10" s="12" t="s">
        <v>388</v>
      </c>
      <c r="I10" s="12" t="s">
        <v>181</v>
      </c>
      <c r="J10" s="25" t="s">
        <v>8</v>
      </c>
      <c r="K10" s="32">
        <v>64.2</v>
      </c>
      <c r="L10" s="1" cm="1">
        <f t="array" ref="L10">_xlfn.XLOOKUP(Y10,'Master AST results2'!AB$2:AB326,'Master AST results2'!K$2:K326)</f>
        <v>0.5</v>
      </c>
      <c r="M10" s="1" t="str" cm="1">
        <f t="array" ref="M10">_xlfn.XLOOKUP(Y10,'Master AST results2'!AB$2:AB326,'Master AST results2'!M$2:M326)</f>
        <v xml:space="preserve"> &lt;=0.5000</v>
      </c>
      <c r="N10" s="1" t="str" cm="1">
        <f t="array" ref="N10">_xlfn.XLOOKUP(Y10,'Master AST results2'!AB$2:AB326,'Master AST results2'!O$2:O326)</f>
        <v xml:space="preserve"> &lt;=2.0000</v>
      </c>
      <c r="O10" s="1" cm="1">
        <f t="array" ref="O10">_xlfn.XLOOKUP(Y10,'Master AST results2'!AB$2:AB326,'Master AST results2'!Q$2:Q326)</f>
        <v>0.5</v>
      </c>
      <c r="P10" s="1" t="str" cm="1">
        <f t="array" ref="P10">_xlfn.XLOOKUP(Y10,'Master AST results2'!AB$2:AB326,'Master AST results2'!S$2:S326)</f>
        <v xml:space="preserve"> &lt;=2.0000</v>
      </c>
      <c r="Q10" s="1" cm="1">
        <f t="array" ref="Q10">_xlfn.XLOOKUP(Y10,'Master AST results2'!AB$2:AB326,'Master AST results2'!T$2:T326)</f>
        <v>0.5</v>
      </c>
      <c r="R10" s="1" t="str" cm="1">
        <f t="array" ref="R10">_xlfn.XLOOKUP(Y10,'Master AST results2'!AB$2:AB326,'Master AST results2'!U$2:U326)</f>
        <v xml:space="preserve"> &lt;=1.0000</v>
      </c>
      <c r="S10" s="1" t="str" cm="1">
        <f t="array" ref="S10">_xlfn.XLOOKUP(Y10,'Master AST results2'!AB$2:AB326,'Master AST results2'!V$2:V326)</f>
        <v xml:space="preserve"> &lt;=0.5000</v>
      </c>
      <c r="T10" s="1" t="str" cm="1">
        <f t="array" ref="T10">_xlfn.XLOOKUP(Y10, 'Master AST results2'!AB$2:AB326,'Master AST results2'!W$2:W326)</f>
        <v xml:space="preserve"> &lt;=32.0000</v>
      </c>
      <c r="U10" s="1" t="str" cm="1">
        <f t="array" ref="U10">_xlfn.XLOOKUP(Y10,'Master AST results2'!AB$2:AB326,'Master AST results2'!X$2:X326)</f>
        <v xml:space="preserve"> &lt;=1.0000</v>
      </c>
      <c r="V10" s="31" t="s">
        <v>95</v>
      </c>
      <c r="W10" s="1">
        <v>1</v>
      </c>
      <c r="Y10" t="str">
        <f t="shared" si="0"/>
        <v>165PFL</v>
      </c>
      <c r="AB10" s="64" t="s">
        <v>91</v>
      </c>
      <c r="AC10" s="1">
        <v>1</v>
      </c>
      <c r="AD10" s="1">
        <v>16</v>
      </c>
      <c r="AE10" s="1"/>
      <c r="AF10" s="1">
        <v>17</v>
      </c>
      <c r="AG10" s="1"/>
      <c r="AH10" s="41">
        <v>13</v>
      </c>
      <c r="AI10" s="1"/>
      <c r="AJ10" s="1">
        <v>13</v>
      </c>
      <c r="AK10" s="1"/>
      <c r="AL10" s="41">
        <v>3</v>
      </c>
      <c r="AM10" s="1">
        <v>1</v>
      </c>
      <c r="AN10" s="1">
        <v>4</v>
      </c>
      <c r="AO10" s="1">
        <v>34</v>
      </c>
    </row>
    <row r="11" spans="1:46" x14ac:dyDescent="0.2">
      <c r="A11" cm="1">
        <f t="array" ref="A11">_xlfn.XLOOKUP(Y11,'NGS IDs for search'!I$2:I543,'NGS IDs for search'!A$2:A543)</f>
        <v>192</v>
      </c>
      <c r="B11" s="25">
        <v>188</v>
      </c>
      <c r="C11" s="54" t="s">
        <v>391</v>
      </c>
      <c r="D11" s="25" cm="1">
        <f t="array" ref="D11">_xlfn.XLOOKUP(Y11,'WI &amp; IA results w tx'!R$2:R398,'WI &amp; IA results w tx'!D$2:D398)</f>
        <v>3</v>
      </c>
      <c r="E11" s="12" t="s">
        <v>106</v>
      </c>
      <c r="F11" s="19" t="s">
        <v>107</v>
      </c>
      <c r="G11" s="19" t="s">
        <v>388</v>
      </c>
      <c r="H11" s="12" t="s">
        <v>388</v>
      </c>
      <c r="I11" s="12" t="s">
        <v>181</v>
      </c>
      <c r="J11" s="25" t="s">
        <v>8</v>
      </c>
      <c r="K11" s="32">
        <v>65</v>
      </c>
      <c r="L11" s="1" t="str" cm="1">
        <f t="array" ref="L11">_xlfn.XLOOKUP(Y11,'Master AST results2'!AB$2:AB327,'Master AST results2'!K$2:K327)</f>
        <v xml:space="preserve"> &lt;=0.1200</v>
      </c>
      <c r="M11" s="1" cm="1">
        <f t="array" ref="M11">_xlfn.XLOOKUP(Y11,'Master AST results2'!AB$2:AB327,'Master AST results2'!M$2:M327)</f>
        <v>1</v>
      </c>
      <c r="N11" s="1" t="str" cm="1">
        <f t="array" ref="N11">_xlfn.XLOOKUP(Y11,'Master AST results2'!AB$2:AB327,'Master AST results2'!O$2:O327)</f>
        <v xml:space="preserve"> &lt;=2.0000</v>
      </c>
      <c r="O11" s="1" t="str" cm="1">
        <f t="array" ref="O11">_xlfn.XLOOKUP(Y11,'Master AST results2'!AB$2:AB327,'Master AST results2'!Q$2:Q327)</f>
        <v xml:space="preserve"> &lt;=0.2500</v>
      </c>
      <c r="P11" s="1" t="str" cm="1">
        <f t="array" ref="P11">_xlfn.XLOOKUP(Y11,'Master AST results2'!AB$2:AB327,'Master AST results2'!S$2:S327)</f>
        <v xml:space="preserve"> &lt;=2.0000</v>
      </c>
      <c r="Q11" s="1" t="str" cm="1">
        <f t="array" ref="Q11">_xlfn.XLOOKUP(Y11,'Master AST results2'!AB$2:AB327,'Master AST results2'!T$2:T327)</f>
        <v xml:space="preserve"> &lt;=0.1200</v>
      </c>
      <c r="R11" s="1" t="str" cm="1">
        <f t="array" ref="R11">_xlfn.XLOOKUP(Y11,'Master AST results2'!AB$2:AB327,'Master AST results2'!U$2:U327)</f>
        <v xml:space="preserve"> &lt;=1.0000</v>
      </c>
      <c r="S11" s="1" t="str" cm="1">
        <f t="array" ref="S11">_xlfn.XLOOKUP(Y11,'Master AST results2'!AB$2:AB327,'Master AST results2'!V$2:V327)</f>
        <v xml:space="preserve"> &lt;=0.5000</v>
      </c>
      <c r="T11" s="1" t="str" cm="1">
        <f t="array" ref="T11">_xlfn.XLOOKUP(Y11, 'Master AST results2'!AB$2:AB327,'Master AST results2'!W$2:W327)</f>
        <v xml:space="preserve"> &gt;256.0000</v>
      </c>
      <c r="U11" s="1" t="str" cm="1">
        <f t="array" ref="U11">_xlfn.XLOOKUP(Y11,'Master AST results2'!AB$2:AB327,'Master AST results2'!X$2:X327)</f>
        <v xml:space="preserve"> &lt;=1.0000</v>
      </c>
      <c r="V11" s="31" t="s">
        <v>95</v>
      </c>
      <c r="W11" s="1">
        <v>1</v>
      </c>
      <c r="Y11" t="str">
        <f t="shared" si="0"/>
        <v>188PFL</v>
      </c>
      <c r="AB11" s="64" t="s">
        <v>116</v>
      </c>
      <c r="AC11" s="1"/>
      <c r="AD11" s="1">
        <v>2</v>
      </c>
      <c r="AE11" s="1"/>
      <c r="AF11" s="1">
        <v>2</v>
      </c>
      <c r="AG11" s="1"/>
      <c r="AH11" s="41"/>
      <c r="AI11" s="1"/>
      <c r="AJ11" s="1"/>
      <c r="AK11" s="1"/>
      <c r="AL11" s="41">
        <v>1</v>
      </c>
      <c r="AM11" s="1"/>
      <c r="AN11" s="1">
        <v>1</v>
      </c>
      <c r="AO11" s="1">
        <v>3</v>
      </c>
    </row>
    <row r="12" spans="1:46" s="96" customFormat="1" x14ac:dyDescent="0.2">
      <c r="A12" cm="1">
        <f t="array" ref="A12">_xlfn.XLOOKUP(Y12,'NGS IDs for search'!I$2:I544,'NGS IDs for search'!A$2:A544)</f>
        <v>194</v>
      </c>
      <c r="B12" s="25">
        <v>204</v>
      </c>
      <c r="C12" s="54" t="s">
        <v>391</v>
      </c>
      <c r="D12" s="25" cm="1">
        <f t="array" ref="D12">_xlfn.XLOOKUP(Y12,'WI &amp; IA results w tx'!R$2:R399,'WI &amp; IA results w tx'!D$2:D399)</f>
        <v>2</v>
      </c>
      <c r="E12" s="11" t="s">
        <v>106</v>
      </c>
      <c r="F12" s="19" t="s">
        <v>107</v>
      </c>
      <c r="G12" s="19" t="s">
        <v>388</v>
      </c>
      <c r="H12" s="12" t="s">
        <v>388</v>
      </c>
      <c r="I12" s="12" t="s">
        <v>181</v>
      </c>
      <c r="J12" s="25" t="s">
        <v>8</v>
      </c>
      <c r="K12" s="32">
        <v>66</v>
      </c>
      <c r="L12" s="1" t="str" cm="1">
        <f t="array" ref="L12">_xlfn.XLOOKUP(Y12,'Master AST results2'!AB$2:AB328,'Master AST results2'!K$2:K328)</f>
        <v xml:space="preserve"> &lt;=0.1200</v>
      </c>
      <c r="M12" s="1" cm="1">
        <f t="array" ref="M12">_xlfn.XLOOKUP(Y12,'Master AST results2'!AB$2:AB328,'Master AST results2'!M$2:M328)</f>
        <v>1</v>
      </c>
      <c r="N12" s="1" t="str" cm="1">
        <f t="array" ref="N12">_xlfn.XLOOKUP(Y12,'Master AST results2'!AB$2:AB328,'Master AST results2'!O$2:O328)</f>
        <v xml:space="preserve"> &lt;=2.0000</v>
      </c>
      <c r="O12" s="1" t="str" cm="1">
        <f t="array" ref="O12">_xlfn.XLOOKUP(Y12,'Master AST results2'!AB$2:AB328,'Master AST results2'!Q$2:Q328)</f>
        <v xml:space="preserve"> &lt;=0.2500</v>
      </c>
      <c r="P12" s="1" t="str" cm="1">
        <f t="array" ref="P12">_xlfn.XLOOKUP(Y12,'Master AST results2'!AB$2:AB328,'Master AST results2'!S$2:S328)</f>
        <v xml:space="preserve"> &lt;=2.0000</v>
      </c>
      <c r="Q12" s="1" t="str" cm="1">
        <f t="array" ref="Q12">_xlfn.XLOOKUP(Y12,'Master AST results2'!AB$2:AB328,'Master AST results2'!T$2:T328)</f>
        <v xml:space="preserve"> &lt;=0.1200</v>
      </c>
      <c r="R12" s="1" t="str" cm="1">
        <f t="array" ref="R12">_xlfn.XLOOKUP(Y12,'Master AST results2'!AB$2:AB328,'Master AST results2'!U$2:U328)</f>
        <v xml:space="preserve"> &lt;=1.0000</v>
      </c>
      <c r="S12" s="1" t="str" cm="1">
        <f t="array" ref="S12">_xlfn.XLOOKUP(Y12,'Master AST results2'!AB$2:AB328,'Master AST results2'!V$2:V328)</f>
        <v xml:space="preserve"> &lt;=0.5000</v>
      </c>
      <c r="T12" s="1" t="str" cm="1">
        <f t="array" ref="T12">_xlfn.XLOOKUP(Y12, 'Master AST results2'!AB$2:AB328,'Master AST results2'!W$2:W328)</f>
        <v xml:space="preserve"> &lt;=32.0000</v>
      </c>
      <c r="U12" s="1" t="str" cm="1">
        <f t="array" ref="U12">_xlfn.XLOOKUP(Y12,'Master AST results2'!AB$2:AB328,'Master AST results2'!X$2:X328)</f>
        <v xml:space="preserve"> &lt;=1.0000</v>
      </c>
      <c r="V12" s="31" t="s">
        <v>95</v>
      </c>
      <c r="W12" s="1">
        <v>1</v>
      </c>
      <c r="X12"/>
      <c r="Y12" t="str">
        <f t="shared" si="0"/>
        <v>204PFL</v>
      </c>
      <c r="AB12" s="64" t="s">
        <v>331</v>
      </c>
      <c r="AC12" s="1"/>
      <c r="AD12" s="1"/>
      <c r="AE12" s="1"/>
      <c r="AF12" s="1"/>
      <c r="AG12" s="1">
        <v>1</v>
      </c>
      <c r="AH12" s="41"/>
      <c r="AI12" s="1">
        <v>1</v>
      </c>
      <c r="AJ12" s="1">
        <v>2</v>
      </c>
      <c r="AK12" s="1"/>
      <c r="AL12" s="41"/>
      <c r="AM12" s="1"/>
      <c r="AN12" s="1"/>
      <c r="AO12" s="1">
        <v>2</v>
      </c>
      <c r="AP12"/>
      <c r="AQ12"/>
      <c r="AR12"/>
      <c r="AS12"/>
      <c r="AT12"/>
    </row>
    <row r="13" spans="1:46" s="96" customFormat="1" x14ac:dyDescent="0.2">
      <c r="A13" cm="1">
        <f t="array" ref="A13">_xlfn.XLOOKUP(Y13,'NGS IDs for search'!I$2:I545,'NGS IDs for search'!A$2:A545)</f>
        <v>196</v>
      </c>
      <c r="B13" s="9">
        <v>219</v>
      </c>
      <c r="C13" s="54" t="s">
        <v>391</v>
      </c>
      <c r="D13" s="25" cm="1">
        <f t="array" ref="D13">_xlfn.XLOOKUP(Y13,'WI &amp; IA results w tx'!R$2:R400,'WI &amp; IA results w tx'!D$2:D400)</f>
        <v>2</v>
      </c>
      <c r="E13"/>
      <c r="F13" s="1" t="s">
        <v>333</v>
      </c>
      <c r="G13" s="19" t="s">
        <v>388</v>
      </c>
      <c r="H13" s="12" t="s">
        <v>388</v>
      </c>
      <c r="I13" s="12" t="s">
        <v>181</v>
      </c>
      <c r="J13" t="s">
        <v>8</v>
      </c>
      <c r="K13">
        <v>66</v>
      </c>
      <c r="L13" s="1" t="str" cm="1">
        <f t="array" ref="L13">_xlfn.XLOOKUP(Y13,'Master AST results2'!AB$2:AB329,'Master AST results2'!K$2:K329)</f>
        <v xml:space="preserve"> &lt;=0.1200</v>
      </c>
      <c r="M13" s="1" t="str" cm="1">
        <f t="array" ref="M13">_xlfn.XLOOKUP(Y13,'Master AST results2'!AB$2:AB329,'Master AST results2'!M$2:M329)</f>
        <v xml:space="preserve"> &lt;=0.5000</v>
      </c>
      <c r="N13" s="1" t="str" cm="1">
        <f t="array" ref="N13">_xlfn.XLOOKUP(Y13,'Master AST results2'!AB$2:AB329,'Master AST results2'!O$2:O329)</f>
        <v xml:space="preserve"> &lt;=2.0000</v>
      </c>
      <c r="O13" s="1" t="str" cm="1">
        <f t="array" ref="O13">_xlfn.XLOOKUP(Y13,'Master AST results2'!AB$2:AB329,'Master AST results2'!Q$2:Q329)</f>
        <v xml:space="preserve"> &lt;=0.2500</v>
      </c>
      <c r="P13" s="1" t="str" cm="1">
        <f t="array" ref="P13">_xlfn.XLOOKUP(Y13,'Master AST results2'!AB$2:AB329,'Master AST results2'!S$2:S329)</f>
        <v xml:space="preserve"> &lt;=2.0000</v>
      </c>
      <c r="Q13" s="1" t="str" cm="1">
        <f t="array" ref="Q13">_xlfn.XLOOKUP(Y13,'Master AST results2'!AB$2:AB329,'Master AST results2'!T$2:T329)</f>
        <v xml:space="preserve"> &lt;=0.1200</v>
      </c>
      <c r="R13" s="1" t="str" cm="1">
        <f t="array" ref="R13">_xlfn.XLOOKUP(Y13,'Master AST results2'!AB$2:AB329,'Master AST results2'!U$2:U329)</f>
        <v xml:space="preserve"> &lt;=1.0000</v>
      </c>
      <c r="S13" s="1" t="str" cm="1">
        <f t="array" ref="S13">_xlfn.XLOOKUP(Y13,'Master AST results2'!AB$2:AB329,'Master AST results2'!V$2:V329)</f>
        <v xml:space="preserve"> &lt;=0.5000</v>
      </c>
      <c r="T13" s="1" t="str" cm="1">
        <f t="array" ref="T13">_xlfn.XLOOKUP(Y13, 'Master AST results2'!AB$2:AB329,'Master AST results2'!W$2:W329)</f>
        <v xml:space="preserve"> &gt;256.0000</v>
      </c>
      <c r="U13" s="1" t="str" cm="1">
        <f t="array" ref="U13">_xlfn.XLOOKUP(Y13,'Master AST results2'!AB$2:AB329,'Master AST results2'!X$2:X329)</f>
        <v xml:space="preserve"> &lt;=1.0000</v>
      </c>
      <c r="V13" s="1" t="s">
        <v>95</v>
      </c>
      <c r="W13" s="1">
        <v>1</v>
      </c>
      <c r="X13"/>
      <c r="Y13" t="str">
        <f t="shared" si="0"/>
        <v>219PFL</v>
      </c>
      <c r="AB13" s="64" t="s">
        <v>333</v>
      </c>
      <c r="AC13" s="1"/>
      <c r="AD13" s="1"/>
      <c r="AE13" s="1"/>
      <c r="AF13" s="1"/>
      <c r="AG13" s="1"/>
      <c r="AH13" s="41">
        <v>2</v>
      </c>
      <c r="AI13" s="1"/>
      <c r="AJ13" s="1">
        <v>2</v>
      </c>
      <c r="AK13" s="1">
        <v>2</v>
      </c>
      <c r="AL13" s="41"/>
      <c r="AM13" s="1">
        <v>3</v>
      </c>
      <c r="AN13" s="1">
        <v>5</v>
      </c>
      <c r="AO13" s="1">
        <v>7</v>
      </c>
      <c r="AP13"/>
      <c r="AQ13"/>
      <c r="AR13"/>
      <c r="AS13"/>
      <c r="AT13"/>
    </row>
    <row r="14" spans="1:46" s="39" customFormat="1" x14ac:dyDescent="0.2">
      <c r="A14" cm="1">
        <f t="array" ref="A14">_xlfn.XLOOKUP(Y14,'NGS IDs for search'!I$2:I546,'NGS IDs for search'!A$2:A546)</f>
        <v>197</v>
      </c>
      <c r="B14" s="25">
        <v>220</v>
      </c>
      <c r="C14" s="54" t="s">
        <v>391</v>
      </c>
      <c r="D14" s="25" cm="1">
        <f t="array" ref="D14">_xlfn.XLOOKUP(Y14,'WI &amp; IA results w tx'!R$2:R401,'WI &amp; IA results w tx'!D$2:D401)</f>
        <v>2</v>
      </c>
      <c r="E14" s="12" t="s">
        <v>97</v>
      </c>
      <c r="F14" s="19" t="s">
        <v>98</v>
      </c>
      <c r="G14" s="19" t="s">
        <v>388</v>
      </c>
      <c r="H14" s="12" t="s">
        <v>388</v>
      </c>
      <c r="I14" s="12" t="s">
        <v>181</v>
      </c>
      <c r="J14" s="25" t="s">
        <v>8</v>
      </c>
      <c r="K14" s="32">
        <v>67</v>
      </c>
      <c r="L14" s="1" t="str" cm="1">
        <f t="array" ref="L14">_xlfn.XLOOKUP(Y14,'Master AST results2'!AB$2:AB330,'Master AST results2'!K$2:K330)</f>
        <v xml:space="preserve"> &lt;=0.1200</v>
      </c>
      <c r="M14" s="1" cm="1">
        <f t="array" ref="M14">_xlfn.XLOOKUP(Y14,'Master AST results2'!AB$2:AB330,'Master AST results2'!M$2:M330)</f>
        <v>1</v>
      </c>
      <c r="N14" s="1" t="str" cm="1">
        <f t="array" ref="N14">_xlfn.XLOOKUP(Y14,'Master AST results2'!AB$2:AB330,'Master AST results2'!O$2:O330)</f>
        <v xml:space="preserve"> &lt;=2.0000</v>
      </c>
      <c r="O14" s="1" t="str" cm="1">
        <f t="array" ref="O14">_xlfn.XLOOKUP(Y14,'Master AST results2'!AB$2:AB330,'Master AST results2'!Q$2:Q330)</f>
        <v xml:space="preserve"> &lt;=0.2500</v>
      </c>
      <c r="P14" s="1" t="str" cm="1">
        <f t="array" ref="P14">_xlfn.XLOOKUP(Y14,'Master AST results2'!AB$2:AB330,'Master AST results2'!S$2:S330)</f>
        <v xml:space="preserve"> &lt;=2.0000</v>
      </c>
      <c r="Q14" s="1" t="str" cm="1">
        <f t="array" ref="Q14">_xlfn.XLOOKUP(Y14,'Master AST results2'!AB$2:AB330,'Master AST results2'!T$2:T330)</f>
        <v xml:space="preserve"> &lt;=0.1200</v>
      </c>
      <c r="R14" s="1" t="str" cm="1">
        <f t="array" ref="R14">_xlfn.XLOOKUP(Y14,'Master AST results2'!AB$2:AB330,'Master AST results2'!U$2:U330)</f>
        <v xml:space="preserve"> &lt;=1.0000</v>
      </c>
      <c r="S14" s="1" t="str" cm="1">
        <f t="array" ref="S14">_xlfn.XLOOKUP(Y14,'Master AST results2'!AB$2:AB330,'Master AST results2'!V$2:V330)</f>
        <v xml:space="preserve"> &lt;=0.5000</v>
      </c>
      <c r="T14" s="1" t="str" cm="1">
        <f t="array" ref="T14">_xlfn.XLOOKUP(Y14, 'Master AST results2'!AB$2:AB330,'Master AST results2'!W$2:W330)</f>
        <v xml:space="preserve"> &lt;=32.0000</v>
      </c>
      <c r="U14" s="1" t="str" cm="1">
        <f t="array" ref="U14">_xlfn.XLOOKUP(Y14,'Master AST results2'!AB$2:AB330,'Master AST results2'!X$2:X330)</f>
        <v xml:space="preserve"> &lt;=1.0000</v>
      </c>
      <c r="V14" s="31" t="s">
        <v>95</v>
      </c>
      <c r="W14" s="1">
        <v>1</v>
      </c>
      <c r="X14"/>
      <c r="Y14" t="str">
        <f t="shared" si="0"/>
        <v>220PFL</v>
      </c>
      <c r="Z14" s="96"/>
      <c r="AA14" s="96"/>
      <c r="AB14" s="64" t="s">
        <v>338</v>
      </c>
      <c r="AC14" s="1">
        <v>1</v>
      </c>
      <c r="AD14" s="1">
        <v>2</v>
      </c>
      <c r="AE14" s="1">
        <v>2</v>
      </c>
      <c r="AF14" s="1">
        <v>5</v>
      </c>
      <c r="AG14" s="1">
        <v>2</v>
      </c>
      <c r="AH14" s="41">
        <v>6</v>
      </c>
      <c r="AI14" s="1">
        <v>3</v>
      </c>
      <c r="AJ14" s="1">
        <v>11</v>
      </c>
      <c r="AK14" s="1">
        <v>5</v>
      </c>
      <c r="AL14" s="41">
        <v>1</v>
      </c>
      <c r="AM14" s="1"/>
      <c r="AN14" s="1">
        <v>6</v>
      </c>
      <c r="AO14" s="1">
        <v>22</v>
      </c>
      <c r="AP14"/>
      <c r="AQ14"/>
      <c r="AR14"/>
      <c r="AS14"/>
      <c r="AT14"/>
    </row>
    <row r="15" spans="1:46" x14ac:dyDescent="0.2">
      <c r="A15" cm="1">
        <f t="array" ref="A15">_xlfn.XLOOKUP(Y15,'NGS IDs for search'!I$2:I547,'NGS IDs for search'!A$2:A547)</f>
        <v>198</v>
      </c>
      <c r="B15" s="25">
        <v>220</v>
      </c>
      <c r="C15" s="54" t="s">
        <v>391</v>
      </c>
      <c r="D15" s="25" cm="1">
        <f t="array" ref="D15">_xlfn.XLOOKUP(Y15,'WI &amp; IA results w tx'!R$2:R402,'WI &amp; IA results w tx'!D$2:D402)</f>
        <v>2</v>
      </c>
      <c r="E15" s="12" t="s">
        <v>108</v>
      </c>
      <c r="F15" s="19" t="s">
        <v>98</v>
      </c>
      <c r="G15" s="19" t="s">
        <v>388</v>
      </c>
      <c r="H15" s="12" t="s">
        <v>388</v>
      </c>
      <c r="I15" s="12" t="s">
        <v>181</v>
      </c>
      <c r="J15" s="25" t="s">
        <v>11</v>
      </c>
      <c r="K15" s="32">
        <v>68.099999999999994</v>
      </c>
      <c r="L15" s="1" t="str" cm="1">
        <f t="array" ref="L15">_xlfn.XLOOKUP(Y15,'Master AST results2'!AB$2:AB331,'Master AST results2'!K$2:K331)</f>
        <v xml:space="preserve"> &lt;=0.1200</v>
      </c>
      <c r="M15" s="1" cm="1">
        <f t="array" ref="M15">_xlfn.XLOOKUP(Y15,'Master AST results2'!AB$2:AB331,'Master AST results2'!M$2:M331)</f>
        <v>1</v>
      </c>
      <c r="N15" s="1" t="str" cm="1">
        <f t="array" ref="N15">_xlfn.XLOOKUP(Y15,'Master AST results2'!AB$2:AB331,'Master AST results2'!O$2:O331)</f>
        <v xml:space="preserve"> &lt;=2.0000</v>
      </c>
      <c r="O15" s="1" t="str" cm="1">
        <f t="array" ref="O15">_xlfn.XLOOKUP(Y15,'Master AST results2'!AB$2:AB331,'Master AST results2'!Q$2:Q331)</f>
        <v xml:space="preserve"> &lt;=0.2500</v>
      </c>
      <c r="P15" s="1" t="str" cm="1">
        <f t="array" ref="P15">_xlfn.XLOOKUP(Y15,'Master AST results2'!AB$2:AB331,'Master AST results2'!S$2:S331)</f>
        <v xml:space="preserve"> &lt;=2.0000</v>
      </c>
      <c r="Q15" s="1" t="str" cm="1">
        <f t="array" ref="Q15">_xlfn.XLOOKUP(Y15,'Master AST results2'!AB$2:AB331,'Master AST results2'!T$2:T331)</f>
        <v xml:space="preserve"> &lt;=0.1200</v>
      </c>
      <c r="R15" s="1" t="str" cm="1">
        <f t="array" ref="R15">_xlfn.XLOOKUP(Y15,'Master AST results2'!AB$2:AB331,'Master AST results2'!U$2:U331)</f>
        <v xml:space="preserve"> &lt;=1.0000</v>
      </c>
      <c r="S15" s="1" t="str" cm="1">
        <f t="array" ref="S15">_xlfn.XLOOKUP(Y15,'Master AST results2'!AB$2:AB331,'Master AST results2'!V$2:V331)</f>
        <v xml:space="preserve"> &lt;=0.5000</v>
      </c>
      <c r="T15" s="1" t="str" cm="1">
        <f t="array" ref="T15">_xlfn.XLOOKUP(Y15, 'Master AST results2'!AB$2:AB331,'Master AST results2'!W$2:W331)</f>
        <v xml:space="preserve"> &lt;=32.0000</v>
      </c>
      <c r="U15" s="1" t="str" cm="1">
        <f t="array" ref="U15">_xlfn.XLOOKUP(Y15,'Master AST results2'!AB$2:AB331,'Master AST results2'!X$2:X331)</f>
        <v xml:space="preserve"> &lt;=1.0000</v>
      </c>
      <c r="V15" s="31" t="s">
        <v>95</v>
      </c>
      <c r="W15" s="1">
        <v>1</v>
      </c>
      <c r="Y15" t="str">
        <f t="shared" si="0"/>
        <v>220PFR</v>
      </c>
      <c r="AB15" s="64" t="s">
        <v>324</v>
      </c>
      <c r="AC15" s="1"/>
      <c r="AD15" s="1"/>
      <c r="AE15" s="1"/>
      <c r="AF15" s="1"/>
      <c r="AG15" s="1"/>
      <c r="AH15" s="41"/>
      <c r="AI15" s="1"/>
      <c r="AJ15" s="1"/>
      <c r="AK15" s="1"/>
      <c r="AL15" s="41">
        <v>1</v>
      </c>
      <c r="AM15" s="1"/>
      <c r="AN15" s="1">
        <v>1</v>
      </c>
      <c r="AO15" s="1">
        <v>1</v>
      </c>
    </row>
    <row r="16" spans="1:46" x14ac:dyDescent="0.2">
      <c r="A16" cm="1">
        <f t="array" ref="A16">_xlfn.XLOOKUP(Y16,'NGS IDs for search'!I$2:I548,'NGS IDs for search'!A$2:A548)</f>
        <v>198</v>
      </c>
      <c r="B16" s="25">
        <v>220</v>
      </c>
      <c r="C16" s="54" t="s">
        <v>391</v>
      </c>
      <c r="D16" s="25" cm="1">
        <f t="array" ref="D16">_xlfn.XLOOKUP(Y16,'WI &amp; IA results w tx'!R$2:R403,'WI &amp; IA results w tx'!D$2:D403)</f>
        <v>2</v>
      </c>
      <c r="E16" s="11" t="s">
        <v>111</v>
      </c>
      <c r="F16" s="31" t="s">
        <v>112</v>
      </c>
      <c r="G16" s="19" t="s">
        <v>388</v>
      </c>
      <c r="H16" s="12" t="s">
        <v>388</v>
      </c>
      <c r="I16" s="12" t="s">
        <v>181</v>
      </c>
      <c r="J16" s="25" t="s">
        <v>11</v>
      </c>
      <c r="K16" s="32">
        <v>68.2</v>
      </c>
      <c r="L16" s="1" t="str" cm="1">
        <f t="array" ref="L16">_xlfn.XLOOKUP(Y16,'Master AST results2'!AB$2:AB332,'Master AST results2'!K$2:K332)</f>
        <v xml:space="preserve"> &lt;=0.1200</v>
      </c>
      <c r="M16" s="1" cm="1">
        <f t="array" ref="M16">_xlfn.XLOOKUP(Y16,'Master AST results2'!AB$2:AB332,'Master AST results2'!M$2:M332)</f>
        <v>1</v>
      </c>
      <c r="N16" s="1" t="str" cm="1">
        <f t="array" ref="N16">_xlfn.XLOOKUP(Y16,'Master AST results2'!AB$2:AB332,'Master AST results2'!O$2:O332)</f>
        <v xml:space="preserve"> &lt;=2.0000</v>
      </c>
      <c r="O16" s="1" t="str" cm="1">
        <f t="array" ref="O16">_xlfn.XLOOKUP(Y16,'Master AST results2'!AB$2:AB332,'Master AST results2'!Q$2:Q332)</f>
        <v xml:space="preserve"> &lt;=0.2500</v>
      </c>
      <c r="P16" s="1" t="str" cm="1">
        <f t="array" ref="P16">_xlfn.XLOOKUP(Y16,'Master AST results2'!AB$2:AB332,'Master AST results2'!S$2:S332)</f>
        <v xml:space="preserve"> &lt;=2.0000</v>
      </c>
      <c r="Q16" s="1" t="str" cm="1">
        <f t="array" ref="Q16">_xlfn.XLOOKUP(Y16,'Master AST results2'!AB$2:AB332,'Master AST results2'!T$2:T332)</f>
        <v xml:space="preserve"> &lt;=0.1200</v>
      </c>
      <c r="R16" s="1" t="str" cm="1">
        <f t="array" ref="R16">_xlfn.XLOOKUP(Y16,'Master AST results2'!AB$2:AB332,'Master AST results2'!U$2:U332)</f>
        <v xml:space="preserve"> &lt;=1.0000</v>
      </c>
      <c r="S16" s="1" t="str" cm="1">
        <f t="array" ref="S16">_xlfn.XLOOKUP(Y16,'Master AST results2'!AB$2:AB332,'Master AST results2'!V$2:V332)</f>
        <v xml:space="preserve"> &lt;=0.5000</v>
      </c>
      <c r="T16" s="1" t="str" cm="1">
        <f t="array" ref="T16">_xlfn.XLOOKUP(Y16, 'Master AST results2'!AB$2:AB332,'Master AST results2'!W$2:W332)</f>
        <v xml:space="preserve"> &lt;=32.0000</v>
      </c>
      <c r="U16" s="1" t="str" cm="1">
        <f t="array" ref="U16">_xlfn.XLOOKUP(Y16,'Master AST results2'!AB$2:AB332,'Master AST results2'!X$2:X332)</f>
        <v xml:space="preserve"> &lt;=1.0000</v>
      </c>
      <c r="V16" s="31" t="s">
        <v>95</v>
      </c>
      <c r="W16" s="1">
        <v>1</v>
      </c>
      <c r="Y16" t="str">
        <f t="shared" si="0"/>
        <v>220PFR</v>
      </c>
      <c r="AB16" s="64" t="s">
        <v>107</v>
      </c>
      <c r="AC16" s="1">
        <v>3</v>
      </c>
      <c r="AD16" s="1">
        <v>5</v>
      </c>
      <c r="AE16" s="1">
        <v>4</v>
      </c>
      <c r="AF16" s="1">
        <v>12</v>
      </c>
      <c r="AG16" s="1">
        <v>1</v>
      </c>
      <c r="AH16" s="41">
        <v>6</v>
      </c>
      <c r="AI16" s="1">
        <v>1</v>
      </c>
      <c r="AJ16" s="1">
        <v>8</v>
      </c>
      <c r="AK16" s="1">
        <v>4</v>
      </c>
      <c r="AL16" s="41">
        <v>7</v>
      </c>
      <c r="AM16" s="1">
        <v>6</v>
      </c>
      <c r="AN16" s="1">
        <v>17</v>
      </c>
      <c r="AO16" s="1">
        <v>37</v>
      </c>
    </row>
    <row r="17" spans="1:46" x14ac:dyDescent="0.2">
      <c r="A17" cm="1">
        <f t="array" ref="A17">_xlfn.XLOOKUP(Y17,'NGS IDs for search'!I$2:I367,'NGS IDs for search'!A$2:A367)</f>
        <v>28</v>
      </c>
      <c r="B17" s="9">
        <v>223</v>
      </c>
      <c r="C17" s="54" t="s">
        <v>391</v>
      </c>
      <c r="D17" s="25" cm="1">
        <f t="array" ref="D17">_xlfn.XLOOKUP(Y17,'WI &amp; IA results w tx'!Q$2:Q366,'WI &amp; IA results w tx'!D$2:D366)</f>
        <v>1</v>
      </c>
      <c r="F17" s="1" t="s">
        <v>330</v>
      </c>
      <c r="G17" s="1" t="s">
        <v>386</v>
      </c>
      <c r="H17" s="12" t="s">
        <v>180</v>
      </c>
      <c r="I17" s="12" t="s">
        <v>180</v>
      </c>
      <c r="J17" t="s">
        <v>8</v>
      </c>
      <c r="K17">
        <v>22</v>
      </c>
      <c r="L17" s="1" t="str" cm="1">
        <f t="array" ref="L17">_xlfn.XLOOKUP(Y17,'Master AST results2'!AB$2:AB333,'Master AST results2'!K$2:K333)</f>
        <v xml:space="preserve"> &lt;=0.1200</v>
      </c>
      <c r="M17" s="1" t="str" cm="1">
        <f t="array" ref="M17">_xlfn.XLOOKUP(Y17,'Master AST results2'!AB$2:AB333,'Master AST results2'!M$2:M333)</f>
        <v xml:space="preserve"> &lt;=0.5000</v>
      </c>
      <c r="N17" s="1" t="str" cm="1">
        <f t="array" ref="N17">_xlfn.XLOOKUP(Y17,'Master AST results2'!AB$2:AB333,'Master AST results2'!O$2:O333)</f>
        <v xml:space="preserve"> &lt;=2.0000</v>
      </c>
      <c r="O17" s="1" t="str" cm="1">
        <f t="array" ref="O17">_xlfn.XLOOKUP(Y17,'Master AST results2'!AB$2:AB333,'Master AST results2'!Q$2:Q333)</f>
        <v xml:space="preserve"> &lt;=0.2500</v>
      </c>
      <c r="P17" s="1" t="str" cm="1">
        <f t="array" ref="P17">_xlfn.XLOOKUP(Y17,'Master AST results2'!AB$2:AB333,'Master AST results2'!S$2:S333)</f>
        <v xml:space="preserve"> &lt;=2.0000</v>
      </c>
      <c r="Q17" s="1" t="str" cm="1">
        <f t="array" ref="Q17">_xlfn.XLOOKUP(Y17,'Master AST results2'!AB$2:AB333,'Master AST results2'!T$2:T333)</f>
        <v xml:space="preserve"> &lt;=0.1200</v>
      </c>
      <c r="R17" s="1" t="str" cm="1">
        <f t="array" ref="R17">_xlfn.XLOOKUP(Y17,'Master AST results2'!AB$2:AB333,'Master AST results2'!U$2:U333)</f>
        <v xml:space="preserve"> &lt;=1.0000</v>
      </c>
      <c r="S17" s="1" t="str" cm="1">
        <f t="array" ref="S17">_xlfn.XLOOKUP(Y17,'Master AST results2'!AB$2:AB333,'Master AST results2'!V$2:V333)</f>
        <v xml:space="preserve"> &lt;=0.5000</v>
      </c>
      <c r="T17" s="1" t="str" cm="1">
        <f t="array" ref="T17">_xlfn.XLOOKUP(Y17, 'Master AST results2'!AB$2:AB333,'Master AST results2'!W$2:W333)</f>
        <v xml:space="preserve"> &gt;256.0000</v>
      </c>
      <c r="U17" s="1" t="str" cm="1">
        <f t="array" ref="U17">_xlfn.XLOOKUP(Y17,'Master AST results2'!AB$2:AB333,'Master AST results2'!X$2:X333)</f>
        <v xml:space="preserve"> &lt;=1.0000</v>
      </c>
      <c r="V17" s="1" t="s">
        <v>95</v>
      </c>
      <c r="W17" s="1">
        <v>1</v>
      </c>
      <c r="Y17" t="str">
        <f t="shared" si="0"/>
        <v>223DOL</v>
      </c>
      <c r="AB17" s="64" t="s">
        <v>334</v>
      </c>
      <c r="AC17" s="1"/>
      <c r="AD17" s="1">
        <v>2</v>
      </c>
      <c r="AE17" s="1"/>
      <c r="AF17" s="1">
        <v>2</v>
      </c>
      <c r="AG17" s="1"/>
      <c r="AH17" s="41"/>
      <c r="AI17" s="1"/>
      <c r="AJ17" s="1"/>
      <c r="AK17" s="1"/>
      <c r="AL17" s="41"/>
      <c r="AM17" s="1"/>
      <c r="AN17" s="1"/>
      <c r="AO17" s="1">
        <v>2</v>
      </c>
    </row>
    <row r="18" spans="1:46" x14ac:dyDescent="0.2">
      <c r="A18" cm="1">
        <f t="array" ref="A18">_xlfn.XLOOKUP(Y18,'NGS IDs for search'!I$2:I549,'NGS IDs for search'!A$2:A549)</f>
        <v>112</v>
      </c>
      <c r="B18" s="25">
        <v>223</v>
      </c>
      <c r="C18" s="54" t="s">
        <v>391</v>
      </c>
      <c r="D18" s="25" cm="1">
        <f t="array" ref="D18">_xlfn.XLOOKUP(Y18,'WI &amp; IA results w tx'!R$2:R404,'WI &amp; IA results w tx'!D$2:D404)</f>
        <v>1</v>
      </c>
      <c r="E18" s="12" t="s">
        <v>97</v>
      </c>
      <c r="F18" s="19" t="s">
        <v>98</v>
      </c>
      <c r="G18" s="19" t="s">
        <v>386</v>
      </c>
      <c r="H18" s="12" t="s">
        <v>181</v>
      </c>
      <c r="I18" s="12" t="s">
        <v>181</v>
      </c>
      <c r="J18" s="25" t="s">
        <v>8</v>
      </c>
      <c r="K18" s="32">
        <v>69</v>
      </c>
      <c r="L18" s="1" t="str" cm="1">
        <f t="array" ref="L18">_xlfn.XLOOKUP(Y18,'Master AST results2'!AB$2:AB334,'Master AST results2'!K$2:K334)</f>
        <v xml:space="preserve"> &lt;=0.1200</v>
      </c>
      <c r="M18" s="1" t="str" cm="1">
        <f t="array" ref="M18">_xlfn.XLOOKUP(Y18,'Master AST results2'!AB$2:AB334,'Master AST results2'!M$2:M334)</f>
        <v xml:space="preserve"> &lt;=0.5000</v>
      </c>
      <c r="N18" s="1" t="str" cm="1">
        <f t="array" ref="N18">_xlfn.XLOOKUP(Y18,'Master AST results2'!AB$2:AB334,'Master AST results2'!O$2:O334)</f>
        <v xml:space="preserve"> &lt;=2.0000</v>
      </c>
      <c r="O18" s="1" t="str" cm="1">
        <f t="array" ref="O18">_xlfn.XLOOKUP(Y18,'Master AST results2'!AB$2:AB334,'Master AST results2'!Q$2:Q334)</f>
        <v xml:space="preserve"> &lt;=0.2500</v>
      </c>
      <c r="P18" s="1" t="str" cm="1">
        <f t="array" ref="P18">_xlfn.XLOOKUP(Y18,'Master AST results2'!AB$2:AB334,'Master AST results2'!S$2:S334)</f>
        <v xml:space="preserve"> &lt;=2.0000</v>
      </c>
      <c r="Q18" s="1" t="str" cm="1">
        <f t="array" ref="Q18">_xlfn.XLOOKUP(Y18,'Master AST results2'!AB$2:AB334,'Master AST results2'!T$2:T334)</f>
        <v xml:space="preserve"> &lt;=0.1200</v>
      </c>
      <c r="R18" s="1" t="str" cm="1">
        <f t="array" ref="R18">_xlfn.XLOOKUP(Y18,'Master AST results2'!AB$2:AB334,'Master AST results2'!U$2:U334)</f>
        <v xml:space="preserve"> &lt;=1.0000</v>
      </c>
      <c r="S18" s="1" t="str" cm="1">
        <f t="array" ref="S18">_xlfn.XLOOKUP(Y18,'Master AST results2'!AB$2:AB334,'Master AST results2'!V$2:V334)</f>
        <v xml:space="preserve"> &lt;=0.5000</v>
      </c>
      <c r="T18" s="1" t="str" cm="1">
        <f t="array" ref="T18">_xlfn.XLOOKUP(Y18, 'Master AST results2'!AB$2:AB334,'Master AST results2'!W$2:W334)</f>
        <v xml:space="preserve"> &lt;=32.0000</v>
      </c>
      <c r="U18" s="1" t="str" cm="1">
        <f t="array" ref="U18">_xlfn.XLOOKUP(Y18,'Master AST results2'!AB$2:AB334,'Master AST results2'!X$2:X334)</f>
        <v xml:space="preserve"> &lt;=1.0000</v>
      </c>
      <c r="V18" s="31" t="s">
        <v>95</v>
      </c>
      <c r="W18" s="1">
        <v>1</v>
      </c>
      <c r="Y18" t="str">
        <f t="shared" si="0"/>
        <v>223PFL</v>
      </c>
      <c r="Z18" s="96"/>
      <c r="AB18" s="64" t="s">
        <v>118</v>
      </c>
      <c r="AC18" s="1"/>
      <c r="AD18" s="1">
        <v>1</v>
      </c>
      <c r="AE18" s="1"/>
      <c r="AF18" s="1">
        <v>1</v>
      </c>
      <c r="AG18" s="1"/>
      <c r="AH18" s="41"/>
      <c r="AI18" s="1"/>
      <c r="AJ18" s="1"/>
      <c r="AK18" s="1"/>
      <c r="AL18" s="41"/>
      <c r="AM18" s="1"/>
      <c r="AN18" s="1"/>
      <c r="AO18" s="1">
        <v>1</v>
      </c>
    </row>
    <row r="19" spans="1:46" s="96" customFormat="1" x14ac:dyDescent="0.2">
      <c r="A19" s="96" cm="1">
        <f t="array" ref="A19">_xlfn.XLOOKUP(Y19,'NGS IDs for search'!I$2:I368,'NGS IDs for search'!A$2:A368)</f>
        <v>29</v>
      </c>
      <c r="B19" s="118">
        <v>243</v>
      </c>
      <c r="C19" s="97" t="s">
        <v>391</v>
      </c>
      <c r="D19" s="120" cm="1">
        <f t="array" ref="D19">_xlfn.XLOOKUP(Y19,'WI &amp; IA results w tx'!Q$2:Q367,'WI &amp; IA results w tx'!D$2:D367)</f>
        <v>2</v>
      </c>
      <c r="F19" s="98" t="s">
        <v>332</v>
      </c>
      <c r="G19" s="98" t="s">
        <v>129</v>
      </c>
      <c r="H19" s="98" t="s">
        <v>129</v>
      </c>
      <c r="I19" s="98" t="s">
        <v>180</v>
      </c>
      <c r="J19" s="96" t="s">
        <v>8</v>
      </c>
      <c r="K19" s="96">
        <v>23</v>
      </c>
      <c r="L19" s="1" t="str" cm="1">
        <f t="array" ref="L19">_xlfn.XLOOKUP(Y19,'Master AST results2'!AB$2:AB335,'Master AST results2'!K$2:K335)</f>
        <v xml:space="preserve"> &lt;=0.1200</v>
      </c>
      <c r="M19" s="1" t="str" cm="1">
        <f t="array" ref="M19">_xlfn.XLOOKUP(Y19,'Master AST results2'!AB$2:AB335,'Master AST results2'!M$2:M335)</f>
        <v xml:space="preserve"> &lt;=0.5000</v>
      </c>
      <c r="N19" s="1" t="str" cm="1">
        <f t="array" ref="N19">_xlfn.XLOOKUP(Y19,'Master AST results2'!AB$2:AB335,'Master AST results2'!O$2:O335)</f>
        <v xml:space="preserve"> &lt;=2.0000</v>
      </c>
      <c r="O19" s="1" t="str" cm="1">
        <f t="array" ref="O19">_xlfn.XLOOKUP(Y19,'Master AST results2'!AB$2:AB335,'Master AST results2'!Q$2:Q335)</f>
        <v xml:space="preserve"> &gt;4.0000</v>
      </c>
      <c r="P19" s="1" t="str" cm="1">
        <f t="array" ref="P19">_xlfn.XLOOKUP(Y19,'Master AST results2'!AB$2:AB335,'Master AST results2'!S$2:S335)</f>
        <v xml:space="preserve"> &lt;=2.0000</v>
      </c>
      <c r="Q19" s="1" t="str" cm="1">
        <f t="array" ref="Q19">_xlfn.XLOOKUP(Y19,'Master AST results2'!AB$2:AB335,'Master AST results2'!T$2:T335)</f>
        <v xml:space="preserve"> &lt;=0.1200</v>
      </c>
      <c r="R19" s="1" t="str" cm="1">
        <f t="array" ref="R19">_xlfn.XLOOKUP(Y19,'Master AST results2'!AB$2:AB335,'Master AST results2'!U$2:U335)</f>
        <v xml:space="preserve"> &lt;=1.0000</v>
      </c>
      <c r="S19" s="1" t="str" cm="1">
        <f t="array" ref="S19">_xlfn.XLOOKUP(Y19,'Master AST results2'!AB$2:AB335,'Master AST results2'!V$2:V335)</f>
        <v xml:space="preserve"> &lt;=0.5000</v>
      </c>
      <c r="T19" s="1" t="str" cm="1">
        <f t="array" ref="T19">_xlfn.XLOOKUP(Y19, 'Master AST results2'!AB$2:AB335,'Master AST results2'!W$2:W335)</f>
        <v xml:space="preserve"> &lt;=32.0000</v>
      </c>
      <c r="U19" s="1" t="str" cm="1">
        <f t="array" ref="U19">_xlfn.XLOOKUP(Y19,'Master AST results2'!AB$2:AB335,'Master AST results2'!X$2:X335)</f>
        <v xml:space="preserve"> &lt;=1.0000</v>
      </c>
      <c r="V19" s="98" t="s">
        <v>95</v>
      </c>
      <c r="W19" s="98">
        <v>1</v>
      </c>
      <c r="Y19" s="96" t="str">
        <f t="shared" si="0"/>
        <v>243DOL</v>
      </c>
      <c r="Z19"/>
      <c r="AA19"/>
      <c r="AB19" s="64" t="s">
        <v>114</v>
      </c>
      <c r="AC19" s="1"/>
      <c r="AD19" s="1"/>
      <c r="AE19" s="1"/>
      <c r="AF19" s="1"/>
      <c r="AG19" s="1"/>
      <c r="AH19" s="41"/>
      <c r="AI19" s="1"/>
      <c r="AJ19" s="1"/>
      <c r="AK19" s="1"/>
      <c r="AL19" s="41">
        <v>1</v>
      </c>
      <c r="AM19" s="1"/>
      <c r="AN19" s="1">
        <v>1</v>
      </c>
      <c r="AO19" s="1">
        <v>1</v>
      </c>
      <c r="AP19"/>
      <c r="AQ19"/>
      <c r="AR19"/>
      <c r="AS19"/>
      <c r="AT19"/>
    </row>
    <row r="20" spans="1:46" x14ac:dyDescent="0.2">
      <c r="A20" cm="1">
        <f t="array" ref="A20">_xlfn.XLOOKUP(Y20,'NGS IDs for search'!I$2:I550,'NGS IDs for search'!A$2:A550)</f>
        <v>113</v>
      </c>
      <c r="B20" s="9">
        <v>243</v>
      </c>
      <c r="C20" s="54" t="s">
        <v>391</v>
      </c>
      <c r="D20" s="25" cm="1">
        <f t="array" ref="D20">_xlfn.XLOOKUP(Y20,'WI &amp; IA results w tx'!R$2:R405,'WI &amp; IA results w tx'!D$2:D405)</f>
        <v>2</v>
      </c>
      <c r="F20" s="1" t="s">
        <v>333</v>
      </c>
      <c r="G20" s="1" t="s">
        <v>388</v>
      </c>
      <c r="H20" s="12" t="s">
        <v>388</v>
      </c>
      <c r="I20" s="12" t="s">
        <v>181</v>
      </c>
      <c r="J20" t="s">
        <v>8</v>
      </c>
      <c r="K20">
        <v>49</v>
      </c>
      <c r="L20" s="1" t="str" cm="1">
        <f t="array" ref="L20">_xlfn.XLOOKUP(Y20,'Master AST results2'!AB$2:AB336,'Master AST results2'!K$2:K336)</f>
        <v xml:space="preserve"> &lt;=0.1200</v>
      </c>
      <c r="M20" s="1" t="str" cm="1">
        <f t="array" ref="M20">_xlfn.XLOOKUP(Y20,'Master AST results2'!AB$2:AB336,'Master AST results2'!M$2:M336)</f>
        <v xml:space="preserve"> &lt;=0.5000</v>
      </c>
      <c r="N20" s="1" t="str" cm="1">
        <f t="array" ref="N20">_xlfn.XLOOKUP(Y20,'Master AST results2'!AB$2:AB336,'Master AST results2'!O$2:O336)</f>
        <v xml:space="preserve"> &lt;=2.0000</v>
      </c>
      <c r="O20" s="1" t="str" cm="1">
        <f t="array" ref="O20">_xlfn.XLOOKUP(Y20,'Master AST results2'!AB$2:AB336,'Master AST results2'!Q$2:Q336)</f>
        <v xml:space="preserve"> &lt;=0.2500</v>
      </c>
      <c r="P20" s="1" t="str" cm="1">
        <f t="array" ref="P20">_xlfn.XLOOKUP(Y20,'Master AST results2'!AB$2:AB336,'Master AST results2'!S$2:S336)</f>
        <v xml:space="preserve"> &lt;=2.0000</v>
      </c>
      <c r="Q20" s="1" t="str" cm="1">
        <f t="array" ref="Q20">_xlfn.XLOOKUP(Y20,'Master AST results2'!AB$2:AB336,'Master AST results2'!T$2:T336)</f>
        <v xml:space="preserve"> &lt;=0.1200</v>
      </c>
      <c r="R20" s="1" t="str" cm="1">
        <f t="array" ref="R20">_xlfn.XLOOKUP(Y20,'Master AST results2'!AB$2:AB336,'Master AST results2'!U$2:U336)</f>
        <v xml:space="preserve"> &lt;=1.0000</v>
      </c>
      <c r="S20" s="1" t="str" cm="1">
        <f t="array" ref="S20">_xlfn.XLOOKUP(Y20,'Master AST results2'!AB$2:AB336,'Master AST results2'!V$2:V336)</f>
        <v xml:space="preserve"> &lt;=0.5000</v>
      </c>
      <c r="T20" s="1" t="str" cm="1">
        <f t="array" ref="T20">_xlfn.XLOOKUP(Y20, 'Master AST results2'!AB$2:AB336,'Master AST results2'!W$2:W336)</f>
        <v xml:space="preserve"> &gt;256.0000</v>
      </c>
      <c r="U20" s="1" t="str" cm="1">
        <f t="array" ref="U20">_xlfn.XLOOKUP(Y20,'Master AST results2'!AB$2:AB336,'Master AST results2'!X$2:X336)</f>
        <v xml:space="preserve"> &lt;=1.0000</v>
      </c>
      <c r="V20" s="1" t="s">
        <v>95</v>
      </c>
      <c r="W20" s="1">
        <v>1</v>
      </c>
      <c r="Y20" t="str">
        <f t="shared" si="0"/>
        <v>243PFL</v>
      </c>
      <c r="AB20" s="64" t="s">
        <v>337</v>
      </c>
      <c r="AC20" s="1">
        <v>20</v>
      </c>
      <c r="AD20" s="1">
        <v>44</v>
      </c>
      <c r="AE20" s="1">
        <v>22</v>
      </c>
      <c r="AF20" s="1">
        <v>86</v>
      </c>
      <c r="AG20" s="1">
        <v>22</v>
      </c>
      <c r="AH20" s="41">
        <v>43</v>
      </c>
      <c r="AI20" s="1">
        <v>21</v>
      </c>
      <c r="AJ20" s="1">
        <v>86</v>
      </c>
      <c r="AK20" s="1">
        <v>38</v>
      </c>
      <c r="AL20" s="41">
        <v>38</v>
      </c>
      <c r="AM20" s="1">
        <v>42</v>
      </c>
      <c r="AN20" s="1">
        <v>118</v>
      </c>
      <c r="AO20" s="1">
        <v>290</v>
      </c>
    </row>
    <row r="21" spans="1:46" x14ac:dyDescent="0.2">
      <c r="A21" cm="1">
        <f t="array" ref="A21">_xlfn.XLOOKUP(Y21,'NGS IDs for search'!I$2:I551,'NGS IDs for search'!A$2:A551)</f>
        <v>199</v>
      </c>
      <c r="B21" s="25">
        <v>243</v>
      </c>
      <c r="C21" s="54" t="s">
        <v>391</v>
      </c>
      <c r="D21" s="25" cm="1">
        <f t="array" ref="D21">_xlfn.XLOOKUP(Y21,'WI &amp; IA results w tx'!R$2:R406,'WI &amp; IA results w tx'!D$2:D406)</f>
        <v>2</v>
      </c>
      <c r="E21" s="12" t="s">
        <v>106</v>
      </c>
      <c r="F21" s="19" t="s">
        <v>107</v>
      </c>
      <c r="G21" s="19" t="s">
        <v>388</v>
      </c>
      <c r="H21" s="12" t="s">
        <v>388</v>
      </c>
      <c r="I21" s="12" t="s">
        <v>181</v>
      </c>
      <c r="J21" s="25" t="s">
        <v>11</v>
      </c>
      <c r="K21" s="32">
        <v>71</v>
      </c>
      <c r="L21" s="1" t="str" cm="1">
        <f t="array" ref="L21">_xlfn.XLOOKUP(Y21,'Master AST results2'!AB$2:AB337,'Master AST results2'!K$2:K337)</f>
        <v xml:space="preserve"> &lt;=0.1200</v>
      </c>
      <c r="M21" s="1" t="str" cm="1">
        <f t="array" ref="M21">_xlfn.XLOOKUP(Y21,'Master AST results2'!AB$2:AB337,'Master AST results2'!M$2:M337)</f>
        <v xml:space="preserve"> &lt;=0.5000</v>
      </c>
      <c r="N21" s="1" t="str" cm="1">
        <f t="array" ref="N21">_xlfn.XLOOKUP(Y21,'Master AST results2'!AB$2:AB337,'Master AST results2'!O$2:O337)</f>
        <v xml:space="preserve"> &lt;=2.0000</v>
      </c>
      <c r="O21" s="1" t="str" cm="1">
        <f t="array" ref="O21">_xlfn.XLOOKUP(Y21,'Master AST results2'!AB$2:AB337,'Master AST results2'!Q$2:Q337)</f>
        <v xml:space="preserve"> &lt;=0.2500</v>
      </c>
      <c r="P21" s="1" t="str" cm="1">
        <f t="array" ref="P21">_xlfn.XLOOKUP(Y21,'Master AST results2'!AB$2:AB337,'Master AST results2'!S$2:S337)</f>
        <v xml:space="preserve"> &lt;=2.0000</v>
      </c>
      <c r="Q21" s="1" t="str" cm="1">
        <f t="array" ref="Q21">_xlfn.XLOOKUP(Y21,'Master AST results2'!AB$2:AB337,'Master AST results2'!T$2:T337)</f>
        <v xml:space="preserve"> &lt;=0.1200</v>
      </c>
      <c r="R21" s="1" t="str" cm="1">
        <f t="array" ref="R21">_xlfn.XLOOKUP(Y21,'Master AST results2'!AB$2:AB337,'Master AST results2'!U$2:U337)</f>
        <v xml:space="preserve"> &lt;=1.0000</v>
      </c>
      <c r="S21" s="1" t="str" cm="1">
        <f t="array" ref="S21">_xlfn.XLOOKUP(Y21,'Master AST results2'!AB$2:AB337,'Master AST results2'!V$2:V337)</f>
        <v xml:space="preserve"> &lt;=0.5000</v>
      </c>
      <c r="T21" s="1" t="str" cm="1">
        <f t="array" ref="T21">_xlfn.XLOOKUP(Y21, 'Master AST results2'!AB$2:AB337,'Master AST results2'!W$2:W337)</f>
        <v xml:space="preserve"> &gt;256.0000</v>
      </c>
      <c r="U21" s="1" t="str" cm="1">
        <f t="array" ref="U21">_xlfn.XLOOKUP(Y21,'Master AST results2'!AB$2:AB337,'Master AST results2'!X$2:X337)</f>
        <v xml:space="preserve"> &lt;=1.0000</v>
      </c>
      <c r="V21" s="31" t="s">
        <v>95</v>
      </c>
      <c r="W21" s="1">
        <v>1</v>
      </c>
      <c r="Y21" t="str">
        <f t="shared" si="0"/>
        <v>243PFR</v>
      </c>
    </row>
    <row r="22" spans="1:46" x14ac:dyDescent="0.2">
      <c r="A22" cm="1">
        <f t="array" ref="A22">_xlfn.XLOOKUP(Y22,'NGS IDs for search'!I$2:I552,'NGS IDs for search'!A$2:A552)</f>
        <v>200</v>
      </c>
      <c r="B22" s="9">
        <v>244</v>
      </c>
      <c r="C22" s="54" t="s">
        <v>391</v>
      </c>
      <c r="D22" s="25" cm="1">
        <f t="array" ref="D22">_xlfn.XLOOKUP(Y22,'WI &amp; IA results w tx'!R$2:R407,'WI &amp; IA results w tx'!D$2:D407)</f>
        <v>1</v>
      </c>
      <c r="F22" s="1" t="s">
        <v>330</v>
      </c>
      <c r="G22" s="1" t="s">
        <v>388</v>
      </c>
      <c r="H22" s="12" t="s">
        <v>388</v>
      </c>
      <c r="I22" s="12" t="s">
        <v>181</v>
      </c>
      <c r="J22" t="s">
        <v>11</v>
      </c>
      <c r="K22">
        <v>67</v>
      </c>
      <c r="L22" s="1" t="str" cm="1">
        <f t="array" ref="L22">_xlfn.XLOOKUP(Y22,'Master AST results2'!AB$2:AB338,'Master AST results2'!K$2:K338)</f>
        <v xml:space="preserve"> &lt;=0.1200</v>
      </c>
      <c r="M22" s="1" t="str" cm="1">
        <f t="array" ref="M22">_xlfn.XLOOKUP(Y22,'Master AST results2'!AB$2:AB338,'Master AST results2'!M$2:M338)</f>
        <v xml:space="preserve"> &lt;=0.5000</v>
      </c>
      <c r="N22" s="1" t="str" cm="1">
        <f t="array" ref="N22">_xlfn.XLOOKUP(Y22,'Master AST results2'!AB$2:AB338,'Master AST results2'!O$2:O338)</f>
        <v xml:space="preserve"> &lt;=2.0000</v>
      </c>
      <c r="O22" s="1" t="str" cm="1">
        <f t="array" ref="O22">_xlfn.XLOOKUP(Y22,'Master AST results2'!AB$2:AB338,'Master AST results2'!Q$2:Q338)</f>
        <v xml:space="preserve"> &lt;=0.2500</v>
      </c>
      <c r="P22" s="1" t="str" cm="1">
        <f t="array" ref="P22">_xlfn.XLOOKUP(Y22,'Master AST results2'!AB$2:AB338,'Master AST results2'!S$2:S338)</f>
        <v xml:space="preserve"> &lt;=2.0000</v>
      </c>
      <c r="Q22" s="1" t="str" cm="1">
        <f t="array" ref="Q22">_xlfn.XLOOKUP(Y22,'Master AST results2'!AB$2:AB338,'Master AST results2'!T$2:T338)</f>
        <v xml:space="preserve"> &lt;=0.1200</v>
      </c>
      <c r="R22" s="1" t="str" cm="1">
        <f t="array" ref="R22">_xlfn.XLOOKUP(Y22,'Master AST results2'!AB$2:AB338,'Master AST results2'!U$2:U338)</f>
        <v xml:space="preserve"> &lt;=1.0000</v>
      </c>
      <c r="S22" s="1" t="str" cm="1">
        <f t="array" ref="S22">_xlfn.XLOOKUP(Y22,'Master AST results2'!AB$2:AB338,'Master AST results2'!V$2:V338)</f>
        <v xml:space="preserve"> &lt;=0.5000</v>
      </c>
      <c r="T22" s="1" t="str" cm="1">
        <f t="array" ref="T22">_xlfn.XLOOKUP(Y22, 'Master AST results2'!AB$2:AB338,'Master AST results2'!W$2:W338)</f>
        <v xml:space="preserve"> &gt;256.0000</v>
      </c>
      <c r="U22" s="1" t="str" cm="1">
        <f t="array" ref="U22">_xlfn.XLOOKUP(Y22,'Master AST results2'!AB$2:AB338,'Master AST results2'!X$2:X338)</f>
        <v xml:space="preserve"> &lt;=1.0000</v>
      </c>
      <c r="V22" s="1" t="s">
        <v>95</v>
      </c>
      <c r="W22" s="1">
        <v>1</v>
      </c>
      <c r="Y22" t="str">
        <f t="shared" si="0"/>
        <v>244PFR</v>
      </c>
    </row>
    <row r="23" spans="1:46" x14ac:dyDescent="0.2">
      <c r="A23" cm="1">
        <f t="array" ref="A23">_xlfn.XLOOKUP(Y23,'NGS IDs for search'!I$2:I553,'NGS IDs for search'!A$2:A553)</f>
        <v>202</v>
      </c>
      <c r="B23" s="25">
        <v>251</v>
      </c>
      <c r="C23" s="54" t="s">
        <v>391</v>
      </c>
      <c r="D23" s="25" cm="1">
        <f t="array" ref="D23">_xlfn.XLOOKUP(Y23,'WI &amp; IA results w tx'!R$2:R408,'WI &amp; IA results w tx'!D$2:D408)</f>
        <v>1</v>
      </c>
      <c r="E23" s="12" t="s">
        <v>106</v>
      </c>
      <c r="F23" s="19" t="s">
        <v>107</v>
      </c>
      <c r="G23" s="19" t="s">
        <v>388</v>
      </c>
      <c r="H23" s="12" t="s">
        <v>388</v>
      </c>
      <c r="I23" s="12" t="s">
        <v>181</v>
      </c>
      <c r="J23" s="25" t="s">
        <v>11</v>
      </c>
      <c r="K23" s="32">
        <v>73</v>
      </c>
      <c r="L23" s="1" t="str" cm="1">
        <f t="array" ref="L23">_xlfn.XLOOKUP(Y23,'Master AST results2'!AB$2:AB339,'Master AST results2'!K$2:K339)</f>
        <v xml:space="preserve"> &lt;=0.1200</v>
      </c>
      <c r="M23" s="1" t="str" cm="1">
        <f t="array" ref="M23">_xlfn.XLOOKUP(Y23,'Master AST results2'!AB$2:AB339,'Master AST results2'!M$2:M339)</f>
        <v xml:space="preserve"> &lt;=0.5000</v>
      </c>
      <c r="N23" s="1" t="str" cm="1">
        <f t="array" ref="N23">_xlfn.XLOOKUP(Y23,'Master AST results2'!AB$2:AB339,'Master AST results2'!O$2:O339)</f>
        <v xml:space="preserve"> &lt;=2.0000</v>
      </c>
      <c r="O23" s="1" t="str" cm="1">
        <f t="array" ref="O23">_xlfn.XLOOKUP(Y23,'Master AST results2'!AB$2:AB339,'Master AST results2'!Q$2:Q339)</f>
        <v xml:space="preserve"> &lt;=0.2500</v>
      </c>
      <c r="P23" s="1" t="str" cm="1">
        <f t="array" ref="P23">_xlfn.XLOOKUP(Y23,'Master AST results2'!AB$2:AB339,'Master AST results2'!S$2:S339)</f>
        <v xml:space="preserve"> &lt;=2.0000</v>
      </c>
      <c r="Q23" s="1" cm="1">
        <f t="array" ref="Q23">_xlfn.XLOOKUP(Y23,'Master AST results2'!AB$2:AB339,'Master AST results2'!T$2:T339)</f>
        <v>0.25</v>
      </c>
      <c r="R23" s="1" t="str" cm="1">
        <f t="array" ref="R23">_xlfn.XLOOKUP(Y23,'Master AST results2'!AB$2:AB339,'Master AST results2'!U$2:U339)</f>
        <v xml:space="preserve"> &lt;=1.0000</v>
      </c>
      <c r="S23" s="1" t="str" cm="1">
        <f t="array" ref="S23">_xlfn.XLOOKUP(Y23,'Master AST results2'!AB$2:AB339,'Master AST results2'!V$2:V339)</f>
        <v xml:space="preserve"> &lt;=0.5000</v>
      </c>
      <c r="T23" s="1" t="str" cm="1">
        <f t="array" ref="T23">_xlfn.XLOOKUP(Y23, 'Master AST results2'!AB$2:AB339,'Master AST results2'!W$2:W339)</f>
        <v xml:space="preserve"> &gt;256.0000</v>
      </c>
      <c r="U23" s="1" cm="1">
        <f t="array" ref="U23">_xlfn.XLOOKUP(Y23,'Master AST results2'!AB$2:AB339,'Master AST results2'!X$2:X339)</f>
        <v>4</v>
      </c>
      <c r="V23" s="31" t="s">
        <v>95</v>
      </c>
      <c r="W23" s="1">
        <v>1</v>
      </c>
      <c r="Y23" t="str">
        <f t="shared" si="0"/>
        <v>251PFR</v>
      </c>
    </row>
    <row r="24" spans="1:46" x14ac:dyDescent="0.2">
      <c r="A24" cm="1">
        <f t="array" ref="A24">_xlfn.XLOOKUP(Y24,'NGS IDs for search'!I$2:I554,'NGS IDs for search'!A$2:A554)</f>
        <v>203</v>
      </c>
      <c r="B24" s="25">
        <v>264</v>
      </c>
      <c r="C24" s="54" t="s">
        <v>391</v>
      </c>
      <c r="D24" s="25" cm="1">
        <f t="array" ref="D24">_xlfn.XLOOKUP(Y24,'WI &amp; IA results w tx'!R$2:R409,'WI &amp; IA results w tx'!D$2:D409)</f>
        <v>3</v>
      </c>
      <c r="E24" s="12" t="s">
        <v>97</v>
      </c>
      <c r="F24" s="19" t="s">
        <v>98</v>
      </c>
      <c r="G24" s="19" t="s">
        <v>388</v>
      </c>
      <c r="H24" s="12" t="s">
        <v>388</v>
      </c>
      <c r="I24" s="12" t="s">
        <v>181</v>
      </c>
      <c r="J24" s="25" t="s">
        <v>11</v>
      </c>
      <c r="K24" s="32">
        <v>74</v>
      </c>
      <c r="L24" s="1" t="str" cm="1">
        <f t="array" ref="L24">_xlfn.XLOOKUP(Y24,'Master AST results2'!AB$2:AB340,'Master AST results2'!K$2:K340)</f>
        <v xml:space="preserve"> &lt;=0.1200</v>
      </c>
      <c r="M24" s="1" t="str" cm="1">
        <f t="array" ref="M24">_xlfn.XLOOKUP(Y24,'Master AST results2'!AB$2:AB340,'Master AST results2'!M$2:M340)</f>
        <v xml:space="preserve"> &lt;=0.5000</v>
      </c>
      <c r="N24" s="1" t="str" cm="1">
        <f t="array" ref="N24">_xlfn.XLOOKUP(Y24,'Master AST results2'!AB$2:AB340,'Master AST results2'!O$2:O340)</f>
        <v xml:space="preserve"> &lt;=2.0000</v>
      </c>
      <c r="O24" s="1" t="str" cm="1">
        <f t="array" ref="O24">_xlfn.XLOOKUP(Y24,'Master AST results2'!AB$2:AB340,'Master AST results2'!Q$2:Q340)</f>
        <v xml:space="preserve"> &lt;=0.2500</v>
      </c>
      <c r="P24" s="1" t="str" cm="1">
        <f t="array" ref="P24">_xlfn.XLOOKUP(Y24,'Master AST results2'!AB$2:AB340,'Master AST results2'!S$2:S340)</f>
        <v xml:space="preserve"> &lt;=2.0000</v>
      </c>
      <c r="Q24" s="1" t="str" cm="1">
        <f t="array" ref="Q24">_xlfn.XLOOKUP(Y24,'Master AST results2'!AB$2:AB340,'Master AST results2'!T$2:T340)</f>
        <v xml:space="preserve"> &lt;=0.1200</v>
      </c>
      <c r="R24" s="1" t="str" cm="1">
        <f t="array" ref="R24">_xlfn.XLOOKUP(Y24,'Master AST results2'!AB$2:AB340,'Master AST results2'!U$2:U340)</f>
        <v xml:space="preserve"> &lt;=1.0000</v>
      </c>
      <c r="S24" s="1" t="str" cm="1">
        <f t="array" ref="S24">_xlfn.XLOOKUP(Y24,'Master AST results2'!AB$2:AB340,'Master AST results2'!V$2:V340)</f>
        <v xml:space="preserve"> &lt;=0.5000</v>
      </c>
      <c r="T24" s="1" t="str" cm="1">
        <f t="array" ref="T24">_xlfn.XLOOKUP(Y24, 'Master AST results2'!AB$2:AB340,'Master AST results2'!W$2:W340)</f>
        <v xml:space="preserve"> &lt;=32.0000</v>
      </c>
      <c r="U24" s="1" t="str" cm="1">
        <f t="array" ref="U24">_xlfn.XLOOKUP(Y24,'Master AST results2'!AB$2:AB340,'Master AST results2'!X$2:X340)</f>
        <v xml:space="preserve"> &lt;=1.0000</v>
      </c>
      <c r="V24" s="31" t="s">
        <v>95</v>
      </c>
      <c r="W24" s="1">
        <v>1</v>
      </c>
      <c r="Y24" t="str">
        <f t="shared" si="0"/>
        <v>264PFR</v>
      </c>
    </row>
    <row r="25" spans="1:46" x14ac:dyDescent="0.2">
      <c r="A25" cm="1">
        <f t="array" ref="A25">_xlfn.XLOOKUP(Y25,'NGS IDs for search'!I$2:I555,'NGS IDs for search'!A$2:A555)</f>
        <v>204</v>
      </c>
      <c r="B25" s="25">
        <v>271</v>
      </c>
      <c r="C25" s="54" t="s">
        <v>391</v>
      </c>
      <c r="D25" s="25" cm="1">
        <f t="array" ref="D25">_xlfn.XLOOKUP(Y25,'WI &amp; IA results w tx'!R$2:R410,'WI &amp; IA results w tx'!D$2:D410)</f>
        <v>3</v>
      </c>
      <c r="E25" s="12" t="s">
        <v>113</v>
      </c>
      <c r="F25" s="19" t="s">
        <v>114</v>
      </c>
      <c r="G25" s="19" t="s">
        <v>388</v>
      </c>
      <c r="H25" s="12" t="s">
        <v>388</v>
      </c>
      <c r="I25" s="12" t="s">
        <v>181</v>
      </c>
      <c r="J25" s="25" t="s">
        <v>8</v>
      </c>
      <c r="K25" s="32">
        <v>75</v>
      </c>
      <c r="L25" s="1" t="str" cm="1">
        <f t="array" ref="L25">_xlfn.XLOOKUP(Y25,'Master AST results2'!AB$2:AB341,'Master AST results2'!K$2:K341)</f>
        <v xml:space="preserve"> &lt;=0.1200</v>
      </c>
      <c r="M25" s="1" t="str" cm="1">
        <f t="array" ref="M25">_xlfn.XLOOKUP(Y25,'Master AST results2'!AB$2:AB341,'Master AST results2'!M$2:M341)</f>
        <v xml:space="preserve"> &lt;=0.5000</v>
      </c>
      <c r="N25" s="1" t="str" cm="1">
        <f t="array" ref="N25">_xlfn.XLOOKUP(Y25,'Master AST results2'!AB$2:AB341,'Master AST results2'!O$2:O341)</f>
        <v xml:space="preserve"> &lt;=2.0000</v>
      </c>
      <c r="O25" s="1" t="str" cm="1">
        <f t="array" ref="O25">_xlfn.XLOOKUP(Y25,'Master AST results2'!AB$2:AB341,'Master AST results2'!Q$2:Q341)</f>
        <v xml:space="preserve"> &gt;4.0000</v>
      </c>
      <c r="P25" s="1" t="str" cm="1">
        <f t="array" ref="P25">_xlfn.XLOOKUP(Y25,'Master AST results2'!AB$2:AB341,'Master AST results2'!S$2:S341)</f>
        <v xml:space="preserve"> &lt;=2.0000</v>
      </c>
      <c r="Q25" s="1" t="str" cm="1">
        <f t="array" ref="Q25">_xlfn.XLOOKUP(Y25,'Master AST results2'!AB$2:AB341,'Master AST results2'!T$2:T341)</f>
        <v xml:space="preserve"> &lt;=0.1200</v>
      </c>
      <c r="R25" s="1" t="str" cm="1">
        <f t="array" ref="R25">_xlfn.XLOOKUP(Y25,'Master AST results2'!AB$2:AB341,'Master AST results2'!U$2:U341)</f>
        <v xml:space="preserve"> &lt;=1.0000</v>
      </c>
      <c r="S25" s="1" t="str" cm="1">
        <f t="array" ref="S25">_xlfn.XLOOKUP(Y25,'Master AST results2'!AB$2:AB341,'Master AST results2'!V$2:V341)</f>
        <v xml:space="preserve"> &lt;=0.5000</v>
      </c>
      <c r="T25" s="1" t="str" cm="1">
        <f t="array" ref="T25">_xlfn.XLOOKUP(Y25, 'Master AST results2'!AB$2:AB341,'Master AST results2'!W$2:W341)</f>
        <v xml:space="preserve"> &lt;=32.0000</v>
      </c>
      <c r="U25" s="1" t="str" cm="1">
        <f t="array" ref="U25">_xlfn.XLOOKUP(Y25,'Master AST results2'!AB$2:AB341,'Master AST results2'!X$2:X341)</f>
        <v xml:space="preserve"> &lt;=1.0000</v>
      </c>
      <c r="V25" s="31" t="s">
        <v>95</v>
      </c>
      <c r="W25" s="1">
        <v>1</v>
      </c>
      <c r="Y25" t="str">
        <f t="shared" si="0"/>
        <v>271PFL</v>
      </c>
      <c r="Z25" s="39"/>
    </row>
    <row r="26" spans="1:46" x14ac:dyDescent="0.2">
      <c r="A26" cm="1">
        <f t="array" ref="A26">_xlfn.XLOOKUP(Y26,'NGS IDs for search'!I$2:I556,'NGS IDs for search'!A$2:A556)</f>
        <v>205</v>
      </c>
      <c r="B26" s="25">
        <v>271</v>
      </c>
      <c r="C26" s="54" t="s">
        <v>391</v>
      </c>
      <c r="D26" s="25" cm="1">
        <f t="array" ref="D26">_xlfn.XLOOKUP(Y26,'WI &amp; IA results w tx'!R$2:R411,'WI &amp; IA results w tx'!D$2:D411)</f>
        <v>3</v>
      </c>
      <c r="E26" s="12" t="s">
        <v>108</v>
      </c>
      <c r="F26" s="19" t="s">
        <v>438</v>
      </c>
      <c r="G26" s="19" t="s">
        <v>388</v>
      </c>
      <c r="H26" s="12" t="s">
        <v>388</v>
      </c>
      <c r="I26" s="12" t="s">
        <v>181</v>
      </c>
      <c r="J26" s="25" t="s">
        <v>11</v>
      </c>
      <c r="K26" s="32">
        <v>76</v>
      </c>
      <c r="L26" s="1" t="str" cm="1">
        <f t="array" ref="L26">_xlfn.XLOOKUP(Y26,'Master AST results2'!AB$2:AB342,'Master AST results2'!K$2:K342)</f>
        <v xml:space="preserve"> &lt;=0.1200</v>
      </c>
      <c r="M26" s="1" cm="1">
        <f t="array" ref="M26">_xlfn.XLOOKUP(Y26,'Master AST results2'!AB$2:AB342,'Master AST results2'!M$2:M342)</f>
        <v>2</v>
      </c>
      <c r="N26" s="1" t="str" cm="1">
        <f t="array" ref="N26">_xlfn.XLOOKUP(Y26,'Master AST results2'!AB$2:AB342,'Master AST results2'!O$2:O342)</f>
        <v xml:space="preserve"> &lt;=2.0000</v>
      </c>
      <c r="O26" s="1" t="str" cm="1">
        <f t="array" ref="O26">_xlfn.XLOOKUP(Y26,'Master AST results2'!AB$2:AB342,'Master AST results2'!Q$2:Q342)</f>
        <v xml:space="preserve"> &lt;=0.2500</v>
      </c>
      <c r="P26" s="1" t="str" cm="1">
        <f t="array" ref="P26">_xlfn.XLOOKUP(Y26,'Master AST results2'!AB$2:AB342,'Master AST results2'!S$2:S342)</f>
        <v xml:space="preserve"> &lt;=2.0000</v>
      </c>
      <c r="Q26" s="1" t="str" cm="1">
        <f t="array" ref="Q26">_xlfn.XLOOKUP(Y26,'Master AST results2'!AB$2:AB342,'Master AST results2'!T$2:T342)</f>
        <v xml:space="preserve"> &lt;=0.1200</v>
      </c>
      <c r="R26" s="1" t="str" cm="1">
        <f t="array" ref="R26">_xlfn.XLOOKUP(Y26,'Master AST results2'!AB$2:AB342,'Master AST results2'!U$2:U342)</f>
        <v xml:space="preserve"> &lt;=1.0000</v>
      </c>
      <c r="S26" s="1" t="str" cm="1">
        <f t="array" ref="S26">_xlfn.XLOOKUP(Y26,'Master AST results2'!AB$2:AB342,'Master AST results2'!V$2:V342)</f>
        <v xml:space="preserve"> &lt;=0.5000</v>
      </c>
      <c r="T26" s="1" t="str" cm="1">
        <f t="array" ref="T26">_xlfn.XLOOKUP(Y26, 'Master AST results2'!AB$2:AB342,'Master AST results2'!W$2:W342)</f>
        <v xml:space="preserve"> &lt;=32.0000</v>
      </c>
      <c r="U26" s="1" t="str" cm="1">
        <f t="array" ref="U26">_xlfn.XLOOKUP(Y26,'Master AST results2'!AB$2:AB342,'Master AST results2'!X$2:X342)</f>
        <v xml:space="preserve"> &lt;=1.0000</v>
      </c>
      <c r="V26" s="31" t="s">
        <v>95</v>
      </c>
      <c r="W26" s="1">
        <v>1</v>
      </c>
      <c r="Y26" t="str">
        <f t="shared" si="0"/>
        <v>271PFR</v>
      </c>
    </row>
    <row r="27" spans="1:46" x14ac:dyDescent="0.2">
      <c r="A27" cm="1">
        <f t="array" ref="A27">_xlfn.XLOOKUP(Y27,'NGS IDs for search'!I$2:I557,'NGS IDs for search'!A$2:A557)</f>
        <v>206</v>
      </c>
      <c r="B27" s="25">
        <v>279</v>
      </c>
      <c r="C27" s="54" t="s">
        <v>391</v>
      </c>
      <c r="D27" s="25" cm="1">
        <f t="array" ref="D27">_xlfn.XLOOKUP(Y27,'WI &amp; IA results w tx'!R$2:R412,'WI &amp; IA results w tx'!D$2:D412)</f>
        <v>1</v>
      </c>
      <c r="E27" s="12" t="s">
        <v>115</v>
      </c>
      <c r="F27" s="19" t="s">
        <v>116</v>
      </c>
      <c r="G27" s="19" t="s">
        <v>388</v>
      </c>
      <c r="H27" s="12" t="s">
        <v>388</v>
      </c>
      <c r="I27" s="12" t="s">
        <v>181</v>
      </c>
      <c r="J27" s="25" t="s">
        <v>8</v>
      </c>
      <c r="K27" s="32">
        <v>77</v>
      </c>
      <c r="L27" s="1" cm="1">
        <f t="array" ref="L27">_xlfn.XLOOKUP(Y27,'Master AST results2'!AB$2:AB343,'Master AST results2'!K$2:K343)</f>
        <v>0.5</v>
      </c>
      <c r="M27" s="1" cm="1">
        <f t="array" ref="M27">_xlfn.XLOOKUP(Y27,'Master AST results2'!AB$2:AB343,'Master AST results2'!M$2:M343)</f>
        <v>1</v>
      </c>
      <c r="N27" s="1" t="str" cm="1">
        <f t="array" ref="N27">_xlfn.XLOOKUP(Y27,'Master AST results2'!AB$2:AB343,'Master AST results2'!O$2:O343)</f>
        <v xml:space="preserve"> &lt;=2.0000</v>
      </c>
      <c r="O27" s="1" t="str" cm="1">
        <f t="array" ref="O27">_xlfn.XLOOKUP(Y27,'Master AST results2'!AB$2:AB343,'Master AST results2'!Q$2:Q343)</f>
        <v xml:space="preserve"> &lt;=0.2500</v>
      </c>
      <c r="P27" s="1" t="str" cm="1">
        <f t="array" ref="P27">_xlfn.XLOOKUP(Y27,'Master AST results2'!AB$2:AB343,'Master AST results2'!S$2:S343)</f>
        <v xml:space="preserve"> &lt;=2.0000</v>
      </c>
      <c r="Q27" s="1" cm="1">
        <f t="array" ref="Q27">_xlfn.XLOOKUP(Y27,'Master AST results2'!AB$2:AB343,'Master AST results2'!T$2:T343)</f>
        <v>0.25</v>
      </c>
      <c r="R27" s="1" t="str" cm="1">
        <f t="array" ref="R27">_xlfn.XLOOKUP(Y27,'Master AST results2'!AB$2:AB343,'Master AST results2'!U$2:U343)</f>
        <v xml:space="preserve"> &lt;=1.0000</v>
      </c>
      <c r="S27" s="1" t="str" cm="1">
        <f t="array" ref="S27">_xlfn.XLOOKUP(Y27,'Master AST results2'!AB$2:AB343,'Master AST results2'!V$2:V343)</f>
        <v xml:space="preserve"> &lt;=0.5000</v>
      </c>
      <c r="T27" s="1" t="str" cm="1">
        <f t="array" ref="T27">_xlfn.XLOOKUP(Y27, 'Master AST results2'!AB$2:AB343,'Master AST results2'!W$2:W343)</f>
        <v xml:space="preserve"> &gt;256.0000</v>
      </c>
      <c r="U27" s="1" cm="1">
        <f t="array" ref="U27">_xlfn.XLOOKUP(Y27,'Master AST results2'!AB$2:AB343,'Master AST results2'!X$2:X343)</f>
        <v>2</v>
      </c>
      <c r="V27" s="31" t="s">
        <v>95</v>
      </c>
      <c r="W27" s="1">
        <v>1</v>
      </c>
      <c r="Y27" t="str">
        <f t="shared" si="0"/>
        <v>279PFL</v>
      </c>
    </row>
    <row r="28" spans="1:46" x14ac:dyDescent="0.2">
      <c r="A28" cm="1">
        <f t="array" ref="A28">_xlfn.XLOOKUP(Y28,'NGS IDs for search'!I$2:I558,'NGS IDs for search'!A$2:A558)</f>
        <v>207</v>
      </c>
      <c r="B28" s="25">
        <v>279</v>
      </c>
      <c r="C28" s="54" t="s">
        <v>391</v>
      </c>
      <c r="D28" s="25" cm="1">
        <f t="array" ref="D28">_xlfn.XLOOKUP(Y28,'WI &amp; IA results w tx'!R$2:R413,'WI &amp; IA results w tx'!D$2:D413)</f>
        <v>1</v>
      </c>
      <c r="E28" s="12" t="s">
        <v>117</v>
      </c>
      <c r="F28" s="60" t="s">
        <v>118</v>
      </c>
      <c r="G28" s="19" t="s">
        <v>388</v>
      </c>
      <c r="H28" s="12" t="s">
        <v>388</v>
      </c>
      <c r="I28" s="12" t="s">
        <v>181</v>
      </c>
      <c r="J28" s="25" t="s">
        <v>11</v>
      </c>
      <c r="K28" s="32">
        <v>78</v>
      </c>
      <c r="L28" s="1" t="str" cm="1">
        <f t="array" ref="L28">_xlfn.XLOOKUP(Y28,'Master AST results2'!AB$2:AB344,'Master AST results2'!K$2:K344)</f>
        <v xml:space="preserve"> &lt;=0.1200</v>
      </c>
      <c r="M28" s="1" t="str" cm="1">
        <f t="array" ref="M28">_xlfn.XLOOKUP(Y28,'Master AST results2'!AB$2:AB344,'Master AST results2'!M$2:M344)</f>
        <v xml:space="preserve"> &lt;=0.5000</v>
      </c>
      <c r="N28" s="1" t="str" cm="1">
        <f t="array" ref="N28">_xlfn.XLOOKUP(Y28,'Master AST results2'!AB$2:AB344,'Master AST results2'!O$2:O344)</f>
        <v xml:space="preserve"> &lt;=2.0000</v>
      </c>
      <c r="O28" s="1" t="str" cm="1">
        <f t="array" ref="O28">_xlfn.XLOOKUP(Y28,'Master AST results2'!AB$2:AB344,'Master AST results2'!Q$2:Q344)</f>
        <v xml:space="preserve"> &lt;=0.2500</v>
      </c>
      <c r="P28" s="1" t="str" cm="1">
        <f t="array" ref="P28">_xlfn.XLOOKUP(Y28,'Master AST results2'!AB$2:AB344,'Master AST results2'!S$2:S344)</f>
        <v xml:space="preserve"> &lt;=2.0000</v>
      </c>
      <c r="Q28" s="1" t="str" cm="1">
        <f t="array" ref="Q28">_xlfn.XLOOKUP(Y28,'Master AST results2'!AB$2:AB344,'Master AST results2'!T$2:T344)</f>
        <v xml:space="preserve"> &lt;=0.1200</v>
      </c>
      <c r="R28" s="1" t="str" cm="1">
        <f t="array" ref="R28">_xlfn.XLOOKUP(Y28,'Master AST results2'!AB$2:AB344,'Master AST results2'!U$2:U344)</f>
        <v xml:space="preserve"> &lt;=1.0000</v>
      </c>
      <c r="S28" s="1" t="str" cm="1">
        <f t="array" ref="S28">_xlfn.XLOOKUP(Y28,'Master AST results2'!AB$2:AB344,'Master AST results2'!V$2:V344)</f>
        <v xml:space="preserve"> &lt;=0.5000</v>
      </c>
      <c r="T28" s="1" t="str" cm="1">
        <f t="array" ref="T28">_xlfn.XLOOKUP(Y28, 'Master AST results2'!AB$2:AB344,'Master AST results2'!W$2:W344)</f>
        <v xml:space="preserve"> &lt;=32.0000</v>
      </c>
      <c r="U28" s="1" t="str" cm="1">
        <f t="array" ref="U28">_xlfn.XLOOKUP(Y28,'Master AST results2'!AB$2:AB344,'Master AST results2'!X$2:X344)</f>
        <v xml:space="preserve"> &lt;=1.0000</v>
      </c>
      <c r="V28" s="31" t="s">
        <v>95</v>
      </c>
      <c r="W28" s="1">
        <v>1</v>
      </c>
      <c r="Y28" t="str">
        <f t="shared" si="0"/>
        <v>279PFR</v>
      </c>
    </row>
    <row r="29" spans="1:46" x14ac:dyDescent="0.2">
      <c r="A29" s="96" cm="1">
        <f t="array" ref="A29">_xlfn.XLOOKUP(Y29,'NGS IDs for search'!I$2:I369,'NGS IDs for search'!A$2:A369)</f>
        <v>30</v>
      </c>
      <c r="B29" s="118">
        <v>294</v>
      </c>
      <c r="C29" s="97" t="s">
        <v>391</v>
      </c>
      <c r="D29" s="120" cm="1">
        <f t="array" ref="D29">_xlfn.XLOOKUP(Y29,'WI &amp; IA results w tx'!Q$2:Q368,'WI &amp; IA results w tx'!D$2:D368)</f>
        <v>2</v>
      </c>
      <c r="E29" s="96"/>
      <c r="F29" s="124" t="s">
        <v>333</v>
      </c>
      <c r="G29" s="98" t="s">
        <v>129</v>
      </c>
      <c r="H29" s="98" t="s">
        <v>129</v>
      </c>
      <c r="I29" s="98" t="s">
        <v>180</v>
      </c>
      <c r="J29" s="96" t="s">
        <v>8</v>
      </c>
      <c r="K29" s="96">
        <v>24</v>
      </c>
      <c r="L29" s="1" t="str" cm="1">
        <f t="array" ref="L29">_xlfn.XLOOKUP(Y29,'Master AST results2'!AB$2:AB345,'Master AST results2'!K$2:K345)</f>
        <v xml:space="preserve"> &lt;=0.1200</v>
      </c>
      <c r="M29" s="1" t="str" cm="1">
        <f t="array" ref="M29">_xlfn.XLOOKUP(Y29,'Master AST results2'!AB$2:AB345,'Master AST results2'!M$2:M345)</f>
        <v xml:space="preserve"> &lt;=0.5000</v>
      </c>
      <c r="N29" s="1" t="str" cm="1">
        <f t="array" ref="N29">_xlfn.XLOOKUP(Y29,'Master AST results2'!AB$2:AB345,'Master AST results2'!O$2:O345)</f>
        <v xml:space="preserve"> &lt;=2.0000</v>
      </c>
      <c r="O29" s="1" t="str" cm="1">
        <f t="array" ref="O29">_xlfn.XLOOKUP(Y29,'Master AST results2'!AB$2:AB345,'Master AST results2'!Q$2:Q345)</f>
        <v xml:space="preserve"> &lt;=0.2500</v>
      </c>
      <c r="P29" s="1" t="str" cm="1">
        <f t="array" ref="P29">_xlfn.XLOOKUP(Y29,'Master AST results2'!AB$2:AB345,'Master AST results2'!S$2:S345)</f>
        <v xml:space="preserve"> &lt;=2.0000</v>
      </c>
      <c r="Q29" s="1" t="str" cm="1">
        <f t="array" ref="Q29">_xlfn.XLOOKUP(Y29,'Master AST results2'!AB$2:AB345,'Master AST results2'!T$2:T345)</f>
        <v xml:space="preserve"> &lt;=0.1200</v>
      </c>
      <c r="R29" s="1" t="str" cm="1">
        <f t="array" ref="R29">_xlfn.XLOOKUP(Y29,'Master AST results2'!AB$2:AB345,'Master AST results2'!U$2:U345)</f>
        <v xml:space="preserve"> &lt;=1.0000</v>
      </c>
      <c r="S29" s="1" t="str" cm="1">
        <f t="array" ref="S29">_xlfn.XLOOKUP(Y29,'Master AST results2'!AB$2:AB345,'Master AST results2'!V$2:V345)</f>
        <v xml:space="preserve"> &lt;=0.5000</v>
      </c>
      <c r="T29" s="1" t="str" cm="1">
        <f t="array" ref="T29">_xlfn.XLOOKUP(Y29, 'Master AST results2'!AB$2:AB345,'Master AST results2'!W$2:W345)</f>
        <v xml:space="preserve"> &gt;256.0000</v>
      </c>
      <c r="U29" s="1" t="str" cm="1">
        <f t="array" ref="U29">_xlfn.XLOOKUP(Y29,'Master AST results2'!AB$2:AB345,'Master AST results2'!X$2:X345)</f>
        <v xml:space="preserve"> &lt;=1.0000</v>
      </c>
      <c r="V29" s="98" t="s">
        <v>95</v>
      </c>
      <c r="W29" s="98">
        <v>1</v>
      </c>
      <c r="X29" s="96"/>
      <c r="Y29" s="96" t="str">
        <f t="shared" si="0"/>
        <v>294DOL</v>
      </c>
    </row>
    <row r="30" spans="1:46" x14ac:dyDescent="0.2">
      <c r="A30" cm="1">
        <f t="array" ref="A30">_xlfn.XLOOKUP(Y30,'NGS IDs for search'!I$2:I559,'NGS IDs for search'!A$2:A559)</f>
        <v>114</v>
      </c>
      <c r="B30" s="25">
        <v>294</v>
      </c>
      <c r="C30" s="54" t="s">
        <v>391</v>
      </c>
      <c r="D30" s="25" cm="1">
        <f t="array" ref="D30">_xlfn.XLOOKUP(Y30,'WI &amp; IA results w tx'!R$2:R414,'WI &amp; IA results w tx'!D$2:D414)</f>
        <v>2</v>
      </c>
      <c r="E30" s="12" t="s">
        <v>104</v>
      </c>
      <c r="F30" s="60" t="s">
        <v>105</v>
      </c>
      <c r="G30" s="19" t="s">
        <v>388</v>
      </c>
      <c r="H30" s="12" t="s">
        <v>388</v>
      </c>
      <c r="I30" s="12" t="s">
        <v>181</v>
      </c>
      <c r="J30" s="25" t="s">
        <v>8</v>
      </c>
      <c r="K30" s="32">
        <v>79</v>
      </c>
      <c r="L30" s="1" t="str" cm="1">
        <f t="array" ref="L30">_xlfn.XLOOKUP(Y30,'Master AST results2'!AB$2:AB346,'Master AST results2'!K$2:K346)</f>
        <v xml:space="preserve"> &lt;=0.1200</v>
      </c>
      <c r="M30" s="1" t="str" cm="1">
        <f t="array" ref="M30">_xlfn.XLOOKUP(Y30,'Master AST results2'!AB$2:AB346,'Master AST results2'!M$2:M346)</f>
        <v xml:space="preserve"> &lt;=0.5000</v>
      </c>
      <c r="N30" s="1" t="str" cm="1">
        <f t="array" ref="N30">_xlfn.XLOOKUP(Y30,'Master AST results2'!AB$2:AB346,'Master AST results2'!O$2:O346)</f>
        <v xml:space="preserve"> &lt;=2.0000</v>
      </c>
      <c r="O30" s="1" t="str" cm="1">
        <f t="array" ref="O30">_xlfn.XLOOKUP(Y30,'Master AST results2'!AB$2:AB346,'Master AST results2'!Q$2:Q346)</f>
        <v xml:space="preserve"> &lt;=0.2500</v>
      </c>
      <c r="P30" s="1" t="str" cm="1">
        <f t="array" ref="P30">_xlfn.XLOOKUP(Y30,'Master AST results2'!AB$2:AB346,'Master AST results2'!S$2:S346)</f>
        <v xml:space="preserve"> &lt;=2.0000</v>
      </c>
      <c r="Q30" s="1" t="str" cm="1">
        <f t="array" ref="Q30">_xlfn.XLOOKUP(Y30,'Master AST results2'!AB$2:AB346,'Master AST results2'!T$2:T346)</f>
        <v xml:space="preserve"> &lt;=0.1200</v>
      </c>
      <c r="R30" s="1" t="str" cm="1">
        <f t="array" ref="R30">_xlfn.XLOOKUP(Y30,'Master AST results2'!AB$2:AB346,'Master AST results2'!U$2:U346)</f>
        <v xml:space="preserve"> &lt;=1.0000</v>
      </c>
      <c r="S30" s="1" t="str" cm="1">
        <f t="array" ref="S30">_xlfn.XLOOKUP(Y30,'Master AST results2'!AB$2:AB346,'Master AST results2'!V$2:V346)</f>
        <v xml:space="preserve"> &lt;=0.5000</v>
      </c>
      <c r="T30" s="1" t="str" cm="1">
        <f t="array" ref="T30">_xlfn.XLOOKUP(Y30, 'Master AST results2'!AB$2:AB346,'Master AST results2'!W$2:W346)</f>
        <v xml:space="preserve"> &lt;=32.0000</v>
      </c>
      <c r="U30" s="1" cm="1">
        <f t="array" ref="U30">_xlfn.XLOOKUP(Y30,'Master AST results2'!AB$2:AB346,'Master AST results2'!X$2:X346)</f>
        <v>2</v>
      </c>
      <c r="V30" s="31" t="s">
        <v>95</v>
      </c>
      <c r="W30" s="1">
        <v>1</v>
      </c>
      <c r="Y30" t="str">
        <f t="shared" si="0"/>
        <v>294PFL</v>
      </c>
    </row>
    <row r="31" spans="1:46" x14ac:dyDescent="0.2">
      <c r="A31" cm="1">
        <f t="array" ref="A31">_xlfn.XLOOKUP(Y31,'NGS IDs for search'!I$2:I560,'NGS IDs for search'!A$2:A560)</f>
        <v>208</v>
      </c>
      <c r="B31" s="25">
        <v>294</v>
      </c>
      <c r="C31" s="54" t="s">
        <v>391</v>
      </c>
      <c r="D31" s="25" cm="1">
        <f t="array" ref="D31">_xlfn.XLOOKUP(Y31,'WI &amp; IA results w tx'!R$2:R415,'WI &amp; IA results w tx'!D$2:D415)</f>
        <v>2</v>
      </c>
      <c r="E31" s="12" t="s">
        <v>97</v>
      </c>
      <c r="F31" s="19" t="s">
        <v>98</v>
      </c>
      <c r="G31" s="19" t="s">
        <v>387</v>
      </c>
      <c r="H31" s="12" t="s">
        <v>388</v>
      </c>
      <c r="I31" s="12" t="s">
        <v>181</v>
      </c>
      <c r="J31" s="25" t="s">
        <v>11</v>
      </c>
      <c r="K31" s="32">
        <v>80.099999999999994</v>
      </c>
      <c r="L31" s="1" t="str" cm="1">
        <f t="array" ref="L31">_xlfn.XLOOKUP(Y31,'Master AST results2'!AB$2:AB347,'Master AST results2'!K$2:K347)</f>
        <v xml:space="preserve"> &lt;=0.1200</v>
      </c>
      <c r="M31" s="1" t="str" cm="1">
        <f t="array" ref="M31">_xlfn.XLOOKUP(Y31,'Master AST results2'!AB$2:AB347,'Master AST results2'!M$2:M347)</f>
        <v xml:space="preserve"> &lt;=0.5000</v>
      </c>
      <c r="N31" s="1" t="str" cm="1">
        <f t="array" ref="N31">_xlfn.XLOOKUP(Y31,'Master AST results2'!AB$2:AB347,'Master AST results2'!O$2:O347)</f>
        <v xml:space="preserve"> &lt;=2.0000</v>
      </c>
      <c r="O31" s="1" t="str" cm="1">
        <f t="array" ref="O31">_xlfn.XLOOKUP(Y31,'Master AST results2'!AB$2:AB347,'Master AST results2'!Q$2:Q347)</f>
        <v xml:space="preserve"> &lt;=0.2500</v>
      </c>
      <c r="P31" s="1" t="str" cm="1">
        <f t="array" ref="P31">_xlfn.XLOOKUP(Y31,'Master AST results2'!AB$2:AB347,'Master AST results2'!S$2:S347)</f>
        <v xml:space="preserve"> &lt;=2.0000</v>
      </c>
      <c r="Q31" s="1" t="str" cm="1">
        <f t="array" ref="Q31">_xlfn.XLOOKUP(Y31,'Master AST results2'!AB$2:AB347,'Master AST results2'!T$2:T347)</f>
        <v xml:space="preserve"> &lt;=0.1200</v>
      </c>
      <c r="R31" s="1" t="str" cm="1">
        <f t="array" ref="R31">_xlfn.XLOOKUP(Y31,'Master AST results2'!AB$2:AB347,'Master AST results2'!U$2:U347)</f>
        <v xml:space="preserve"> &lt;=1.0000</v>
      </c>
      <c r="S31" s="1" t="str" cm="1">
        <f t="array" ref="S31">_xlfn.XLOOKUP(Y31,'Master AST results2'!AB$2:AB347,'Master AST results2'!V$2:V347)</f>
        <v xml:space="preserve"> &lt;=0.5000</v>
      </c>
      <c r="T31" s="1" t="str" cm="1">
        <f t="array" ref="T31">_xlfn.XLOOKUP(Y31, 'Master AST results2'!AB$2:AB347,'Master AST results2'!W$2:W347)</f>
        <v xml:space="preserve"> &lt;=32.0000</v>
      </c>
      <c r="U31" s="1" t="str" cm="1">
        <f t="array" ref="U31">_xlfn.XLOOKUP(Y31,'Master AST results2'!AB$2:AB347,'Master AST results2'!X$2:X347)</f>
        <v xml:space="preserve"> &lt;=1.0000</v>
      </c>
      <c r="V31" s="31" t="s">
        <v>95</v>
      </c>
      <c r="W31" s="1">
        <v>1</v>
      </c>
      <c r="Y31" t="str">
        <f t="shared" si="0"/>
        <v>294PFR</v>
      </c>
    </row>
    <row r="32" spans="1:46" s="96" customFormat="1" x14ac:dyDescent="0.2">
      <c r="A32" cm="1">
        <f t="array" ref="A32">_xlfn.XLOOKUP(Y32,'NGS IDs for search'!I$2:I561,'NGS IDs for search'!A$2:A561)</f>
        <v>208</v>
      </c>
      <c r="B32" s="25">
        <v>294</v>
      </c>
      <c r="C32" s="54" t="s">
        <v>391</v>
      </c>
      <c r="D32" s="25" cm="1">
        <f t="array" ref="D32">_xlfn.XLOOKUP(Y32,'WI &amp; IA results w tx'!R$2:R416,'WI &amp; IA results w tx'!D$2:D416)</f>
        <v>2</v>
      </c>
      <c r="E32" s="12" t="s">
        <v>100</v>
      </c>
      <c r="F32" s="19" t="s">
        <v>101</v>
      </c>
      <c r="G32" s="19" t="s">
        <v>387</v>
      </c>
      <c r="H32" s="12" t="s">
        <v>388</v>
      </c>
      <c r="I32" s="12" t="s">
        <v>181</v>
      </c>
      <c r="J32" s="25" t="s">
        <v>11</v>
      </c>
      <c r="K32" s="32">
        <v>80.2</v>
      </c>
      <c r="L32" s="1" t="str" cm="1">
        <f t="array" ref="L32">_xlfn.XLOOKUP(Y32,'Master AST results2'!AB$2:AB348,'Master AST results2'!K$2:K348)</f>
        <v xml:space="preserve"> &lt;=0.1200</v>
      </c>
      <c r="M32" s="1" t="str" cm="1">
        <f t="array" ref="M32">_xlfn.XLOOKUP(Y32,'Master AST results2'!AB$2:AB348,'Master AST results2'!M$2:M348)</f>
        <v xml:space="preserve"> &lt;=0.5000</v>
      </c>
      <c r="N32" s="1" t="str" cm="1">
        <f t="array" ref="N32">_xlfn.XLOOKUP(Y32,'Master AST results2'!AB$2:AB348,'Master AST results2'!O$2:O348)</f>
        <v xml:space="preserve"> &lt;=2.0000</v>
      </c>
      <c r="O32" s="1" t="str" cm="1">
        <f t="array" ref="O32">_xlfn.XLOOKUP(Y32,'Master AST results2'!AB$2:AB348,'Master AST results2'!Q$2:Q348)</f>
        <v xml:space="preserve"> &lt;=0.2500</v>
      </c>
      <c r="P32" s="1" t="str" cm="1">
        <f t="array" ref="P32">_xlfn.XLOOKUP(Y32,'Master AST results2'!AB$2:AB348,'Master AST results2'!S$2:S348)</f>
        <v xml:space="preserve"> &lt;=2.0000</v>
      </c>
      <c r="Q32" s="1" t="str" cm="1">
        <f t="array" ref="Q32">_xlfn.XLOOKUP(Y32,'Master AST results2'!AB$2:AB348,'Master AST results2'!T$2:T348)</f>
        <v xml:space="preserve"> &lt;=0.1200</v>
      </c>
      <c r="R32" s="1" t="str" cm="1">
        <f t="array" ref="R32">_xlfn.XLOOKUP(Y32,'Master AST results2'!AB$2:AB348,'Master AST results2'!U$2:U348)</f>
        <v xml:space="preserve"> &lt;=1.0000</v>
      </c>
      <c r="S32" s="1" t="str" cm="1">
        <f t="array" ref="S32">_xlfn.XLOOKUP(Y32,'Master AST results2'!AB$2:AB348,'Master AST results2'!V$2:V348)</f>
        <v xml:space="preserve"> &lt;=0.5000</v>
      </c>
      <c r="T32" s="1" t="str" cm="1">
        <f t="array" ref="T32">_xlfn.XLOOKUP(Y32, 'Master AST results2'!AB$2:AB348,'Master AST results2'!W$2:W348)</f>
        <v xml:space="preserve"> &lt;=32.0000</v>
      </c>
      <c r="U32" s="1" t="str" cm="1">
        <f t="array" ref="U32">_xlfn.XLOOKUP(Y32,'Master AST results2'!AB$2:AB348,'Master AST results2'!X$2:X348)</f>
        <v xml:space="preserve"> &lt;=1.0000</v>
      </c>
      <c r="V32" s="31" t="s">
        <v>95</v>
      </c>
      <c r="W32" s="1">
        <v>1</v>
      </c>
      <c r="X32"/>
      <c r="Y32" t="str">
        <f t="shared" si="0"/>
        <v>294PFR</v>
      </c>
      <c r="Z32"/>
      <c r="AA32"/>
    </row>
    <row r="33" spans="1:27" x14ac:dyDescent="0.2">
      <c r="A33" s="96" cm="1">
        <f t="array" ref="A33">_xlfn.XLOOKUP(Y33,'NGS IDs for search'!I$2:I370,'NGS IDs for search'!A$2:A370)</f>
        <v>31</v>
      </c>
      <c r="B33" s="118">
        <v>296</v>
      </c>
      <c r="C33" s="97" t="s">
        <v>391</v>
      </c>
      <c r="D33" s="120" cm="1">
        <f t="array" ref="D33">_xlfn.XLOOKUP(Y33,'WI &amp; IA results w tx'!Q$2:Q369,'WI &amp; IA results w tx'!D$2:D369)</f>
        <v>2</v>
      </c>
      <c r="E33" s="96"/>
      <c r="F33" s="98" t="s">
        <v>325</v>
      </c>
      <c r="G33" s="98" t="s">
        <v>129</v>
      </c>
      <c r="H33" s="98" t="s">
        <v>129</v>
      </c>
      <c r="I33" s="98" t="s">
        <v>180</v>
      </c>
      <c r="J33" s="96" t="s">
        <v>11</v>
      </c>
      <c r="K33" s="96">
        <v>25</v>
      </c>
      <c r="L33" s="1" t="str" cm="1">
        <f t="array" ref="L33">_xlfn.XLOOKUP(Y33,'Master AST results2'!AB$2:AB349,'Master AST results2'!K$2:K349)</f>
        <v xml:space="preserve"> &lt;=0.1200</v>
      </c>
      <c r="M33" s="1" cm="1">
        <f t="array" ref="M33">_xlfn.XLOOKUP(Y33,'Master AST results2'!AB$2:AB349,'Master AST results2'!M$2:M349)</f>
        <v>1</v>
      </c>
      <c r="N33" s="1" t="str" cm="1">
        <f t="array" ref="N33">_xlfn.XLOOKUP(Y33,'Master AST results2'!AB$2:AB349,'Master AST results2'!O$2:O349)</f>
        <v xml:space="preserve"> &lt;=2.0000</v>
      </c>
      <c r="O33" s="1" t="str" cm="1">
        <f t="array" ref="O33">_xlfn.XLOOKUP(Y33,'Master AST results2'!AB$2:AB349,'Master AST results2'!Q$2:Q349)</f>
        <v xml:space="preserve"> &lt;=0.2500</v>
      </c>
      <c r="P33" s="1" t="str" cm="1">
        <f t="array" ref="P33">_xlfn.XLOOKUP(Y33,'Master AST results2'!AB$2:AB349,'Master AST results2'!S$2:S349)</f>
        <v xml:space="preserve"> &lt;=2.0000</v>
      </c>
      <c r="Q33" s="1" t="str" cm="1">
        <f t="array" ref="Q33">_xlfn.XLOOKUP(Y33,'Master AST results2'!AB$2:AB349,'Master AST results2'!T$2:T349)</f>
        <v xml:space="preserve"> &lt;=0.1200</v>
      </c>
      <c r="R33" s="1" t="str" cm="1">
        <f t="array" ref="R33">_xlfn.XLOOKUP(Y33,'Master AST results2'!AB$2:AB349,'Master AST results2'!U$2:U349)</f>
        <v xml:space="preserve"> &lt;=1.0000</v>
      </c>
      <c r="S33" s="1" t="str" cm="1">
        <f t="array" ref="S33">_xlfn.XLOOKUP(Y33,'Master AST results2'!AB$2:AB349,'Master AST results2'!V$2:V349)</f>
        <v xml:space="preserve"> &lt;=0.5000</v>
      </c>
      <c r="T33" s="1" t="str" cm="1">
        <f t="array" ref="T33">_xlfn.XLOOKUP(Y33, 'Master AST results2'!AB$2:AB349,'Master AST results2'!W$2:W349)</f>
        <v xml:space="preserve"> &gt;256.0000</v>
      </c>
      <c r="U33" s="1" t="str" cm="1">
        <f t="array" ref="U33">_xlfn.XLOOKUP(Y33,'Master AST results2'!AB$2:AB349,'Master AST results2'!X$2:X349)</f>
        <v xml:space="preserve"> &lt;=1.0000</v>
      </c>
      <c r="V33" s="98" t="s">
        <v>95</v>
      </c>
      <c r="W33" s="98">
        <v>1</v>
      </c>
      <c r="X33" s="96"/>
      <c r="Y33" s="96" t="str">
        <f t="shared" si="0"/>
        <v>296DOR</v>
      </c>
    </row>
    <row r="34" spans="1:27" x14ac:dyDescent="0.2">
      <c r="A34" cm="1">
        <f t="array" ref="A34">_xlfn.XLOOKUP(Y34,'NGS IDs for search'!I$2:I562,'NGS IDs for search'!A$2:A562)</f>
        <v>115</v>
      </c>
      <c r="B34" s="9">
        <v>296</v>
      </c>
      <c r="C34" s="54" t="s">
        <v>391</v>
      </c>
      <c r="D34" s="25" cm="1">
        <f t="array" ref="D34">_xlfn.XLOOKUP(Y34,'WI &amp; IA results w tx'!R$2:R417,'WI &amp; IA results w tx'!D$2:D417)</f>
        <v>2</v>
      </c>
      <c r="F34" s="19" t="s">
        <v>107</v>
      </c>
      <c r="G34" s="1" t="s">
        <v>388</v>
      </c>
      <c r="H34" s="12" t="s">
        <v>388</v>
      </c>
      <c r="I34" s="12" t="s">
        <v>181</v>
      </c>
      <c r="J34" t="s">
        <v>11</v>
      </c>
      <c r="K34">
        <v>50</v>
      </c>
      <c r="L34" s="1" t="str" cm="1">
        <f t="array" ref="L34">_xlfn.XLOOKUP(Y34,'Master AST results2'!AB$2:AB350,'Master AST results2'!K$2:K350)</f>
        <v xml:space="preserve"> &lt;=0.1200</v>
      </c>
      <c r="M34" s="1" cm="1">
        <f t="array" ref="M34">_xlfn.XLOOKUP(Y34,'Master AST results2'!AB$2:AB350,'Master AST results2'!M$2:M350)</f>
        <v>1</v>
      </c>
      <c r="N34" s="1" t="str" cm="1">
        <f t="array" ref="N34">_xlfn.XLOOKUP(Y34,'Master AST results2'!AB$2:AB350,'Master AST results2'!O$2:O350)</f>
        <v xml:space="preserve"> &lt;=2.0000</v>
      </c>
      <c r="O34" s="1" t="str" cm="1">
        <f t="array" ref="O34">_xlfn.XLOOKUP(Y34,'Master AST results2'!AB$2:AB350,'Master AST results2'!Q$2:Q350)</f>
        <v xml:space="preserve"> &lt;=0.2500</v>
      </c>
      <c r="P34" s="1" t="str" cm="1">
        <f t="array" ref="P34">_xlfn.XLOOKUP(Y34,'Master AST results2'!AB$2:AB350,'Master AST results2'!S$2:S350)</f>
        <v xml:space="preserve"> &lt;=2.0000</v>
      </c>
      <c r="Q34" s="1" t="str" cm="1">
        <f t="array" ref="Q34">_xlfn.XLOOKUP(Y34,'Master AST results2'!AB$2:AB350,'Master AST results2'!T$2:T350)</f>
        <v xml:space="preserve"> &lt;=0.1200</v>
      </c>
      <c r="R34" s="1" t="str" cm="1">
        <f t="array" ref="R34">_xlfn.XLOOKUP(Y34,'Master AST results2'!AB$2:AB350,'Master AST results2'!U$2:U350)</f>
        <v xml:space="preserve"> &lt;=1.0000</v>
      </c>
      <c r="S34" s="1" t="str" cm="1">
        <f t="array" ref="S34">_xlfn.XLOOKUP(Y34,'Master AST results2'!AB$2:AB350,'Master AST results2'!V$2:V350)</f>
        <v xml:space="preserve"> &lt;=0.5000</v>
      </c>
      <c r="T34" s="1" t="str" cm="1">
        <f t="array" ref="T34">_xlfn.XLOOKUP(Y34, 'Master AST results2'!AB$2:AB350,'Master AST results2'!W$2:W350)</f>
        <v xml:space="preserve"> &gt;256.0000</v>
      </c>
      <c r="U34" s="1" t="str" cm="1">
        <f t="array" ref="U34">_xlfn.XLOOKUP(Y34,'Master AST results2'!AB$2:AB350,'Master AST results2'!X$2:X350)</f>
        <v xml:space="preserve"> &lt;=1.0000</v>
      </c>
      <c r="V34" s="1" t="s">
        <v>95</v>
      </c>
      <c r="W34" s="1">
        <v>1</v>
      </c>
      <c r="Y34" t="str">
        <f t="shared" si="0"/>
        <v>296PFR</v>
      </c>
    </row>
    <row r="35" spans="1:27" x14ac:dyDescent="0.2">
      <c r="A35" cm="1">
        <f t="array" ref="A35">_xlfn.XLOOKUP(Y35,'NGS IDs for search'!I$2:I563,'NGS IDs for search'!A$2:A563)</f>
        <v>209</v>
      </c>
      <c r="B35" s="25">
        <v>307</v>
      </c>
      <c r="C35" s="54" t="s">
        <v>391</v>
      </c>
      <c r="D35" s="25" cm="1">
        <f t="array" ref="D35">_xlfn.XLOOKUP(Y35,'WI &amp; IA results w tx'!R$2:R418,'WI &amp; IA results w tx'!D$2:D418)</f>
        <v>2</v>
      </c>
      <c r="E35" s="11" t="s">
        <v>100</v>
      </c>
      <c r="F35" s="19" t="s">
        <v>101</v>
      </c>
      <c r="G35" s="19" t="s">
        <v>388</v>
      </c>
      <c r="H35" s="12" t="s">
        <v>388</v>
      </c>
      <c r="I35" s="12" t="s">
        <v>181</v>
      </c>
      <c r="J35" s="25" t="s">
        <v>11</v>
      </c>
      <c r="K35" s="32">
        <v>81</v>
      </c>
      <c r="L35" s="1" t="str" cm="1">
        <f t="array" ref="L35">_xlfn.XLOOKUP(Y35,'Master AST results2'!AB$2:AB351,'Master AST results2'!K$2:K351)</f>
        <v xml:space="preserve"> &lt;=0.1200</v>
      </c>
      <c r="M35" s="1" cm="1">
        <f t="array" ref="M35">_xlfn.XLOOKUP(Y35,'Master AST results2'!AB$2:AB351,'Master AST results2'!M$2:M351)</f>
        <v>1</v>
      </c>
      <c r="N35" s="1" t="str" cm="1">
        <f t="array" ref="N35">_xlfn.XLOOKUP(Y35,'Master AST results2'!AB$2:AB351,'Master AST results2'!O$2:O351)</f>
        <v xml:space="preserve"> &lt;=2.0000</v>
      </c>
      <c r="O35" s="1" t="str" cm="1">
        <f t="array" ref="O35">_xlfn.XLOOKUP(Y35,'Master AST results2'!AB$2:AB351,'Master AST results2'!Q$2:Q351)</f>
        <v xml:space="preserve"> &lt;=0.2500</v>
      </c>
      <c r="P35" s="1" t="str" cm="1">
        <f t="array" ref="P35">_xlfn.XLOOKUP(Y35,'Master AST results2'!AB$2:AB351,'Master AST results2'!S$2:S351)</f>
        <v xml:space="preserve"> &lt;=2.0000</v>
      </c>
      <c r="Q35" s="1" t="str" cm="1">
        <f t="array" ref="Q35">_xlfn.XLOOKUP(Y35,'Master AST results2'!AB$2:AB351,'Master AST results2'!T$2:T351)</f>
        <v xml:space="preserve"> &lt;=0.1200</v>
      </c>
      <c r="R35" s="1" t="str" cm="1">
        <f t="array" ref="R35">_xlfn.XLOOKUP(Y35,'Master AST results2'!AB$2:AB351,'Master AST results2'!U$2:U351)</f>
        <v xml:space="preserve"> &lt;=1.0000</v>
      </c>
      <c r="S35" s="1" t="str" cm="1">
        <f t="array" ref="S35">_xlfn.XLOOKUP(Y35,'Master AST results2'!AB$2:AB351,'Master AST results2'!V$2:V351)</f>
        <v xml:space="preserve"> &lt;=0.5000</v>
      </c>
      <c r="T35" s="1" cm="1">
        <f t="array" ref="T35">_xlfn.XLOOKUP(Y35, 'Master AST results2'!AB$2:AB351,'Master AST results2'!W$2:W351)</f>
        <v>64</v>
      </c>
      <c r="U35" s="1" t="str" cm="1">
        <f t="array" ref="U35">_xlfn.XLOOKUP(Y35,'Master AST results2'!AB$2:AB351,'Master AST results2'!X$2:X351)</f>
        <v xml:space="preserve"> &lt;=1.0000</v>
      </c>
      <c r="V35" s="31" t="s">
        <v>95</v>
      </c>
      <c r="W35" s="1">
        <v>1</v>
      </c>
      <c r="Y35" t="str">
        <f t="shared" si="0"/>
        <v>307PFR</v>
      </c>
    </row>
    <row r="36" spans="1:27" s="96" customFormat="1" x14ac:dyDescent="0.2">
      <c r="A36" cm="1">
        <f t="array" ref="A36">_xlfn.XLOOKUP(Y36,'NGS IDs for search'!I$2:I371,'NGS IDs for search'!A$2:A371)</f>
        <v>32</v>
      </c>
      <c r="B36" s="9">
        <v>317</v>
      </c>
      <c r="C36" s="54" t="s">
        <v>391</v>
      </c>
      <c r="D36" s="25" cm="1">
        <f t="array" ref="D36">_xlfn.XLOOKUP(Y36,'WI &amp; IA results w tx'!Q$2:Q370,'WI &amp; IA results w tx'!D$2:D370)</f>
        <v>1</v>
      </c>
      <c r="E36"/>
      <c r="F36" s="19" t="s">
        <v>107</v>
      </c>
      <c r="G36" s="1" t="s">
        <v>386</v>
      </c>
      <c r="H36" s="12" t="s">
        <v>180</v>
      </c>
      <c r="I36" s="12" t="s">
        <v>180</v>
      </c>
      <c r="J36" t="s">
        <v>8</v>
      </c>
      <c r="K36">
        <v>26</v>
      </c>
      <c r="L36" s="1" t="str" cm="1">
        <f t="array" ref="L36">_xlfn.XLOOKUP(Y36,'Master AST results2'!AB$2:AB352,'Master AST results2'!K$2:K352)</f>
        <v xml:space="preserve"> &lt;=0.1200</v>
      </c>
      <c r="M36" s="1" t="str" cm="1">
        <f t="array" ref="M36">_xlfn.XLOOKUP(Y36,'Master AST results2'!AB$2:AB352,'Master AST results2'!M$2:M352)</f>
        <v xml:space="preserve"> &lt;=0.5000</v>
      </c>
      <c r="N36" s="1" t="str" cm="1">
        <f t="array" ref="N36">_xlfn.XLOOKUP(Y36,'Master AST results2'!AB$2:AB352,'Master AST results2'!O$2:O352)</f>
        <v xml:space="preserve"> &lt;=2.0000</v>
      </c>
      <c r="O36" s="1" t="str" cm="1">
        <f t="array" ref="O36">_xlfn.XLOOKUP(Y36,'Master AST results2'!AB$2:AB352,'Master AST results2'!Q$2:Q352)</f>
        <v xml:space="preserve"> &lt;=0.2500</v>
      </c>
      <c r="P36" s="1" t="str" cm="1">
        <f t="array" ref="P36">_xlfn.XLOOKUP(Y36,'Master AST results2'!AB$2:AB352,'Master AST results2'!S$2:S352)</f>
        <v xml:space="preserve"> &lt;=2.0000</v>
      </c>
      <c r="Q36" s="1" t="str" cm="1">
        <f t="array" ref="Q36">_xlfn.XLOOKUP(Y36,'Master AST results2'!AB$2:AB352,'Master AST results2'!T$2:T352)</f>
        <v xml:space="preserve"> &lt;=0.1200</v>
      </c>
      <c r="R36" s="1" t="str" cm="1">
        <f t="array" ref="R36">_xlfn.XLOOKUP(Y36,'Master AST results2'!AB$2:AB352,'Master AST results2'!U$2:U352)</f>
        <v xml:space="preserve"> &lt;=1.0000</v>
      </c>
      <c r="S36" s="1" t="str" cm="1">
        <f t="array" ref="S36">_xlfn.XLOOKUP(Y36,'Master AST results2'!AB$2:AB352,'Master AST results2'!V$2:V352)</f>
        <v xml:space="preserve"> &lt;=0.5000</v>
      </c>
      <c r="T36" s="1" t="str" cm="1">
        <f t="array" ref="T36">_xlfn.XLOOKUP(Y36, 'Master AST results2'!AB$2:AB352,'Master AST results2'!W$2:W352)</f>
        <v xml:space="preserve"> &gt;256.0000</v>
      </c>
      <c r="U36" s="1" cm="1">
        <f t="array" ref="U36">_xlfn.XLOOKUP(Y36,'Master AST results2'!AB$2:AB352,'Master AST results2'!X$2:X352)</f>
        <v>2</v>
      </c>
      <c r="V36" s="1" t="s">
        <v>95</v>
      </c>
      <c r="W36" s="1">
        <v>1</v>
      </c>
      <c r="X36"/>
      <c r="Y36" t="str">
        <f t="shared" si="0"/>
        <v>317DOL</v>
      </c>
      <c r="Z36"/>
      <c r="AA36"/>
    </row>
    <row r="37" spans="1:27" x14ac:dyDescent="0.2">
      <c r="A37" cm="1">
        <f t="array" ref="A37">_xlfn.XLOOKUP(Y37,'NGS IDs for search'!I$2:I372,'NGS IDs for search'!A$2:A372)</f>
        <v>33</v>
      </c>
      <c r="B37" s="9">
        <v>317</v>
      </c>
      <c r="C37" s="54" t="s">
        <v>391</v>
      </c>
      <c r="D37" s="25" cm="1">
        <f t="array" ref="D37">_xlfn.XLOOKUP(Y37,'WI &amp; IA results w tx'!Q$2:Q371,'WI &amp; IA results w tx'!D$2:D371)</f>
        <v>1</v>
      </c>
      <c r="F37" s="19" t="s">
        <v>107</v>
      </c>
      <c r="G37" s="1" t="s">
        <v>386</v>
      </c>
      <c r="H37" s="12" t="s">
        <v>180</v>
      </c>
      <c r="I37" s="12" t="s">
        <v>180</v>
      </c>
      <c r="J37" t="s">
        <v>11</v>
      </c>
      <c r="K37">
        <v>27</v>
      </c>
      <c r="L37" s="1" t="str" cm="1">
        <f t="array" ref="L37">_xlfn.XLOOKUP(Y37,'Master AST results2'!AB$2:AB353,'Master AST results2'!K$2:K353)</f>
        <v xml:space="preserve"> &lt;=0.1200</v>
      </c>
      <c r="M37" s="1" t="str" cm="1">
        <f t="array" ref="M37">_xlfn.XLOOKUP(Y37,'Master AST results2'!AB$2:AB353,'Master AST results2'!M$2:M353)</f>
        <v xml:space="preserve"> &lt;=0.5000</v>
      </c>
      <c r="N37" s="1" t="str" cm="1">
        <f t="array" ref="N37">_xlfn.XLOOKUP(Y37,'Master AST results2'!AB$2:AB353,'Master AST results2'!O$2:O353)</f>
        <v xml:space="preserve"> &lt;=2.0000</v>
      </c>
      <c r="O37" s="1" t="str" cm="1">
        <f t="array" ref="O37">_xlfn.XLOOKUP(Y37,'Master AST results2'!AB$2:AB353,'Master AST results2'!Q$2:Q353)</f>
        <v xml:space="preserve"> &lt;=0.2500</v>
      </c>
      <c r="P37" s="1" t="str" cm="1">
        <f t="array" ref="P37">_xlfn.XLOOKUP(Y37,'Master AST results2'!AB$2:AB353,'Master AST results2'!S$2:S353)</f>
        <v xml:space="preserve"> &lt;=2.0000</v>
      </c>
      <c r="Q37" s="1" t="str" cm="1">
        <f t="array" ref="Q37">_xlfn.XLOOKUP(Y37,'Master AST results2'!AB$2:AB353,'Master AST results2'!T$2:T353)</f>
        <v xml:space="preserve"> &lt;=0.1200</v>
      </c>
      <c r="R37" s="1" t="str" cm="1">
        <f t="array" ref="R37">_xlfn.XLOOKUP(Y37,'Master AST results2'!AB$2:AB353,'Master AST results2'!U$2:U353)</f>
        <v xml:space="preserve"> &lt;=1.0000</v>
      </c>
      <c r="S37" s="1" t="str" cm="1">
        <f t="array" ref="S37">_xlfn.XLOOKUP(Y37,'Master AST results2'!AB$2:AB353,'Master AST results2'!V$2:V353)</f>
        <v xml:space="preserve"> &lt;=0.5000</v>
      </c>
      <c r="T37" s="1" t="str" cm="1">
        <f t="array" ref="T37">_xlfn.XLOOKUP(Y37, 'Master AST results2'!AB$2:AB353,'Master AST results2'!W$2:W353)</f>
        <v xml:space="preserve"> &gt;256.0000</v>
      </c>
      <c r="U37" s="1" t="str" cm="1">
        <f t="array" ref="U37">_xlfn.XLOOKUP(Y37,'Master AST results2'!AB$2:AB353,'Master AST results2'!X$2:X353)</f>
        <v xml:space="preserve"> &lt;=1.0000</v>
      </c>
      <c r="V37" s="1" t="s">
        <v>95</v>
      </c>
      <c r="W37" s="1">
        <v>1</v>
      </c>
      <c r="Y37" t="str">
        <f t="shared" si="0"/>
        <v>317DOR</v>
      </c>
    </row>
    <row r="38" spans="1:27" x14ac:dyDescent="0.2">
      <c r="A38" cm="1">
        <f t="array" ref="A38">_xlfn.XLOOKUP(Y38,'NGS IDs for search'!I$2:I564,'NGS IDs for search'!A$2:A564)</f>
        <v>116</v>
      </c>
      <c r="B38" s="9">
        <v>317</v>
      </c>
      <c r="C38" s="54" t="s">
        <v>391</v>
      </c>
      <c r="D38" s="25" cm="1">
        <f t="array" ref="D38">_xlfn.XLOOKUP(Y38,'WI &amp; IA results w tx'!R$2:R419,'WI &amp; IA results w tx'!D$2:D419)</f>
        <v>1</v>
      </c>
      <c r="F38" s="19" t="s">
        <v>107</v>
      </c>
      <c r="G38" s="1" t="s">
        <v>386</v>
      </c>
      <c r="H38" s="12" t="s">
        <v>181</v>
      </c>
      <c r="I38" s="12" t="s">
        <v>181</v>
      </c>
      <c r="J38" t="s">
        <v>8</v>
      </c>
      <c r="K38">
        <v>51</v>
      </c>
      <c r="L38" s="1" t="str" cm="1">
        <f t="array" ref="L38">_xlfn.XLOOKUP(Y38,'Master AST results2'!AB$2:AB354,'Master AST results2'!K$2:K354)</f>
        <v xml:space="preserve"> &lt;=0.1200</v>
      </c>
      <c r="M38" s="1" t="str" cm="1">
        <f t="array" ref="M38">_xlfn.XLOOKUP(Y38,'Master AST results2'!AB$2:AB354,'Master AST results2'!M$2:M354)</f>
        <v xml:space="preserve"> &lt;=0.5000</v>
      </c>
      <c r="N38" s="1" t="str" cm="1">
        <f t="array" ref="N38">_xlfn.XLOOKUP(Y38,'Master AST results2'!AB$2:AB354,'Master AST results2'!O$2:O354)</f>
        <v xml:space="preserve"> &lt;=2.0000</v>
      </c>
      <c r="O38" s="1" t="str" cm="1">
        <f t="array" ref="O38">_xlfn.XLOOKUP(Y38,'Master AST results2'!AB$2:AB354,'Master AST results2'!Q$2:Q354)</f>
        <v xml:space="preserve"> &lt;=0.2500</v>
      </c>
      <c r="P38" s="1" t="str" cm="1">
        <f t="array" ref="P38">_xlfn.XLOOKUP(Y38,'Master AST results2'!AB$2:AB354,'Master AST results2'!S$2:S354)</f>
        <v xml:space="preserve"> &lt;=2.0000</v>
      </c>
      <c r="Q38" s="1" t="str" cm="1">
        <f t="array" ref="Q38">_xlfn.XLOOKUP(Y38,'Master AST results2'!AB$2:AB354,'Master AST results2'!T$2:T354)</f>
        <v xml:space="preserve"> &lt;=0.1200</v>
      </c>
      <c r="R38" s="1" t="str" cm="1">
        <f t="array" ref="R38">_xlfn.XLOOKUP(Y38,'Master AST results2'!AB$2:AB354,'Master AST results2'!U$2:U354)</f>
        <v xml:space="preserve"> &lt;=1.0000</v>
      </c>
      <c r="S38" s="1" t="str" cm="1">
        <f t="array" ref="S38">_xlfn.XLOOKUP(Y38,'Master AST results2'!AB$2:AB354,'Master AST results2'!V$2:V354)</f>
        <v xml:space="preserve"> &lt;=0.5000</v>
      </c>
      <c r="T38" s="1" t="str" cm="1">
        <f t="array" ref="T38">_xlfn.XLOOKUP(Y38, 'Master AST results2'!AB$2:AB354,'Master AST results2'!W$2:W354)</f>
        <v xml:space="preserve"> &gt;256.0000</v>
      </c>
      <c r="U38" s="1" t="str" cm="1">
        <f t="array" ref="U38">_xlfn.XLOOKUP(Y38,'Master AST results2'!AB$2:AB354,'Master AST results2'!X$2:X354)</f>
        <v xml:space="preserve"> &lt;=1.0000</v>
      </c>
      <c r="V38" s="1" t="s">
        <v>95</v>
      </c>
      <c r="W38" s="1">
        <v>1</v>
      </c>
      <c r="Y38" t="str">
        <f t="shared" si="0"/>
        <v>317PFL</v>
      </c>
    </row>
    <row r="39" spans="1:27" x14ac:dyDescent="0.2">
      <c r="A39" cm="1">
        <f t="array" ref="A39">_xlfn.XLOOKUP(Y39,'NGS IDs for search'!I$2:I565,'NGS IDs for search'!A$2:A565)</f>
        <v>117</v>
      </c>
      <c r="B39" s="25">
        <v>317</v>
      </c>
      <c r="C39" s="54" t="s">
        <v>391</v>
      </c>
      <c r="D39" s="25" cm="1">
        <f t="array" ref="D39">_xlfn.XLOOKUP(Y39,'WI &amp; IA results w tx'!R$2:R420,'WI &amp; IA results w tx'!D$2:D420)</f>
        <v>1</v>
      </c>
      <c r="E39" s="12" t="s">
        <v>106</v>
      </c>
      <c r="F39" s="19" t="s">
        <v>107</v>
      </c>
      <c r="G39" s="19" t="s">
        <v>386</v>
      </c>
      <c r="H39" s="12" t="s">
        <v>181</v>
      </c>
      <c r="I39" s="12" t="s">
        <v>181</v>
      </c>
      <c r="J39" s="25" t="s">
        <v>11</v>
      </c>
      <c r="K39" s="32">
        <v>82</v>
      </c>
      <c r="L39" s="1" t="str" cm="1">
        <f t="array" ref="L39">_xlfn.XLOOKUP(Y39,'Master AST results2'!AB$2:AB355,'Master AST results2'!K$2:K355)</f>
        <v xml:space="preserve"> &lt;=0.1200</v>
      </c>
      <c r="M39" s="1" cm="1">
        <f t="array" ref="M39">_xlfn.XLOOKUP(Y39,'Master AST results2'!AB$2:AB355,'Master AST results2'!M$2:M355)</f>
        <v>1</v>
      </c>
      <c r="N39" s="1" t="str" cm="1">
        <f t="array" ref="N39">_xlfn.XLOOKUP(Y39,'Master AST results2'!AB$2:AB355,'Master AST results2'!O$2:O355)</f>
        <v xml:space="preserve"> &lt;=2.0000</v>
      </c>
      <c r="O39" s="1" t="str" cm="1">
        <f t="array" ref="O39">_xlfn.XLOOKUP(Y39,'Master AST results2'!AB$2:AB355,'Master AST results2'!Q$2:Q355)</f>
        <v xml:space="preserve"> &lt;=0.2500</v>
      </c>
      <c r="P39" s="1" t="str" cm="1">
        <f t="array" ref="P39">_xlfn.XLOOKUP(Y39,'Master AST results2'!AB$2:AB355,'Master AST results2'!S$2:S355)</f>
        <v xml:space="preserve"> &lt;=2.0000</v>
      </c>
      <c r="Q39" s="1" t="str" cm="1">
        <f t="array" ref="Q39">_xlfn.XLOOKUP(Y39,'Master AST results2'!AB$2:AB355,'Master AST results2'!T$2:T355)</f>
        <v xml:space="preserve"> &lt;=0.1200</v>
      </c>
      <c r="R39" s="1" t="str" cm="1">
        <f t="array" ref="R39">_xlfn.XLOOKUP(Y39,'Master AST results2'!AB$2:AB355,'Master AST results2'!U$2:U355)</f>
        <v xml:space="preserve"> &lt;=1.0000</v>
      </c>
      <c r="S39" s="1" t="str" cm="1">
        <f t="array" ref="S39">_xlfn.XLOOKUP(Y39,'Master AST results2'!AB$2:AB355,'Master AST results2'!V$2:V355)</f>
        <v xml:space="preserve"> &lt;=0.5000</v>
      </c>
      <c r="T39" s="1" t="str" cm="1">
        <f t="array" ref="T39">_xlfn.XLOOKUP(Y39, 'Master AST results2'!AB$2:AB355,'Master AST results2'!W$2:W355)</f>
        <v xml:space="preserve"> &lt;=32.0000</v>
      </c>
      <c r="U39" s="1" t="str" cm="1">
        <f t="array" ref="U39">_xlfn.XLOOKUP(Y39,'Master AST results2'!AB$2:AB355,'Master AST results2'!X$2:X355)</f>
        <v xml:space="preserve"> &gt;8.0000</v>
      </c>
      <c r="V39" s="31" t="s">
        <v>95</v>
      </c>
      <c r="W39" s="1">
        <v>1</v>
      </c>
      <c r="Y39" t="str">
        <f t="shared" si="0"/>
        <v>317PFR</v>
      </c>
    </row>
    <row r="40" spans="1:27" x14ac:dyDescent="0.2">
      <c r="A40" s="96" cm="1">
        <f t="array" ref="A40">_xlfn.XLOOKUP(Y40,'NGS IDs for search'!I$2:I373,'NGS IDs for search'!A$2:A373)</f>
        <v>34</v>
      </c>
      <c r="B40" s="118">
        <v>320</v>
      </c>
      <c r="C40" s="97" t="s">
        <v>391</v>
      </c>
      <c r="D40" s="120" cm="1">
        <f t="array" ref="D40">_xlfn.XLOOKUP(Y40,'WI &amp; IA results w tx'!Q$2:Q372,'WI &amp; IA results w tx'!D$2:D372)</f>
        <v>3</v>
      </c>
      <c r="E40" s="96"/>
      <c r="F40" s="19" t="s">
        <v>107</v>
      </c>
      <c r="G40" s="98" t="s">
        <v>386</v>
      </c>
      <c r="H40" s="99" t="s">
        <v>129</v>
      </c>
      <c r="I40" s="12" t="s">
        <v>180</v>
      </c>
      <c r="J40" t="s">
        <v>8</v>
      </c>
      <c r="K40">
        <v>28</v>
      </c>
      <c r="L40" s="1" t="str" cm="1">
        <f t="array" ref="L40">_xlfn.XLOOKUP(Y40,'Master AST results2'!AB$2:AB356,'Master AST results2'!K$2:K356)</f>
        <v xml:space="preserve"> &lt;=0.1200</v>
      </c>
      <c r="M40" s="1" cm="1">
        <f t="array" ref="M40">_xlfn.XLOOKUP(Y40,'Master AST results2'!AB$2:AB356,'Master AST results2'!M$2:M356)</f>
        <v>1</v>
      </c>
      <c r="N40" s="1" t="str" cm="1">
        <f t="array" ref="N40">_xlfn.XLOOKUP(Y40,'Master AST results2'!AB$2:AB356,'Master AST results2'!O$2:O356)</f>
        <v xml:space="preserve"> &lt;=2.0000</v>
      </c>
      <c r="O40" s="1" t="str" cm="1">
        <f t="array" ref="O40">_xlfn.XLOOKUP(Y40,'Master AST results2'!AB$2:AB356,'Master AST results2'!Q$2:Q356)</f>
        <v xml:space="preserve"> &lt;=0.2500</v>
      </c>
      <c r="P40" s="1" t="str" cm="1">
        <f t="array" ref="P40">_xlfn.XLOOKUP(Y40,'Master AST results2'!AB$2:AB356,'Master AST results2'!S$2:S356)</f>
        <v xml:space="preserve"> &lt;=2.0000</v>
      </c>
      <c r="Q40" s="1" t="str" cm="1">
        <f t="array" ref="Q40">_xlfn.XLOOKUP(Y40,'Master AST results2'!AB$2:AB356,'Master AST results2'!T$2:T356)</f>
        <v xml:space="preserve"> &lt;=0.1200</v>
      </c>
      <c r="R40" s="1" t="str" cm="1">
        <f t="array" ref="R40">_xlfn.XLOOKUP(Y40,'Master AST results2'!AB$2:AB356,'Master AST results2'!U$2:U356)</f>
        <v xml:space="preserve"> &lt;=1.0000</v>
      </c>
      <c r="S40" s="1" t="str" cm="1">
        <f t="array" ref="S40">_xlfn.XLOOKUP(Y40,'Master AST results2'!AB$2:AB356,'Master AST results2'!V$2:V356)</f>
        <v xml:space="preserve"> &lt;=0.5000</v>
      </c>
      <c r="T40" s="1" t="str" cm="1">
        <f t="array" ref="T40">_xlfn.XLOOKUP(Y40, 'Master AST results2'!AB$2:AB356,'Master AST results2'!W$2:W356)</f>
        <v xml:space="preserve"> &gt;256.0000</v>
      </c>
      <c r="U40" s="1" t="str" cm="1">
        <f t="array" ref="U40">_xlfn.XLOOKUP(Y40,'Master AST results2'!AB$2:AB356,'Master AST results2'!X$2:X356)</f>
        <v xml:space="preserve"> &lt;=1.0000</v>
      </c>
      <c r="V40" s="1" t="s">
        <v>95</v>
      </c>
      <c r="W40" s="1">
        <v>1</v>
      </c>
      <c r="Y40" t="str">
        <f t="shared" si="0"/>
        <v>320DOL</v>
      </c>
      <c r="Z40" s="96"/>
    </row>
    <row r="41" spans="1:27" x14ac:dyDescent="0.2">
      <c r="A41" cm="1">
        <f t="array" ref="A41">_xlfn.XLOOKUP(Y41,'NGS IDs for search'!I$2:I374,'NGS IDs for search'!A$2:A374)</f>
        <v>35</v>
      </c>
      <c r="B41" s="9">
        <v>320</v>
      </c>
      <c r="C41" s="54" t="s">
        <v>391</v>
      </c>
      <c r="D41" s="25" cm="1">
        <f t="array" ref="D41">_xlfn.XLOOKUP(Y41,'WI &amp; IA results w tx'!Q$2:Q373,'WI &amp; IA results w tx'!D$2:D373)</f>
        <v>3</v>
      </c>
      <c r="F41" s="1" t="s">
        <v>333</v>
      </c>
      <c r="G41" s="1" t="s">
        <v>386</v>
      </c>
      <c r="H41" s="12" t="s">
        <v>180</v>
      </c>
      <c r="I41" s="12" t="s">
        <v>180</v>
      </c>
      <c r="J41" t="s">
        <v>11</v>
      </c>
      <c r="K41">
        <v>29</v>
      </c>
      <c r="L41" s="1" t="str" cm="1">
        <f t="array" ref="L41">_xlfn.XLOOKUP(Y41,'Master AST results2'!AB$2:AB357,'Master AST results2'!K$2:K357)</f>
        <v xml:space="preserve"> &lt;=0.1200</v>
      </c>
      <c r="M41" s="1" cm="1">
        <f t="array" ref="M41">_xlfn.XLOOKUP(Y41,'Master AST results2'!AB$2:AB357,'Master AST results2'!M$2:M357)</f>
        <v>1</v>
      </c>
      <c r="N41" s="1" t="str" cm="1">
        <f t="array" ref="N41">_xlfn.XLOOKUP(Y41,'Master AST results2'!AB$2:AB357,'Master AST results2'!O$2:O357)</f>
        <v xml:space="preserve"> &lt;=2.0000</v>
      </c>
      <c r="O41" s="1" t="str" cm="1">
        <f t="array" ref="O41">_xlfn.XLOOKUP(Y41,'Master AST results2'!AB$2:AB357,'Master AST results2'!Q$2:Q357)</f>
        <v xml:space="preserve"> &lt;=0.2500</v>
      </c>
      <c r="P41" s="1" t="str" cm="1">
        <f t="array" ref="P41">_xlfn.XLOOKUP(Y41,'Master AST results2'!AB$2:AB357,'Master AST results2'!S$2:S357)</f>
        <v xml:space="preserve"> &lt;=2.0000</v>
      </c>
      <c r="Q41" s="1" t="str" cm="1">
        <f t="array" ref="Q41">_xlfn.XLOOKUP(Y41,'Master AST results2'!AB$2:AB357,'Master AST results2'!T$2:T357)</f>
        <v xml:space="preserve"> &lt;=0.1200</v>
      </c>
      <c r="R41" s="1" t="str" cm="1">
        <f t="array" ref="R41">_xlfn.XLOOKUP(Y41,'Master AST results2'!AB$2:AB357,'Master AST results2'!U$2:U357)</f>
        <v xml:space="preserve"> &lt;=1.0000</v>
      </c>
      <c r="S41" s="1" t="str" cm="1">
        <f t="array" ref="S41">_xlfn.XLOOKUP(Y41,'Master AST results2'!AB$2:AB357,'Master AST results2'!V$2:V357)</f>
        <v xml:space="preserve"> &lt;=0.5000</v>
      </c>
      <c r="T41" s="1" t="str" cm="1">
        <f t="array" ref="T41">_xlfn.XLOOKUP(Y41, 'Master AST results2'!AB$2:AB357,'Master AST results2'!W$2:W357)</f>
        <v xml:space="preserve"> &gt;256.0000</v>
      </c>
      <c r="U41" s="1" t="str" cm="1">
        <f t="array" ref="U41">_xlfn.XLOOKUP(Y41,'Master AST results2'!AB$2:AB357,'Master AST results2'!X$2:X357)</f>
        <v xml:space="preserve"> &lt;=1.0000</v>
      </c>
      <c r="V41" s="1" t="s">
        <v>95</v>
      </c>
      <c r="W41" s="1">
        <v>1</v>
      </c>
      <c r="Y41" t="str">
        <f t="shared" si="0"/>
        <v>320DOR</v>
      </c>
    </row>
    <row r="42" spans="1:27" x14ac:dyDescent="0.2">
      <c r="A42" cm="1">
        <f t="array" ref="A42">_xlfn.XLOOKUP(Y42,'NGS IDs for search'!I$2:I566,'NGS IDs for search'!A$2:A566)</f>
        <v>118</v>
      </c>
      <c r="B42" s="25">
        <v>320</v>
      </c>
      <c r="C42" s="54" t="s">
        <v>391</v>
      </c>
      <c r="D42" s="25" cm="1">
        <f t="array" ref="D42">_xlfn.XLOOKUP(Y42,'WI &amp; IA results w tx'!R$2:R421,'WI &amp; IA results w tx'!D$2:D421)</f>
        <v>3</v>
      </c>
      <c r="E42" s="12" t="s">
        <v>119</v>
      </c>
      <c r="F42" s="19" t="s">
        <v>120</v>
      </c>
      <c r="G42" s="19" t="s">
        <v>386</v>
      </c>
      <c r="H42" s="12" t="s">
        <v>388</v>
      </c>
      <c r="I42" s="12" t="s">
        <v>181</v>
      </c>
      <c r="J42" s="25" t="s">
        <v>8</v>
      </c>
      <c r="K42" s="32">
        <v>83</v>
      </c>
      <c r="L42" s="1" t="str" cm="1">
        <f t="array" ref="L42">_xlfn.XLOOKUP(Y42,'Master AST results2'!AB$2:AB358,'Master AST results2'!K$2:K358)</f>
        <v xml:space="preserve"> &lt;=0.1200</v>
      </c>
      <c r="M42" s="1" cm="1">
        <f t="array" ref="M42">_xlfn.XLOOKUP(Y42,'Master AST results2'!AB$2:AB358,'Master AST results2'!M$2:M358)</f>
        <v>1</v>
      </c>
      <c r="N42" s="1" t="str" cm="1">
        <f t="array" ref="N42">_xlfn.XLOOKUP(Y42,'Master AST results2'!AB$2:AB358,'Master AST results2'!O$2:O358)</f>
        <v xml:space="preserve"> &lt;=2.0000</v>
      </c>
      <c r="O42" s="1" t="str" cm="1">
        <f t="array" ref="O42">_xlfn.XLOOKUP(Y42,'Master AST results2'!AB$2:AB358,'Master AST results2'!Q$2:Q358)</f>
        <v xml:space="preserve"> &lt;=0.2500</v>
      </c>
      <c r="P42" s="1" t="str" cm="1">
        <f t="array" ref="P42">_xlfn.XLOOKUP(Y42,'Master AST results2'!AB$2:AB358,'Master AST results2'!S$2:S358)</f>
        <v xml:space="preserve"> &lt;=2.0000</v>
      </c>
      <c r="Q42" s="1" t="str" cm="1">
        <f t="array" ref="Q42">_xlfn.XLOOKUP(Y42,'Master AST results2'!AB$2:AB358,'Master AST results2'!T$2:T358)</f>
        <v xml:space="preserve"> &lt;=0.1200</v>
      </c>
      <c r="R42" s="1" t="str" cm="1">
        <f t="array" ref="R42">_xlfn.XLOOKUP(Y42,'Master AST results2'!AB$2:AB358,'Master AST results2'!U$2:U358)</f>
        <v xml:space="preserve"> &lt;=1.0000</v>
      </c>
      <c r="S42" s="1" t="str" cm="1">
        <f t="array" ref="S42">_xlfn.XLOOKUP(Y42,'Master AST results2'!AB$2:AB358,'Master AST results2'!V$2:V358)</f>
        <v xml:space="preserve"> &lt;=0.5000</v>
      </c>
      <c r="T42" s="1" cm="1">
        <f t="array" ref="T42">_xlfn.XLOOKUP(Y42, 'Master AST results2'!AB$2:AB358,'Master AST results2'!W$2:W358)</f>
        <v>256</v>
      </c>
      <c r="U42" s="1" t="str" cm="1">
        <f t="array" ref="U42">_xlfn.XLOOKUP(Y42,'Master AST results2'!AB$2:AB358,'Master AST results2'!X$2:X358)</f>
        <v xml:space="preserve"> &lt;=1.0000</v>
      </c>
      <c r="V42" s="31" t="s">
        <v>95</v>
      </c>
      <c r="W42" s="1">
        <v>1</v>
      </c>
      <c r="Y42" t="str">
        <f t="shared" si="0"/>
        <v>320PFL</v>
      </c>
    </row>
    <row r="43" spans="1:27" x14ac:dyDescent="0.2">
      <c r="A43" cm="1">
        <f t="array" ref="A43">_xlfn.XLOOKUP(Y43,'NGS IDs for search'!I$2:I567,'NGS IDs for search'!A$2:A567)</f>
        <v>119</v>
      </c>
      <c r="B43" s="25">
        <v>320</v>
      </c>
      <c r="C43" s="54" t="s">
        <v>391</v>
      </c>
      <c r="D43" s="25" cm="1">
        <f t="array" ref="D43">_xlfn.XLOOKUP(Y43,'WI &amp; IA results w tx'!R$2:R422,'WI &amp; IA results w tx'!D$2:D422)</f>
        <v>3</v>
      </c>
      <c r="E43" s="11" t="s">
        <v>119</v>
      </c>
      <c r="F43" s="19" t="s">
        <v>120</v>
      </c>
      <c r="G43" s="19" t="s">
        <v>386</v>
      </c>
      <c r="H43" s="12" t="s">
        <v>181</v>
      </c>
      <c r="I43" s="12" t="s">
        <v>181</v>
      </c>
      <c r="J43" s="25" t="s">
        <v>11</v>
      </c>
      <c r="K43" s="32">
        <v>84</v>
      </c>
      <c r="L43" s="1" t="str" cm="1">
        <f t="array" ref="L43">_xlfn.XLOOKUP(Y43,'Master AST results2'!AB$2:AB359,'Master AST results2'!K$2:K359)</f>
        <v xml:space="preserve"> &lt;=0.1200</v>
      </c>
      <c r="M43" s="1" cm="1">
        <f t="array" ref="M43">_xlfn.XLOOKUP(Y43,'Master AST results2'!AB$2:AB359,'Master AST results2'!M$2:M359)</f>
        <v>1</v>
      </c>
      <c r="N43" s="1" t="str" cm="1">
        <f t="array" ref="N43">_xlfn.XLOOKUP(Y43,'Master AST results2'!AB$2:AB359,'Master AST results2'!O$2:O359)</f>
        <v xml:space="preserve"> &lt;=2.0000</v>
      </c>
      <c r="O43" s="1" t="str" cm="1">
        <f t="array" ref="O43">_xlfn.XLOOKUP(Y43,'Master AST results2'!AB$2:AB359,'Master AST results2'!Q$2:Q359)</f>
        <v xml:space="preserve"> &lt;=0.2500</v>
      </c>
      <c r="P43" s="1" t="str" cm="1">
        <f t="array" ref="P43">_xlfn.XLOOKUP(Y43,'Master AST results2'!AB$2:AB359,'Master AST results2'!S$2:S359)</f>
        <v xml:space="preserve"> &lt;=2.0000</v>
      </c>
      <c r="Q43" s="1" t="str" cm="1">
        <f t="array" ref="Q43">_xlfn.XLOOKUP(Y43,'Master AST results2'!AB$2:AB359,'Master AST results2'!T$2:T359)</f>
        <v xml:space="preserve"> &lt;=0.1200</v>
      </c>
      <c r="R43" s="1" t="str" cm="1">
        <f t="array" ref="R43">_xlfn.XLOOKUP(Y43,'Master AST results2'!AB$2:AB359,'Master AST results2'!U$2:U359)</f>
        <v xml:space="preserve"> &lt;=1.0000</v>
      </c>
      <c r="S43" s="1" t="str" cm="1">
        <f t="array" ref="S43">_xlfn.XLOOKUP(Y43,'Master AST results2'!AB$2:AB359,'Master AST results2'!V$2:V359)</f>
        <v xml:space="preserve"> &lt;=0.5000</v>
      </c>
      <c r="T43" s="1" cm="1">
        <f t="array" ref="T43">_xlfn.XLOOKUP(Y43, 'Master AST results2'!AB$2:AB359,'Master AST results2'!W$2:W359)</f>
        <v>128</v>
      </c>
      <c r="U43" s="1" t="str" cm="1">
        <f t="array" ref="U43">_xlfn.XLOOKUP(Y43,'Master AST results2'!AB$2:AB359,'Master AST results2'!X$2:X359)</f>
        <v xml:space="preserve"> &lt;=1.0000</v>
      </c>
      <c r="V43" s="31" t="s">
        <v>95</v>
      </c>
      <c r="W43" s="1">
        <v>1</v>
      </c>
      <c r="Y43" t="str">
        <f t="shared" si="0"/>
        <v>320PFR</v>
      </c>
    </row>
    <row r="44" spans="1:27" x14ac:dyDescent="0.2">
      <c r="A44" cm="1">
        <f t="array" ref="A44">_xlfn.XLOOKUP(Y44,'NGS IDs for search'!I$2:I568,'NGS IDs for search'!A$2:A568)</f>
        <v>211</v>
      </c>
      <c r="B44" s="9">
        <v>330</v>
      </c>
      <c r="C44" s="54" t="s">
        <v>391</v>
      </c>
      <c r="D44" s="25" cm="1">
        <f t="array" ref="D44">_xlfn.XLOOKUP(Y44,'WI &amp; IA results w tx'!R$2:R423,'WI &amp; IA results w tx'!D$2:D423)</f>
        <v>1</v>
      </c>
      <c r="F44" s="1" t="s">
        <v>324</v>
      </c>
      <c r="G44" s="1" t="s">
        <v>388</v>
      </c>
      <c r="H44" s="12" t="s">
        <v>388</v>
      </c>
      <c r="I44" s="12" t="s">
        <v>181</v>
      </c>
      <c r="J44" t="s">
        <v>8</v>
      </c>
      <c r="K44">
        <v>68</v>
      </c>
      <c r="L44" s="1" t="str" cm="1">
        <f t="array" ref="L44">_xlfn.XLOOKUP(Y44,'Master AST results2'!AB$2:AB360,'Master AST results2'!K$2:K360)</f>
        <v xml:space="preserve"> &lt;=0.1200</v>
      </c>
      <c r="M44" s="1" cm="1">
        <f t="array" ref="M44">_xlfn.XLOOKUP(Y44,'Master AST results2'!AB$2:AB360,'Master AST results2'!M$2:M360)</f>
        <v>1</v>
      </c>
      <c r="N44" s="1" t="str" cm="1">
        <f t="array" ref="N44">_xlfn.XLOOKUP(Y44,'Master AST results2'!AB$2:AB360,'Master AST results2'!O$2:O360)</f>
        <v xml:space="preserve"> &lt;=2.0000</v>
      </c>
      <c r="O44" s="1" t="str" cm="1">
        <f t="array" ref="O44">_xlfn.XLOOKUP(Y44,'Master AST results2'!AB$2:AB360,'Master AST results2'!Q$2:Q360)</f>
        <v xml:space="preserve"> &lt;=0.2500</v>
      </c>
      <c r="P44" s="1" t="str" cm="1">
        <f t="array" ref="P44">_xlfn.XLOOKUP(Y44,'Master AST results2'!AB$2:AB360,'Master AST results2'!S$2:S360)</f>
        <v xml:space="preserve"> &lt;=2.0000</v>
      </c>
      <c r="Q44" s="1" t="str" cm="1">
        <f t="array" ref="Q44">_xlfn.XLOOKUP(Y44,'Master AST results2'!AB$2:AB360,'Master AST results2'!T$2:T360)</f>
        <v xml:space="preserve"> &lt;=0.1200</v>
      </c>
      <c r="R44" s="1" t="str" cm="1">
        <f t="array" ref="R44">_xlfn.XLOOKUP(Y44,'Master AST results2'!AB$2:AB360,'Master AST results2'!U$2:U360)</f>
        <v xml:space="preserve"> &lt;=1.0000</v>
      </c>
      <c r="S44" s="1" t="str" cm="1">
        <f t="array" ref="S44">_xlfn.XLOOKUP(Y44,'Master AST results2'!AB$2:AB360,'Master AST results2'!V$2:V360)</f>
        <v xml:space="preserve"> &lt;=0.5000</v>
      </c>
      <c r="T44" s="1" t="str" cm="1">
        <f t="array" ref="T44">_xlfn.XLOOKUP(Y44, 'Master AST results2'!AB$2:AB360,'Master AST results2'!W$2:W360)</f>
        <v xml:space="preserve"> &gt;256.0000</v>
      </c>
      <c r="U44" s="1" t="str" cm="1">
        <f t="array" ref="U44">_xlfn.XLOOKUP(Y44,'Master AST results2'!AB$2:AB360,'Master AST results2'!X$2:X360)</f>
        <v xml:space="preserve"> &lt;=1.0000</v>
      </c>
      <c r="V44" s="1" t="s">
        <v>95</v>
      </c>
      <c r="W44" s="1">
        <v>1</v>
      </c>
      <c r="Y44" t="str">
        <f t="shared" si="0"/>
        <v>330PFL</v>
      </c>
    </row>
    <row r="45" spans="1:27" x14ac:dyDescent="0.2">
      <c r="A45" cm="1">
        <f t="array" ref="A45">_xlfn.XLOOKUP(Y45,'NGS IDs for search'!I$2:I569,'NGS IDs for search'!A$2:A569)</f>
        <v>212</v>
      </c>
      <c r="B45" s="25">
        <v>330</v>
      </c>
      <c r="C45" s="54" t="s">
        <v>391</v>
      </c>
      <c r="D45" s="25" cm="1">
        <f t="array" ref="D45">_xlfn.XLOOKUP(Y45,'WI &amp; IA results w tx'!R$2:R424,'WI &amp; IA results w tx'!D$2:D424)</f>
        <v>1</v>
      </c>
      <c r="E45" s="12" t="s">
        <v>108</v>
      </c>
      <c r="F45" s="19" t="s">
        <v>324</v>
      </c>
      <c r="G45" s="19" t="s">
        <v>388</v>
      </c>
      <c r="H45" s="12" t="s">
        <v>388</v>
      </c>
      <c r="I45" s="12" t="s">
        <v>181</v>
      </c>
      <c r="J45" s="25" t="s">
        <v>11</v>
      </c>
      <c r="K45" s="32">
        <v>85</v>
      </c>
      <c r="L45" s="1" t="str" cm="1">
        <f t="array" ref="L45">_xlfn.XLOOKUP(Y45,'Master AST results2'!AB$2:AB361,'Master AST results2'!K$2:K361)</f>
        <v xml:space="preserve"> &lt;=0.1200</v>
      </c>
      <c r="M45" s="1" cm="1">
        <f t="array" ref="M45">_xlfn.XLOOKUP(Y45,'Master AST results2'!AB$2:AB361,'Master AST results2'!M$2:M361)</f>
        <v>1</v>
      </c>
      <c r="N45" s="1" t="str" cm="1">
        <f t="array" ref="N45">_xlfn.XLOOKUP(Y45,'Master AST results2'!AB$2:AB361,'Master AST results2'!O$2:O361)</f>
        <v xml:space="preserve"> &lt;=2.0000</v>
      </c>
      <c r="O45" s="1" t="str" cm="1">
        <f t="array" ref="O45">_xlfn.XLOOKUP(Y45,'Master AST results2'!AB$2:AB361,'Master AST results2'!Q$2:Q361)</f>
        <v xml:space="preserve"> &lt;=0.2500</v>
      </c>
      <c r="P45" s="1" t="str" cm="1">
        <f t="array" ref="P45">_xlfn.XLOOKUP(Y45,'Master AST results2'!AB$2:AB361,'Master AST results2'!S$2:S361)</f>
        <v xml:space="preserve"> &lt;=2.0000</v>
      </c>
      <c r="Q45" s="1" t="str" cm="1">
        <f t="array" ref="Q45">_xlfn.XLOOKUP(Y45,'Master AST results2'!AB$2:AB361,'Master AST results2'!T$2:T361)</f>
        <v xml:space="preserve"> &lt;=0.1200</v>
      </c>
      <c r="R45" s="1" t="str" cm="1">
        <f t="array" ref="R45">_xlfn.XLOOKUP(Y45,'Master AST results2'!AB$2:AB361,'Master AST results2'!U$2:U361)</f>
        <v xml:space="preserve"> &lt;=1.0000</v>
      </c>
      <c r="S45" s="1" t="str" cm="1">
        <f t="array" ref="S45">_xlfn.XLOOKUP(Y45,'Master AST results2'!AB$2:AB361,'Master AST results2'!V$2:V361)</f>
        <v xml:space="preserve"> &lt;=0.5000</v>
      </c>
      <c r="T45" s="1" t="str" cm="1">
        <f t="array" ref="T45">_xlfn.XLOOKUP(Y45, 'Master AST results2'!AB$2:AB361,'Master AST results2'!W$2:W361)</f>
        <v xml:space="preserve"> &lt;=32.0000</v>
      </c>
      <c r="U45" s="1" t="str" cm="1">
        <f t="array" ref="U45">_xlfn.XLOOKUP(Y45,'Master AST results2'!AB$2:AB361,'Master AST results2'!X$2:X361)</f>
        <v xml:space="preserve"> &lt;=1.0000</v>
      </c>
      <c r="V45" s="31" t="s">
        <v>95</v>
      </c>
      <c r="W45" s="1">
        <v>1</v>
      </c>
      <c r="Y45" t="str">
        <f t="shared" si="0"/>
        <v>330PFR</v>
      </c>
    </row>
    <row r="46" spans="1:27" x14ac:dyDescent="0.2">
      <c r="A46" cm="1">
        <f t="array" ref="A46">_xlfn.XLOOKUP(Y46,'NGS IDs for search'!I$2:I570,'NGS IDs for search'!A$2:A570)</f>
        <v>213</v>
      </c>
      <c r="B46" s="9">
        <v>334</v>
      </c>
      <c r="C46" s="54" t="s">
        <v>391</v>
      </c>
      <c r="D46" s="25" cm="1">
        <f t="array" ref="D46">_xlfn.XLOOKUP(Y46,'WI &amp; IA results w tx'!R$2:R425,'WI &amp; IA results w tx'!D$2:D425)</f>
        <v>3</v>
      </c>
      <c r="F46" s="1" t="s">
        <v>325</v>
      </c>
      <c r="G46" s="1" t="s">
        <v>388</v>
      </c>
      <c r="H46" s="12" t="s">
        <v>388</v>
      </c>
      <c r="I46" s="12" t="s">
        <v>181</v>
      </c>
      <c r="J46" t="s">
        <v>11</v>
      </c>
      <c r="K46">
        <v>69</v>
      </c>
      <c r="L46" s="1" t="str" cm="1">
        <f t="array" ref="L46">_xlfn.XLOOKUP(Y46,'Master AST results2'!AB$2:AB362,'Master AST results2'!K$2:K362)</f>
        <v xml:space="preserve"> &lt;=0.1200</v>
      </c>
      <c r="M46" s="1" t="str" cm="1">
        <f t="array" ref="M46">_xlfn.XLOOKUP(Y46,'Master AST results2'!AB$2:AB362,'Master AST results2'!M$2:M362)</f>
        <v xml:space="preserve"> &lt;=0.5000</v>
      </c>
      <c r="N46" s="1" t="str" cm="1">
        <f t="array" ref="N46">_xlfn.XLOOKUP(Y46,'Master AST results2'!AB$2:AB362,'Master AST results2'!O$2:O362)</f>
        <v xml:space="preserve"> &lt;=2.0000</v>
      </c>
      <c r="O46" s="1" t="str" cm="1">
        <f t="array" ref="O46">_xlfn.XLOOKUP(Y46,'Master AST results2'!AB$2:AB362,'Master AST results2'!Q$2:Q362)</f>
        <v xml:space="preserve"> &lt;=0.2500</v>
      </c>
      <c r="P46" s="1" t="str" cm="1">
        <f t="array" ref="P46">_xlfn.XLOOKUP(Y46,'Master AST results2'!AB$2:AB362,'Master AST results2'!S$2:S362)</f>
        <v xml:space="preserve"> &lt;=2.0000</v>
      </c>
      <c r="Q46" s="1" t="str" cm="1">
        <f t="array" ref="Q46">_xlfn.XLOOKUP(Y46,'Master AST results2'!AB$2:AB362,'Master AST results2'!T$2:T362)</f>
        <v xml:space="preserve"> &lt;=0.1200</v>
      </c>
      <c r="R46" s="1" t="str" cm="1">
        <f t="array" ref="R46">_xlfn.XLOOKUP(Y46,'Master AST results2'!AB$2:AB362,'Master AST results2'!U$2:U362)</f>
        <v xml:space="preserve"> &lt;=1.0000</v>
      </c>
      <c r="S46" s="1" t="str" cm="1">
        <f t="array" ref="S46">_xlfn.XLOOKUP(Y46,'Master AST results2'!AB$2:AB362,'Master AST results2'!V$2:V362)</f>
        <v xml:space="preserve"> &lt;=0.5000</v>
      </c>
      <c r="T46" s="1" t="str" cm="1">
        <f t="array" ref="T46">_xlfn.XLOOKUP(Y46, 'Master AST results2'!AB$2:AB362,'Master AST results2'!W$2:W362)</f>
        <v xml:space="preserve"> &gt;256.0000</v>
      </c>
      <c r="U46" s="1" cm="1">
        <f t="array" ref="U46">_xlfn.XLOOKUP(Y46,'Master AST results2'!AB$2:AB362,'Master AST results2'!X$2:X362)</f>
        <v>2</v>
      </c>
      <c r="V46" s="1" t="s">
        <v>95</v>
      </c>
      <c r="W46" s="1">
        <v>1</v>
      </c>
      <c r="Y46" t="str">
        <f t="shared" si="0"/>
        <v>334PFR</v>
      </c>
    </row>
    <row r="47" spans="1:27" x14ac:dyDescent="0.2">
      <c r="A47" cm="1">
        <f t="array" ref="A47">_xlfn.XLOOKUP(Y47,'NGS IDs for search'!I$2:I571,'NGS IDs for search'!A$2:A571)</f>
        <v>214</v>
      </c>
      <c r="B47" s="25">
        <v>342</v>
      </c>
      <c r="C47" s="54" t="s">
        <v>391</v>
      </c>
      <c r="D47" s="25" cm="1">
        <f t="array" ref="D47">_xlfn.XLOOKUP(Y47,'WI &amp; IA results w tx'!R$2:R426,'WI &amp; IA results w tx'!D$2:D426)</f>
        <v>3</v>
      </c>
      <c r="E47" s="12" t="s">
        <v>97</v>
      </c>
      <c r="F47" s="19" t="s">
        <v>98</v>
      </c>
      <c r="G47" s="1" t="s">
        <v>388</v>
      </c>
      <c r="H47" s="12" t="s">
        <v>388</v>
      </c>
      <c r="I47" s="12" t="s">
        <v>181</v>
      </c>
      <c r="J47" s="25" t="s">
        <v>8</v>
      </c>
      <c r="K47" s="32">
        <v>86.1</v>
      </c>
      <c r="L47" s="1" t="str" cm="1">
        <f t="array" ref="L47">_xlfn.XLOOKUP(Y47,'Master AST results2'!AB$2:AB363,'Master AST results2'!K$2:K363)</f>
        <v xml:space="preserve"> &lt;=0.1200</v>
      </c>
      <c r="M47" s="1" t="str" cm="1">
        <f t="array" ref="M47">_xlfn.XLOOKUP(Y47,'Master AST results2'!AB$2:AB363,'Master AST results2'!M$2:M363)</f>
        <v xml:space="preserve"> &lt;=0.5000</v>
      </c>
      <c r="N47" s="1" t="str" cm="1">
        <f t="array" ref="N47">_xlfn.XLOOKUP(Y47,'Master AST results2'!AB$2:AB363,'Master AST results2'!O$2:O363)</f>
        <v xml:space="preserve"> &lt;=2.0000</v>
      </c>
      <c r="O47" s="1" t="str" cm="1">
        <f t="array" ref="O47">_xlfn.XLOOKUP(Y47,'Master AST results2'!AB$2:AB363,'Master AST results2'!Q$2:Q363)</f>
        <v xml:space="preserve"> &lt;=0.2500</v>
      </c>
      <c r="P47" s="1" t="str" cm="1">
        <f t="array" ref="P47">_xlfn.XLOOKUP(Y47,'Master AST results2'!AB$2:AB363,'Master AST results2'!S$2:S363)</f>
        <v xml:space="preserve"> &lt;=2.0000</v>
      </c>
      <c r="Q47" s="1" t="str" cm="1">
        <f t="array" ref="Q47">_xlfn.XLOOKUP(Y47,'Master AST results2'!AB$2:AB363,'Master AST results2'!T$2:T363)</f>
        <v xml:space="preserve"> &lt;=0.1200</v>
      </c>
      <c r="R47" s="1" t="str" cm="1">
        <f t="array" ref="R47">_xlfn.XLOOKUP(Y47,'Master AST results2'!AB$2:AB363,'Master AST results2'!U$2:U363)</f>
        <v xml:space="preserve"> &lt;=1.0000</v>
      </c>
      <c r="S47" s="1" t="str" cm="1">
        <f t="array" ref="S47">_xlfn.XLOOKUP(Y47,'Master AST results2'!AB$2:AB363,'Master AST results2'!V$2:V363)</f>
        <v xml:space="preserve"> &lt;=0.5000</v>
      </c>
      <c r="T47" s="1" t="str" cm="1">
        <f t="array" ref="T47">_xlfn.XLOOKUP(Y47, 'Master AST results2'!AB$2:AB363,'Master AST results2'!W$2:W363)</f>
        <v xml:space="preserve"> &lt;=32.0000</v>
      </c>
      <c r="U47" s="1" t="str" cm="1">
        <f t="array" ref="U47">_xlfn.XLOOKUP(Y47,'Master AST results2'!AB$2:AB363,'Master AST results2'!X$2:X363)</f>
        <v xml:space="preserve"> &lt;=1.0000</v>
      </c>
      <c r="V47" s="31" t="s">
        <v>95</v>
      </c>
      <c r="W47" s="1">
        <v>1</v>
      </c>
      <c r="Y47" t="str">
        <f t="shared" si="0"/>
        <v>342PFL</v>
      </c>
    </row>
    <row r="48" spans="1:27" x14ac:dyDescent="0.2">
      <c r="A48" cm="1">
        <f t="array" ref="A48">_xlfn.XLOOKUP(Y48,'NGS IDs for search'!I$2:I572,'NGS IDs for search'!A$2:A572)</f>
        <v>214</v>
      </c>
      <c r="B48" s="25">
        <v>342</v>
      </c>
      <c r="C48" s="54" t="s">
        <v>391</v>
      </c>
      <c r="D48" s="25" cm="1">
        <f t="array" ref="D48">_xlfn.XLOOKUP(Y48,'WI &amp; IA results w tx'!R$2:R427,'WI &amp; IA results w tx'!D$2:D427)</f>
        <v>3</v>
      </c>
      <c r="E48" s="12" t="s">
        <v>97</v>
      </c>
      <c r="F48" s="19" t="s">
        <v>98</v>
      </c>
      <c r="G48" s="1" t="s">
        <v>388</v>
      </c>
      <c r="H48" s="12" t="s">
        <v>388</v>
      </c>
      <c r="I48" s="12" t="s">
        <v>181</v>
      </c>
      <c r="J48" s="25" t="s">
        <v>8</v>
      </c>
      <c r="K48" s="32">
        <v>86.2</v>
      </c>
      <c r="L48" s="1" t="str" cm="1">
        <f t="array" ref="L48">_xlfn.XLOOKUP(Y48,'Master AST results2'!AB$2:AB364,'Master AST results2'!K$2:K364)</f>
        <v xml:space="preserve"> &lt;=0.1200</v>
      </c>
      <c r="M48" s="1" t="str" cm="1">
        <f t="array" ref="M48">_xlfn.XLOOKUP(Y48,'Master AST results2'!AB$2:AB364,'Master AST results2'!M$2:M364)</f>
        <v xml:space="preserve"> &lt;=0.5000</v>
      </c>
      <c r="N48" s="1" t="str" cm="1">
        <f t="array" ref="N48">_xlfn.XLOOKUP(Y48,'Master AST results2'!AB$2:AB364,'Master AST results2'!O$2:O364)</f>
        <v xml:space="preserve"> &lt;=2.0000</v>
      </c>
      <c r="O48" s="1" t="str" cm="1">
        <f t="array" ref="O48">_xlfn.XLOOKUP(Y48,'Master AST results2'!AB$2:AB364,'Master AST results2'!Q$2:Q364)</f>
        <v xml:space="preserve"> &lt;=0.2500</v>
      </c>
      <c r="P48" s="1" t="str" cm="1">
        <f t="array" ref="P48">_xlfn.XLOOKUP(Y48,'Master AST results2'!AB$2:AB364,'Master AST results2'!S$2:S364)</f>
        <v xml:space="preserve"> &lt;=2.0000</v>
      </c>
      <c r="Q48" s="1" t="str" cm="1">
        <f t="array" ref="Q48">_xlfn.XLOOKUP(Y48,'Master AST results2'!AB$2:AB364,'Master AST results2'!T$2:T364)</f>
        <v xml:space="preserve"> &lt;=0.1200</v>
      </c>
      <c r="R48" s="1" t="str" cm="1">
        <f t="array" ref="R48">_xlfn.XLOOKUP(Y48,'Master AST results2'!AB$2:AB364,'Master AST results2'!U$2:U364)</f>
        <v xml:space="preserve"> &lt;=1.0000</v>
      </c>
      <c r="S48" s="1" t="str" cm="1">
        <f t="array" ref="S48">_xlfn.XLOOKUP(Y48,'Master AST results2'!AB$2:AB364,'Master AST results2'!V$2:V364)</f>
        <v xml:space="preserve"> &lt;=0.5000</v>
      </c>
      <c r="T48" s="1" t="str" cm="1">
        <f t="array" ref="T48">_xlfn.XLOOKUP(Y48, 'Master AST results2'!AB$2:AB364,'Master AST results2'!W$2:W364)</f>
        <v xml:space="preserve"> &lt;=32.0000</v>
      </c>
      <c r="U48" s="1" t="str" cm="1">
        <f t="array" ref="U48">_xlfn.XLOOKUP(Y48,'Master AST results2'!AB$2:AB364,'Master AST results2'!X$2:X364)</f>
        <v xml:space="preserve"> &lt;=1.0000</v>
      </c>
      <c r="V48" s="31" t="s">
        <v>95</v>
      </c>
      <c r="W48" s="1">
        <v>1</v>
      </c>
      <c r="Y48" t="str">
        <f t="shared" si="0"/>
        <v>342PFL</v>
      </c>
    </row>
    <row r="49" spans="1:27" x14ac:dyDescent="0.2">
      <c r="A49" cm="1">
        <f t="array" ref="A49">_xlfn.XLOOKUP(Y49,'NGS IDs for search'!I$2:I573,'NGS IDs for search'!A$2:A573)</f>
        <v>215</v>
      </c>
      <c r="B49" s="25">
        <v>342</v>
      </c>
      <c r="C49" s="54" t="s">
        <v>391</v>
      </c>
      <c r="D49" s="25" cm="1">
        <f t="array" ref="D49">_xlfn.XLOOKUP(Y49,'WI &amp; IA results w tx'!R$2:R428,'WI &amp; IA results w tx'!D$2:D428)</f>
        <v>3</v>
      </c>
      <c r="E49" s="12" t="s">
        <v>106</v>
      </c>
      <c r="F49" s="19" t="s">
        <v>107</v>
      </c>
      <c r="G49" s="1" t="s">
        <v>388</v>
      </c>
      <c r="H49" s="12" t="s">
        <v>388</v>
      </c>
      <c r="I49" s="12" t="s">
        <v>181</v>
      </c>
      <c r="J49" s="25" t="s">
        <v>11</v>
      </c>
      <c r="K49" s="32">
        <v>87</v>
      </c>
      <c r="L49" s="1" t="str" cm="1">
        <f t="array" ref="L49">_xlfn.XLOOKUP(Y49,'Master AST results2'!AB$2:AB365,'Master AST results2'!K$2:K365)</f>
        <v xml:space="preserve"> &lt;=0.1200</v>
      </c>
      <c r="M49" s="1" cm="1">
        <f t="array" ref="M49">_xlfn.XLOOKUP(Y49,'Master AST results2'!AB$2:AB365,'Master AST results2'!M$2:M365)</f>
        <v>1</v>
      </c>
      <c r="N49" s="1" t="str" cm="1">
        <f t="array" ref="N49">_xlfn.XLOOKUP(Y49,'Master AST results2'!AB$2:AB365,'Master AST results2'!O$2:O365)</f>
        <v xml:space="preserve"> &lt;=2.0000</v>
      </c>
      <c r="O49" s="1" t="str" cm="1">
        <f t="array" ref="O49">_xlfn.XLOOKUP(Y49,'Master AST results2'!AB$2:AB365,'Master AST results2'!Q$2:Q365)</f>
        <v xml:space="preserve"> &lt;=0.2500</v>
      </c>
      <c r="P49" s="1" t="str" cm="1">
        <f t="array" ref="P49">_xlfn.XLOOKUP(Y49,'Master AST results2'!AB$2:AB365,'Master AST results2'!S$2:S365)</f>
        <v xml:space="preserve"> &lt;=2.0000</v>
      </c>
      <c r="Q49" s="1" t="str" cm="1">
        <f t="array" ref="Q49">_xlfn.XLOOKUP(Y49,'Master AST results2'!AB$2:AB365,'Master AST results2'!T$2:T365)</f>
        <v xml:space="preserve"> &lt;=0.1200</v>
      </c>
      <c r="R49" s="1" t="str" cm="1">
        <f t="array" ref="R49">_xlfn.XLOOKUP(Y49,'Master AST results2'!AB$2:AB365,'Master AST results2'!U$2:U365)</f>
        <v xml:space="preserve"> &lt;=1.0000</v>
      </c>
      <c r="S49" s="1" t="str" cm="1">
        <f t="array" ref="S49">_xlfn.XLOOKUP(Y49,'Master AST results2'!AB$2:AB365,'Master AST results2'!V$2:V365)</f>
        <v xml:space="preserve"> &lt;=0.5000</v>
      </c>
      <c r="T49" s="1" t="str" cm="1">
        <f t="array" ref="T49">_xlfn.XLOOKUP(Y49, 'Master AST results2'!AB$2:AB365,'Master AST results2'!W$2:W365)</f>
        <v xml:space="preserve"> &lt;=32.0000</v>
      </c>
      <c r="U49" s="1" t="str" cm="1">
        <f t="array" ref="U49">_xlfn.XLOOKUP(Y49,'Master AST results2'!AB$2:AB365,'Master AST results2'!X$2:X365)</f>
        <v xml:space="preserve"> &lt;=1.0000</v>
      </c>
      <c r="V49" s="31" t="s">
        <v>95</v>
      </c>
      <c r="W49" s="1">
        <v>1</v>
      </c>
      <c r="Y49" t="str">
        <f t="shared" si="0"/>
        <v>342PFR</v>
      </c>
    </row>
    <row r="50" spans="1:27" x14ac:dyDescent="0.2">
      <c r="A50" cm="1">
        <f t="array" ref="A50">_xlfn.XLOOKUP(Y50,'NGS IDs for search'!I$2:I574,'NGS IDs for search'!A$2:A574)</f>
        <v>216</v>
      </c>
      <c r="B50" s="9">
        <v>349</v>
      </c>
      <c r="C50" s="54" t="s">
        <v>391</v>
      </c>
      <c r="D50" s="25" cm="1">
        <f t="array" ref="D50">_xlfn.XLOOKUP(Y50,'WI &amp; IA results w tx'!R$2:R429,'WI &amp; IA results w tx'!D$2:D429)</f>
        <v>1</v>
      </c>
      <c r="F50" s="1" t="s">
        <v>326</v>
      </c>
      <c r="G50" s="1" t="s">
        <v>387</v>
      </c>
      <c r="H50" s="12" t="s">
        <v>388</v>
      </c>
      <c r="I50" s="12" t="s">
        <v>181</v>
      </c>
      <c r="J50" t="s">
        <v>11</v>
      </c>
      <c r="K50">
        <v>70</v>
      </c>
      <c r="L50" s="1" t="str" cm="1">
        <f t="array" ref="L50">_xlfn.XLOOKUP(Y50,'Master AST results2'!AB$2:AB366,'Master AST results2'!K$2:K366)</f>
        <v xml:space="preserve"> &lt;=0.1200</v>
      </c>
      <c r="M50" s="1" cm="1">
        <f t="array" ref="M50">_xlfn.XLOOKUP(Y50,'Master AST results2'!AB$2:AB366,'Master AST results2'!M$2:M366)</f>
        <v>1</v>
      </c>
      <c r="N50" s="1" t="str" cm="1">
        <f t="array" ref="N50">_xlfn.XLOOKUP(Y50,'Master AST results2'!AB$2:AB366,'Master AST results2'!O$2:O366)</f>
        <v xml:space="preserve"> &lt;=2.0000</v>
      </c>
      <c r="O50" s="1" cm="1">
        <f t="array" ref="O50">_xlfn.XLOOKUP(Y50,'Master AST results2'!AB$2:AB366,'Master AST results2'!Q$2:Q366)</f>
        <v>0.5</v>
      </c>
      <c r="P50" s="1" t="str" cm="1">
        <f t="array" ref="P50">_xlfn.XLOOKUP(Y50,'Master AST results2'!AB$2:AB366,'Master AST results2'!S$2:S366)</f>
        <v xml:space="preserve"> &lt;=2.0000</v>
      </c>
      <c r="Q50" s="1" t="str" cm="1">
        <f t="array" ref="Q50">_xlfn.XLOOKUP(Y50,'Master AST results2'!AB$2:AB366,'Master AST results2'!T$2:T366)</f>
        <v xml:space="preserve"> &lt;=0.1200</v>
      </c>
      <c r="R50" s="1" t="str" cm="1">
        <f t="array" ref="R50">_xlfn.XLOOKUP(Y50,'Master AST results2'!AB$2:AB366,'Master AST results2'!U$2:U366)</f>
        <v xml:space="preserve"> &lt;=1.0000</v>
      </c>
      <c r="S50" s="1" t="str" cm="1">
        <f t="array" ref="S50">_xlfn.XLOOKUP(Y50,'Master AST results2'!AB$2:AB366,'Master AST results2'!V$2:V366)</f>
        <v xml:space="preserve"> &lt;=0.5000</v>
      </c>
      <c r="T50" s="1" t="str" cm="1">
        <f t="array" ref="T50">_xlfn.XLOOKUP(Y50, 'Master AST results2'!AB$2:AB366,'Master AST results2'!W$2:W366)</f>
        <v xml:space="preserve"> &lt;=32.0000</v>
      </c>
      <c r="U50" s="1" t="str" cm="1">
        <f t="array" ref="U50">_xlfn.XLOOKUP(Y50,'Master AST results2'!AB$2:AB366,'Master AST results2'!X$2:X366)</f>
        <v xml:space="preserve"> &lt;=1.0000</v>
      </c>
      <c r="V50" s="1" t="s">
        <v>95</v>
      </c>
      <c r="W50" s="1">
        <v>1</v>
      </c>
      <c r="Y50" t="str">
        <f t="shared" si="0"/>
        <v>349PFR</v>
      </c>
    </row>
    <row r="51" spans="1:27" x14ac:dyDescent="0.2">
      <c r="A51" cm="1">
        <f t="array" ref="A51">_xlfn.XLOOKUP(Y51,'NGS IDs for search'!I$2:I575,'NGS IDs for search'!A$2:A575)</f>
        <v>217</v>
      </c>
      <c r="B51" s="25">
        <v>354</v>
      </c>
      <c r="C51" s="54" t="s">
        <v>391</v>
      </c>
      <c r="D51" s="25" cm="1">
        <f t="array" ref="D51">_xlfn.XLOOKUP(Y51,'WI &amp; IA results w tx'!R$2:R431,'WI &amp; IA results w tx'!D$2:D431)</f>
        <v>2</v>
      </c>
      <c r="E51" s="12" t="s">
        <v>108</v>
      </c>
      <c r="F51" s="19" t="s">
        <v>112</v>
      </c>
      <c r="G51" s="19" t="s">
        <v>388</v>
      </c>
      <c r="H51" s="12" t="s">
        <v>388</v>
      </c>
      <c r="I51" s="12" t="s">
        <v>181</v>
      </c>
      <c r="J51" s="25" t="s">
        <v>11</v>
      </c>
      <c r="K51" s="32">
        <v>89</v>
      </c>
      <c r="L51" s="1" cm="1">
        <f t="array" ref="L51">_xlfn.XLOOKUP(Y51,'Master AST results2'!AB$2:AB368,'Master AST results2'!K$2:K368)</f>
        <v>1</v>
      </c>
      <c r="M51" s="1" cm="1">
        <f t="array" ref="M51">_xlfn.XLOOKUP(Y51,'Master AST results2'!AB$2:AB368,'Master AST results2'!M$2:M368)</f>
        <v>1</v>
      </c>
      <c r="N51" s="1" t="str" cm="1">
        <f t="array" ref="N51">_xlfn.XLOOKUP(Y51,'Master AST results2'!AB$2:AB368,'Master AST results2'!O$2:O368)</f>
        <v xml:space="preserve"> &lt;=2.0000</v>
      </c>
      <c r="O51" s="1" t="str" cm="1">
        <f t="array" ref="O51">_xlfn.XLOOKUP(Y51,'Master AST results2'!AB$2:AB368,'Master AST results2'!Q$2:Q368)</f>
        <v xml:space="preserve"> &lt;=0.2500</v>
      </c>
      <c r="P51" s="1" t="str" cm="1">
        <f t="array" ref="P51">_xlfn.XLOOKUP(Y51,'Master AST results2'!AB$2:AB368,'Master AST results2'!S$2:S368)</f>
        <v xml:space="preserve"> &lt;=2.0000</v>
      </c>
      <c r="Q51" s="1" t="str" cm="1">
        <f t="array" ref="Q51">_xlfn.XLOOKUP(Y51,'Master AST results2'!AB$2:AB368,'Master AST results2'!T$2:T368)</f>
        <v xml:space="preserve"> &gt;8.0000</v>
      </c>
      <c r="R51" s="1" t="str" cm="1">
        <f t="array" ref="R51">_xlfn.XLOOKUP(Y51,'Master AST results2'!AB$2:AB368,'Master AST results2'!U$2:U368)</f>
        <v xml:space="preserve"> &lt;=1.0000</v>
      </c>
      <c r="S51" s="1" t="str" cm="1">
        <f t="array" ref="S51">_xlfn.XLOOKUP(Y51,'Master AST results2'!AB$2:AB368,'Master AST results2'!V$2:V368)</f>
        <v xml:space="preserve"> &lt;=0.5000</v>
      </c>
      <c r="T51" s="1" cm="1">
        <f t="array" ref="T51">_xlfn.XLOOKUP(Y51, 'Master AST results2'!AB$2:AB368,'Master AST results2'!W$2:W368)</f>
        <v>256</v>
      </c>
      <c r="U51" s="1" t="str" cm="1">
        <f t="array" ref="U51">_xlfn.XLOOKUP(Y51,'Master AST results2'!AB$2:AB368,'Master AST results2'!X$2:X368)</f>
        <v xml:space="preserve"> &lt;=1.0000</v>
      </c>
      <c r="V51" s="31" t="s">
        <v>95</v>
      </c>
      <c r="W51" s="1">
        <v>1</v>
      </c>
      <c r="Y51" t="str">
        <f t="shared" si="0"/>
        <v>354PFR</v>
      </c>
    </row>
    <row r="52" spans="1:27" ht="14" customHeight="1" x14ac:dyDescent="0.2">
      <c r="A52" cm="1">
        <f t="array" ref="A52">_xlfn.XLOOKUP(Y52,'NGS IDs for search'!I$2:I377,'NGS IDs for search'!A$2:A377)</f>
        <v>37</v>
      </c>
      <c r="B52" s="9">
        <v>357</v>
      </c>
      <c r="C52" s="54" t="s">
        <v>391</v>
      </c>
      <c r="D52" s="25" cm="1">
        <f t="array" ref="D52">_xlfn.XLOOKUP(Y52,'WI &amp; IA results w tx'!Q$2:Q375,'WI &amp; IA results w tx'!D$2:D375)</f>
        <v>3</v>
      </c>
      <c r="E52" s="20">
        <v>113</v>
      </c>
      <c r="F52" s="1" t="s">
        <v>333</v>
      </c>
      <c r="G52" s="8" t="s">
        <v>386</v>
      </c>
      <c r="H52" s="12" t="s">
        <v>180</v>
      </c>
      <c r="I52" s="12" t="s">
        <v>180</v>
      </c>
      <c r="J52" t="s">
        <v>8</v>
      </c>
      <c r="K52">
        <v>31</v>
      </c>
      <c r="L52" s="1" t="str" cm="1">
        <f t="array" ref="L52">_xlfn.XLOOKUP(Y52,'Master AST results2'!AB$2:AB370,'Master AST results2'!K$2:K370)</f>
        <v xml:space="preserve"> &lt;=0.1200</v>
      </c>
      <c r="M52" s="1" t="str" cm="1">
        <f t="array" ref="M52">_xlfn.XLOOKUP(Y52,'Master AST results2'!AB$2:AB370,'Master AST results2'!M$2:M370)</f>
        <v xml:space="preserve"> &lt;=0.5000</v>
      </c>
      <c r="N52" s="1" t="str" cm="1">
        <f t="array" ref="N52">_xlfn.XLOOKUP(Y52,'Master AST results2'!AB$2:AB370,'Master AST results2'!O$2:O370)</f>
        <v xml:space="preserve"> &lt;=2.0000</v>
      </c>
      <c r="O52" s="1" t="str" cm="1">
        <f t="array" ref="O52">_xlfn.XLOOKUP(Y52,'Master AST results2'!AB$2:AB370,'Master AST results2'!Q$2:Q370)</f>
        <v xml:space="preserve"> &lt;=0.2500</v>
      </c>
      <c r="P52" s="1" t="str" cm="1">
        <f t="array" ref="P52">_xlfn.XLOOKUP(Y52,'Master AST results2'!AB$2:AB370,'Master AST results2'!S$2:S370)</f>
        <v xml:space="preserve"> &lt;=2.0000</v>
      </c>
      <c r="Q52" s="1" t="str" cm="1">
        <f t="array" ref="Q52">_xlfn.XLOOKUP(Y52,'Master AST results2'!AB$2:AB370,'Master AST results2'!T$2:T370)</f>
        <v xml:space="preserve"> &lt;=0.1200</v>
      </c>
      <c r="R52" s="1" t="str" cm="1">
        <f t="array" ref="R52">_xlfn.XLOOKUP(Y52,'Master AST results2'!AB$2:AB370,'Master AST results2'!U$2:U370)</f>
        <v xml:space="preserve"> &lt;=1.0000</v>
      </c>
      <c r="S52" s="1" t="str" cm="1">
        <f t="array" ref="S52">_xlfn.XLOOKUP(Y52,'Master AST results2'!AB$2:AB370,'Master AST results2'!V$2:V370)</f>
        <v xml:space="preserve"> &lt;=0.5000</v>
      </c>
      <c r="T52" s="1" t="str" cm="1">
        <f t="array" ref="T52">_xlfn.XLOOKUP(Y52, 'Master AST results2'!AB$2:AB370,'Master AST results2'!W$2:W370)</f>
        <v xml:space="preserve"> &gt;256.0000</v>
      </c>
      <c r="U52" s="1" t="str" cm="1">
        <f t="array" ref="U52">_xlfn.XLOOKUP(Y52,'Master AST results2'!AB$2:AB370,'Master AST results2'!X$2:X370)</f>
        <v xml:space="preserve"> &lt;=1.0000</v>
      </c>
      <c r="V52" s="1" t="s">
        <v>95</v>
      </c>
      <c r="W52" s="1">
        <v>1</v>
      </c>
      <c r="Y52" t="str">
        <f t="shared" si="0"/>
        <v>357DOL</v>
      </c>
    </row>
    <row r="53" spans="1:27" ht="16" x14ac:dyDescent="0.2">
      <c r="A53" cm="1">
        <f t="array" ref="A53">_xlfn.XLOOKUP(Y53,'NGS IDs for search'!I$2:I378,'NGS IDs for search'!A$2:A378)</f>
        <v>38</v>
      </c>
      <c r="B53" s="9">
        <v>357</v>
      </c>
      <c r="C53" s="54" t="s">
        <v>391</v>
      </c>
      <c r="D53" s="25" cm="1">
        <f t="array" ref="D53">_xlfn.XLOOKUP(Y53,'WI &amp; IA results w tx'!Q$2:Q376,'WI &amp; IA results w tx'!D$2:D376)</f>
        <v>3</v>
      </c>
      <c r="E53" s="20">
        <v>2</v>
      </c>
      <c r="F53" s="19" t="s">
        <v>107</v>
      </c>
      <c r="G53" s="8" t="s">
        <v>386</v>
      </c>
      <c r="H53" s="12" t="s">
        <v>180</v>
      </c>
      <c r="I53" s="12" t="s">
        <v>180</v>
      </c>
      <c r="J53" t="s">
        <v>11</v>
      </c>
      <c r="K53">
        <v>32</v>
      </c>
      <c r="L53" s="1" t="str" cm="1">
        <f t="array" ref="L53">_xlfn.XLOOKUP(Y53,'Master AST results2'!AB$2:AB371,'Master AST results2'!K$2:K371)</f>
        <v xml:space="preserve"> &lt;=0.1200</v>
      </c>
      <c r="M53" s="1" t="str" cm="1">
        <f t="array" ref="M53">_xlfn.XLOOKUP(Y53,'Master AST results2'!AB$2:AB371,'Master AST results2'!M$2:M371)</f>
        <v xml:space="preserve"> &lt;=0.5000</v>
      </c>
      <c r="N53" s="1" t="str" cm="1">
        <f t="array" ref="N53">_xlfn.XLOOKUP(Y53,'Master AST results2'!AB$2:AB371,'Master AST results2'!O$2:O371)</f>
        <v xml:space="preserve"> &lt;=2.0000</v>
      </c>
      <c r="O53" s="1" t="str" cm="1">
        <f t="array" ref="O53">_xlfn.XLOOKUP(Y53,'Master AST results2'!AB$2:AB371,'Master AST results2'!Q$2:Q371)</f>
        <v xml:space="preserve"> &lt;=0.2500</v>
      </c>
      <c r="P53" s="1" t="str" cm="1">
        <f t="array" ref="P53">_xlfn.XLOOKUP(Y53,'Master AST results2'!AB$2:AB371,'Master AST results2'!S$2:S371)</f>
        <v xml:space="preserve"> &lt;=2.0000</v>
      </c>
      <c r="Q53" s="1" t="str" cm="1">
        <f t="array" ref="Q53">_xlfn.XLOOKUP(Y53,'Master AST results2'!AB$2:AB371,'Master AST results2'!T$2:T371)</f>
        <v xml:space="preserve"> &lt;=0.1200</v>
      </c>
      <c r="R53" s="1" t="str" cm="1">
        <f t="array" ref="R53">_xlfn.XLOOKUP(Y53,'Master AST results2'!AB$2:AB371,'Master AST results2'!U$2:U371)</f>
        <v xml:space="preserve"> &lt;=1.0000</v>
      </c>
      <c r="S53" s="1" t="str" cm="1">
        <f t="array" ref="S53">_xlfn.XLOOKUP(Y53,'Master AST results2'!AB$2:AB371,'Master AST results2'!V$2:V371)</f>
        <v xml:space="preserve"> &lt;=0.5000</v>
      </c>
      <c r="T53" s="1" t="str" cm="1">
        <f t="array" ref="T53">_xlfn.XLOOKUP(Y53, 'Master AST results2'!AB$2:AB371,'Master AST results2'!W$2:W371)</f>
        <v xml:space="preserve"> &gt;256.0000</v>
      </c>
      <c r="U53" s="1" t="str" cm="1">
        <f t="array" ref="U53">_xlfn.XLOOKUP(Y53,'Master AST results2'!AB$2:AB371,'Master AST results2'!X$2:X371)</f>
        <v xml:space="preserve"> &lt;=1.0000</v>
      </c>
      <c r="V53" s="1" t="s">
        <v>95</v>
      </c>
      <c r="W53" s="1">
        <v>1</v>
      </c>
      <c r="Y53" t="str">
        <f t="shared" si="0"/>
        <v>357DOR</v>
      </c>
    </row>
    <row r="54" spans="1:27" x14ac:dyDescent="0.2">
      <c r="A54" cm="1">
        <f t="array" ref="A54">_xlfn.XLOOKUP(Y54,'NGS IDs for search'!I$2:I576,'NGS IDs for search'!A$2:A576)</f>
        <v>121</v>
      </c>
      <c r="B54" s="25">
        <v>357</v>
      </c>
      <c r="C54" s="54" t="s">
        <v>391</v>
      </c>
      <c r="D54" s="25" cm="1">
        <f t="array" ref="D54">_xlfn.XLOOKUP(Y54,'WI &amp; IA results w tx'!R$2:R432,'WI &amp; IA results w tx'!D$2:D432)</f>
        <v>3</v>
      </c>
      <c r="E54" s="12" t="s">
        <v>100</v>
      </c>
      <c r="F54" s="19" t="s">
        <v>101</v>
      </c>
      <c r="G54" s="19" t="s">
        <v>388</v>
      </c>
      <c r="H54" s="12" t="s">
        <v>388</v>
      </c>
      <c r="I54" s="12" t="s">
        <v>181</v>
      </c>
      <c r="J54" s="25" t="s">
        <v>8</v>
      </c>
      <c r="K54" s="32">
        <v>90.1</v>
      </c>
      <c r="L54" s="1" t="str" cm="1">
        <f t="array" ref="L54">_xlfn.XLOOKUP(Y54,'Master AST results2'!AB$2:AB372,'Master AST results2'!K$2:K372)</f>
        <v xml:space="preserve"> &lt;=0.1200</v>
      </c>
      <c r="M54" s="1" cm="1">
        <f t="array" ref="M54">_xlfn.XLOOKUP(Y54,'Master AST results2'!AB$2:AB372,'Master AST results2'!M$2:M372)</f>
        <v>1</v>
      </c>
      <c r="N54" s="1" t="str" cm="1">
        <f t="array" ref="N54">_xlfn.XLOOKUP(Y54,'Master AST results2'!AB$2:AB372,'Master AST results2'!O$2:O372)</f>
        <v xml:space="preserve"> &lt;=2.0000</v>
      </c>
      <c r="O54" s="1" cm="1">
        <f t="array" ref="O54">_xlfn.XLOOKUP(Y54,'Master AST results2'!AB$2:AB372,'Master AST results2'!Q$2:Q372)</f>
        <v>0.5</v>
      </c>
      <c r="P54" s="1" t="str" cm="1">
        <f t="array" ref="P54">_xlfn.XLOOKUP(Y54,'Master AST results2'!AB$2:AB372,'Master AST results2'!S$2:S372)</f>
        <v xml:space="preserve"> &lt;=2.0000</v>
      </c>
      <c r="Q54" s="1" t="str" cm="1">
        <f t="array" ref="Q54">_xlfn.XLOOKUP(Y54,'Master AST results2'!AB$2:AB372,'Master AST results2'!T$2:T372)</f>
        <v xml:space="preserve"> &lt;=0.1200</v>
      </c>
      <c r="R54" s="1" t="str" cm="1">
        <f t="array" ref="R54">_xlfn.XLOOKUP(Y54,'Master AST results2'!AB$2:AB372,'Master AST results2'!U$2:U372)</f>
        <v xml:space="preserve"> &lt;=1.0000</v>
      </c>
      <c r="S54" s="1" t="str" cm="1">
        <f t="array" ref="S54">_xlfn.XLOOKUP(Y54,'Master AST results2'!AB$2:AB372,'Master AST results2'!V$2:V372)</f>
        <v xml:space="preserve"> &lt;=0.5000</v>
      </c>
      <c r="T54" s="1" t="str" cm="1">
        <f t="array" ref="T54">_xlfn.XLOOKUP(Y54, 'Master AST results2'!AB$2:AB372,'Master AST results2'!W$2:W372)</f>
        <v xml:space="preserve"> &lt;=32.0000</v>
      </c>
      <c r="U54" s="1" t="str" cm="1">
        <f t="array" ref="U54">_xlfn.XLOOKUP(Y54,'Master AST results2'!AB$2:AB372,'Master AST results2'!X$2:X372)</f>
        <v xml:space="preserve"> &lt;=1.0000</v>
      </c>
      <c r="V54" s="31" t="s">
        <v>95</v>
      </c>
      <c r="W54" s="1">
        <v>1</v>
      </c>
      <c r="Y54" t="str">
        <f t="shared" si="0"/>
        <v>357PFL</v>
      </c>
    </row>
    <row r="55" spans="1:27" s="96" customFormat="1" x14ac:dyDescent="0.2">
      <c r="A55" cm="1">
        <f t="array" ref="A55">_xlfn.XLOOKUP(Y55,'NGS IDs for search'!I$2:I577,'NGS IDs for search'!A$2:A577)</f>
        <v>121</v>
      </c>
      <c r="B55" s="25">
        <v>357</v>
      </c>
      <c r="C55" s="54" t="s">
        <v>391</v>
      </c>
      <c r="D55" s="25" cm="1">
        <f t="array" ref="D55">_xlfn.XLOOKUP(Y55,'WI &amp; IA results w tx'!R$2:R433,'WI &amp; IA results w tx'!D$2:D433)</f>
        <v>3</v>
      </c>
      <c r="E55" s="12" t="s">
        <v>119</v>
      </c>
      <c r="F55" s="19" t="s">
        <v>120</v>
      </c>
      <c r="G55" s="19" t="s">
        <v>386</v>
      </c>
      <c r="H55" s="12" t="s">
        <v>181</v>
      </c>
      <c r="I55" s="12" t="s">
        <v>181</v>
      </c>
      <c r="J55" s="25" t="s">
        <v>8</v>
      </c>
      <c r="K55" s="32">
        <v>90.2</v>
      </c>
      <c r="L55" s="1" t="str" cm="1">
        <f t="array" ref="L55">_xlfn.XLOOKUP(Y55,'Master AST results2'!AB$2:AB373,'Master AST results2'!K$2:K373)</f>
        <v xml:space="preserve"> &lt;=0.1200</v>
      </c>
      <c r="M55" s="1" cm="1">
        <f t="array" ref="M55">_xlfn.XLOOKUP(Y55,'Master AST results2'!AB$2:AB373,'Master AST results2'!M$2:M373)</f>
        <v>1</v>
      </c>
      <c r="N55" s="1" t="str" cm="1">
        <f t="array" ref="N55">_xlfn.XLOOKUP(Y55,'Master AST results2'!AB$2:AB373,'Master AST results2'!O$2:O373)</f>
        <v xml:space="preserve"> &lt;=2.0000</v>
      </c>
      <c r="O55" s="1" cm="1">
        <f t="array" ref="O55">_xlfn.XLOOKUP(Y55,'Master AST results2'!AB$2:AB373,'Master AST results2'!Q$2:Q373)</f>
        <v>0.5</v>
      </c>
      <c r="P55" s="1" t="str" cm="1">
        <f t="array" ref="P55">_xlfn.XLOOKUP(Y55,'Master AST results2'!AB$2:AB373,'Master AST results2'!S$2:S373)</f>
        <v xml:space="preserve"> &lt;=2.0000</v>
      </c>
      <c r="Q55" s="1" t="str" cm="1">
        <f t="array" ref="Q55">_xlfn.XLOOKUP(Y55,'Master AST results2'!AB$2:AB373,'Master AST results2'!T$2:T373)</f>
        <v xml:space="preserve"> &lt;=0.1200</v>
      </c>
      <c r="R55" s="1" t="str" cm="1">
        <f t="array" ref="R55">_xlfn.XLOOKUP(Y55,'Master AST results2'!AB$2:AB373,'Master AST results2'!U$2:U373)</f>
        <v xml:space="preserve"> &lt;=1.0000</v>
      </c>
      <c r="S55" s="1" t="str" cm="1">
        <f t="array" ref="S55">_xlfn.XLOOKUP(Y55,'Master AST results2'!AB$2:AB373,'Master AST results2'!V$2:V373)</f>
        <v xml:space="preserve"> &lt;=0.5000</v>
      </c>
      <c r="T55" s="1" t="str" cm="1">
        <f t="array" ref="T55">_xlfn.XLOOKUP(Y55, 'Master AST results2'!AB$2:AB373,'Master AST results2'!W$2:W373)</f>
        <v xml:space="preserve"> &lt;=32.0000</v>
      </c>
      <c r="U55" s="1" t="str" cm="1">
        <f t="array" ref="U55">_xlfn.XLOOKUP(Y55,'Master AST results2'!AB$2:AB373,'Master AST results2'!X$2:X373)</f>
        <v xml:space="preserve"> &lt;=1.0000</v>
      </c>
      <c r="V55" s="31" t="s">
        <v>95</v>
      </c>
      <c r="W55" s="1">
        <v>1</v>
      </c>
      <c r="X55"/>
      <c r="Y55" t="str">
        <f t="shared" si="0"/>
        <v>357PFL</v>
      </c>
    </row>
    <row r="56" spans="1:27" x14ac:dyDescent="0.2">
      <c r="A56" cm="1">
        <f t="array" ref="A56">_xlfn.XLOOKUP(Y56,'NGS IDs for search'!I$2:I578,'NGS IDs for search'!A$2:A578)</f>
        <v>122</v>
      </c>
      <c r="B56" s="25">
        <v>357</v>
      </c>
      <c r="C56" s="54" t="s">
        <v>391</v>
      </c>
      <c r="D56" s="25" cm="1">
        <f t="array" ref="D56">_xlfn.XLOOKUP(Y56,'WI &amp; IA results w tx'!R$2:R434,'WI &amp; IA results w tx'!D$2:D434)</f>
        <v>3</v>
      </c>
      <c r="E56" s="12" t="s">
        <v>106</v>
      </c>
      <c r="F56" s="19" t="s">
        <v>107</v>
      </c>
      <c r="G56" s="19" t="s">
        <v>386</v>
      </c>
      <c r="H56" s="12" t="s">
        <v>181</v>
      </c>
      <c r="I56" s="12" t="s">
        <v>181</v>
      </c>
      <c r="J56" s="25" t="s">
        <v>11</v>
      </c>
      <c r="K56" s="32">
        <v>91</v>
      </c>
      <c r="L56" s="1" t="str" cm="1">
        <f t="array" ref="L56">_xlfn.XLOOKUP(Y56,'Master AST results2'!AB$2:AB374,'Master AST results2'!K$2:K374)</f>
        <v xml:space="preserve"> &lt;=0.1200</v>
      </c>
      <c r="M56" s="1" t="str" cm="1">
        <f t="array" ref="M56">_xlfn.XLOOKUP(Y56,'Master AST results2'!AB$2:AB374,'Master AST results2'!M$2:M374)</f>
        <v xml:space="preserve"> &lt;=0.5000</v>
      </c>
      <c r="N56" s="1" t="str" cm="1">
        <f t="array" ref="N56">_xlfn.XLOOKUP(Y56,'Master AST results2'!AB$2:AB374,'Master AST results2'!O$2:O374)</f>
        <v xml:space="preserve"> &lt;=2.0000</v>
      </c>
      <c r="O56" s="1" t="str" cm="1">
        <f t="array" ref="O56">_xlfn.XLOOKUP(Y56,'Master AST results2'!AB$2:AB374,'Master AST results2'!Q$2:Q374)</f>
        <v xml:space="preserve"> &lt;=0.2500</v>
      </c>
      <c r="P56" s="1" t="str" cm="1">
        <f t="array" ref="P56">_xlfn.XLOOKUP(Y56,'Master AST results2'!AB$2:AB374,'Master AST results2'!S$2:S374)</f>
        <v xml:space="preserve"> &lt;=2.0000</v>
      </c>
      <c r="Q56" s="1" t="str" cm="1">
        <f t="array" ref="Q56">_xlfn.XLOOKUP(Y56,'Master AST results2'!AB$2:AB374,'Master AST results2'!T$2:T374)</f>
        <v xml:space="preserve"> &lt;=0.1200</v>
      </c>
      <c r="R56" s="1" t="str" cm="1">
        <f t="array" ref="R56">_xlfn.XLOOKUP(Y56,'Master AST results2'!AB$2:AB374,'Master AST results2'!U$2:U374)</f>
        <v xml:space="preserve"> &lt;=1.0000</v>
      </c>
      <c r="S56" s="1" t="str" cm="1">
        <f t="array" ref="S56">_xlfn.XLOOKUP(Y56,'Master AST results2'!AB$2:AB374,'Master AST results2'!V$2:V374)</f>
        <v xml:space="preserve"> &lt;=0.5000</v>
      </c>
      <c r="T56" s="1" t="str" cm="1">
        <f t="array" ref="T56">_xlfn.XLOOKUP(Y56, 'Master AST results2'!AB$2:AB374,'Master AST results2'!W$2:W374)</f>
        <v xml:space="preserve"> &lt;=32.0000</v>
      </c>
      <c r="U56" s="1" t="str" cm="1">
        <f t="array" ref="U56">_xlfn.XLOOKUP(Y56,'Master AST results2'!AB$2:AB374,'Master AST results2'!X$2:X374)</f>
        <v xml:space="preserve"> &lt;=1.0000</v>
      </c>
      <c r="V56" s="31" t="s">
        <v>95</v>
      </c>
      <c r="W56" s="1">
        <v>1</v>
      </c>
      <c r="Y56" t="str">
        <f t="shared" si="0"/>
        <v>357PFR</v>
      </c>
    </row>
    <row r="57" spans="1:27" x14ac:dyDescent="0.2">
      <c r="A57" s="96" cm="1">
        <f t="array" ref="A57">_xlfn.XLOOKUP(Y57,'NGS IDs for search'!I$2:I379,'NGS IDs for search'!A$2:A379)</f>
        <v>39</v>
      </c>
      <c r="B57" s="118">
        <v>378</v>
      </c>
      <c r="C57" s="97" t="s">
        <v>391</v>
      </c>
      <c r="D57" s="120" cm="1">
        <f t="array" ref="D57">_xlfn.XLOOKUP(Y57,'WI &amp; IA results w tx'!Q$2:Q377,'WI &amp; IA results w tx'!D$2:D377)</f>
        <v>3</v>
      </c>
      <c r="E57" s="101"/>
      <c r="F57" s="98" t="s">
        <v>326</v>
      </c>
      <c r="G57" s="98" t="s">
        <v>129</v>
      </c>
      <c r="H57" s="98" t="s">
        <v>129</v>
      </c>
      <c r="I57" s="98" t="s">
        <v>180</v>
      </c>
      <c r="J57" s="96" t="s">
        <v>8</v>
      </c>
      <c r="K57" s="96">
        <v>33</v>
      </c>
      <c r="L57" s="1" t="str" cm="1">
        <f t="array" ref="L57">_xlfn.XLOOKUP(Y57,'Master AST results2'!AB$2:AB375,'Master AST results2'!K$2:K375)</f>
        <v xml:space="preserve"> &lt;=0.1200</v>
      </c>
      <c r="M57" s="1" cm="1">
        <f t="array" ref="M57">_xlfn.XLOOKUP(Y57,'Master AST results2'!AB$2:AB375,'Master AST results2'!M$2:M375)</f>
        <v>1</v>
      </c>
      <c r="N57" s="1" t="str" cm="1">
        <f t="array" ref="N57">_xlfn.XLOOKUP(Y57,'Master AST results2'!AB$2:AB375,'Master AST results2'!O$2:O375)</f>
        <v xml:space="preserve"> &lt;=2.0000</v>
      </c>
      <c r="O57" s="1" t="str" cm="1">
        <f t="array" ref="O57">_xlfn.XLOOKUP(Y57,'Master AST results2'!AB$2:AB375,'Master AST results2'!Q$2:Q375)</f>
        <v xml:space="preserve"> &lt;=0.2500</v>
      </c>
      <c r="P57" s="1" t="str" cm="1">
        <f t="array" ref="P57">_xlfn.XLOOKUP(Y57,'Master AST results2'!AB$2:AB375,'Master AST results2'!S$2:S375)</f>
        <v xml:space="preserve"> &lt;=2.0000</v>
      </c>
      <c r="Q57" s="1" t="str" cm="1">
        <f t="array" ref="Q57">_xlfn.XLOOKUP(Y57,'Master AST results2'!AB$2:AB375,'Master AST results2'!T$2:T375)</f>
        <v xml:space="preserve"> &lt;=0.1200</v>
      </c>
      <c r="R57" s="1" t="str" cm="1">
        <f t="array" ref="R57">_xlfn.XLOOKUP(Y57,'Master AST results2'!AB$2:AB375,'Master AST results2'!U$2:U375)</f>
        <v xml:space="preserve"> &lt;=1.0000</v>
      </c>
      <c r="S57" s="1" t="str" cm="1">
        <f t="array" ref="S57">_xlfn.XLOOKUP(Y57,'Master AST results2'!AB$2:AB375,'Master AST results2'!V$2:V375)</f>
        <v xml:space="preserve"> &lt;=0.5000</v>
      </c>
      <c r="T57" s="1" t="str" cm="1">
        <f t="array" ref="T57">_xlfn.XLOOKUP(Y57, 'Master AST results2'!AB$2:AB375,'Master AST results2'!W$2:W375)</f>
        <v xml:space="preserve"> &gt;256.0000</v>
      </c>
      <c r="U57" s="1" t="str" cm="1">
        <f t="array" ref="U57">_xlfn.XLOOKUP(Y57,'Master AST results2'!AB$2:AB375,'Master AST results2'!X$2:X375)</f>
        <v xml:space="preserve"> &lt;=1.0000</v>
      </c>
      <c r="V57" s="98" t="s">
        <v>95</v>
      </c>
      <c r="W57" s="98">
        <v>1</v>
      </c>
      <c r="X57" s="96"/>
      <c r="Y57" s="96" t="str">
        <f t="shared" si="0"/>
        <v>378DOL</v>
      </c>
    </row>
    <row r="58" spans="1:27" x14ac:dyDescent="0.2">
      <c r="A58" cm="1">
        <f t="array" ref="A58">_xlfn.XLOOKUP(Y58,'NGS IDs for search'!I$2:I579,'NGS IDs for search'!A$2:A579)</f>
        <v>123</v>
      </c>
      <c r="B58" s="9">
        <v>378</v>
      </c>
      <c r="C58" s="54" t="s">
        <v>391</v>
      </c>
      <c r="D58" s="25" cm="1">
        <f t="array" ref="D58">_xlfn.XLOOKUP(Y58,'WI &amp; IA results w tx'!R$2:R435,'WI &amp; IA results w tx'!D$2:D435)</f>
        <v>3</v>
      </c>
      <c r="F58" s="1" t="s">
        <v>325</v>
      </c>
      <c r="G58" s="1" t="s">
        <v>388</v>
      </c>
      <c r="H58" s="12" t="s">
        <v>388</v>
      </c>
      <c r="I58" s="12" t="s">
        <v>181</v>
      </c>
      <c r="J58" t="s">
        <v>8</v>
      </c>
      <c r="K58">
        <v>53</v>
      </c>
      <c r="L58" s="1" t="str" cm="1">
        <f t="array" ref="L58">_xlfn.XLOOKUP(Y58,'Master AST results2'!AB$2:AB376,'Master AST results2'!K$2:K376)</f>
        <v xml:space="preserve"> &lt;=0.1200</v>
      </c>
      <c r="M58" s="1" t="str" cm="1">
        <f t="array" ref="M58">_xlfn.XLOOKUP(Y58,'Master AST results2'!AB$2:AB376,'Master AST results2'!M$2:M376)</f>
        <v xml:space="preserve"> &lt;=0.5000</v>
      </c>
      <c r="N58" s="1" t="str" cm="1">
        <f t="array" ref="N58">_xlfn.XLOOKUP(Y58,'Master AST results2'!AB$2:AB376,'Master AST results2'!O$2:O376)</f>
        <v xml:space="preserve"> &lt;=2.0000</v>
      </c>
      <c r="O58" s="1" t="str" cm="1">
        <f t="array" ref="O58">_xlfn.XLOOKUP(Y58,'Master AST results2'!AB$2:AB376,'Master AST results2'!Q$2:Q376)</f>
        <v xml:space="preserve"> &lt;=0.2500</v>
      </c>
      <c r="P58" s="1" t="str" cm="1">
        <f t="array" ref="P58">_xlfn.XLOOKUP(Y58,'Master AST results2'!AB$2:AB376,'Master AST results2'!S$2:S376)</f>
        <v xml:space="preserve"> &lt;=2.0000</v>
      </c>
      <c r="Q58" s="1" cm="1">
        <f t="array" ref="Q58">_xlfn.XLOOKUP(Y58,'Master AST results2'!AB$2:AB376,'Master AST results2'!T$2:T376)</f>
        <v>0.5</v>
      </c>
      <c r="R58" s="1" t="str" cm="1">
        <f t="array" ref="R58">_xlfn.XLOOKUP(Y58,'Master AST results2'!AB$2:AB376,'Master AST results2'!U$2:U376)</f>
        <v xml:space="preserve"> &lt;=1.0000</v>
      </c>
      <c r="S58" s="1" t="str" cm="1">
        <f t="array" ref="S58">_xlfn.XLOOKUP(Y58,'Master AST results2'!AB$2:AB376,'Master AST results2'!V$2:V376)</f>
        <v xml:space="preserve"> &lt;=0.5000</v>
      </c>
      <c r="T58" s="1" t="str" cm="1">
        <f t="array" ref="T58">_xlfn.XLOOKUP(Y58, 'Master AST results2'!AB$2:AB376,'Master AST results2'!W$2:W376)</f>
        <v xml:space="preserve"> &gt;256.0000</v>
      </c>
      <c r="U58" s="1" t="str" cm="1">
        <f t="array" ref="U58">_xlfn.XLOOKUP(Y58,'Master AST results2'!AB$2:AB376,'Master AST results2'!X$2:X376)</f>
        <v xml:space="preserve"> &lt;=1.0000</v>
      </c>
      <c r="V58" s="1" t="s">
        <v>95</v>
      </c>
      <c r="W58" s="1">
        <v>1</v>
      </c>
      <c r="Y58" t="str">
        <f t="shared" si="0"/>
        <v>378PFL</v>
      </c>
    </row>
    <row r="59" spans="1:27" s="96" customFormat="1" x14ac:dyDescent="0.2">
      <c r="A59" cm="1">
        <f t="array" ref="A59">_xlfn.XLOOKUP(Y59,'NGS IDs for search'!I$2:I320,'NGS IDs for search'!A$2:A320)</f>
        <v>45</v>
      </c>
      <c r="B59">
        <v>386</v>
      </c>
      <c r="C59" s="1" t="s">
        <v>390</v>
      </c>
      <c r="D59">
        <v>1</v>
      </c>
      <c r="E59" s="12" t="s">
        <v>104</v>
      </c>
      <c r="F59" s="19" t="s">
        <v>105</v>
      </c>
      <c r="G59" s="19" t="s">
        <v>386</v>
      </c>
      <c r="H59" s="12" t="s">
        <v>180</v>
      </c>
      <c r="I59" s="12" t="s">
        <v>180</v>
      </c>
      <c r="J59" t="s">
        <v>8</v>
      </c>
      <c r="K59">
        <v>2</v>
      </c>
      <c r="L59" s="1" t="str" cm="1">
        <f t="array" ref="L59">_xlfn.XLOOKUP(Y59,'Master AST results2'!AB$2:AB377,'Master AST results2'!K$2:K377)</f>
        <v>&lt;=0.1200</v>
      </c>
      <c r="M59" s="1" t="str" cm="1">
        <f t="array" ref="M59">_xlfn.XLOOKUP(Y59,'Master AST results2'!AB$2:AB377,'Master AST results2'!M$2:M377)</f>
        <v>&lt;=0.5000</v>
      </c>
      <c r="N59" s="1" t="str" cm="1">
        <f t="array" ref="N59">_xlfn.XLOOKUP(Y59,'Master AST results2'!AB$2:AB377,'Master AST results2'!O$2:O377)</f>
        <v xml:space="preserve"> &lt;=2.0000</v>
      </c>
      <c r="O59" s="1" t="str" cm="1">
        <f t="array" ref="O59">_xlfn.XLOOKUP(Y59,'Master AST results2'!AB$2:AB377,'Master AST results2'!Q$2:Q377)</f>
        <v>&lt;=0.2500</v>
      </c>
      <c r="P59" s="1" t="str" cm="1">
        <f t="array" ref="P59">_xlfn.XLOOKUP(Y59,'Master AST results2'!AB$2:AB377,'Master AST results2'!S$2:S377)</f>
        <v>&lt;=2.0000</v>
      </c>
      <c r="Q59" s="1" cm="1">
        <f t="array" ref="Q59">_xlfn.XLOOKUP(Y59,'Master AST results2'!AB$2:AB377,'Master AST results2'!T$2:T377)</f>
        <v>0.25</v>
      </c>
      <c r="R59" s="1" t="str" cm="1">
        <f t="array" ref="R59">_xlfn.XLOOKUP(Y59,'Master AST results2'!AB$2:AB377,'Master AST results2'!U$2:U377)</f>
        <v>&lt;=1.0000</v>
      </c>
      <c r="S59" s="1" t="str" cm="1">
        <f t="array" ref="S59">_xlfn.XLOOKUP(Y59,'Master AST results2'!AB$2:AB377,'Master AST results2'!V$2:V377)</f>
        <v>&lt;=0.5000</v>
      </c>
      <c r="T59" s="1" t="str" cm="1">
        <f t="array" ref="T59">_xlfn.XLOOKUP(Y59, 'Master AST results2'!AB$2:AB377,'Master AST results2'!W$2:W377)</f>
        <v>&gt;256.0000</v>
      </c>
      <c r="U59" s="1" cm="1">
        <f t="array" ref="U59">_xlfn.XLOOKUP(Y59,'Master AST results2'!AB$2:AB377,'Master AST results2'!X$2:X377)</f>
        <v>2</v>
      </c>
      <c r="V59" s="31" t="s">
        <v>176</v>
      </c>
      <c r="W59" s="1">
        <v>1</v>
      </c>
      <c r="X59" s="1" t="s">
        <v>99</v>
      </c>
      <c r="Y59" t="str">
        <f t="shared" si="0"/>
        <v>386DOL</v>
      </c>
    </row>
    <row r="60" spans="1:27" s="96" customFormat="1" x14ac:dyDescent="0.2">
      <c r="A60" cm="1">
        <f t="array" ref="A60">_xlfn.XLOOKUP(Y60,'NGS IDs for search'!I$2:I455,'NGS IDs for search'!A$2:A455)</f>
        <v>129</v>
      </c>
      <c r="B60">
        <v>386</v>
      </c>
      <c r="C60" s="1" t="s">
        <v>390</v>
      </c>
      <c r="D60">
        <v>1</v>
      </c>
      <c r="E60" s="12" t="s">
        <v>104</v>
      </c>
      <c r="F60" s="19" t="s">
        <v>105</v>
      </c>
      <c r="G60" s="19" t="s">
        <v>386</v>
      </c>
      <c r="H60" s="12" t="s">
        <v>181</v>
      </c>
      <c r="I60" s="12" t="s">
        <v>181</v>
      </c>
      <c r="J60" t="s">
        <v>8</v>
      </c>
      <c r="K60">
        <v>48</v>
      </c>
      <c r="L60" s="1" cm="1">
        <f t="array" ref="L60">_xlfn.XLOOKUP(Y60,'Master AST results2'!AB$2:AB378,'Master AST results2'!K$2:K378)</f>
        <v>0.25</v>
      </c>
      <c r="M60" s="1" t="str" cm="1">
        <f t="array" ref="M60">_xlfn.XLOOKUP(Y60,'Master AST results2'!AB$2:AB378,'Master AST results2'!M$2:M378)</f>
        <v>&lt;=0.5000</v>
      </c>
      <c r="N60" s="1" t="str" cm="1">
        <f t="array" ref="N60">_xlfn.XLOOKUP(Y60,'Master AST results2'!AB$2:AB378,'Master AST results2'!O$2:O378)</f>
        <v xml:space="preserve"> &lt;=2.0000</v>
      </c>
      <c r="O60" s="1" t="str" cm="1">
        <f t="array" ref="O60">_xlfn.XLOOKUP(Y60,'Master AST results2'!AB$2:AB378,'Master AST results2'!Q$2:Q378)</f>
        <v>&lt;=0.2500</v>
      </c>
      <c r="P60" s="1" t="str" cm="1">
        <f t="array" ref="P60">_xlfn.XLOOKUP(Y60,'Master AST results2'!AB$2:AB378,'Master AST results2'!S$2:S378)</f>
        <v>&lt;=2.0000</v>
      </c>
      <c r="Q60" s="1" cm="1">
        <f t="array" ref="Q60">_xlfn.XLOOKUP(Y60,'Master AST results2'!AB$2:AB378,'Master AST results2'!T$2:T378)</f>
        <v>0.5</v>
      </c>
      <c r="R60" s="1" t="str" cm="1">
        <f t="array" ref="R60">_xlfn.XLOOKUP(Y60,'Master AST results2'!AB$2:AB378,'Master AST results2'!U$2:U378)</f>
        <v>&lt;=1.0000</v>
      </c>
      <c r="S60" s="1" t="str" cm="1">
        <f t="array" ref="S60">_xlfn.XLOOKUP(Y60,'Master AST results2'!AB$2:AB378,'Master AST results2'!V$2:V378)</f>
        <v>&lt;=0.5000</v>
      </c>
      <c r="T60" s="1" t="str" cm="1">
        <f t="array" ref="T60">_xlfn.XLOOKUP(Y60, 'Master AST results2'!AB$2:AB378,'Master AST results2'!W$2:W378)</f>
        <v>&gt;256.0000</v>
      </c>
      <c r="U60" s="1" cm="1">
        <f t="array" ref="U60">_xlfn.XLOOKUP(Y60,'Master AST results2'!AB$2:AB378,'Master AST results2'!X$2:X378)</f>
        <v>2</v>
      </c>
      <c r="V60" s="31" t="s">
        <v>176</v>
      </c>
      <c r="W60" s="1">
        <v>1</v>
      </c>
      <c r="X60"/>
      <c r="Y60" t="str">
        <f t="shared" si="0"/>
        <v>386PFL</v>
      </c>
    </row>
    <row r="61" spans="1:27" x14ac:dyDescent="0.2">
      <c r="A61" s="96" cm="1">
        <f t="array" ref="A61">_xlfn.XLOOKUP(Y61,'NGS IDs for search'!I$2:I380,'NGS IDs for search'!A$2:A380)</f>
        <v>40</v>
      </c>
      <c r="B61" s="118">
        <v>400</v>
      </c>
      <c r="C61" s="97" t="s">
        <v>391</v>
      </c>
      <c r="D61" s="120" cm="1">
        <f t="array" ref="D61">_xlfn.XLOOKUP(Y61,'WI &amp; IA results w tx'!Q$2:Q378,'WI &amp; IA results w tx'!D$2:D378)</f>
        <v>3</v>
      </c>
      <c r="E61" s="101"/>
      <c r="F61" s="98" t="s">
        <v>326</v>
      </c>
      <c r="G61" s="98" t="s">
        <v>129</v>
      </c>
      <c r="H61" s="98" t="s">
        <v>129</v>
      </c>
      <c r="I61" s="98" t="s">
        <v>180</v>
      </c>
      <c r="J61" s="96" t="s">
        <v>11</v>
      </c>
      <c r="K61" s="96">
        <v>34</v>
      </c>
      <c r="L61" s="1" t="str" cm="1">
        <f t="array" ref="L61">_xlfn.XLOOKUP(Y61,'Master AST results2'!AB$2:AB379,'Master AST results2'!K$2:K379)</f>
        <v xml:space="preserve"> &lt;=0.1200</v>
      </c>
      <c r="M61" s="1" t="str" cm="1">
        <f t="array" ref="M61">_xlfn.XLOOKUP(Y61,'Master AST results2'!AB$2:AB379,'Master AST results2'!M$2:M379)</f>
        <v xml:space="preserve"> &lt;=0.5000</v>
      </c>
      <c r="N61" s="1" t="str" cm="1">
        <f t="array" ref="N61">_xlfn.XLOOKUP(Y61,'Master AST results2'!AB$2:AB379,'Master AST results2'!O$2:O379)</f>
        <v xml:space="preserve"> &lt;=2.0000</v>
      </c>
      <c r="O61" s="1" t="str" cm="1">
        <f t="array" ref="O61">_xlfn.XLOOKUP(Y61,'Master AST results2'!AB$2:AB379,'Master AST results2'!Q$2:Q379)</f>
        <v xml:space="preserve"> &lt;=0.2500</v>
      </c>
      <c r="P61" s="1" t="str" cm="1">
        <f t="array" ref="P61">_xlfn.XLOOKUP(Y61,'Master AST results2'!AB$2:AB379,'Master AST results2'!S$2:S379)</f>
        <v xml:space="preserve"> &lt;=2.0000</v>
      </c>
      <c r="Q61" s="1" t="str" cm="1">
        <f t="array" ref="Q61">_xlfn.XLOOKUP(Y61,'Master AST results2'!AB$2:AB379,'Master AST results2'!T$2:T379)</f>
        <v xml:space="preserve"> &lt;=0.1200</v>
      </c>
      <c r="R61" s="1" t="str" cm="1">
        <f t="array" ref="R61">_xlfn.XLOOKUP(Y61,'Master AST results2'!AB$2:AB379,'Master AST results2'!U$2:U379)</f>
        <v xml:space="preserve"> &lt;=1.0000</v>
      </c>
      <c r="S61" s="1" t="str" cm="1">
        <f t="array" ref="S61">_xlfn.XLOOKUP(Y61,'Master AST results2'!AB$2:AB379,'Master AST results2'!V$2:V379)</f>
        <v xml:space="preserve"> &lt;=0.5000</v>
      </c>
      <c r="T61" s="1" t="str" cm="1">
        <f t="array" ref="T61">_xlfn.XLOOKUP(Y61, 'Master AST results2'!AB$2:AB379,'Master AST results2'!W$2:W379)</f>
        <v xml:space="preserve"> &lt;=32.0000</v>
      </c>
      <c r="U61" s="1" t="str" cm="1">
        <f t="array" ref="U61">_xlfn.XLOOKUP(Y61,'Master AST results2'!AB$2:AB379,'Master AST results2'!X$2:X379)</f>
        <v xml:space="preserve"> &lt;=1.0000</v>
      </c>
      <c r="V61" s="98" t="s">
        <v>95</v>
      </c>
      <c r="W61" s="98">
        <v>1</v>
      </c>
      <c r="X61" s="96"/>
      <c r="Y61" s="96" t="str">
        <f t="shared" si="0"/>
        <v>400DOR</v>
      </c>
    </row>
    <row r="62" spans="1:27" s="96" customFormat="1" x14ac:dyDescent="0.2">
      <c r="A62" cm="1">
        <f t="array" ref="A62">_xlfn.XLOOKUP(Y62,'NGS IDs for search'!I$2:I580,'NGS IDs for search'!A$2:A580)</f>
        <v>124</v>
      </c>
      <c r="B62" s="9">
        <v>400</v>
      </c>
      <c r="C62" s="54" t="s">
        <v>391</v>
      </c>
      <c r="D62" s="25" cm="1">
        <f t="array" ref="D62">_xlfn.XLOOKUP(Y62,'WI &amp; IA results w tx'!R$2:R436,'WI &amp; IA results w tx'!D$2:D436)</f>
        <v>3</v>
      </c>
      <c r="E62"/>
      <c r="F62" s="1" t="s">
        <v>325</v>
      </c>
      <c r="G62" s="1" t="s">
        <v>388</v>
      </c>
      <c r="H62" s="12" t="s">
        <v>388</v>
      </c>
      <c r="I62" s="12" t="s">
        <v>181</v>
      </c>
      <c r="J62" t="s">
        <v>11</v>
      </c>
      <c r="K62">
        <v>54</v>
      </c>
      <c r="L62" s="1" t="str" cm="1">
        <f t="array" ref="L62">_xlfn.XLOOKUP(Y62,'Master AST results2'!AB$2:AB380,'Master AST results2'!K$2:K380)</f>
        <v xml:space="preserve"> &lt;=0.1200</v>
      </c>
      <c r="M62" s="1" t="str" cm="1">
        <f t="array" ref="M62">_xlfn.XLOOKUP(Y62,'Master AST results2'!AB$2:AB380,'Master AST results2'!M$2:M380)</f>
        <v xml:space="preserve"> &lt;=0.5000</v>
      </c>
      <c r="N62" s="1" t="str" cm="1">
        <f t="array" ref="N62">_xlfn.XLOOKUP(Y62,'Master AST results2'!AB$2:AB380,'Master AST results2'!O$2:O380)</f>
        <v xml:space="preserve"> &lt;=2.0000</v>
      </c>
      <c r="O62" s="1" t="str" cm="1">
        <f t="array" ref="O62">_xlfn.XLOOKUP(Y62,'Master AST results2'!AB$2:AB380,'Master AST results2'!Q$2:Q380)</f>
        <v xml:space="preserve"> &lt;=0.2500</v>
      </c>
      <c r="P62" s="1" t="str" cm="1">
        <f t="array" ref="P62">_xlfn.XLOOKUP(Y62,'Master AST results2'!AB$2:AB380,'Master AST results2'!S$2:S380)</f>
        <v xml:space="preserve"> &lt;=2.0000</v>
      </c>
      <c r="Q62" s="1" t="str" cm="1">
        <f t="array" ref="Q62">_xlfn.XLOOKUP(Y62,'Master AST results2'!AB$2:AB380,'Master AST results2'!T$2:T380)</f>
        <v xml:space="preserve"> &lt;=0.1200</v>
      </c>
      <c r="R62" s="1" t="str" cm="1">
        <f t="array" ref="R62">_xlfn.XLOOKUP(Y62,'Master AST results2'!AB$2:AB380,'Master AST results2'!U$2:U380)</f>
        <v xml:space="preserve"> &lt;=1.0000</v>
      </c>
      <c r="S62" s="1" t="str" cm="1">
        <f t="array" ref="S62">_xlfn.XLOOKUP(Y62,'Master AST results2'!AB$2:AB380,'Master AST results2'!V$2:V380)</f>
        <v xml:space="preserve"> &lt;=0.5000</v>
      </c>
      <c r="T62" s="1" cm="1">
        <f t="array" ref="T62">_xlfn.XLOOKUP(Y62, 'Master AST results2'!AB$2:AB380,'Master AST results2'!W$2:W380)</f>
        <v>128</v>
      </c>
      <c r="U62" s="1" cm="1">
        <f t="array" ref="U62">_xlfn.XLOOKUP(Y62,'Master AST results2'!AB$2:AB380,'Master AST results2'!X$2:X380)</f>
        <v>2</v>
      </c>
      <c r="V62" s="1" t="s">
        <v>95</v>
      </c>
      <c r="W62" s="1">
        <v>1</v>
      </c>
      <c r="X62"/>
      <c r="Y62" t="str">
        <f t="shared" si="0"/>
        <v>400PFR</v>
      </c>
    </row>
    <row r="63" spans="1:27" s="96" customFormat="1" x14ac:dyDescent="0.2">
      <c r="A63" cm="1">
        <f t="array" ref="A63">_xlfn.XLOOKUP(Y63,'NGS IDs for search'!I$2:I581,'NGS IDs for search'!A$2:A581)</f>
        <v>219</v>
      </c>
      <c r="B63" s="25">
        <v>416</v>
      </c>
      <c r="C63" s="54" t="s">
        <v>391</v>
      </c>
      <c r="D63" s="25" cm="1">
        <f t="array" ref="D63">_xlfn.XLOOKUP(Y63,'WI &amp; IA results w tx'!R$2:R437,'WI &amp; IA results w tx'!D$2:D437)</f>
        <v>3</v>
      </c>
      <c r="E63" s="12" t="s">
        <v>100</v>
      </c>
      <c r="F63" s="19" t="s">
        <v>101</v>
      </c>
      <c r="G63" s="19" t="s">
        <v>388</v>
      </c>
      <c r="H63" s="12" t="s">
        <v>388</v>
      </c>
      <c r="I63" s="12" t="s">
        <v>181</v>
      </c>
      <c r="J63" s="25" t="s">
        <v>11</v>
      </c>
      <c r="K63" s="32">
        <v>92.1</v>
      </c>
      <c r="L63" s="1" t="str" cm="1">
        <f t="array" ref="L63">_xlfn.XLOOKUP(Y63,'Master AST results2'!AB$2:AB381,'Master AST results2'!K$2:K381)</f>
        <v xml:space="preserve"> &lt;=0.1200</v>
      </c>
      <c r="M63" s="1" t="str" cm="1">
        <f t="array" ref="M63">_xlfn.XLOOKUP(Y63,'Master AST results2'!AB$2:AB381,'Master AST results2'!M$2:M381)</f>
        <v xml:space="preserve"> &lt;=0.5000</v>
      </c>
      <c r="N63" s="1" t="str" cm="1">
        <f t="array" ref="N63">_xlfn.XLOOKUP(Y63,'Master AST results2'!AB$2:AB381,'Master AST results2'!O$2:O381)</f>
        <v xml:space="preserve"> &lt;=2.0000</v>
      </c>
      <c r="O63" s="1" t="str" cm="1">
        <f t="array" ref="O63">_xlfn.XLOOKUP(Y63,'Master AST results2'!AB$2:AB381,'Master AST results2'!Q$2:Q381)</f>
        <v xml:space="preserve"> &lt;=0.2500</v>
      </c>
      <c r="P63" s="1" t="str" cm="1">
        <f t="array" ref="P63">_xlfn.XLOOKUP(Y63,'Master AST results2'!AB$2:AB381,'Master AST results2'!S$2:S381)</f>
        <v xml:space="preserve"> &lt;=2.0000</v>
      </c>
      <c r="Q63" s="1" t="str" cm="1">
        <f t="array" ref="Q63">_xlfn.XLOOKUP(Y63,'Master AST results2'!AB$2:AB381,'Master AST results2'!T$2:T381)</f>
        <v xml:space="preserve"> &lt;=0.1200</v>
      </c>
      <c r="R63" s="1" t="str" cm="1">
        <f t="array" ref="R63">_xlfn.XLOOKUP(Y63,'Master AST results2'!AB$2:AB381,'Master AST results2'!U$2:U381)</f>
        <v xml:space="preserve"> &lt;=1.0000</v>
      </c>
      <c r="S63" s="1" cm="1">
        <f t="array" ref="S63">_xlfn.XLOOKUP(Y63,'Master AST results2'!AB$2:AB381,'Master AST results2'!V$2:V381)</f>
        <v>1</v>
      </c>
      <c r="T63" s="1" cm="1">
        <f t="array" ref="T63">_xlfn.XLOOKUP(Y63, 'Master AST results2'!AB$2:AB381,'Master AST results2'!W$2:W381)</f>
        <v>256</v>
      </c>
      <c r="U63" s="1" t="str" cm="1">
        <f t="array" ref="U63">_xlfn.XLOOKUP(Y63,'Master AST results2'!AB$2:AB381,'Master AST results2'!X$2:X381)</f>
        <v xml:space="preserve"> &gt;8.0000</v>
      </c>
      <c r="V63" s="31" t="s">
        <v>95</v>
      </c>
      <c r="W63" s="1">
        <v>1</v>
      </c>
      <c r="X63"/>
      <c r="Y63" t="str">
        <f t="shared" si="0"/>
        <v>416PFR</v>
      </c>
    </row>
    <row r="64" spans="1:27" s="96" customFormat="1" x14ac:dyDescent="0.2">
      <c r="A64" cm="1">
        <f t="array" ref="A64">_xlfn.XLOOKUP(Y64,'NGS IDs for search'!I$2:I582,'NGS IDs for search'!A$2:A582)</f>
        <v>219</v>
      </c>
      <c r="B64" s="25">
        <v>416</v>
      </c>
      <c r="C64" s="54" t="s">
        <v>391</v>
      </c>
      <c r="D64" s="25" cm="1">
        <f t="array" ref="D64">_xlfn.XLOOKUP(Y64,'WI &amp; IA results w tx'!R$2:R438,'WI &amp; IA results w tx'!D$2:D438)</f>
        <v>3</v>
      </c>
      <c r="E64" s="12" t="s">
        <v>108</v>
      </c>
      <c r="F64" s="19" t="s">
        <v>324</v>
      </c>
      <c r="G64" s="19" t="s">
        <v>388</v>
      </c>
      <c r="H64" s="12" t="s">
        <v>388</v>
      </c>
      <c r="I64" s="12" t="s">
        <v>181</v>
      </c>
      <c r="J64" t="s">
        <v>11</v>
      </c>
      <c r="K64" s="32">
        <v>93.2</v>
      </c>
      <c r="L64" s="1" t="str" cm="1">
        <f t="array" ref="L64">_xlfn.XLOOKUP(Y64,'Master AST results2'!AB$2:AB382,'Master AST results2'!K$2:K382)</f>
        <v xml:space="preserve"> &lt;=0.1200</v>
      </c>
      <c r="M64" s="1" t="str" cm="1">
        <f t="array" ref="M64">_xlfn.XLOOKUP(Y64,'Master AST results2'!AB$2:AB382,'Master AST results2'!M$2:M382)</f>
        <v xml:space="preserve"> &lt;=0.5000</v>
      </c>
      <c r="N64" s="1" t="str" cm="1">
        <f t="array" ref="N64">_xlfn.XLOOKUP(Y64,'Master AST results2'!AB$2:AB382,'Master AST results2'!O$2:O382)</f>
        <v xml:space="preserve"> &lt;=2.0000</v>
      </c>
      <c r="O64" s="1" t="str" cm="1">
        <f t="array" ref="O64">_xlfn.XLOOKUP(Y64,'Master AST results2'!AB$2:AB382,'Master AST results2'!Q$2:Q382)</f>
        <v xml:space="preserve"> &lt;=0.2500</v>
      </c>
      <c r="P64" s="1" t="str" cm="1">
        <f t="array" ref="P64">_xlfn.XLOOKUP(Y64,'Master AST results2'!AB$2:AB382,'Master AST results2'!S$2:S382)</f>
        <v xml:space="preserve"> &lt;=2.0000</v>
      </c>
      <c r="Q64" s="1" t="str" cm="1">
        <f t="array" ref="Q64">_xlfn.XLOOKUP(Y64,'Master AST results2'!AB$2:AB382,'Master AST results2'!T$2:T382)</f>
        <v xml:space="preserve"> &lt;=0.1200</v>
      </c>
      <c r="R64" s="1" t="str" cm="1">
        <f t="array" ref="R64">_xlfn.XLOOKUP(Y64,'Master AST results2'!AB$2:AB382,'Master AST results2'!U$2:U382)</f>
        <v xml:space="preserve"> &lt;=1.0000</v>
      </c>
      <c r="S64" s="1" cm="1">
        <f t="array" ref="S64">_xlfn.XLOOKUP(Y64,'Master AST results2'!AB$2:AB382,'Master AST results2'!V$2:V382)</f>
        <v>1</v>
      </c>
      <c r="T64" s="1" cm="1">
        <f t="array" ref="T64">_xlfn.XLOOKUP(Y64, 'Master AST results2'!AB$2:AB382,'Master AST results2'!W$2:W382)</f>
        <v>256</v>
      </c>
      <c r="U64" s="1" t="str" cm="1">
        <f t="array" ref="U64">_xlfn.XLOOKUP(Y64,'Master AST results2'!AB$2:AB382,'Master AST results2'!X$2:X382)</f>
        <v xml:space="preserve"> &gt;8.0000</v>
      </c>
      <c r="V64" s="31" t="s">
        <v>95</v>
      </c>
      <c r="W64" s="1">
        <v>1</v>
      </c>
      <c r="X64"/>
      <c r="Y64" t="str">
        <f t="shared" si="0"/>
        <v>416PFR</v>
      </c>
      <c r="Z64"/>
      <c r="AA64"/>
    </row>
    <row r="65" spans="1:25" s="96" customFormat="1" x14ac:dyDescent="0.2">
      <c r="A65" cm="1">
        <f t="array" ref="A65">_xlfn.XLOOKUP(Y65,'NGS IDs for search'!I$2:I321,'NGS IDs for search'!A$2:A321)</f>
        <v>46</v>
      </c>
      <c r="B65">
        <v>460</v>
      </c>
      <c r="C65" s="1" t="s">
        <v>390</v>
      </c>
      <c r="D65">
        <v>2</v>
      </c>
      <c r="E65" s="12" t="s">
        <v>104</v>
      </c>
      <c r="F65" s="19" t="s">
        <v>105</v>
      </c>
      <c r="G65" s="19" t="s">
        <v>386</v>
      </c>
      <c r="H65" s="12" t="s">
        <v>180</v>
      </c>
      <c r="I65" s="12" t="s">
        <v>180</v>
      </c>
      <c r="J65" t="s">
        <v>8</v>
      </c>
      <c r="K65">
        <v>3</v>
      </c>
      <c r="L65" s="1" t="str" cm="1">
        <f t="array" ref="L65">_xlfn.XLOOKUP(Y65,'Master AST results2'!AB$2:AB383,'Master AST results2'!K$2:K383)</f>
        <v>&lt;=0.1200</v>
      </c>
      <c r="M65" s="1" t="str" cm="1">
        <f t="array" ref="M65">_xlfn.XLOOKUP(Y65,'Master AST results2'!AB$2:AB383,'Master AST results2'!M$2:M383)</f>
        <v>&lt;=0.5000</v>
      </c>
      <c r="N65" s="1" t="str" cm="1">
        <f t="array" ref="N65">_xlfn.XLOOKUP(Y65,'Master AST results2'!AB$2:AB383,'Master AST results2'!O$2:O383)</f>
        <v xml:space="preserve"> &lt;=2.0000</v>
      </c>
      <c r="O65" s="1" t="str" cm="1">
        <f t="array" ref="O65">_xlfn.XLOOKUP(Y65,'Master AST results2'!AB$2:AB383,'Master AST results2'!Q$2:Q383)</f>
        <v>&lt;=0.2500</v>
      </c>
      <c r="P65" s="1" t="str" cm="1">
        <f t="array" ref="P65">_xlfn.XLOOKUP(Y65,'Master AST results2'!AB$2:AB383,'Master AST results2'!S$2:S383)</f>
        <v>&lt;=2.0000</v>
      </c>
      <c r="Q65" s="1" t="str" cm="1">
        <f t="array" ref="Q65">_xlfn.XLOOKUP(Y65,'Master AST results2'!AB$2:AB383,'Master AST results2'!T$2:T383)</f>
        <v>&lt;=0.1200</v>
      </c>
      <c r="R65" s="1" t="str" cm="1">
        <f t="array" ref="R65">_xlfn.XLOOKUP(Y65,'Master AST results2'!AB$2:AB383,'Master AST results2'!U$2:U383)</f>
        <v>&lt;=1.0000</v>
      </c>
      <c r="S65" s="1" t="str" cm="1">
        <f t="array" ref="S65">_xlfn.XLOOKUP(Y65,'Master AST results2'!AB$2:AB383,'Master AST results2'!V$2:V383)</f>
        <v>&lt;=0.5000</v>
      </c>
      <c r="T65" s="1" cm="1">
        <f t="array" ref="T65">_xlfn.XLOOKUP(Y65, 'Master AST results2'!AB$2:AB383,'Master AST results2'!W$2:W383)</f>
        <v>256</v>
      </c>
      <c r="U65" s="1" cm="1">
        <f t="array" ref="U65">_xlfn.XLOOKUP(Y65,'Master AST results2'!AB$2:AB383,'Master AST results2'!X$2:X383)</f>
        <v>2</v>
      </c>
      <c r="V65" s="31" t="s">
        <v>176</v>
      </c>
      <c r="W65" s="1">
        <v>1</v>
      </c>
      <c r="X65"/>
      <c r="Y65" t="str">
        <f t="shared" si="0"/>
        <v>460DOL</v>
      </c>
    </row>
    <row r="66" spans="1:25" s="96" customFormat="1" x14ac:dyDescent="0.2">
      <c r="A66" cm="1">
        <f t="array" ref="A66">_xlfn.XLOOKUP(Y66,'NGS IDs for search'!I$2:I456,'NGS IDs for search'!A$2:A456)</f>
        <v>130</v>
      </c>
      <c r="B66">
        <v>460</v>
      </c>
      <c r="C66" s="1" t="s">
        <v>390</v>
      </c>
      <c r="D66">
        <v>2</v>
      </c>
      <c r="E66" s="12" t="s">
        <v>104</v>
      </c>
      <c r="F66" s="19" t="s">
        <v>105</v>
      </c>
      <c r="G66" s="19" t="s">
        <v>386</v>
      </c>
      <c r="H66" s="12" t="s">
        <v>181</v>
      </c>
      <c r="I66" s="12" t="s">
        <v>181</v>
      </c>
      <c r="J66" t="s">
        <v>8</v>
      </c>
      <c r="K66">
        <v>49</v>
      </c>
      <c r="L66" s="1" t="str" cm="1">
        <f t="array" ref="L66">_xlfn.XLOOKUP(Y66,'Master AST results2'!AB$2:AB384,'Master AST results2'!K$2:K384)</f>
        <v>&lt;=0.1200</v>
      </c>
      <c r="M66" s="1" t="str" cm="1">
        <f t="array" ref="M66">_xlfn.XLOOKUP(Y66,'Master AST results2'!AB$2:AB384,'Master AST results2'!M$2:M384)</f>
        <v>&lt;=0.5000</v>
      </c>
      <c r="N66" s="1" t="str" cm="1">
        <f t="array" ref="N66">_xlfn.XLOOKUP(Y66,'Master AST results2'!AB$2:AB384,'Master AST results2'!O$2:O384)</f>
        <v xml:space="preserve"> &lt;=2.0000</v>
      </c>
      <c r="O66" s="1" t="str" cm="1">
        <f t="array" ref="O66">_xlfn.XLOOKUP(Y66,'Master AST results2'!AB$2:AB384,'Master AST results2'!Q$2:Q384)</f>
        <v>&lt;=0.2500</v>
      </c>
      <c r="P66" s="1" t="str" cm="1">
        <f t="array" ref="P66">_xlfn.XLOOKUP(Y66,'Master AST results2'!AB$2:AB384,'Master AST results2'!S$2:S384)</f>
        <v>&lt;=2.0000</v>
      </c>
      <c r="Q66" s="1" t="str" cm="1">
        <f t="array" ref="Q66">_xlfn.XLOOKUP(Y66,'Master AST results2'!AB$2:AB384,'Master AST results2'!T$2:T384)</f>
        <v>&lt;=0.1200</v>
      </c>
      <c r="R66" s="1" t="str" cm="1">
        <f t="array" ref="R66">_xlfn.XLOOKUP(Y66,'Master AST results2'!AB$2:AB384,'Master AST results2'!U$2:U384)</f>
        <v>&lt;=1.0000</v>
      </c>
      <c r="S66" s="1" t="str" cm="1">
        <f t="array" ref="S66">_xlfn.XLOOKUP(Y66,'Master AST results2'!AB$2:AB384,'Master AST results2'!V$2:V384)</f>
        <v>&lt;=0.5000</v>
      </c>
      <c r="T66" s="1" cm="1">
        <f t="array" ref="T66">_xlfn.XLOOKUP(Y66, 'Master AST results2'!AB$2:AB384,'Master AST results2'!W$2:W384)</f>
        <v>256</v>
      </c>
      <c r="U66" s="1" cm="1">
        <f t="array" ref="U66">_xlfn.XLOOKUP(Y66,'Master AST results2'!AB$2:AB384,'Master AST results2'!X$2:X384)</f>
        <v>2</v>
      </c>
      <c r="V66" s="31" t="s">
        <v>176</v>
      </c>
      <c r="W66" s="1">
        <v>1</v>
      </c>
      <c r="X66"/>
      <c r="Y66" t="str">
        <f t="shared" ref="Y66:Y126" si="1">B66&amp;I66&amp;J66</f>
        <v>460PFL</v>
      </c>
    </row>
    <row r="67" spans="1:25" s="96" customFormat="1" x14ac:dyDescent="0.2">
      <c r="A67" cm="1">
        <f t="array" ref="A67">_xlfn.XLOOKUP(Y67,'NGS IDs for search'!I$2:I457,'NGS IDs for search'!A$2:A457)</f>
        <v>225</v>
      </c>
      <c r="B67">
        <v>618</v>
      </c>
      <c r="C67" s="1" t="s">
        <v>390</v>
      </c>
      <c r="D67">
        <v>3</v>
      </c>
      <c r="E67" s="12" t="s">
        <v>104</v>
      </c>
      <c r="F67" s="19" t="s">
        <v>105</v>
      </c>
      <c r="G67" s="19" t="s">
        <v>388</v>
      </c>
      <c r="H67" s="12" t="s">
        <v>388</v>
      </c>
      <c r="I67" s="12" t="s">
        <v>181</v>
      </c>
      <c r="J67" t="s">
        <v>11</v>
      </c>
      <c r="K67">
        <v>50</v>
      </c>
      <c r="L67" s="1" t="str" cm="1">
        <f t="array" ref="L67">_xlfn.XLOOKUP(Y67,'Master AST results2'!AB$2:AB386,'Master AST results2'!K$2:K386)</f>
        <v>&lt;=0.1200</v>
      </c>
      <c r="M67" s="1" t="str" cm="1">
        <f t="array" ref="M67">_xlfn.XLOOKUP(Y67,'Master AST results2'!AB$2:AB386,'Master AST results2'!M$2:M386)</f>
        <v>&lt;=0.5000</v>
      </c>
      <c r="N67" s="1" t="str" cm="1">
        <f t="array" ref="N67">_xlfn.XLOOKUP(Y67,'Master AST results2'!AB$2:AB386,'Master AST results2'!O$2:O386)</f>
        <v xml:space="preserve"> &lt;=2.0000</v>
      </c>
      <c r="O67" s="1" t="str" cm="1">
        <f t="array" ref="O67">_xlfn.XLOOKUP(Y67,'Master AST results2'!AB$2:AB386,'Master AST results2'!Q$2:Q386)</f>
        <v>&lt;=0.2500</v>
      </c>
      <c r="P67" s="1" t="str" cm="1">
        <f t="array" ref="P67">_xlfn.XLOOKUP(Y67,'Master AST results2'!AB$2:AB386,'Master AST results2'!S$2:S386)</f>
        <v>&lt;=2.0000</v>
      </c>
      <c r="Q67" s="1" cm="1">
        <f t="array" ref="Q67">_xlfn.XLOOKUP(Y67,'Master AST results2'!AB$2:AB386,'Master AST results2'!T$2:T386)</f>
        <v>0.25</v>
      </c>
      <c r="R67" s="1" t="str" cm="1">
        <f t="array" ref="R67">_xlfn.XLOOKUP(Y67,'Master AST results2'!AB$2:AB386,'Master AST results2'!U$2:U386)</f>
        <v>&lt;=1.0000</v>
      </c>
      <c r="S67" s="1" t="str" cm="1">
        <f t="array" ref="S67">_xlfn.XLOOKUP(Y67,'Master AST results2'!AB$2:AB386,'Master AST results2'!V$2:V386)</f>
        <v>&lt;=0.5000</v>
      </c>
      <c r="T67" s="1" t="str" cm="1">
        <f t="array" ref="T67">_xlfn.XLOOKUP(Y67, 'Master AST results2'!AB$2:AB386,'Master AST results2'!W$2:W386)</f>
        <v>&gt;256.0000</v>
      </c>
      <c r="U67" s="1" cm="1">
        <f t="array" ref="U67">_xlfn.XLOOKUP(Y67,'Master AST results2'!AB$2:AB386,'Master AST results2'!X$2:X386)</f>
        <v>2</v>
      </c>
      <c r="V67" s="31" t="s">
        <v>176</v>
      </c>
      <c r="W67" s="1">
        <v>1</v>
      </c>
      <c r="X67"/>
      <c r="Y67" t="str">
        <f t="shared" si="1"/>
        <v>618PFR</v>
      </c>
    </row>
    <row r="68" spans="1:25" x14ac:dyDescent="0.2">
      <c r="A68" cm="1">
        <f t="array" ref="A68">_xlfn.XLOOKUP(Y68,'NGS IDs for search'!I$2:I323,'NGS IDs for search'!A$2:A323)</f>
        <v>47</v>
      </c>
      <c r="B68">
        <v>641</v>
      </c>
      <c r="C68" s="1" t="s">
        <v>390</v>
      </c>
      <c r="D68">
        <v>1</v>
      </c>
      <c r="E68" s="12" t="s">
        <v>104</v>
      </c>
      <c r="F68" s="19" t="s">
        <v>105</v>
      </c>
      <c r="G68" s="19" t="s">
        <v>386</v>
      </c>
      <c r="H68" s="12" t="s">
        <v>180</v>
      </c>
      <c r="I68" s="12" t="s">
        <v>180</v>
      </c>
      <c r="J68" t="s">
        <v>8</v>
      </c>
      <c r="K68">
        <v>5</v>
      </c>
      <c r="L68" s="1" t="str" cm="1">
        <f t="array" ref="L68">_xlfn.XLOOKUP(Y68,'Master AST results2'!AB$2:AB387,'Master AST results2'!K$2:K387)</f>
        <v>&lt;=0.1200</v>
      </c>
      <c r="M68" s="1" t="str" cm="1">
        <f t="array" ref="M68">_xlfn.XLOOKUP(Y68,'Master AST results2'!AB$2:AB387,'Master AST results2'!M$2:M387)</f>
        <v>&lt;=0.5000</v>
      </c>
      <c r="N68" s="1" t="str" cm="1">
        <f t="array" ref="N68">_xlfn.XLOOKUP(Y68,'Master AST results2'!AB$2:AB387,'Master AST results2'!O$2:O387)</f>
        <v xml:space="preserve"> &lt;=2.0000</v>
      </c>
      <c r="O68" s="1" t="str" cm="1">
        <f t="array" ref="O68">_xlfn.XLOOKUP(Y68,'Master AST results2'!AB$2:AB387,'Master AST results2'!Q$2:Q387)</f>
        <v>&lt;=0.2500</v>
      </c>
      <c r="P68" s="1" t="str" cm="1">
        <f t="array" ref="P68">_xlfn.XLOOKUP(Y68,'Master AST results2'!AB$2:AB387,'Master AST results2'!S$2:S387)</f>
        <v>&lt;=2.0000</v>
      </c>
      <c r="Q68" s="1" cm="1">
        <f t="array" ref="Q68">_xlfn.XLOOKUP(Y68,'Master AST results2'!AB$2:AB387,'Master AST results2'!T$2:T387)</f>
        <v>0.5</v>
      </c>
      <c r="R68" s="1" t="str" cm="1">
        <f t="array" ref="R68">_xlfn.XLOOKUP(Y68,'Master AST results2'!AB$2:AB387,'Master AST results2'!U$2:U387)</f>
        <v>&lt;=1.0000</v>
      </c>
      <c r="S68" s="1" t="str" cm="1">
        <f t="array" ref="S68">_xlfn.XLOOKUP(Y68,'Master AST results2'!AB$2:AB387,'Master AST results2'!V$2:V387)</f>
        <v>&lt;=0.5000</v>
      </c>
      <c r="T68" s="1" t="str" cm="1">
        <f t="array" ref="T68">_xlfn.XLOOKUP(Y68, 'Master AST results2'!AB$2:AB387,'Master AST results2'!W$2:W387)</f>
        <v>&gt;256.0000</v>
      </c>
      <c r="U68" s="1" cm="1">
        <f t="array" ref="U68">_xlfn.XLOOKUP(Y68,'Master AST results2'!AB$2:AB387,'Master AST results2'!X$2:X387)</f>
        <v>2</v>
      </c>
      <c r="V68" s="31" t="s">
        <v>176</v>
      </c>
      <c r="W68" s="1">
        <v>1</v>
      </c>
      <c r="Y68" t="str">
        <f t="shared" si="1"/>
        <v>641DOL</v>
      </c>
    </row>
    <row r="69" spans="1:25" s="96" customFormat="1" x14ac:dyDescent="0.2">
      <c r="A69" cm="1">
        <f t="array" ref="A69">_xlfn.XLOOKUP(Y69,'NGS IDs for search'!I$2:I458,'NGS IDs for search'!A$2:A458)</f>
        <v>131</v>
      </c>
      <c r="B69">
        <v>641</v>
      </c>
      <c r="C69" s="1" t="s">
        <v>390</v>
      </c>
      <c r="D69">
        <v>1</v>
      </c>
      <c r="E69" s="12" t="s">
        <v>104</v>
      </c>
      <c r="F69" s="19" t="s">
        <v>105</v>
      </c>
      <c r="G69" s="19" t="s">
        <v>386</v>
      </c>
      <c r="H69" s="12" t="s">
        <v>181</v>
      </c>
      <c r="I69" s="12" t="s">
        <v>181</v>
      </c>
      <c r="J69" t="s">
        <v>8</v>
      </c>
      <c r="K69">
        <v>51</v>
      </c>
      <c r="L69" s="1" t="str" cm="1">
        <f t="array" ref="L69">_xlfn.XLOOKUP(Y69,'Master AST results2'!AB$2:AB388,'Master AST results2'!K$2:K388)</f>
        <v>&lt;=0.1200</v>
      </c>
      <c r="M69" s="1" t="str" cm="1">
        <f t="array" ref="M69">_xlfn.XLOOKUP(Y69,'Master AST results2'!AB$2:AB388,'Master AST results2'!M$2:M388)</f>
        <v>&lt;=0.5000</v>
      </c>
      <c r="N69" s="1" t="str" cm="1">
        <f t="array" ref="N69">_xlfn.XLOOKUP(Y69,'Master AST results2'!AB$2:AB388,'Master AST results2'!O$2:O388)</f>
        <v xml:space="preserve"> &lt;=2.0000</v>
      </c>
      <c r="O69" s="1" t="str" cm="1">
        <f t="array" ref="O69">_xlfn.XLOOKUP(Y69,'Master AST results2'!AB$2:AB388,'Master AST results2'!Q$2:Q388)</f>
        <v>&gt;4.0000</v>
      </c>
      <c r="P69" s="1" t="str" cm="1">
        <f t="array" ref="P69">_xlfn.XLOOKUP(Y69,'Master AST results2'!AB$2:AB388,'Master AST results2'!S$2:S388)</f>
        <v>&lt;=2.0000</v>
      </c>
      <c r="Q69" s="1" t="str" cm="1">
        <f t="array" ref="Q69">_xlfn.XLOOKUP(Y69,'Master AST results2'!AB$2:AB388,'Master AST results2'!T$2:T388)</f>
        <v>&lt;=0.1200</v>
      </c>
      <c r="R69" s="1" t="str" cm="1">
        <f t="array" ref="R69">_xlfn.XLOOKUP(Y69,'Master AST results2'!AB$2:AB388,'Master AST results2'!U$2:U388)</f>
        <v>&lt;=1.0000</v>
      </c>
      <c r="S69" s="1" t="str" cm="1">
        <f t="array" ref="S69">_xlfn.XLOOKUP(Y69,'Master AST results2'!AB$2:AB388,'Master AST results2'!V$2:V388)</f>
        <v>&lt;=0.5000</v>
      </c>
      <c r="T69" s="1" cm="1">
        <f t="array" ref="T69">_xlfn.XLOOKUP(Y69, 'Master AST results2'!AB$2:AB388,'Master AST results2'!W$2:W388)</f>
        <v>128</v>
      </c>
      <c r="U69" s="1" cm="1">
        <f t="array" ref="U69">_xlfn.XLOOKUP(Y69,'Master AST results2'!AB$2:AB388,'Master AST results2'!X$2:X388)</f>
        <v>2</v>
      </c>
      <c r="V69" s="31" t="s">
        <v>176</v>
      </c>
      <c r="W69" s="1">
        <v>1</v>
      </c>
      <c r="X69"/>
      <c r="Y69" t="str">
        <f t="shared" si="1"/>
        <v>641PFL</v>
      </c>
    </row>
    <row r="70" spans="1:25" s="96" customFormat="1" x14ac:dyDescent="0.2">
      <c r="A70" cm="1">
        <f t="array" ref="A70">_xlfn.XLOOKUP(Y70,'NGS IDs for search'!I$2:I584,'NGS IDs for search'!A$2:A584)</f>
        <v>221</v>
      </c>
      <c r="B70" s="25">
        <v>798</v>
      </c>
      <c r="C70" s="54" t="s">
        <v>391</v>
      </c>
      <c r="D70" s="25" cm="1">
        <f t="array" ref="D70">_xlfn.XLOOKUP(Y70,'WI &amp; IA results w tx'!R$2:R440,'WI &amp; IA results w tx'!D$2:D440)</f>
        <v>2</v>
      </c>
      <c r="E70" s="12" t="s">
        <v>100</v>
      </c>
      <c r="F70" s="19" t="s">
        <v>101</v>
      </c>
      <c r="G70" s="19" t="s">
        <v>388</v>
      </c>
      <c r="H70" s="12" t="s">
        <v>388</v>
      </c>
      <c r="I70" s="12" t="s">
        <v>181</v>
      </c>
      <c r="J70" s="25" t="s">
        <v>8</v>
      </c>
      <c r="K70" s="32">
        <v>94</v>
      </c>
      <c r="L70" s="1" t="str" cm="1">
        <f t="array" ref="L70">_xlfn.XLOOKUP(Y70,'Master AST results2'!AB$2:AB390,'Master AST results2'!K$2:K390)</f>
        <v xml:space="preserve"> &lt;=0.1200</v>
      </c>
      <c r="M70" s="1" cm="1">
        <f t="array" ref="M70">_xlfn.XLOOKUP(Y70,'Master AST results2'!AB$2:AB390,'Master AST results2'!M$2:M390)</f>
        <v>1</v>
      </c>
      <c r="N70" s="1" t="str" cm="1">
        <f t="array" ref="N70">_xlfn.XLOOKUP(Y70,'Master AST results2'!AB$2:AB390,'Master AST results2'!O$2:O390)</f>
        <v xml:space="preserve"> &lt;=2.0000</v>
      </c>
      <c r="O70" s="1" t="str" cm="1">
        <f t="array" ref="O70">_xlfn.XLOOKUP(Y70,'Master AST results2'!AB$2:AB390,'Master AST results2'!Q$2:Q390)</f>
        <v xml:space="preserve"> &lt;=0.2500</v>
      </c>
      <c r="P70" s="1" t="str" cm="1">
        <f t="array" ref="P70">_xlfn.XLOOKUP(Y70,'Master AST results2'!AB$2:AB390,'Master AST results2'!S$2:S390)</f>
        <v xml:space="preserve"> &lt;=2.0000</v>
      </c>
      <c r="Q70" s="1" t="str" cm="1">
        <f t="array" ref="Q70">_xlfn.XLOOKUP(Y70,'Master AST results2'!AB$2:AB390,'Master AST results2'!T$2:T390)</f>
        <v xml:space="preserve"> &lt;=0.1200</v>
      </c>
      <c r="R70" s="1" t="str" cm="1">
        <f t="array" ref="R70">_xlfn.XLOOKUP(Y70,'Master AST results2'!AB$2:AB390,'Master AST results2'!U$2:U390)</f>
        <v xml:space="preserve"> &lt;=1.0000</v>
      </c>
      <c r="S70" s="1" t="str" cm="1">
        <f t="array" ref="S70">_xlfn.XLOOKUP(Y70,'Master AST results2'!AB$2:AB390,'Master AST results2'!V$2:V390)</f>
        <v xml:space="preserve"> &lt;=0.5000</v>
      </c>
      <c r="T70" s="1" t="str" cm="1">
        <f t="array" ref="T70">_xlfn.XLOOKUP(Y70, 'Master AST results2'!AB$2:AB390,'Master AST results2'!W$2:W390)</f>
        <v xml:space="preserve"> &lt;=32.0000</v>
      </c>
      <c r="U70" s="1" t="str" cm="1">
        <f t="array" ref="U70">_xlfn.XLOOKUP(Y70,'Master AST results2'!AB$2:AB390,'Master AST results2'!X$2:X390)</f>
        <v xml:space="preserve"> &lt;=1.0000</v>
      </c>
      <c r="V70" s="31" t="s">
        <v>95</v>
      </c>
      <c r="W70" s="1">
        <v>1</v>
      </c>
      <c r="X70"/>
      <c r="Y70" t="str">
        <f t="shared" si="1"/>
        <v>798PFL</v>
      </c>
    </row>
    <row r="71" spans="1:25" x14ac:dyDescent="0.2">
      <c r="A71" cm="1">
        <f t="array" ref="A71">_xlfn.XLOOKUP(Y71,'NGS IDs for search'!I$2:I381,'NGS IDs for search'!A$2:A381)</f>
        <v>41</v>
      </c>
      <c r="B71" s="9">
        <v>814</v>
      </c>
      <c r="C71" s="54" t="s">
        <v>391</v>
      </c>
      <c r="D71" s="25" cm="1">
        <f t="array" ref="D71">_xlfn.XLOOKUP(Y71,'WI &amp; IA results w tx'!Q$2:Q379,'WI &amp; IA results w tx'!D$2:D379)</f>
        <v>1</v>
      </c>
      <c r="E71" s="21"/>
      <c r="F71" s="1" t="s">
        <v>325</v>
      </c>
      <c r="G71" s="1" t="s">
        <v>129</v>
      </c>
      <c r="H71" s="1" t="s">
        <v>180</v>
      </c>
      <c r="I71" s="1" t="s">
        <v>180</v>
      </c>
      <c r="J71" t="s">
        <v>8</v>
      </c>
      <c r="K71">
        <v>35</v>
      </c>
      <c r="L71" s="1" t="str" cm="1">
        <f t="array" ref="L71">_xlfn.XLOOKUP(Y71,'Master AST results2'!AB$2:AB391,'Master AST results2'!K$2:K391)</f>
        <v xml:space="preserve"> &lt;=0.1200</v>
      </c>
      <c r="M71" s="1" t="str" cm="1">
        <f t="array" ref="M71">_xlfn.XLOOKUP(Y71,'Master AST results2'!AB$2:AB391,'Master AST results2'!M$2:M391)</f>
        <v xml:space="preserve"> &lt;=0.5000</v>
      </c>
      <c r="N71" s="1" t="str" cm="1">
        <f t="array" ref="N71">_xlfn.XLOOKUP(Y71,'Master AST results2'!AB$2:AB391,'Master AST results2'!O$2:O391)</f>
        <v xml:space="preserve"> &lt;=2.0000</v>
      </c>
      <c r="O71" s="1" t="str" cm="1">
        <f t="array" ref="O71">_xlfn.XLOOKUP(Y71,'Master AST results2'!AB$2:AB391,'Master AST results2'!Q$2:Q391)</f>
        <v xml:space="preserve"> &lt;=0.2500</v>
      </c>
      <c r="P71" s="1" t="str" cm="1">
        <f t="array" ref="P71">_xlfn.XLOOKUP(Y71,'Master AST results2'!AB$2:AB391,'Master AST results2'!S$2:S391)</f>
        <v xml:space="preserve"> &lt;=2.0000</v>
      </c>
      <c r="Q71" s="1" t="str" cm="1">
        <f t="array" ref="Q71">_xlfn.XLOOKUP(Y71,'Master AST results2'!AB$2:AB391,'Master AST results2'!T$2:T391)</f>
        <v xml:space="preserve"> &lt;=0.1200</v>
      </c>
      <c r="R71" s="1" t="str" cm="1">
        <f t="array" ref="R71">_xlfn.XLOOKUP(Y71,'Master AST results2'!AB$2:AB391,'Master AST results2'!U$2:U391)</f>
        <v xml:space="preserve"> &lt;=1.0000</v>
      </c>
      <c r="S71" s="1" t="str" cm="1">
        <f t="array" ref="S71">_xlfn.XLOOKUP(Y71,'Master AST results2'!AB$2:AB391,'Master AST results2'!V$2:V391)</f>
        <v xml:space="preserve"> &lt;=0.5000</v>
      </c>
      <c r="T71" s="1" t="str" cm="1">
        <f t="array" ref="T71">_xlfn.XLOOKUP(Y71, 'Master AST results2'!AB$2:AB391,'Master AST results2'!W$2:W391)</f>
        <v xml:space="preserve"> &lt;=32.0000</v>
      </c>
      <c r="U71" s="1" t="str" cm="1">
        <f t="array" ref="U71">_xlfn.XLOOKUP(Y71,'Master AST results2'!AB$2:AB391,'Master AST results2'!X$2:X391)</f>
        <v xml:space="preserve"> &lt;=1.0000</v>
      </c>
      <c r="V71" s="1" t="s">
        <v>95</v>
      </c>
      <c r="W71" s="1">
        <v>1</v>
      </c>
      <c r="Y71" t="str">
        <f t="shared" si="1"/>
        <v>814DOL</v>
      </c>
    </row>
    <row r="72" spans="1:25" s="96" customFormat="1" x14ac:dyDescent="0.2">
      <c r="A72" cm="1">
        <f t="array" ref="A72">_xlfn.XLOOKUP(Y72,'NGS IDs for search'!I$2:I585,'NGS IDs for search'!A$2:A585)</f>
        <v>125</v>
      </c>
      <c r="B72" s="25">
        <v>814</v>
      </c>
      <c r="C72" s="54" t="s">
        <v>391</v>
      </c>
      <c r="D72" s="25" cm="1">
        <f t="array" ref="D72">_xlfn.XLOOKUP(Y72,'WI &amp; IA results w tx'!R$2:R441,'WI &amp; IA results w tx'!D$2:D441)</f>
        <v>1</v>
      </c>
      <c r="E72" s="11" t="s">
        <v>100</v>
      </c>
      <c r="F72" s="19" t="s">
        <v>101</v>
      </c>
      <c r="G72" s="19" t="s">
        <v>388</v>
      </c>
      <c r="H72" s="12" t="s">
        <v>388</v>
      </c>
      <c r="I72" s="12" t="s">
        <v>181</v>
      </c>
      <c r="J72" s="25" t="s">
        <v>8</v>
      </c>
      <c r="K72" s="32">
        <v>95</v>
      </c>
      <c r="L72" s="1" cm="1">
        <f t="array" ref="L72">_xlfn.XLOOKUP(Y72,'Master AST results2'!AB$2:AB392,'Master AST results2'!K$2:K392)</f>
        <v>0.5</v>
      </c>
      <c r="M72" s="1" cm="1">
        <f t="array" ref="M72">_xlfn.XLOOKUP(Y72,'Master AST results2'!AB$2:AB392,'Master AST results2'!M$2:M392)</f>
        <v>1</v>
      </c>
      <c r="N72" s="1" t="str" cm="1">
        <f t="array" ref="N72">_xlfn.XLOOKUP(Y72,'Master AST results2'!AB$2:AB392,'Master AST results2'!O$2:O392)</f>
        <v xml:space="preserve"> &lt;=2.0000</v>
      </c>
      <c r="O72" s="1" cm="1">
        <f t="array" ref="O72">_xlfn.XLOOKUP(Y72,'Master AST results2'!AB$2:AB392,'Master AST results2'!Q$2:Q392)</f>
        <v>0.5</v>
      </c>
      <c r="P72" s="1" t="str" cm="1">
        <f t="array" ref="P72">_xlfn.XLOOKUP(Y72,'Master AST results2'!AB$2:AB392,'Master AST results2'!S$2:S392)</f>
        <v xml:space="preserve"> &lt;=2.0000</v>
      </c>
      <c r="Q72" s="1" cm="1">
        <f t="array" ref="Q72">_xlfn.XLOOKUP(Y72,'Master AST results2'!AB$2:AB392,'Master AST results2'!T$2:T392)</f>
        <v>1</v>
      </c>
      <c r="R72" s="1" t="str" cm="1">
        <f t="array" ref="R72">_xlfn.XLOOKUP(Y72,'Master AST results2'!AB$2:AB392,'Master AST results2'!U$2:U392)</f>
        <v xml:space="preserve"> &lt;=1.0000</v>
      </c>
      <c r="S72" s="1" t="str" cm="1">
        <f t="array" ref="S72">_xlfn.XLOOKUP(Y72,'Master AST results2'!AB$2:AB392,'Master AST results2'!V$2:V392)</f>
        <v xml:space="preserve"> &lt;=0.5000</v>
      </c>
      <c r="T72" s="1" t="str" cm="1">
        <f t="array" ref="T72">_xlfn.XLOOKUP(Y72, 'Master AST results2'!AB$2:AB392,'Master AST results2'!W$2:W392)</f>
        <v xml:space="preserve"> &gt;256.0000</v>
      </c>
      <c r="U72" s="1" t="str" cm="1">
        <f t="array" ref="U72">_xlfn.XLOOKUP(Y72,'Master AST results2'!AB$2:AB392,'Master AST results2'!X$2:X392)</f>
        <v xml:space="preserve"> &lt;=1.0000</v>
      </c>
      <c r="V72" s="31" t="s">
        <v>95</v>
      </c>
      <c r="W72" s="1">
        <v>1</v>
      </c>
      <c r="X72"/>
      <c r="Y72" t="str">
        <f t="shared" si="1"/>
        <v>814PFL</v>
      </c>
    </row>
    <row r="73" spans="1:25" x14ac:dyDescent="0.2">
      <c r="A73" cm="1">
        <f t="array" ref="A73">_xlfn.XLOOKUP(Y73,'NGS IDs for search'!I$2:I586,'NGS IDs for search'!A$2:A586)</f>
        <v>125</v>
      </c>
      <c r="B73" s="25">
        <v>814</v>
      </c>
      <c r="C73" s="54" t="s">
        <v>391</v>
      </c>
      <c r="D73" s="25" cm="1">
        <f t="array" ref="D73">_xlfn.XLOOKUP(Y73,'WI &amp; IA results w tx'!R$2:R442,'WI &amp; IA results w tx'!D$2:D442)</f>
        <v>1</v>
      </c>
      <c r="E73" s="12" t="s">
        <v>104</v>
      </c>
      <c r="F73" s="19" t="s">
        <v>105</v>
      </c>
      <c r="G73" s="19" t="s">
        <v>388</v>
      </c>
      <c r="H73" s="12" t="s">
        <v>181</v>
      </c>
      <c r="I73" s="12" t="s">
        <v>181</v>
      </c>
      <c r="J73" s="25" t="s">
        <v>8</v>
      </c>
      <c r="K73" s="32">
        <v>96</v>
      </c>
      <c r="L73" s="1" cm="1">
        <f t="array" ref="L73">_xlfn.XLOOKUP(Y73,'Master AST results2'!AB$2:AB393,'Master AST results2'!K$2:K393)</f>
        <v>0.5</v>
      </c>
      <c r="M73" s="1" cm="1">
        <f t="array" ref="M73">_xlfn.XLOOKUP(Y73,'Master AST results2'!AB$2:AB393,'Master AST results2'!M$2:M393)</f>
        <v>1</v>
      </c>
      <c r="N73" s="1" t="str" cm="1">
        <f t="array" ref="N73">_xlfn.XLOOKUP(Y73,'Master AST results2'!AB$2:AB393,'Master AST results2'!O$2:O393)</f>
        <v xml:space="preserve"> &lt;=2.0000</v>
      </c>
      <c r="O73" s="1" cm="1">
        <f t="array" ref="O73">_xlfn.XLOOKUP(Y73,'Master AST results2'!AB$2:AB393,'Master AST results2'!Q$2:Q393)</f>
        <v>0.5</v>
      </c>
      <c r="P73" s="1" t="str" cm="1">
        <f t="array" ref="P73">_xlfn.XLOOKUP(Y73,'Master AST results2'!AB$2:AB393,'Master AST results2'!S$2:S393)</f>
        <v xml:space="preserve"> &lt;=2.0000</v>
      </c>
      <c r="Q73" s="1" cm="1">
        <f t="array" ref="Q73">_xlfn.XLOOKUP(Y73,'Master AST results2'!AB$2:AB393,'Master AST results2'!T$2:T393)</f>
        <v>1</v>
      </c>
      <c r="R73" s="1" t="str" cm="1">
        <f t="array" ref="R73">_xlfn.XLOOKUP(Y73,'Master AST results2'!AB$2:AB393,'Master AST results2'!U$2:U393)</f>
        <v xml:space="preserve"> &lt;=1.0000</v>
      </c>
      <c r="S73" s="1" t="str" cm="1">
        <f t="array" ref="S73">_xlfn.XLOOKUP(Y73,'Master AST results2'!AB$2:AB393,'Master AST results2'!V$2:V393)</f>
        <v xml:space="preserve"> &lt;=0.5000</v>
      </c>
      <c r="T73" s="1" t="str" cm="1">
        <f t="array" ref="T73">_xlfn.XLOOKUP(Y73, 'Master AST results2'!AB$2:AB393,'Master AST results2'!W$2:W393)</f>
        <v xml:space="preserve"> &gt;256.0000</v>
      </c>
      <c r="U73" s="1" t="str" cm="1">
        <f t="array" ref="U73">_xlfn.XLOOKUP(Y73,'Master AST results2'!AB$2:AB393,'Master AST results2'!X$2:X393)</f>
        <v xml:space="preserve"> &lt;=1.0000</v>
      </c>
      <c r="V73" s="31" t="s">
        <v>95</v>
      </c>
      <c r="W73" s="1">
        <v>1</v>
      </c>
      <c r="Y73" t="str">
        <f t="shared" si="1"/>
        <v>814PFL</v>
      </c>
    </row>
    <row r="74" spans="1:25" x14ac:dyDescent="0.2">
      <c r="A74" cm="1">
        <f t="array" ref="A74">_xlfn.XLOOKUP(Y74,'NGS IDs for search'!I$2:I587,'NGS IDs for search'!A$2:A587)</f>
        <v>223</v>
      </c>
      <c r="B74" s="25">
        <v>834</v>
      </c>
      <c r="C74" s="54" t="s">
        <v>391</v>
      </c>
      <c r="D74" s="25" cm="1">
        <f t="array" ref="D74">_xlfn.XLOOKUP(Y74,'WI &amp; IA results w tx'!R$2:R443,'WI &amp; IA results w tx'!D$2:D443)</f>
        <v>1</v>
      </c>
      <c r="E74" s="12" t="s">
        <v>100</v>
      </c>
      <c r="F74" s="19" t="s">
        <v>101</v>
      </c>
      <c r="G74" s="19" t="s">
        <v>388</v>
      </c>
      <c r="H74" s="12" t="s">
        <v>388</v>
      </c>
      <c r="I74" s="12" t="s">
        <v>181</v>
      </c>
      <c r="J74" s="25" t="s">
        <v>8</v>
      </c>
      <c r="K74" s="32">
        <v>97.1</v>
      </c>
      <c r="L74" s="1" t="str" cm="1">
        <f t="array" ref="L74">_xlfn.XLOOKUP(Y74,'Master AST results2'!AB$2:AB394,'Master AST results2'!K$2:K394)</f>
        <v xml:space="preserve"> &lt;=0.1200</v>
      </c>
      <c r="M74" s="1" cm="1">
        <f t="array" ref="M74">_xlfn.XLOOKUP(Y74,'Master AST results2'!AB$2:AB394,'Master AST results2'!M$2:M394)</f>
        <v>1</v>
      </c>
      <c r="N74" s="1" t="str" cm="1">
        <f t="array" ref="N74">_xlfn.XLOOKUP(Y74,'Master AST results2'!AB$2:AB394,'Master AST results2'!O$2:O394)</f>
        <v xml:space="preserve"> &lt;=2.0000</v>
      </c>
      <c r="O74" s="1" t="str" cm="1">
        <f t="array" ref="O74">_xlfn.XLOOKUP(Y74,'Master AST results2'!AB$2:AB394,'Master AST results2'!Q$2:Q394)</f>
        <v xml:space="preserve"> &lt;=0.2500</v>
      </c>
      <c r="P74" s="1" t="str" cm="1">
        <f t="array" ref="P74">_xlfn.XLOOKUP(Y74,'Master AST results2'!AB$2:AB394,'Master AST results2'!S$2:S394)</f>
        <v xml:space="preserve"> &lt;=2.0000</v>
      </c>
      <c r="Q74" s="1" t="str" cm="1">
        <f t="array" ref="Q74">_xlfn.XLOOKUP(Y74,'Master AST results2'!AB$2:AB394,'Master AST results2'!T$2:T394)</f>
        <v xml:space="preserve"> &lt;=0.1200</v>
      </c>
      <c r="R74" s="1" t="str" cm="1">
        <f t="array" ref="R74">_xlfn.XLOOKUP(Y74,'Master AST results2'!AB$2:AB394,'Master AST results2'!U$2:U394)</f>
        <v xml:space="preserve"> &lt;=1.0000</v>
      </c>
      <c r="S74" s="1" t="str" cm="1">
        <f t="array" ref="S74">_xlfn.XLOOKUP(Y74,'Master AST results2'!AB$2:AB394,'Master AST results2'!V$2:V394)</f>
        <v xml:space="preserve"> &lt;=0.5000</v>
      </c>
      <c r="T74" s="1" t="str" cm="1">
        <f t="array" ref="T74">_xlfn.XLOOKUP(Y74, 'Master AST results2'!AB$2:AB394,'Master AST results2'!W$2:W394)</f>
        <v xml:space="preserve"> &lt;=32.0000</v>
      </c>
      <c r="U74" s="1" t="str" cm="1">
        <f t="array" ref="U74">_xlfn.XLOOKUP(Y74,'Master AST results2'!AB$2:AB394,'Master AST results2'!X$2:X394)</f>
        <v xml:space="preserve"> &gt;8.0000</v>
      </c>
      <c r="V74" s="31" t="s">
        <v>95</v>
      </c>
      <c r="W74" s="1">
        <v>1</v>
      </c>
      <c r="Y74" t="str">
        <f t="shared" si="1"/>
        <v>834PFL</v>
      </c>
    </row>
    <row r="75" spans="1:25" x14ac:dyDescent="0.2">
      <c r="A75" cm="1">
        <f t="array" ref="A75">_xlfn.XLOOKUP(Y75,'NGS IDs for search'!I$2:I588,'NGS IDs for search'!A$2:A588)</f>
        <v>223</v>
      </c>
      <c r="B75" s="25">
        <v>834</v>
      </c>
      <c r="C75" s="54" t="s">
        <v>391</v>
      </c>
      <c r="D75" s="25" cm="1">
        <f t="array" ref="D75">_xlfn.XLOOKUP(Y75,'WI &amp; IA results w tx'!R$2:R444,'WI &amp; IA results w tx'!D$2:D444)</f>
        <v>1</v>
      </c>
      <c r="E75" s="12" t="s">
        <v>100</v>
      </c>
      <c r="F75" s="19" t="s">
        <v>101</v>
      </c>
      <c r="G75" s="19" t="s">
        <v>388</v>
      </c>
      <c r="H75" s="12" t="s">
        <v>388</v>
      </c>
      <c r="I75" s="12" t="s">
        <v>181</v>
      </c>
      <c r="J75" t="s">
        <v>8</v>
      </c>
      <c r="K75" s="32">
        <v>97.2</v>
      </c>
      <c r="L75" s="1" t="str" cm="1">
        <f t="array" ref="L75">_xlfn.XLOOKUP(Y75,'Master AST results2'!AB$2:AB395,'Master AST results2'!K$2:K395)</f>
        <v xml:space="preserve"> &lt;=0.1200</v>
      </c>
      <c r="M75" s="1" cm="1">
        <f t="array" ref="M75">_xlfn.XLOOKUP(Y75,'Master AST results2'!AB$2:AB395,'Master AST results2'!M$2:M395)</f>
        <v>1</v>
      </c>
      <c r="N75" s="1" t="str" cm="1">
        <f t="array" ref="N75">_xlfn.XLOOKUP(Y75,'Master AST results2'!AB$2:AB395,'Master AST results2'!O$2:O395)</f>
        <v xml:space="preserve"> &lt;=2.0000</v>
      </c>
      <c r="O75" s="1" t="str" cm="1">
        <f t="array" ref="O75">_xlfn.XLOOKUP(Y75,'Master AST results2'!AB$2:AB395,'Master AST results2'!Q$2:Q395)</f>
        <v xml:space="preserve"> &lt;=0.2500</v>
      </c>
      <c r="P75" s="1" t="str" cm="1">
        <f t="array" ref="P75">_xlfn.XLOOKUP(Y75,'Master AST results2'!AB$2:AB395,'Master AST results2'!S$2:S395)</f>
        <v xml:space="preserve"> &lt;=2.0000</v>
      </c>
      <c r="Q75" s="1" t="str" cm="1">
        <f t="array" ref="Q75">_xlfn.XLOOKUP(Y75,'Master AST results2'!AB$2:AB395,'Master AST results2'!T$2:T395)</f>
        <v xml:space="preserve"> &lt;=0.1200</v>
      </c>
      <c r="R75" s="1" t="str" cm="1">
        <f t="array" ref="R75">_xlfn.XLOOKUP(Y75,'Master AST results2'!AB$2:AB395,'Master AST results2'!U$2:U395)</f>
        <v xml:space="preserve"> &lt;=1.0000</v>
      </c>
      <c r="S75" s="1" t="str" cm="1">
        <f t="array" ref="S75">_xlfn.XLOOKUP(Y75,'Master AST results2'!AB$2:AB395,'Master AST results2'!V$2:V395)</f>
        <v xml:space="preserve"> &lt;=0.5000</v>
      </c>
      <c r="T75" s="1" t="str" cm="1">
        <f t="array" ref="T75">_xlfn.XLOOKUP(Y75, 'Master AST results2'!AB$2:AB395,'Master AST results2'!W$2:W395)</f>
        <v xml:space="preserve"> &lt;=32.0000</v>
      </c>
      <c r="U75" s="1" t="str" cm="1">
        <f t="array" ref="U75">_xlfn.XLOOKUP(Y75,'Master AST results2'!AB$2:AB395,'Master AST results2'!X$2:X395)</f>
        <v xml:space="preserve"> &gt;8.0000</v>
      </c>
      <c r="V75" s="31" t="s">
        <v>95</v>
      </c>
      <c r="W75" s="1">
        <v>1</v>
      </c>
      <c r="Y75" t="str">
        <f t="shared" si="1"/>
        <v>834PFL</v>
      </c>
    </row>
    <row r="76" spans="1:25" s="96" customFormat="1" ht="16" x14ac:dyDescent="0.2">
      <c r="A76" cm="1">
        <f t="array" ref="A76">_xlfn.XLOOKUP(Y76,'NGS IDs for search'!I$2:I382,'NGS IDs for search'!A$2:A382)</f>
        <v>42</v>
      </c>
      <c r="B76" s="9">
        <v>918</v>
      </c>
      <c r="C76" s="54" t="s">
        <v>391</v>
      </c>
      <c r="D76" s="25" cm="1">
        <f t="array" ref="D76">_xlfn.XLOOKUP(Y76,'WI &amp; IA results w tx'!Q$2:Q380,'WI &amp; IA results w tx'!D$2:D380)</f>
        <v>3</v>
      </c>
      <c r="E76" s="21" t="e">
        <f>E72/116</f>
        <v>#VALUE!</v>
      </c>
      <c r="F76" s="1" t="s">
        <v>325</v>
      </c>
      <c r="G76" s="22" t="s">
        <v>386</v>
      </c>
      <c r="H76" s="12" t="s">
        <v>180</v>
      </c>
      <c r="I76" s="12" t="s">
        <v>180</v>
      </c>
      <c r="J76" t="s">
        <v>8</v>
      </c>
      <c r="K76">
        <v>36</v>
      </c>
      <c r="L76" s="1" t="str" cm="1">
        <f t="array" ref="L76">_xlfn.XLOOKUP(Y76,'Master AST results2'!AB$2:AB396,'Master AST results2'!K$2:K396)</f>
        <v xml:space="preserve"> &lt;=0.1200</v>
      </c>
      <c r="M76" s="1" t="str" cm="1">
        <f t="array" ref="M76">_xlfn.XLOOKUP(Y76,'Master AST results2'!AB$2:AB396,'Master AST results2'!M$2:M396)</f>
        <v xml:space="preserve"> &lt;=0.5000</v>
      </c>
      <c r="N76" s="1" t="str" cm="1">
        <f t="array" ref="N76">_xlfn.XLOOKUP(Y76,'Master AST results2'!AB$2:AB396,'Master AST results2'!O$2:O396)</f>
        <v xml:space="preserve"> &lt;=2.0000</v>
      </c>
      <c r="O76" s="1" t="str" cm="1">
        <f t="array" ref="O76">_xlfn.XLOOKUP(Y76,'Master AST results2'!AB$2:AB396,'Master AST results2'!Q$2:Q396)</f>
        <v xml:space="preserve"> &lt;=0.2500</v>
      </c>
      <c r="P76" s="1" t="str" cm="1">
        <f t="array" ref="P76">_xlfn.XLOOKUP(Y76,'Master AST results2'!AB$2:AB396,'Master AST results2'!S$2:S396)</f>
        <v xml:space="preserve"> &lt;=2.0000</v>
      </c>
      <c r="Q76" s="1" t="str" cm="1">
        <f t="array" ref="Q76">_xlfn.XLOOKUP(Y76,'Master AST results2'!AB$2:AB396,'Master AST results2'!T$2:T396)</f>
        <v xml:space="preserve"> &lt;=0.1200</v>
      </c>
      <c r="R76" s="1" t="str" cm="1">
        <f t="array" ref="R76">_xlfn.XLOOKUP(Y76,'Master AST results2'!AB$2:AB396,'Master AST results2'!U$2:U396)</f>
        <v xml:space="preserve"> &lt;=1.0000</v>
      </c>
      <c r="S76" s="1" t="str" cm="1">
        <f t="array" ref="S76">_xlfn.XLOOKUP(Y76,'Master AST results2'!AB$2:AB396,'Master AST results2'!V$2:V396)</f>
        <v xml:space="preserve"> &lt;=0.5000</v>
      </c>
      <c r="T76" s="1" t="str" cm="1">
        <f t="array" ref="T76">_xlfn.XLOOKUP(Y76, 'Master AST results2'!AB$2:AB396,'Master AST results2'!W$2:W396)</f>
        <v xml:space="preserve"> &gt;256.0000</v>
      </c>
      <c r="U76" s="1" cm="1">
        <f t="array" ref="U76">_xlfn.XLOOKUP(Y76,'Master AST results2'!AB$2:AB396,'Master AST results2'!X$2:X396)</f>
        <v>2</v>
      </c>
      <c r="V76" s="1" t="s">
        <v>95</v>
      </c>
      <c r="W76" s="1">
        <v>1</v>
      </c>
      <c r="X76"/>
      <c r="Y76" t="str">
        <f t="shared" si="1"/>
        <v>918DOL</v>
      </c>
    </row>
    <row r="77" spans="1:25" x14ac:dyDescent="0.2">
      <c r="A77" cm="1">
        <f t="array" ref="A77">_xlfn.XLOOKUP(Y77,'NGS IDs for search'!I$2:I590,'NGS IDs for search'!A$2:A590)</f>
        <v>224</v>
      </c>
      <c r="B77" s="25">
        <v>918</v>
      </c>
      <c r="C77" s="54" t="s">
        <v>391</v>
      </c>
      <c r="D77" s="25" cm="1">
        <f t="array" ref="D77">_xlfn.XLOOKUP(Y77,'WI &amp; IA results w tx'!R$2:R446,'WI &amp; IA results w tx'!D$2:D446)</f>
        <v>3</v>
      </c>
      <c r="E77" s="12" t="s">
        <v>106</v>
      </c>
      <c r="F77" s="19" t="s">
        <v>107</v>
      </c>
      <c r="G77" s="19" t="s">
        <v>388</v>
      </c>
      <c r="H77" s="12" t="s">
        <v>388</v>
      </c>
      <c r="I77" s="12" t="s">
        <v>181</v>
      </c>
      <c r="J77" s="25" t="s">
        <v>11</v>
      </c>
      <c r="K77" s="32">
        <v>98</v>
      </c>
      <c r="L77" s="1" t="str" cm="1">
        <f t="array" ref="L77">_xlfn.XLOOKUP(Y77,'Master AST results2'!AB$2:AB397,'Master AST results2'!K$2:K397)</f>
        <v xml:space="preserve"> &lt;=0.1200</v>
      </c>
      <c r="M77" s="1" cm="1">
        <f t="array" ref="M77">_xlfn.XLOOKUP(Y77,'Master AST results2'!AB$2:AB397,'Master AST results2'!M$2:M397)</f>
        <v>1</v>
      </c>
      <c r="N77" s="1" t="str" cm="1">
        <f t="array" ref="N77">_xlfn.XLOOKUP(Y77,'Master AST results2'!AB$2:AB397,'Master AST results2'!O$2:O397)</f>
        <v xml:space="preserve"> &lt;=2.0000</v>
      </c>
      <c r="O77" s="1" t="str" cm="1">
        <f t="array" ref="O77">_xlfn.XLOOKUP(Y77,'Master AST results2'!AB$2:AB397,'Master AST results2'!Q$2:Q397)</f>
        <v xml:space="preserve"> &lt;=0.2500</v>
      </c>
      <c r="P77" s="1" t="str" cm="1">
        <f t="array" ref="P77">_xlfn.XLOOKUP(Y77,'Master AST results2'!AB$2:AB397,'Master AST results2'!S$2:S397)</f>
        <v xml:space="preserve"> &lt;=2.0000</v>
      </c>
      <c r="Q77" s="1" t="str" cm="1">
        <f t="array" ref="Q77">_xlfn.XLOOKUP(Y77,'Master AST results2'!AB$2:AB397,'Master AST results2'!T$2:T397)</f>
        <v xml:space="preserve"> &lt;=0.1200</v>
      </c>
      <c r="R77" s="1" t="str" cm="1">
        <f t="array" ref="R77">_xlfn.XLOOKUP(Y77,'Master AST results2'!AB$2:AB397,'Master AST results2'!U$2:U397)</f>
        <v xml:space="preserve"> &lt;=1.0000</v>
      </c>
      <c r="S77" s="1" t="str" cm="1">
        <f t="array" ref="S77">_xlfn.XLOOKUP(Y77,'Master AST results2'!AB$2:AB397,'Master AST results2'!V$2:V397)</f>
        <v xml:space="preserve"> &lt;=0.5000</v>
      </c>
      <c r="T77" s="1" t="str" cm="1">
        <f t="array" ref="T77">_xlfn.XLOOKUP(Y77, 'Master AST results2'!AB$2:AB397,'Master AST results2'!W$2:W397)</f>
        <v xml:space="preserve"> &gt;256.0000</v>
      </c>
      <c r="U77" s="1" t="str" cm="1">
        <f t="array" ref="U77">_xlfn.XLOOKUP(Y77,'Master AST results2'!AB$2:AB397,'Master AST results2'!X$2:X397)</f>
        <v xml:space="preserve"> &lt;=1.0000</v>
      </c>
      <c r="V77" s="31" t="s">
        <v>95</v>
      </c>
      <c r="W77" s="1">
        <v>1</v>
      </c>
      <c r="Y77" t="str">
        <f t="shared" si="1"/>
        <v>918PFR</v>
      </c>
    </row>
    <row r="78" spans="1:25" x14ac:dyDescent="0.2">
      <c r="A78" cm="1">
        <f t="array" ref="A78">_xlfn.XLOOKUP(Y78,'NGS IDs for search'!I$2:I589,'NGS IDs for search'!A$2:A589)</f>
        <v>126</v>
      </c>
      <c r="B78" s="9">
        <v>918</v>
      </c>
      <c r="C78" s="54" t="s">
        <v>391</v>
      </c>
      <c r="D78" s="25" cm="1">
        <f t="array" ref="D78">_xlfn.XLOOKUP(Y78,'WI &amp; IA results w tx'!R$2:R445,'WI &amp; IA results w tx'!D$2:D445)</f>
        <v>3</v>
      </c>
      <c r="F78" s="1" t="s">
        <v>325</v>
      </c>
      <c r="G78" s="1" t="s">
        <v>386</v>
      </c>
      <c r="H78" s="12" t="s">
        <v>181</v>
      </c>
      <c r="I78" s="12" t="s">
        <v>181</v>
      </c>
      <c r="J78" t="s">
        <v>8</v>
      </c>
      <c r="K78">
        <v>55</v>
      </c>
      <c r="L78" s="1" t="str" cm="1">
        <f t="array" ref="L78">_xlfn.XLOOKUP(Y78,'Master AST results2'!AB$2:AB398,'Master AST results2'!K$2:K398)</f>
        <v xml:space="preserve"> &lt;=0.1200</v>
      </c>
      <c r="M78" s="1" t="str" cm="1">
        <f t="array" ref="M78">_xlfn.XLOOKUP(Y78,'Master AST results2'!AB$2:AB398,'Master AST results2'!M$2:M398)</f>
        <v xml:space="preserve"> &lt;=0.5000</v>
      </c>
      <c r="N78" s="1" t="str" cm="1">
        <f t="array" ref="N78">_xlfn.XLOOKUP(Y78,'Master AST results2'!AB$2:AB398,'Master AST results2'!O$2:O398)</f>
        <v xml:space="preserve"> &lt;=2.0000</v>
      </c>
      <c r="O78" s="1" t="str" cm="1">
        <f t="array" ref="O78">_xlfn.XLOOKUP(Y78,'Master AST results2'!AB$2:AB398,'Master AST results2'!Q$2:Q398)</f>
        <v xml:space="preserve"> &lt;=0.2500</v>
      </c>
      <c r="P78" s="1" t="str" cm="1">
        <f t="array" ref="P78">_xlfn.XLOOKUP(Y78,'Master AST results2'!AB$2:AB398,'Master AST results2'!S$2:S398)</f>
        <v xml:space="preserve"> &lt;=2.0000</v>
      </c>
      <c r="Q78" s="1" t="str" cm="1">
        <f t="array" ref="Q78">_xlfn.XLOOKUP(Y78,'Master AST results2'!AB$2:AB398,'Master AST results2'!T$2:T398)</f>
        <v xml:space="preserve"> &lt;=0.1200</v>
      </c>
      <c r="R78" s="1" t="str" cm="1">
        <f t="array" ref="R78">_xlfn.XLOOKUP(Y78,'Master AST results2'!AB$2:AB398,'Master AST results2'!U$2:U398)</f>
        <v xml:space="preserve"> &lt;=1.0000</v>
      </c>
      <c r="S78" s="1" t="str" cm="1">
        <f t="array" ref="S78">_xlfn.XLOOKUP(Y78,'Master AST results2'!AB$2:AB398,'Master AST results2'!V$2:V398)</f>
        <v xml:space="preserve"> &lt;=0.5000</v>
      </c>
      <c r="T78" s="1" t="str" cm="1">
        <f t="array" ref="T78">_xlfn.XLOOKUP(Y78, 'Master AST results2'!AB$2:AB398,'Master AST results2'!W$2:W398)</f>
        <v xml:space="preserve"> &lt;=32.0000</v>
      </c>
      <c r="U78" s="1" t="str" cm="1">
        <f t="array" ref="U78">_xlfn.XLOOKUP(Y78,'Master AST results2'!AB$2:AB398,'Master AST results2'!X$2:X398)</f>
        <v xml:space="preserve"> &lt;=1.0000</v>
      </c>
      <c r="V78" s="1" t="s">
        <v>95</v>
      </c>
      <c r="W78" s="1">
        <v>1</v>
      </c>
      <c r="Y78" t="str">
        <f t="shared" si="1"/>
        <v>918PFL</v>
      </c>
    </row>
    <row r="79" spans="1:25" s="96" customFormat="1" x14ac:dyDescent="0.2">
      <c r="A79" cm="1">
        <f t="array" ref="A79">_xlfn.XLOOKUP(Y79,'NGS IDs for search'!I$2:I459,'NGS IDs for search'!A$2:A459)</f>
        <v>226</v>
      </c>
      <c r="B79">
        <v>925</v>
      </c>
      <c r="C79" s="1" t="s">
        <v>390</v>
      </c>
      <c r="D79">
        <v>1</v>
      </c>
      <c r="E79" s="12" t="s">
        <v>90</v>
      </c>
      <c r="F79" s="19" t="s">
        <v>91</v>
      </c>
      <c r="G79" s="19" t="s">
        <v>388</v>
      </c>
      <c r="H79" s="12" t="s">
        <v>388</v>
      </c>
      <c r="I79" s="12" t="s">
        <v>181</v>
      </c>
      <c r="J79" t="s">
        <v>8</v>
      </c>
      <c r="K79">
        <v>52</v>
      </c>
      <c r="L79" s="1" t="str" cm="1">
        <f t="array" ref="L79">_xlfn.XLOOKUP(Y79,'Master AST results2'!AB$2:AB399,'Master AST results2'!K$2:K399)</f>
        <v>&lt;=0.1200</v>
      </c>
      <c r="M79" s="1" t="str" cm="1">
        <f t="array" ref="M79">_xlfn.XLOOKUP(Y79,'Master AST results2'!AB$2:AB399,'Master AST results2'!M$2:M399)</f>
        <v>&lt;=0.5000</v>
      </c>
      <c r="N79" s="1" t="str" cm="1">
        <f t="array" ref="N79">_xlfn.XLOOKUP(Y79,'Master AST results2'!AB$2:AB399,'Master AST results2'!O$2:O399)</f>
        <v xml:space="preserve"> &lt;=2.0000</v>
      </c>
      <c r="O79" s="1" cm="1">
        <f t="array" ref="O79">_xlfn.XLOOKUP(Y79,'Master AST results2'!AB$2:AB399,'Master AST results2'!Q$2:Q399)</f>
        <v>4</v>
      </c>
      <c r="P79" s="1" t="str" cm="1">
        <f t="array" ref="P79">_xlfn.XLOOKUP(Y79,'Master AST results2'!AB$2:AB399,'Master AST results2'!S$2:S399)</f>
        <v>&lt;=2.0000</v>
      </c>
      <c r="Q79" s="1" t="str" cm="1">
        <f t="array" ref="Q79">_xlfn.XLOOKUP(Y79,'Master AST results2'!AB$2:AB399,'Master AST results2'!T$2:T399)</f>
        <v>&lt;=0.1200</v>
      </c>
      <c r="R79" s="1" t="str" cm="1">
        <f t="array" ref="R79">_xlfn.XLOOKUP(Y79,'Master AST results2'!AB$2:AB399,'Master AST results2'!U$2:U399)</f>
        <v>&lt;=1.0000</v>
      </c>
      <c r="S79" s="1" t="str" cm="1">
        <f t="array" ref="S79">_xlfn.XLOOKUP(Y79,'Master AST results2'!AB$2:AB399,'Master AST results2'!V$2:V399)</f>
        <v>&lt;=0.5000</v>
      </c>
      <c r="T79" s="1" t="str" cm="1">
        <f t="array" ref="T79">_xlfn.XLOOKUP(Y79, 'Master AST results2'!AB$2:AB399,'Master AST results2'!W$2:W399)</f>
        <v>&lt;=32.0000</v>
      </c>
      <c r="U79" s="1" t="str" cm="1">
        <f t="array" ref="U79">_xlfn.XLOOKUP(Y79,'Master AST results2'!AB$2:AB399,'Master AST results2'!X$2:X399)</f>
        <v>&lt;=1.0000</v>
      </c>
      <c r="V79" s="31" t="s">
        <v>176</v>
      </c>
      <c r="W79" s="1">
        <v>1</v>
      </c>
      <c r="X79"/>
      <c r="Y79" t="str">
        <f t="shared" si="1"/>
        <v>925PFL</v>
      </c>
    </row>
    <row r="80" spans="1:25" x14ac:dyDescent="0.2">
      <c r="A80" s="96" cm="1">
        <f t="array" ref="A80">_xlfn.XLOOKUP(Y80,'NGS IDs for search'!I$2:I383,'NGS IDs for search'!A$2:A383)</f>
        <v>43</v>
      </c>
      <c r="B80" s="118">
        <v>976</v>
      </c>
      <c r="C80" s="97" t="s">
        <v>391</v>
      </c>
      <c r="D80" s="120" cm="1">
        <f t="array" ref="D80">_xlfn.XLOOKUP(Y80,'WI &amp; IA results w tx'!Q$2:Q381,'WI &amp; IA results w tx'!D$2:D381)</f>
        <v>2</v>
      </c>
      <c r="E80" s="102"/>
      <c r="F80" s="98" t="s">
        <v>325</v>
      </c>
      <c r="G80" s="98" t="s">
        <v>129</v>
      </c>
      <c r="H80" s="98" t="s">
        <v>129</v>
      </c>
      <c r="I80" s="98" t="s">
        <v>180</v>
      </c>
      <c r="J80" s="96" t="s">
        <v>11</v>
      </c>
      <c r="K80" s="96">
        <v>37</v>
      </c>
      <c r="L80" s="1" t="str" cm="1">
        <f t="array" ref="L80">_xlfn.XLOOKUP(Y80,'Master AST results2'!AB$2:AB400,'Master AST results2'!K$2:K400)</f>
        <v xml:space="preserve"> &lt;=0.1200</v>
      </c>
      <c r="M80" s="1" t="str" cm="1">
        <f t="array" ref="M80">_xlfn.XLOOKUP(Y80,'Master AST results2'!AB$2:AB400,'Master AST results2'!M$2:M400)</f>
        <v xml:space="preserve"> &lt;=0.5000</v>
      </c>
      <c r="N80" s="1" t="str" cm="1">
        <f t="array" ref="N80">_xlfn.XLOOKUP(Y80,'Master AST results2'!AB$2:AB400,'Master AST results2'!O$2:O400)</f>
        <v xml:space="preserve"> &lt;=2.0000</v>
      </c>
      <c r="O80" s="1" t="str" cm="1">
        <f t="array" ref="O80">_xlfn.XLOOKUP(Y80,'Master AST results2'!AB$2:AB400,'Master AST results2'!Q$2:Q400)</f>
        <v xml:space="preserve"> &lt;=0.2500</v>
      </c>
      <c r="P80" s="1" t="str" cm="1">
        <f t="array" ref="P80">_xlfn.XLOOKUP(Y80,'Master AST results2'!AB$2:AB400,'Master AST results2'!S$2:S400)</f>
        <v xml:space="preserve"> &lt;=2.0000</v>
      </c>
      <c r="Q80" s="1" t="str" cm="1">
        <f t="array" ref="Q80">_xlfn.XLOOKUP(Y80,'Master AST results2'!AB$2:AB400,'Master AST results2'!T$2:T400)</f>
        <v xml:space="preserve"> &lt;=0.1200</v>
      </c>
      <c r="R80" s="1" t="str" cm="1">
        <f t="array" ref="R80">_xlfn.XLOOKUP(Y80,'Master AST results2'!AB$2:AB400,'Master AST results2'!U$2:U400)</f>
        <v xml:space="preserve"> &lt;=1.0000</v>
      </c>
      <c r="S80" s="1" t="str" cm="1">
        <f t="array" ref="S80">_xlfn.XLOOKUP(Y80,'Master AST results2'!AB$2:AB400,'Master AST results2'!V$2:V400)</f>
        <v xml:space="preserve"> &lt;=0.5000</v>
      </c>
      <c r="T80" s="1" t="str" cm="1">
        <f t="array" ref="T80">_xlfn.XLOOKUP(Y80, 'Master AST results2'!AB$2:AB400,'Master AST results2'!W$2:W400)</f>
        <v xml:space="preserve"> &lt;=32.0000</v>
      </c>
      <c r="U80" s="1" t="str" cm="1">
        <f t="array" ref="U80">_xlfn.XLOOKUP(Y80,'Master AST results2'!AB$2:AB400,'Master AST results2'!X$2:X400)</f>
        <v xml:space="preserve"> &lt;=1.0000</v>
      </c>
      <c r="V80" s="98" t="s">
        <v>95</v>
      </c>
      <c r="W80" s="98">
        <v>1</v>
      </c>
      <c r="X80" s="96"/>
      <c r="Y80" s="96" t="str">
        <f t="shared" si="1"/>
        <v>976DOR</v>
      </c>
    </row>
    <row r="81" spans="1:27" x14ac:dyDescent="0.2">
      <c r="A81" cm="1">
        <f t="array" ref="A81">_xlfn.XLOOKUP(Y81,'NGS IDs for search'!I$2:I591,'NGS IDs for search'!A$2:A591)</f>
        <v>127</v>
      </c>
      <c r="B81" s="25">
        <v>976</v>
      </c>
      <c r="C81" s="54" t="s">
        <v>391</v>
      </c>
      <c r="D81" s="25" cm="1">
        <f t="array" ref="D81">_xlfn.XLOOKUP(Y81,'WI &amp; IA results w tx'!R$2:R447,'WI &amp; IA results w tx'!D$2:D447)</f>
        <v>2</v>
      </c>
      <c r="E81" s="12" t="s">
        <v>100</v>
      </c>
      <c r="F81" s="19" t="s">
        <v>101</v>
      </c>
      <c r="G81" s="19" t="s">
        <v>388</v>
      </c>
      <c r="H81" s="12" t="s">
        <v>388</v>
      </c>
      <c r="I81" s="12" t="s">
        <v>181</v>
      </c>
      <c r="J81" s="25" t="s">
        <v>11</v>
      </c>
      <c r="K81" s="32">
        <v>99.1</v>
      </c>
      <c r="L81" s="1" t="str" cm="1">
        <f t="array" ref="L81">_xlfn.XLOOKUP(Y81,'Master AST results2'!AB$2:AB401,'Master AST results2'!K$2:K401)</f>
        <v xml:space="preserve"> &lt;=0.1200</v>
      </c>
      <c r="M81" s="1" t="str" cm="1">
        <f t="array" ref="M81">_xlfn.XLOOKUP(Y81,'Master AST results2'!AB$2:AB401,'Master AST results2'!M$2:M401)</f>
        <v xml:space="preserve"> &lt;=0.5000</v>
      </c>
      <c r="N81" s="1" t="str" cm="1">
        <f t="array" ref="N81">_xlfn.XLOOKUP(Y81,'Master AST results2'!AB$2:AB401,'Master AST results2'!O$2:O401)</f>
        <v xml:space="preserve"> &lt;=2.0000</v>
      </c>
      <c r="O81" s="1" t="str" cm="1">
        <f t="array" ref="O81">_xlfn.XLOOKUP(Y81,'Master AST results2'!AB$2:AB401,'Master AST results2'!Q$2:Q401)</f>
        <v xml:space="preserve"> &lt;=0.2500</v>
      </c>
      <c r="P81" s="1" t="str" cm="1">
        <f t="array" ref="P81">_xlfn.XLOOKUP(Y81,'Master AST results2'!AB$2:AB401,'Master AST results2'!S$2:S401)</f>
        <v xml:space="preserve"> &lt;=2.0000</v>
      </c>
      <c r="Q81" s="1" t="str" cm="1">
        <f t="array" ref="Q81">_xlfn.XLOOKUP(Y81,'Master AST results2'!AB$2:AB401,'Master AST results2'!T$2:T401)</f>
        <v xml:space="preserve"> &lt;=0.1200</v>
      </c>
      <c r="R81" s="1" t="str" cm="1">
        <f t="array" ref="R81">_xlfn.XLOOKUP(Y81,'Master AST results2'!AB$2:AB401,'Master AST results2'!U$2:U401)</f>
        <v xml:space="preserve"> &lt;=1.0000</v>
      </c>
      <c r="S81" s="1" t="str" cm="1">
        <f t="array" ref="S81">_xlfn.XLOOKUP(Y81,'Master AST results2'!AB$2:AB401,'Master AST results2'!V$2:V401)</f>
        <v xml:space="preserve"> &lt;=0.5000</v>
      </c>
      <c r="T81" s="1" t="str" cm="1">
        <f t="array" ref="T81">_xlfn.XLOOKUP(Y81, 'Master AST results2'!AB$2:AB401,'Master AST results2'!W$2:W401)</f>
        <v xml:space="preserve"> &lt;=32.0000</v>
      </c>
      <c r="U81" s="1" t="str" cm="1">
        <f t="array" ref="U81">_xlfn.XLOOKUP(Y81,'Master AST results2'!AB$2:AB401,'Master AST results2'!X$2:X401)</f>
        <v xml:space="preserve"> &lt;=1.0000</v>
      </c>
      <c r="V81" s="31" t="s">
        <v>95</v>
      </c>
      <c r="W81" s="1">
        <v>1</v>
      </c>
      <c r="Y81" t="str">
        <f t="shared" si="1"/>
        <v>976PFR</v>
      </c>
    </row>
    <row r="82" spans="1:27" x14ac:dyDescent="0.2">
      <c r="A82" cm="1">
        <f t="array" ref="A82">_xlfn.XLOOKUP(Y82,'NGS IDs for search'!I$2:I592,'NGS IDs for search'!A$2:A592)</f>
        <v>127</v>
      </c>
      <c r="B82" s="25">
        <v>976</v>
      </c>
      <c r="C82" s="54" t="s">
        <v>391</v>
      </c>
      <c r="D82" s="25" cm="1">
        <f t="array" ref="D82">_xlfn.XLOOKUP(Y82,'WI &amp; IA results w tx'!R$2:R448,'WI &amp; IA results w tx'!D$2:D448)</f>
        <v>2</v>
      </c>
      <c r="E82" s="12" t="s">
        <v>100</v>
      </c>
      <c r="F82" s="19" t="s">
        <v>101</v>
      </c>
      <c r="G82" s="19" t="s">
        <v>388</v>
      </c>
      <c r="H82" s="12" t="s">
        <v>388</v>
      </c>
      <c r="I82" s="12" t="s">
        <v>181</v>
      </c>
      <c r="J82" s="25" t="s">
        <v>11</v>
      </c>
      <c r="K82" s="9">
        <v>99.2</v>
      </c>
      <c r="L82" s="1" t="str" cm="1">
        <f t="array" ref="L82">_xlfn.XLOOKUP(Y82,'Master AST results2'!AB$2:AB402,'Master AST results2'!K$2:K402)</f>
        <v xml:space="preserve"> &lt;=0.1200</v>
      </c>
      <c r="M82" s="1" t="str" cm="1">
        <f t="array" ref="M82">_xlfn.XLOOKUP(Y82,'Master AST results2'!AB$2:AB402,'Master AST results2'!M$2:M402)</f>
        <v xml:space="preserve"> &lt;=0.5000</v>
      </c>
      <c r="N82" s="1" t="str" cm="1">
        <f t="array" ref="N82">_xlfn.XLOOKUP(Y82,'Master AST results2'!AB$2:AB402,'Master AST results2'!O$2:O402)</f>
        <v xml:space="preserve"> &lt;=2.0000</v>
      </c>
      <c r="O82" s="1" t="str" cm="1">
        <f t="array" ref="O82">_xlfn.XLOOKUP(Y82,'Master AST results2'!AB$2:AB402,'Master AST results2'!Q$2:Q402)</f>
        <v xml:space="preserve"> &lt;=0.2500</v>
      </c>
      <c r="P82" s="1" t="str" cm="1">
        <f t="array" ref="P82">_xlfn.XLOOKUP(Y82,'Master AST results2'!AB$2:AB402,'Master AST results2'!S$2:S402)</f>
        <v xml:space="preserve"> &lt;=2.0000</v>
      </c>
      <c r="Q82" s="1" t="str" cm="1">
        <f t="array" ref="Q82">_xlfn.XLOOKUP(Y82,'Master AST results2'!AB$2:AB402,'Master AST results2'!T$2:T402)</f>
        <v xml:space="preserve"> &lt;=0.1200</v>
      </c>
      <c r="R82" s="1" t="str" cm="1">
        <f t="array" ref="R82">_xlfn.XLOOKUP(Y82,'Master AST results2'!AB$2:AB402,'Master AST results2'!U$2:U402)</f>
        <v xml:space="preserve"> &lt;=1.0000</v>
      </c>
      <c r="S82" s="1" t="str" cm="1">
        <f t="array" ref="S82">_xlfn.XLOOKUP(Y82,'Master AST results2'!AB$2:AB402,'Master AST results2'!V$2:V402)</f>
        <v xml:space="preserve"> &lt;=0.5000</v>
      </c>
      <c r="T82" s="1" t="str" cm="1">
        <f t="array" ref="T82">_xlfn.XLOOKUP(Y82, 'Master AST results2'!AB$2:AB402,'Master AST results2'!W$2:W402)</f>
        <v xml:space="preserve"> &lt;=32.0000</v>
      </c>
      <c r="U82" s="1" t="str" cm="1">
        <f t="array" ref="U82">_xlfn.XLOOKUP(Y82,'Master AST results2'!AB$2:AB402,'Master AST results2'!X$2:X402)</f>
        <v xml:space="preserve"> &lt;=1.0000</v>
      </c>
      <c r="V82" s="31" t="s">
        <v>95</v>
      </c>
      <c r="W82" s="1">
        <v>1</v>
      </c>
      <c r="Y82" t="str">
        <f t="shared" si="1"/>
        <v>976PFR</v>
      </c>
    </row>
    <row r="83" spans="1:27" s="96" customFormat="1" x14ac:dyDescent="0.2">
      <c r="A83" cm="1">
        <f t="array" ref="A83">_xlfn.XLOOKUP(Y83,'NGS IDs for search'!I$2:I324,'NGS IDs for search'!A$2:A324)</f>
        <v>48</v>
      </c>
      <c r="B83">
        <v>1053</v>
      </c>
      <c r="C83" s="1" t="s">
        <v>390</v>
      </c>
      <c r="D83">
        <v>2</v>
      </c>
      <c r="E83" s="12" t="s">
        <v>104</v>
      </c>
      <c r="F83" s="19" t="s">
        <v>105</v>
      </c>
      <c r="G83" s="19" t="s">
        <v>386</v>
      </c>
      <c r="H83" s="12" t="s">
        <v>180</v>
      </c>
      <c r="I83" s="12" t="s">
        <v>180</v>
      </c>
      <c r="J83" t="s">
        <v>11</v>
      </c>
      <c r="K83">
        <v>6</v>
      </c>
      <c r="L83" s="1" t="str" cm="1">
        <f t="array" ref="L83">_xlfn.XLOOKUP(Y83,'Master AST results2'!AB$2:AB403,'Master AST results2'!K$2:K403)</f>
        <v>&lt;=0.1200</v>
      </c>
      <c r="M83" s="1" t="str" cm="1">
        <f t="array" ref="M83">_xlfn.XLOOKUP(Y83,'Master AST results2'!AB$2:AB403,'Master AST results2'!M$2:M403)</f>
        <v>&lt;=0.5000</v>
      </c>
      <c r="N83" s="1" t="str" cm="1">
        <f t="array" ref="N83">_xlfn.XLOOKUP(Y83,'Master AST results2'!AB$2:AB403,'Master AST results2'!O$2:O403)</f>
        <v xml:space="preserve"> &lt;=2.0000</v>
      </c>
      <c r="O83" s="1" t="str" cm="1">
        <f t="array" ref="O83">_xlfn.XLOOKUP(Y83,'Master AST results2'!AB$2:AB403,'Master AST results2'!Q$2:Q403)</f>
        <v>&lt;=0.2500</v>
      </c>
      <c r="P83" s="1" t="str" cm="1">
        <f t="array" ref="P83">_xlfn.XLOOKUP(Y83,'Master AST results2'!AB$2:AB403,'Master AST results2'!S$2:S403)</f>
        <v>&lt;=2.0000</v>
      </c>
      <c r="Q83" s="1" cm="1">
        <f t="array" ref="Q83">_xlfn.XLOOKUP(Y83,'Master AST results2'!AB$2:AB403,'Master AST results2'!T$2:T403)</f>
        <v>0.25</v>
      </c>
      <c r="R83" s="1" t="str" cm="1">
        <f t="array" ref="R83">_xlfn.XLOOKUP(Y83,'Master AST results2'!AB$2:AB403,'Master AST results2'!U$2:U403)</f>
        <v>&lt;=1.0000</v>
      </c>
      <c r="S83" s="1" t="str" cm="1">
        <f t="array" ref="S83">_xlfn.XLOOKUP(Y83,'Master AST results2'!AB$2:AB403,'Master AST results2'!V$2:V403)</f>
        <v>&lt;=0.5000</v>
      </c>
      <c r="T83" s="1" t="str" cm="1">
        <f t="array" ref="T83">_xlfn.XLOOKUP(Y83, 'Master AST results2'!AB$2:AB403,'Master AST results2'!W$2:W403)</f>
        <v>&gt;256.0000</v>
      </c>
      <c r="U83" s="1" cm="1">
        <f t="array" ref="U83">_xlfn.XLOOKUP(Y83,'Master AST results2'!AB$2:AB403,'Master AST results2'!X$2:X403)</f>
        <v>2</v>
      </c>
      <c r="V83" s="31" t="s">
        <v>176</v>
      </c>
      <c r="W83" s="1">
        <v>1</v>
      </c>
      <c r="X83"/>
      <c r="Y83" t="str">
        <f t="shared" si="1"/>
        <v>1053DOR</v>
      </c>
    </row>
    <row r="84" spans="1:27" s="96" customFormat="1" x14ac:dyDescent="0.2">
      <c r="A84" cm="1">
        <f t="array" ref="A84">_xlfn.XLOOKUP(Y84,'NGS IDs for search'!I$2:I460,'NGS IDs for search'!A$2:A460)</f>
        <v>227</v>
      </c>
      <c r="B84">
        <v>1053</v>
      </c>
      <c r="C84" s="1" t="s">
        <v>390</v>
      </c>
      <c r="D84">
        <v>2</v>
      </c>
      <c r="E84" s="12" t="s">
        <v>104</v>
      </c>
      <c r="F84" s="19" t="s">
        <v>105</v>
      </c>
      <c r="G84" s="19" t="s">
        <v>388</v>
      </c>
      <c r="H84" s="12" t="s">
        <v>388</v>
      </c>
      <c r="I84" s="12" t="s">
        <v>181</v>
      </c>
      <c r="J84" t="s">
        <v>8</v>
      </c>
      <c r="K84">
        <v>53</v>
      </c>
      <c r="L84" s="1" t="str" cm="1">
        <f t="array" ref="L84">_xlfn.XLOOKUP(Y84,'Master AST results2'!AB$2:AB404,'Master AST results2'!K$2:K404)</f>
        <v>&lt;=0.1200</v>
      </c>
      <c r="M84" s="1" t="str" cm="1">
        <f t="array" ref="M84">_xlfn.XLOOKUP(Y84,'Master AST results2'!AB$2:AB404,'Master AST results2'!M$2:M404)</f>
        <v>&lt;=0.5000</v>
      </c>
      <c r="N84" s="1" t="str" cm="1">
        <f t="array" ref="N84">_xlfn.XLOOKUP(Y84,'Master AST results2'!AB$2:AB404,'Master AST results2'!O$2:O404)</f>
        <v xml:space="preserve"> &lt;=2.0000</v>
      </c>
      <c r="O84" s="1" t="str" cm="1">
        <f t="array" ref="O84">_xlfn.XLOOKUP(Y84,'Master AST results2'!AB$2:AB404,'Master AST results2'!Q$2:Q404)</f>
        <v>&lt;=0.2500</v>
      </c>
      <c r="P84" s="1" t="str" cm="1">
        <f t="array" ref="P84">_xlfn.XLOOKUP(Y84,'Master AST results2'!AB$2:AB404,'Master AST results2'!S$2:S404)</f>
        <v>&lt;=2.0000</v>
      </c>
      <c r="Q84" s="1" t="str" cm="1">
        <f t="array" ref="Q84">_xlfn.XLOOKUP(Y84,'Master AST results2'!AB$2:AB404,'Master AST results2'!T$2:T404)</f>
        <v>&lt;=0.1200</v>
      </c>
      <c r="R84" s="1" t="str" cm="1">
        <f t="array" ref="R84">_xlfn.XLOOKUP(Y84,'Master AST results2'!AB$2:AB404,'Master AST results2'!U$2:U404)</f>
        <v>&lt;=1.0000</v>
      </c>
      <c r="S84" s="1" t="str" cm="1">
        <f t="array" ref="S84">_xlfn.XLOOKUP(Y84,'Master AST results2'!AB$2:AB404,'Master AST results2'!V$2:V404)</f>
        <v>&lt;=0.5000</v>
      </c>
      <c r="T84" s="1" cm="1">
        <f t="array" ref="T84">_xlfn.XLOOKUP(Y84, 'Master AST results2'!AB$2:AB404,'Master AST results2'!W$2:W404)</f>
        <v>128</v>
      </c>
      <c r="U84" s="1" t="str" cm="1">
        <f t="array" ref="U84">_xlfn.XLOOKUP(Y84,'Master AST results2'!AB$2:AB404,'Master AST results2'!X$2:X404)</f>
        <v>&lt;=1.0000</v>
      </c>
      <c r="V84" s="31" t="s">
        <v>176</v>
      </c>
      <c r="W84" s="1">
        <v>1</v>
      </c>
      <c r="X84"/>
      <c r="Y84" t="str">
        <f t="shared" si="1"/>
        <v>1053PFL</v>
      </c>
    </row>
    <row r="85" spans="1:27" x14ac:dyDescent="0.2">
      <c r="A85" cm="1">
        <f t="array" ref="A85">_xlfn.XLOOKUP(Y85,'NGS IDs for search'!I$2:I461,'NGS IDs for search'!A$2:A461)</f>
        <v>132</v>
      </c>
      <c r="B85">
        <v>1053</v>
      </c>
      <c r="C85" s="1" t="s">
        <v>390</v>
      </c>
      <c r="D85">
        <v>2</v>
      </c>
      <c r="E85" s="12" t="s">
        <v>104</v>
      </c>
      <c r="F85" s="19" t="s">
        <v>105</v>
      </c>
      <c r="G85" s="19" t="s">
        <v>386</v>
      </c>
      <c r="H85" s="12" t="s">
        <v>181</v>
      </c>
      <c r="I85" s="12" t="s">
        <v>181</v>
      </c>
      <c r="J85" t="s">
        <v>11</v>
      </c>
      <c r="K85">
        <v>54</v>
      </c>
      <c r="L85" s="1" t="str" cm="1">
        <f t="array" ref="L85">_xlfn.XLOOKUP(Y85,'Master AST results2'!AB$2:AB405,'Master AST results2'!K$2:K405)</f>
        <v>&lt;=0.1200</v>
      </c>
      <c r="M85" s="1" t="str" cm="1">
        <f t="array" ref="M85">_xlfn.XLOOKUP(Y85,'Master AST results2'!AB$2:AB405,'Master AST results2'!M$2:M405)</f>
        <v>&lt;=0.5000</v>
      </c>
      <c r="N85" s="1" t="str" cm="1">
        <f t="array" ref="N85">_xlfn.XLOOKUP(Y85,'Master AST results2'!AB$2:AB405,'Master AST results2'!O$2:O405)</f>
        <v xml:space="preserve"> &lt;=2.0000</v>
      </c>
      <c r="O85" s="1" t="str" cm="1">
        <f t="array" ref="O85">_xlfn.XLOOKUP(Y85,'Master AST results2'!AB$2:AB405,'Master AST results2'!Q$2:Q405)</f>
        <v>&lt;=0.2500</v>
      </c>
      <c r="P85" s="1" t="str" cm="1">
        <f t="array" ref="P85">_xlfn.XLOOKUP(Y85,'Master AST results2'!AB$2:AB405,'Master AST results2'!S$2:S405)</f>
        <v>&lt;=2.0000</v>
      </c>
      <c r="Q85" s="1" cm="1">
        <f t="array" ref="Q85">_xlfn.XLOOKUP(Y85,'Master AST results2'!AB$2:AB405,'Master AST results2'!T$2:T405)</f>
        <v>0.25</v>
      </c>
      <c r="R85" s="1" t="str" cm="1">
        <f t="array" ref="R85">_xlfn.XLOOKUP(Y85,'Master AST results2'!AB$2:AB405,'Master AST results2'!U$2:U405)</f>
        <v>&lt;=1.0000</v>
      </c>
      <c r="S85" s="1" t="str" cm="1">
        <f t="array" ref="S85">_xlfn.XLOOKUP(Y85,'Master AST results2'!AB$2:AB405,'Master AST results2'!V$2:V405)</f>
        <v>&lt;=0.5000</v>
      </c>
      <c r="T85" s="1" t="str" cm="1">
        <f t="array" ref="T85">_xlfn.XLOOKUP(Y85, 'Master AST results2'!AB$2:AB405,'Master AST results2'!W$2:W405)</f>
        <v>&gt;256.0000</v>
      </c>
      <c r="U85" s="1" cm="1">
        <f t="array" ref="U85">_xlfn.XLOOKUP(Y85,'Master AST results2'!AB$2:AB405,'Master AST results2'!X$2:X405)</f>
        <v>2</v>
      </c>
      <c r="V85" s="31" t="s">
        <v>176</v>
      </c>
      <c r="W85" s="1">
        <v>1</v>
      </c>
      <c r="Y85" t="str">
        <f t="shared" si="1"/>
        <v>1053PFR</v>
      </c>
    </row>
    <row r="86" spans="1:27" x14ac:dyDescent="0.2">
      <c r="A86" cm="1">
        <f t="array" ref="A86">_xlfn.XLOOKUP(Y86,'NGS IDs for search'!I$2:I325,'NGS IDs for search'!A$2:A325)</f>
        <v>49</v>
      </c>
      <c r="B86">
        <v>1085</v>
      </c>
      <c r="C86" s="1" t="s">
        <v>390</v>
      </c>
      <c r="D86">
        <v>3</v>
      </c>
      <c r="E86" s="12" t="s">
        <v>104</v>
      </c>
      <c r="F86" s="19" t="s">
        <v>105</v>
      </c>
      <c r="G86" s="19" t="s">
        <v>386</v>
      </c>
      <c r="H86" s="12" t="s">
        <v>180</v>
      </c>
      <c r="I86" s="12" t="s">
        <v>180</v>
      </c>
      <c r="J86" t="s">
        <v>11</v>
      </c>
      <c r="K86">
        <v>7</v>
      </c>
      <c r="L86" s="1" cm="1">
        <f t="array" ref="L86">_xlfn.XLOOKUP(Y86,'Master AST results2'!AB$2:AB406,'Master AST results2'!K$2:K406)</f>
        <v>0.25</v>
      </c>
      <c r="M86" s="1" t="str" cm="1">
        <f t="array" ref="M86">_xlfn.XLOOKUP(Y86,'Master AST results2'!AB$2:AB406,'Master AST results2'!M$2:M406)</f>
        <v>&lt;=0.5000</v>
      </c>
      <c r="N86" s="1" t="str" cm="1">
        <f t="array" ref="N86">_xlfn.XLOOKUP(Y86,'Master AST results2'!AB$2:AB406,'Master AST results2'!O$2:O406)</f>
        <v xml:space="preserve"> &lt;=2.0000</v>
      </c>
      <c r="O86" s="1" t="str" cm="1">
        <f t="array" ref="O86">_xlfn.XLOOKUP(Y86,'Master AST results2'!AB$2:AB406,'Master AST results2'!Q$2:Q406)</f>
        <v>&lt;=0.2500</v>
      </c>
      <c r="P86" s="1" t="str" cm="1">
        <f t="array" ref="P86">_xlfn.XLOOKUP(Y86,'Master AST results2'!AB$2:AB406,'Master AST results2'!S$2:S406)</f>
        <v>&lt;=2.0000</v>
      </c>
      <c r="Q86" s="1" t="str" cm="1">
        <f t="array" ref="Q86">_xlfn.XLOOKUP(Y86,'Master AST results2'!AB$2:AB406,'Master AST results2'!T$2:T406)</f>
        <v>&lt;=0.1200</v>
      </c>
      <c r="R86" s="1" t="str" cm="1">
        <f t="array" ref="R86">_xlfn.XLOOKUP(Y86,'Master AST results2'!AB$2:AB406,'Master AST results2'!U$2:U406)</f>
        <v>&lt;=1.0000</v>
      </c>
      <c r="S86" s="1" t="str" cm="1">
        <f t="array" ref="S86">_xlfn.XLOOKUP(Y86,'Master AST results2'!AB$2:AB406,'Master AST results2'!V$2:V406)</f>
        <v>&lt;=0.5000</v>
      </c>
      <c r="T86" s="1" t="str" cm="1">
        <f t="array" ref="T86">_xlfn.XLOOKUP(Y86, 'Master AST results2'!AB$2:AB406,'Master AST results2'!W$2:W406)</f>
        <v>&gt;256.0000</v>
      </c>
      <c r="U86" s="1" cm="1">
        <f t="array" ref="U86">_xlfn.XLOOKUP(Y86,'Master AST results2'!AB$2:AB406,'Master AST results2'!X$2:X406)</f>
        <v>2</v>
      </c>
      <c r="V86" s="31" t="s">
        <v>176</v>
      </c>
      <c r="W86" s="1">
        <v>1</v>
      </c>
      <c r="Y86" t="str">
        <f t="shared" si="1"/>
        <v>1085DOR</v>
      </c>
      <c r="Z86" s="96"/>
    </row>
    <row r="87" spans="1:27" x14ac:dyDescent="0.2">
      <c r="A87" cm="1">
        <f t="array" ref="A87">_xlfn.XLOOKUP(Y87,'NGS IDs for search'!I$2:I462,'NGS IDs for search'!A$2:A462)</f>
        <v>133</v>
      </c>
      <c r="B87">
        <v>1085</v>
      </c>
      <c r="C87" s="1" t="s">
        <v>390</v>
      </c>
      <c r="D87">
        <v>3</v>
      </c>
      <c r="E87" s="12" t="s">
        <v>104</v>
      </c>
      <c r="F87" s="19" t="s">
        <v>105</v>
      </c>
      <c r="G87" s="19" t="s">
        <v>386</v>
      </c>
      <c r="H87" s="12" t="s">
        <v>181</v>
      </c>
      <c r="I87" s="12" t="s">
        <v>181</v>
      </c>
      <c r="J87" t="s">
        <v>11</v>
      </c>
      <c r="K87">
        <v>55</v>
      </c>
      <c r="L87" s="1" t="str" cm="1">
        <f t="array" ref="L87">_xlfn.XLOOKUP(Y87,'Master AST results2'!AB$2:AB407,'Master AST results2'!K$2:K407)</f>
        <v>&lt;=0.1200</v>
      </c>
      <c r="M87" s="1" t="str" cm="1">
        <f t="array" ref="M87">_xlfn.XLOOKUP(Y87,'Master AST results2'!AB$2:AB407,'Master AST results2'!M$2:M407)</f>
        <v>&lt;=0.5000</v>
      </c>
      <c r="N87" s="1" t="str" cm="1">
        <f t="array" ref="N87">_xlfn.XLOOKUP(Y87,'Master AST results2'!AB$2:AB407,'Master AST results2'!O$2:O407)</f>
        <v xml:space="preserve"> &lt;=2.0000</v>
      </c>
      <c r="O87" s="1" t="str" cm="1">
        <f t="array" ref="O87">_xlfn.XLOOKUP(Y87,'Master AST results2'!AB$2:AB407,'Master AST results2'!Q$2:Q407)</f>
        <v>&lt;=0.2500</v>
      </c>
      <c r="P87" s="1" t="str" cm="1">
        <f t="array" ref="P87">_xlfn.XLOOKUP(Y87,'Master AST results2'!AB$2:AB407,'Master AST results2'!S$2:S407)</f>
        <v>&lt;=2.0000</v>
      </c>
      <c r="Q87" s="1" cm="1">
        <f t="array" ref="Q87">_xlfn.XLOOKUP(Y87,'Master AST results2'!AB$2:AB407,'Master AST results2'!T$2:T407)</f>
        <v>0.25</v>
      </c>
      <c r="R87" s="1" t="str" cm="1">
        <f t="array" ref="R87">_xlfn.XLOOKUP(Y87,'Master AST results2'!AB$2:AB407,'Master AST results2'!U$2:U407)</f>
        <v>&lt;=1.0000</v>
      </c>
      <c r="S87" s="1" t="str" cm="1">
        <f t="array" ref="S87">_xlfn.XLOOKUP(Y87,'Master AST results2'!AB$2:AB407,'Master AST results2'!V$2:V407)</f>
        <v>&lt;=0.5000</v>
      </c>
      <c r="T87" s="1" t="str" cm="1">
        <f t="array" ref="T87">_xlfn.XLOOKUP(Y87, 'Master AST results2'!AB$2:AB407,'Master AST results2'!W$2:W407)</f>
        <v>&gt;256.0000</v>
      </c>
      <c r="U87" s="1" cm="1">
        <f t="array" ref="U87">_xlfn.XLOOKUP(Y87,'Master AST results2'!AB$2:AB407,'Master AST results2'!X$2:X407)</f>
        <v>2</v>
      </c>
      <c r="V87" s="31" t="s">
        <v>176</v>
      </c>
      <c r="W87" s="1">
        <v>1</v>
      </c>
      <c r="Y87" t="str">
        <f t="shared" si="1"/>
        <v>1085PFR</v>
      </c>
    </row>
    <row r="88" spans="1:27" x14ac:dyDescent="0.2">
      <c r="A88" cm="1">
        <f t="array" ref="A88">_xlfn.XLOOKUP(Y88,'NGS IDs for search'!I$2:I463,'NGS IDs for search'!A$2:A463)</f>
        <v>228</v>
      </c>
      <c r="B88">
        <v>1278</v>
      </c>
      <c r="C88" s="1" t="s">
        <v>390</v>
      </c>
      <c r="D88">
        <v>1</v>
      </c>
      <c r="E88" s="12" t="s">
        <v>90</v>
      </c>
      <c r="F88" s="19" t="s">
        <v>91</v>
      </c>
      <c r="G88" s="19" t="s">
        <v>388</v>
      </c>
      <c r="H88" s="12" t="s">
        <v>388</v>
      </c>
      <c r="I88" s="12" t="s">
        <v>181</v>
      </c>
      <c r="J88" t="s">
        <v>8</v>
      </c>
      <c r="K88">
        <v>56</v>
      </c>
      <c r="L88" s="1" t="str" cm="1">
        <f t="array" ref="L88">_xlfn.XLOOKUP(Y88,'Master AST results2'!AB$2:AB408,'Master AST results2'!K$2:K408)</f>
        <v>&lt;=0.1200</v>
      </c>
      <c r="M88" s="1" t="str" cm="1">
        <f t="array" ref="M88">_xlfn.XLOOKUP(Y88,'Master AST results2'!AB$2:AB408,'Master AST results2'!M$2:M408)</f>
        <v>&lt;=0.5000</v>
      </c>
      <c r="N88" s="1" t="str" cm="1">
        <f t="array" ref="N88">_xlfn.XLOOKUP(Y88,'Master AST results2'!AB$2:AB408,'Master AST results2'!O$2:O408)</f>
        <v xml:space="preserve"> &lt;=2.0000</v>
      </c>
      <c r="O88" s="1" cm="1">
        <f t="array" ref="O88">_xlfn.XLOOKUP(Y88,'Master AST results2'!AB$2:AB408,'Master AST results2'!Q$2:Q408)</f>
        <v>0.5</v>
      </c>
      <c r="P88" s="1" t="str" cm="1">
        <f t="array" ref="P88">_xlfn.XLOOKUP(Y88,'Master AST results2'!AB$2:AB408,'Master AST results2'!S$2:S408)</f>
        <v>&lt;=2.0000</v>
      </c>
      <c r="Q88" s="1" t="str" cm="1">
        <f t="array" ref="Q88">_xlfn.XLOOKUP(Y88,'Master AST results2'!AB$2:AB408,'Master AST results2'!T$2:T408)</f>
        <v>&lt;=0.1200</v>
      </c>
      <c r="R88" s="1" t="str" cm="1">
        <f t="array" ref="R88">_xlfn.XLOOKUP(Y88,'Master AST results2'!AB$2:AB408,'Master AST results2'!U$2:U408)</f>
        <v>&lt;=1.0000</v>
      </c>
      <c r="S88" s="1" t="str" cm="1">
        <f t="array" ref="S88">_xlfn.XLOOKUP(Y88,'Master AST results2'!AB$2:AB408,'Master AST results2'!V$2:V408)</f>
        <v>&lt;=0.5000</v>
      </c>
      <c r="T88" s="1" t="str" cm="1">
        <f t="array" ref="T88">_xlfn.XLOOKUP(Y88, 'Master AST results2'!AB$2:AB408,'Master AST results2'!W$2:W408)</f>
        <v>&lt;=32.0000</v>
      </c>
      <c r="U88" s="1" t="str" cm="1">
        <f t="array" ref="U88">_xlfn.XLOOKUP(Y88,'Master AST results2'!AB$2:AB408,'Master AST results2'!X$2:X408)</f>
        <v>&lt;=1.0000</v>
      </c>
      <c r="V88" s="31" t="s">
        <v>176</v>
      </c>
      <c r="W88" s="1">
        <v>1</v>
      </c>
      <c r="Y88" t="str">
        <f t="shared" si="1"/>
        <v>1278PFL</v>
      </c>
    </row>
    <row r="89" spans="1:27" x14ac:dyDescent="0.2">
      <c r="A89" cm="1">
        <f t="array" ref="A89">_xlfn.XLOOKUP(Y89,'NGS IDs for search'!I$2:I464,'NGS IDs for search'!A$2:A464)</f>
        <v>229</v>
      </c>
      <c r="B89">
        <v>1278</v>
      </c>
      <c r="C89" s="1" t="s">
        <v>390</v>
      </c>
      <c r="D89">
        <v>1</v>
      </c>
      <c r="E89" s="12" t="s">
        <v>90</v>
      </c>
      <c r="F89" s="19" t="s">
        <v>91</v>
      </c>
      <c r="G89" s="19" t="s">
        <v>388</v>
      </c>
      <c r="H89" s="12" t="s">
        <v>388</v>
      </c>
      <c r="I89" s="12" t="s">
        <v>181</v>
      </c>
      <c r="J89" t="s">
        <v>11</v>
      </c>
      <c r="K89">
        <v>57</v>
      </c>
      <c r="L89" s="1" t="str" cm="1">
        <f t="array" ref="L89">_xlfn.XLOOKUP(Y89,'Master AST results2'!AB$2:AB409,'Master AST results2'!K$2:K409)</f>
        <v>&lt;=0.1200</v>
      </c>
      <c r="M89" s="1" t="str" cm="1">
        <f t="array" ref="M89">_xlfn.XLOOKUP(Y89,'Master AST results2'!AB$2:AB409,'Master AST results2'!M$2:M409)</f>
        <v>&lt;=0.5000</v>
      </c>
      <c r="N89" s="1" t="str" cm="1">
        <f t="array" ref="N89">_xlfn.XLOOKUP(Y89,'Master AST results2'!AB$2:AB409,'Master AST results2'!O$2:O409)</f>
        <v xml:space="preserve"> &lt;=2.0000</v>
      </c>
      <c r="O89" s="1" cm="1">
        <f t="array" ref="O89">_xlfn.XLOOKUP(Y89,'Master AST results2'!AB$2:AB409,'Master AST results2'!Q$2:Q409)</f>
        <v>4</v>
      </c>
      <c r="P89" s="1" t="str" cm="1">
        <f t="array" ref="P89">_xlfn.XLOOKUP(Y89,'Master AST results2'!AB$2:AB409,'Master AST results2'!S$2:S409)</f>
        <v>&lt;=2.0000</v>
      </c>
      <c r="Q89" s="1" t="str" cm="1">
        <f t="array" ref="Q89">_xlfn.XLOOKUP(Y89,'Master AST results2'!AB$2:AB409,'Master AST results2'!T$2:T409)</f>
        <v>&lt;=0.1200</v>
      </c>
      <c r="R89" s="1" t="str" cm="1">
        <f t="array" ref="R89">_xlfn.XLOOKUP(Y89,'Master AST results2'!AB$2:AB409,'Master AST results2'!U$2:U409)</f>
        <v>&lt;=1.0000</v>
      </c>
      <c r="S89" s="1" t="str" cm="1">
        <f t="array" ref="S89">_xlfn.XLOOKUP(Y89,'Master AST results2'!AB$2:AB409,'Master AST results2'!V$2:V409)</f>
        <v>&lt;=0.5000</v>
      </c>
      <c r="T89" s="1" t="str" cm="1">
        <f t="array" ref="T89">_xlfn.XLOOKUP(Y89, 'Master AST results2'!AB$2:AB409,'Master AST results2'!W$2:W409)</f>
        <v>&lt;=32.0000</v>
      </c>
      <c r="U89" s="1" t="str" cm="1">
        <f t="array" ref="U89">_xlfn.XLOOKUP(Y89,'Master AST results2'!AB$2:AB409,'Master AST results2'!X$2:X409)</f>
        <v>&lt;=1.0000</v>
      </c>
      <c r="V89" s="31" t="s">
        <v>176</v>
      </c>
      <c r="W89" s="1">
        <v>1</v>
      </c>
      <c r="Y89" t="str">
        <f t="shared" si="1"/>
        <v>1278PFR</v>
      </c>
    </row>
    <row r="90" spans="1:27" s="96" customFormat="1" x14ac:dyDescent="0.2">
      <c r="A90" cm="1">
        <f t="array" ref="A90">_xlfn.XLOOKUP(Y90,'NGS IDs for search'!I$2:I465,'NGS IDs for search'!A$2:A465)</f>
        <v>230</v>
      </c>
      <c r="B90">
        <v>1612</v>
      </c>
      <c r="C90" s="1" t="s">
        <v>390</v>
      </c>
      <c r="D90">
        <v>1</v>
      </c>
      <c r="E90" s="12" t="s">
        <v>90</v>
      </c>
      <c r="F90" s="19" t="s">
        <v>91</v>
      </c>
      <c r="G90" s="19" t="s">
        <v>388</v>
      </c>
      <c r="H90" s="12" t="s">
        <v>388</v>
      </c>
      <c r="I90" s="12" t="s">
        <v>181</v>
      </c>
      <c r="J90" t="s">
        <v>8</v>
      </c>
      <c r="K90">
        <v>58</v>
      </c>
      <c r="L90" s="1" t="str" cm="1">
        <f t="array" ref="L90">_xlfn.XLOOKUP(Y90,'Master AST results2'!AB$2:AB410,'Master AST results2'!K$2:K410)</f>
        <v>&lt;=0.1200</v>
      </c>
      <c r="M90" s="1" cm="1">
        <f t="array" ref="M90">_xlfn.XLOOKUP(Y90,'Master AST results2'!AB$2:AB410,'Master AST results2'!M$2:M410)</f>
        <v>1</v>
      </c>
      <c r="N90" s="1" t="str" cm="1">
        <f t="array" ref="N90">_xlfn.XLOOKUP(Y90,'Master AST results2'!AB$2:AB410,'Master AST results2'!O$2:O410)</f>
        <v xml:space="preserve"> &lt;=2.0000</v>
      </c>
      <c r="O90" s="1" t="str" cm="1">
        <f t="array" ref="O90">_xlfn.XLOOKUP(Y90,'Master AST results2'!AB$2:AB410,'Master AST results2'!Q$2:Q410)</f>
        <v>&lt;=0.2500</v>
      </c>
      <c r="P90" s="1" t="str" cm="1">
        <f t="array" ref="P90">_xlfn.XLOOKUP(Y90,'Master AST results2'!AB$2:AB410,'Master AST results2'!S$2:S410)</f>
        <v>&lt;=2.0000</v>
      </c>
      <c r="Q90" s="1" t="str" cm="1">
        <f t="array" ref="Q90">_xlfn.XLOOKUP(Y90,'Master AST results2'!AB$2:AB410,'Master AST results2'!T$2:T410)</f>
        <v>&lt;=0.1200</v>
      </c>
      <c r="R90" s="1" t="str" cm="1">
        <f t="array" ref="R90">_xlfn.XLOOKUP(Y90,'Master AST results2'!AB$2:AB410,'Master AST results2'!U$2:U410)</f>
        <v>&lt;=1.0000</v>
      </c>
      <c r="S90" s="1" t="str" cm="1">
        <f t="array" ref="S90">_xlfn.XLOOKUP(Y90,'Master AST results2'!AB$2:AB410,'Master AST results2'!V$2:V410)</f>
        <v>&lt;=0.5000</v>
      </c>
      <c r="T90" s="1" t="str" cm="1">
        <f t="array" ref="T90">_xlfn.XLOOKUP(Y90, 'Master AST results2'!AB$2:AB410,'Master AST results2'!W$2:W410)</f>
        <v>&lt;=32.0000</v>
      </c>
      <c r="U90" s="1" t="str" cm="1">
        <f t="array" ref="U90">_xlfn.XLOOKUP(Y90,'Master AST results2'!AB$2:AB410,'Master AST results2'!X$2:X410)</f>
        <v>&lt;=1.0000</v>
      </c>
      <c r="V90" s="31" t="s">
        <v>176</v>
      </c>
      <c r="W90" s="1">
        <v>1</v>
      </c>
      <c r="X90"/>
      <c r="Y90" t="str">
        <f t="shared" si="1"/>
        <v>1612PFL</v>
      </c>
    </row>
    <row r="91" spans="1:27" s="96" customFormat="1" x14ac:dyDescent="0.2">
      <c r="A91" cm="1">
        <f t="array" ref="A91">_xlfn.XLOOKUP(Y91,'NGS IDs for search'!I$2:I466,'NGS IDs for search'!A$2:A466)</f>
        <v>231</v>
      </c>
      <c r="B91">
        <v>1612</v>
      </c>
      <c r="C91" s="1" t="s">
        <v>390</v>
      </c>
      <c r="D91">
        <v>1</v>
      </c>
      <c r="E91" s="12" t="s">
        <v>90</v>
      </c>
      <c r="F91" s="19" t="s">
        <v>91</v>
      </c>
      <c r="G91" s="19" t="s">
        <v>388</v>
      </c>
      <c r="H91" s="12" t="s">
        <v>388</v>
      </c>
      <c r="I91" s="12" t="s">
        <v>181</v>
      </c>
      <c r="J91" t="s">
        <v>11</v>
      </c>
      <c r="K91">
        <v>59</v>
      </c>
      <c r="L91" s="1" t="str" cm="1">
        <f t="array" ref="L91">_xlfn.XLOOKUP(Y91,'Master AST results2'!AB$2:AB411,'Master AST results2'!K$2:K411)</f>
        <v>&lt;=0.1200</v>
      </c>
      <c r="M91" s="1" t="str" cm="1">
        <f t="array" ref="M91">_xlfn.XLOOKUP(Y91,'Master AST results2'!AB$2:AB411,'Master AST results2'!M$2:M411)</f>
        <v>&lt;=0.5000</v>
      </c>
      <c r="N91" s="1" t="str" cm="1">
        <f t="array" ref="N91">_xlfn.XLOOKUP(Y91,'Master AST results2'!AB$2:AB411,'Master AST results2'!O$2:O411)</f>
        <v xml:space="preserve"> &lt;=2.0000</v>
      </c>
      <c r="O91" s="1" t="str" cm="1">
        <f t="array" ref="O91">_xlfn.XLOOKUP(Y91,'Master AST results2'!AB$2:AB411,'Master AST results2'!Q$2:Q411)</f>
        <v>&lt;=0.2500</v>
      </c>
      <c r="P91" s="1" t="str" cm="1">
        <f t="array" ref="P91">_xlfn.XLOOKUP(Y91,'Master AST results2'!AB$2:AB411,'Master AST results2'!S$2:S411)</f>
        <v>&lt;=2.0000</v>
      </c>
      <c r="Q91" s="1" t="str" cm="1">
        <f t="array" ref="Q91">_xlfn.XLOOKUP(Y91,'Master AST results2'!AB$2:AB411,'Master AST results2'!T$2:T411)</f>
        <v>&lt;=0.1200</v>
      </c>
      <c r="R91" s="1" t="str" cm="1">
        <f t="array" ref="R91">_xlfn.XLOOKUP(Y91,'Master AST results2'!AB$2:AB411,'Master AST results2'!U$2:U411)</f>
        <v>&lt;=1.0000</v>
      </c>
      <c r="S91" s="1" t="str" cm="1">
        <f t="array" ref="S91">_xlfn.XLOOKUP(Y91,'Master AST results2'!AB$2:AB411,'Master AST results2'!V$2:V411)</f>
        <v>&lt;=0.5000</v>
      </c>
      <c r="T91" s="1" t="str" cm="1">
        <f t="array" ref="T91">_xlfn.XLOOKUP(Y91, 'Master AST results2'!AB$2:AB411,'Master AST results2'!W$2:W411)</f>
        <v>&lt;=32.0000</v>
      </c>
      <c r="U91" s="1" t="str" cm="1">
        <f t="array" ref="U91">_xlfn.XLOOKUP(Y91,'Master AST results2'!AB$2:AB411,'Master AST results2'!X$2:X411)</f>
        <v>&lt;=1.0000</v>
      </c>
      <c r="V91" s="31" t="s">
        <v>176</v>
      </c>
      <c r="W91" s="1">
        <v>1</v>
      </c>
      <c r="X91"/>
      <c r="Y91" t="str">
        <f t="shared" si="1"/>
        <v>1612PFR</v>
      </c>
    </row>
    <row r="92" spans="1:27" s="96" customFormat="1" x14ac:dyDescent="0.2">
      <c r="A92" cm="1">
        <f t="array" ref="A92">_xlfn.XLOOKUP(Y92,'NGS IDs for search'!I$2:I326,'NGS IDs for search'!A$2:A326)</f>
        <v>50</v>
      </c>
      <c r="B92">
        <v>1864</v>
      </c>
      <c r="C92" s="1" t="s">
        <v>390</v>
      </c>
      <c r="D92">
        <v>3</v>
      </c>
      <c r="E92" s="12" t="s">
        <v>104</v>
      </c>
      <c r="F92" s="19" t="s">
        <v>105</v>
      </c>
      <c r="G92" s="19" t="s">
        <v>386</v>
      </c>
      <c r="H92" s="12" t="s">
        <v>180</v>
      </c>
      <c r="I92" s="12" t="s">
        <v>180</v>
      </c>
      <c r="J92" t="s">
        <v>8</v>
      </c>
      <c r="K92">
        <v>8</v>
      </c>
      <c r="L92" s="1" t="str" cm="1">
        <f t="array" ref="L92">_xlfn.XLOOKUP(Y92,'Master AST results2'!AB$2:AB412,'Master AST results2'!K$2:K412)</f>
        <v>&lt;=0.1200</v>
      </c>
      <c r="M92" s="1" t="str" cm="1">
        <f t="array" ref="M92">_xlfn.XLOOKUP(Y92,'Master AST results2'!AB$2:AB412,'Master AST results2'!M$2:M412)</f>
        <v>&lt;=0.5000</v>
      </c>
      <c r="N92" s="1" t="str" cm="1">
        <f t="array" ref="N92">_xlfn.XLOOKUP(Y92,'Master AST results2'!AB$2:AB412,'Master AST results2'!O$2:O412)</f>
        <v xml:space="preserve"> &lt;=2.0000</v>
      </c>
      <c r="O92" s="1" t="str" cm="1">
        <f t="array" ref="O92">_xlfn.XLOOKUP(Y92,'Master AST results2'!AB$2:AB412,'Master AST results2'!Q$2:Q412)</f>
        <v>&lt;=0.2500</v>
      </c>
      <c r="P92" s="1" t="str" cm="1">
        <f t="array" ref="P92">_xlfn.XLOOKUP(Y92,'Master AST results2'!AB$2:AB412,'Master AST results2'!S$2:S412)</f>
        <v>&lt;=2.0000</v>
      </c>
      <c r="Q92" s="1" cm="1">
        <f t="array" ref="Q92">_xlfn.XLOOKUP(Y92,'Master AST results2'!AB$2:AB412,'Master AST results2'!T$2:T412)</f>
        <v>0.25</v>
      </c>
      <c r="R92" s="1" t="str" cm="1">
        <f t="array" ref="R92">_xlfn.XLOOKUP(Y92,'Master AST results2'!AB$2:AB412,'Master AST results2'!U$2:U412)</f>
        <v>&lt;=1.0000</v>
      </c>
      <c r="S92" s="1" t="str" cm="1">
        <f t="array" ref="S92">_xlfn.XLOOKUP(Y92,'Master AST results2'!AB$2:AB412,'Master AST results2'!V$2:V412)</f>
        <v>&lt;=0.5000</v>
      </c>
      <c r="T92" s="1" t="str" cm="1">
        <f t="array" ref="T92">_xlfn.XLOOKUP(Y92, 'Master AST results2'!AB$2:AB412,'Master AST results2'!W$2:W412)</f>
        <v>&gt;256.0000</v>
      </c>
      <c r="U92" s="1" cm="1">
        <f t="array" ref="U92">_xlfn.XLOOKUP(Y92,'Master AST results2'!AB$2:AB412,'Master AST results2'!X$2:X412)</f>
        <v>2</v>
      </c>
      <c r="V92" s="31" t="s">
        <v>176</v>
      </c>
      <c r="W92" s="1">
        <v>1</v>
      </c>
      <c r="X92"/>
      <c r="Y92" t="str">
        <f t="shared" si="1"/>
        <v>1864DOL</v>
      </c>
    </row>
    <row r="93" spans="1:27" x14ac:dyDescent="0.2">
      <c r="A93" cm="1">
        <f t="array" ref="A93">_xlfn.XLOOKUP(Y93,'NGS IDs for search'!I$2:I467,'NGS IDs for search'!A$2:A467)</f>
        <v>134</v>
      </c>
      <c r="B93">
        <v>1864</v>
      </c>
      <c r="C93" s="1" t="s">
        <v>390</v>
      </c>
      <c r="D93">
        <v>3</v>
      </c>
      <c r="E93" s="12" t="s">
        <v>104</v>
      </c>
      <c r="F93" s="19" t="s">
        <v>105</v>
      </c>
      <c r="G93" s="19" t="s">
        <v>386</v>
      </c>
      <c r="H93" s="12" t="s">
        <v>181</v>
      </c>
      <c r="I93" s="12" t="s">
        <v>181</v>
      </c>
      <c r="J93" t="s">
        <v>8</v>
      </c>
      <c r="K93">
        <v>60</v>
      </c>
      <c r="L93" s="1" t="str" cm="1">
        <f t="array" ref="L93">_xlfn.XLOOKUP(Y93,'Master AST results2'!AB$2:AB413,'Master AST results2'!K$2:K413)</f>
        <v>&lt;=0.1200</v>
      </c>
      <c r="M93" s="1" t="str" cm="1">
        <f t="array" ref="M93">_xlfn.XLOOKUP(Y93,'Master AST results2'!AB$2:AB413,'Master AST results2'!M$2:M413)</f>
        <v>&lt;=0.5000</v>
      </c>
      <c r="N93" s="1" t="str" cm="1">
        <f t="array" ref="N93">_xlfn.XLOOKUP(Y93,'Master AST results2'!AB$2:AB413,'Master AST results2'!O$2:O413)</f>
        <v xml:space="preserve"> &lt;=2.0000</v>
      </c>
      <c r="O93" s="1" t="str" cm="1">
        <f t="array" ref="O93">_xlfn.XLOOKUP(Y93,'Master AST results2'!AB$2:AB413,'Master AST results2'!Q$2:Q413)</f>
        <v>&lt;=0.2500</v>
      </c>
      <c r="P93" s="1" t="str" cm="1">
        <f t="array" ref="P93">_xlfn.XLOOKUP(Y93,'Master AST results2'!AB$2:AB413,'Master AST results2'!S$2:S413)</f>
        <v>&lt;=2.0000</v>
      </c>
      <c r="Q93" s="1" t="str" cm="1">
        <f t="array" ref="Q93">_xlfn.XLOOKUP(Y93,'Master AST results2'!AB$2:AB413,'Master AST results2'!T$2:T413)</f>
        <v>&lt;=0.1200</v>
      </c>
      <c r="R93" s="1" t="str" cm="1">
        <f t="array" ref="R93">_xlfn.XLOOKUP(Y93,'Master AST results2'!AB$2:AB413,'Master AST results2'!U$2:U413)</f>
        <v>&lt;=1.0000</v>
      </c>
      <c r="S93" s="1" t="str" cm="1">
        <f t="array" ref="S93">_xlfn.XLOOKUP(Y93,'Master AST results2'!AB$2:AB413,'Master AST results2'!V$2:V413)</f>
        <v>&lt;=0.5000</v>
      </c>
      <c r="T93" s="1" t="str" cm="1">
        <f t="array" ref="T93">_xlfn.XLOOKUP(Y93, 'Master AST results2'!AB$2:AB413,'Master AST results2'!W$2:W413)</f>
        <v>&gt;256.0000</v>
      </c>
      <c r="U93" s="1" cm="1">
        <f t="array" ref="U93">_xlfn.XLOOKUP(Y93,'Master AST results2'!AB$2:AB413,'Master AST results2'!X$2:X413)</f>
        <v>2</v>
      </c>
      <c r="V93" s="31" t="s">
        <v>176</v>
      </c>
      <c r="W93" s="1">
        <v>1</v>
      </c>
      <c r="Y93" t="str">
        <f t="shared" si="1"/>
        <v>1864PFL</v>
      </c>
      <c r="AA93" s="96"/>
    </row>
    <row r="94" spans="1:27" x14ac:dyDescent="0.2">
      <c r="A94" cm="1">
        <f t="array" ref="A94">_xlfn.XLOOKUP(Y94,'NGS IDs for search'!I$2:I468,'NGS IDs for search'!A$2:A468)</f>
        <v>233</v>
      </c>
      <c r="B94">
        <v>2504</v>
      </c>
      <c r="C94" s="1" t="s">
        <v>390</v>
      </c>
      <c r="D94">
        <v>2</v>
      </c>
      <c r="E94" s="12" t="s">
        <v>90</v>
      </c>
      <c r="F94" s="19" t="s">
        <v>91</v>
      </c>
      <c r="G94" s="19" t="s">
        <v>388</v>
      </c>
      <c r="H94" s="12" t="s">
        <v>388</v>
      </c>
      <c r="I94" s="12" t="s">
        <v>181</v>
      </c>
      <c r="J94" t="s">
        <v>11</v>
      </c>
      <c r="K94">
        <v>61</v>
      </c>
      <c r="L94" s="1" t="str" cm="1">
        <f t="array" ref="L94">_xlfn.XLOOKUP(Y94,'Master AST results2'!AB$2:AB414,'Master AST results2'!K$2:K414)</f>
        <v>&lt;=0.1200</v>
      </c>
      <c r="M94" s="1" t="str" cm="1">
        <f t="array" ref="M94">_xlfn.XLOOKUP(Y94,'Master AST results2'!AB$2:AB414,'Master AST results2'!M$2:M414)</f>
        <v>&lt;=0.5000</v>
      </c>
      <c r="N94" s="1" t="str" cm="1">
        <f t="array" ref="N94">_xlfn.XLOOKUP(Y94,'Master AST results2'!AB$2:AB414,'Master AST results2'!O$2:O414)</f>
        <v xml:space="preserve"> &lt;=2.0000</v>
      </c>
      <c r="O94" s="1" cm="1">
        <f t="array" ref="O94">_xlfn.XLOOKUP(Y94,'Master AST results2'!AB$2:AB414,'Master AST results2'!Q$2:Q414)</f>
        <v>4</v>
      </c>
      <c r="P94" s="1" t="str" cm="1">
        <f t="array" ref="P94">_xlfn.XLOOKUP(Y94,'Master AST results2'!AB$2:AB414,'Master AST results2'!S$2:S414)</f>
        <v>&lt;=2.0000</v>
      </c>
      <c r="Q94" s="1" t="str" cm="1">
        <f t="array" ref="Q94">_xlfn.XLOOKUP(Y94,'Master AST results2'!AB$2:AB414,'Master AST results2'!T$2:T414)</f>
        <v>&lt;=0.1200</v>
      </c>
      <c r="R94" s="1" t="str" cm="1">
        <f t="array" ref="R94">_xlfn.XLOOKUP(Y94,'Master AST results2'!AB$2:AB414,'Master AST results2'!U$2:U414)</f>
        <v>&lt;=1.0000</v>
      </c>
      <c r="S94" s="1" t="str" cm="1">
        <f t="array" ref="S94">_xlfn.XLOOKUP(Y94,'Master AST results2'!AB$2:AB414,'Master AST results2'!V$2:V414)</f>
        <v>&lt;=0.5000</v>
      </c>
      <c r="T94" s="1" t="str" cm="1">
        <f t="array" ref="T94">_xlfn.XLOOKUP(Y94, 'Master AST results2'!AB$2:AB414,'Master AST results2'!W$2:W414)</f>
        <v>&lt;=32.0000</v>
      </c>
      <c r="U94" s="1" t="str" cm="1">
        <f t="array" ref="U94">_xlfn.XLOOKUP(Y94,'Master AST results2'!AB$2:AB414,'Master AST results2'!X$2:X414)</f>
        <v>&lt;=1.0000</v>
      </c>
      <c r="V94" s="31" t="s">
        <v>176</v>
      </c>
      <c r="W94" s="1">
        <v>1</v>
      </c>
      <c r="Y94" t="str">
        <f t="shared" si="1"/>
        <v>2504PFR</v>
      </c>
    </row>
    <row r="95" spans="1:27" x14ac:dyDescent="0.2">
      <c r="A95" cm="1">
        <f t="array" ref="A95">_xlfn.XLOOKUP(Y95,'NGS IDs for search'!I$2:I327,'NGS IDs for search'!A$2:A327)</f>
        <v>51</v>
      </c>
      <c r="B95">
        <v>2615</v>
      </c>
      <c r="C95" s="1" t="s">
        <v>390</v>
      </c>
      <c r="D95">
        <v>2</v>
      </c>
      <c r="E95" s="12" t="s">
        <v>104</v>
      </c>
      <c r="F95" s="19" t="s">
        <v>105</v>
      </c>
      <c r="G95" s="19" t="s">
        <v>386</v>
      </c>
      <c r="H95" s="12" t="s">
        <v>180</v>
      </c>
      <c r="I95" s="12" t="s">
        <v>180</v>
      </c>
      <c r="J95" t="s">
        <v>11</v>
      </c>
      <c r="K95">
        <v>9</v>
      </c>
      <c r="L95" s="1" t="str" cm="1">
        <f t="array" ref="L95">_xlfn.XLOOKUP(Y95,'Master AST results2'!AB$2:AB415,'Master AST results2'!K$2:K415)</f>
        <v>&lt;=0.1200</v>
      </c>
      <c r="M95" s="1" t="str" cm="1">
        <f t="array" ref="M95">_xlfn.XLOOKUP(Y95,'Master AST results2'!AB$2:AB415,'Master AST results2'!M$2:M415)</f>
        <v>&lt;=0.5000</v>
      </c>
      <c r="N95" s="1" t="str" cm="1">
        <f t="array" ref="N95">_xlfn.XLOOKUP(Y95,'Master AST results2'!AB$2:AB415,'Master AST results2'!O$2:O415)</f>
        <v xml:space="preserve"> &lt;=2.0000</v>
      </c>
      <c r="O95" s="1" t="str" cm="1">
        <f t="array" ref="O95">_xlfn.XLOOKUP(Y95,'Master AST results2'!AB$2:AB415,'Master AST results2'!Q$2:Q415)</f>
        <v>&lt;=0.2500</v>
      </c>
      <c r="P95" s="1" t="str" cm="1">
        <f t="array" ref="P95">_xlfn.XLOOKUP(Y95,'Master AST results2'!AB$2:AB415,'Master AST results2'!S$2:S415)</f>
        <v>&lt;=2.0000</v>
      </c>
      <c r="Q95" s="1" cm="1">
        <f t="array" ref="Q95">_xlfn.XLOOKUP(Y95,'Master AST results2'!AB$2:AB415,'Master AST results2'!T$2:T415)</f>
        <v>0.25</v>
      </c>
      <c r="R95" s="1" t="str" cm="1">
        <f t="array" ref="R95">_xlfn.XLOOKUP(Y95,'Master AST results2'!AB$2:AB415,'Master AST results2'!U$2:U415)</f>
        <v>&lt;=1.0000</v>
      </c>
      <c r="S95" s="1" t="str" cm="1">
        <f t="array" ref="S95">_xlfn.XLOOKUP(Y95,'Master AST results2'!AB$2:AB415,'Master AST results2'!V$2:V415)</f>
        <v>&lt;=0.5000</v>
      </c>
      <c r="T95" s="1" t="str" cm="1">
        <f t="array" ref="T95">_xlfn.XLOOKUP(Y95, 'Master AST results2'!AB$2:AB415,'Master AST results2'!W$2:W415)</f>
        <v>&gt;256.0000</v>
      </c>
      <c r="U95" s="1" cm="1">
        <f t="array" ref="U95">_xlfn.XLOOKUP(Y95,'Master AST results2'!AB$2:AB415,'Master AST results2'!X$2:X415)</f>
        <v>2</v>
      </c>
      <c r="V95" s="31" t="s">
        <v>176</v>
      </c>
      <c r="W95" s="1">
        <v>1</v>
      </c>
      <c r="Y95" t="str">
        <f t="shared" si="1"/>
        <v>2615DOR</v>
      </c>
    </row>
    <row r="96" spans="1:27" x14ac:dyDescent="0.2">
      <c r="A96" cm="1">
        <f t="array" ref="A96">_xlfn.XLOOKUP(Y96,'NGS IDs for search'!I$2:I469,'NGS IDs for search'!A$2:A469)</f>
        <v>135</v>
      </c>
      <c r="B96">
        <v>2615</v>
      </c>
      <c r="C96" s="1" t="s">
        <v>390</v>
      </c>
      <c r="D96">
        <v>2</v>
      </c>
      <c r="E96" s="12" t="s">
        <v>108</v>
      </c>
      <c r="F96" s="132" t="s">
        <v>325</v>
      </c>
      <c r="G96" s="19" t="s">
        <v>386</v>
      </c>
      <c r="H96" s="12" t="s">
        <v>181</v>
      </c>
      <c r="I96" s="12" t="s">
        <v>181</v>
      </c>
      <c r="J96" t="s">
        <v>11</v>
      </c>
      <c r="K96">
        <v>62</v>
      </c>
      <c r="L96" s="1" t="str" cm="1">
        <f t="array" ref="L96">_xlfn.XLOOKUP(Y96,'Master AST results2'!AB$2:AB416,'Master AST results2'!K$2:K416)</f>
        <v>&lt;=0.1200</v>
      </c>
      <c r="M96" s="1" t="str" cm="1">
        <f t="array" ref="M96">_xlfn.XLOOKUP(Y96,'Master AST results2'!AB$2:AB416,'Master AST results2'!M$2:M416)</f>
        <v>&lt;=0.5000</v>
      </c>
      <c r="N96" s="1" t="str" cm="1">
        <f t="array" ref="N96">_xlfn.XLOOKUP(Y96,'Master AST results2'!AB$2:AB416,'Master AST results2'!O$2:O416)</f>
        <v xml:space="preserve"> &lt;=2.0000</v>
      </c>
      <c r="O96" s="1" t="str" cm="1">
        <f t="array" ref="O96">_xlfn.XLOOKUP(Y96,'Master AST results2'!AB$2:AB416,'Master AST results2'!Q$2:Q416)</f>
        <v>&lt;=0.2500</v>
      </c>
      <c r="P96" s="1" t="str" cm="1">
        <f t="array" ref="P96">_xlfn.XLOOKUP(Y96,'Master AST results2'!AB$2:AB416,'Master AST results2'!S$2:S416)</f>
        <v>&lt;=2.0000</v>
      </c>
      <c r="Q96" s="1" cm="1">
        <f t="array" ref="Q96">_xlfn.XLOOKUP(Y96,'Master AST results2'!AB$2:AB416,'Master AST results2'!T$2:T416)</f>
        <v>0.25</v>
      </c>
      <c r="R96" s="1" t="str" cm="1">
        <f t="array" ref="R96">_xlfn.XLOOKUP(Y96,'Master AST results2'!AB$2:AB416,'Master AST results2'!U$2:U416)</f>
        <v>&lt;=1.0000</v>
      </c>
      <c r="S96" s="1" t="str" cm="1">
        <f t="array" ref="S96">_xlfn.XLOOKUP(Y96,'Master AST results2'!AB$2:AB416,'Master AST results2'!V$2:V416)</f>
        <v>&lt;=0.5000</v>
      </c>
      <c r="T96" s="1" t="str" cm="1">
        <f t="array" ref="T96">_xlfn.XLOOKUP(Y96, 'Master AST results2'!AB$2:AB416,'Master AST results2'!W$2:W416)</f>
        <v>&gt;256.0000</v>
      </c>
      <c r="U96" s="1" cm="1">
        <f t="array" ref="U96">_xlfn.XLOOKUP(Y96,'Master AST results2'!AB$2:AB416,'Master AST results2'!X$2:X416)</f>
        <v>2</v>
      </c>
      <c r="V96" s="31" t="s">
        <v>176</v>
      </c>
      <c r="W96" s="1">
        <v>1</v>
      </c>
      <c r="Y96" t="str">
        <f t="shared" si="1"/>
        <v>2615PFR</v>
      </c>
    </row>
    <row r="97" spans="1:27" x14ac:dyDescent="0.2">
      <c r="A97" cm="1">
        <f t="array" ref="A97">_xlfn.XLOOKUP(Y97,'NGS IDs for search'!I$2:I470,'NGS IDs for search'!A$2:A470)</f>
        <v>234</v>
      </c>
      <c r="B97">
        <v>2707</v>
      </c>
      <c r="C97" s="1" t="s">
        <v>390</v>
      </c>
      <c r="D97">
        <v>1</v>
      </c>
      <c r="E97" s="12" t="s">
        <v>90</v>
      </c>
      <c r="F97" s="19" t="s">
        <v>91</v>
      </c>
      <c r="G97" s="19" t="s">
        <v>388</v>
      </c>
      <c r="H97" s="12" t="s">
        <v>388</v>
      </c>
      <c r="I97" s="12" t="s">
        <v>181</v>
      </c>
      <c r="J97" t="s">
        <v>8</v>
      </c>
      <c r="K97">
        <v>63</v>
      </c>
      <c r="L97" s="1" t="str" cm="1">
        <f t="array" ref="L97">_xlfn.XLOOKUP(Y97,'Master AST results2'!AB$2:AB417,'Master AST results2'!K$2:K417)</f>
        <v>&lt;=0.1200</v>
      </c>
      <c r="M97" s="1" cm="1">
        <f t="array" ref="M97">_xlfn.XLOOKUP(Y97,'Master AST results2'!AB$2:AB417,'Master AST results2'!M$2:M417)</f>
        <v>1</v>
      </c>
      <c r="N97" s="1" t="str" cm="1">
        <f t="array" ref="N97">_xlfn.XLOOKUP(Y97,'Master AST results2'!AB$2:AB417,'Master AST results2'!O$2:O417)</f>
        <v xml:space="preserve"> &lt;=2.0000</v>
      </c>
      <c r="O97" s="1" t="str" cm="1">
        <f t="array" ref="O97">_xlfn.XLOOKUP(Y97,'Master AST results2'!AB$2:AB417,'Master AST results2'!Q$2:Q417)</f>
        <v>&lt;=0.2500</v>
      </c>
      <c r="P97" s="1" t="str" cm="1">
        <f t="array" ref="P97">_xlfn.XLOOKUP(Y97,'Master AST results2'!AB$2:AB417,'Master AST results2'!S$2:S417)</f>
        <v>&lt;=2.0000</v>
      </c>
      <c r="Q97" s="1" t="str" cm="1">
        <f t="array" ref="Q97">_xlfn.XLOOKUP(Y97,'Master AST results2'!AB$2:AB417,'Master AST results2'!T$2:T417)</f>
        <v>&lt;=0.1200</v>
      </c>
      <c r="R97" s="1" t="str" cm="1">
        <f t="array" ref="R97">_xlfn.XLOOKUP(Y97,'Master AST results2'!AB$2:AB417,'Master AST results2'!U$2:U417)</f>
        <v>&lt;=1.0000</v>
      </c>
      <c r="S97" s="1" t="str" cm="1">
        <f t="array" ref="S97">_xlfn.XLOOKUP(Y97,'Master AST results2'!AB$2:AB417,'Master AST results2'!V$2:V417)</f>
        <v>&lt;=0.5000</v>
      </c>
      <c r="T97" s="1" t="str" cm="1">
        <f t="array" ref="T97">_xlfn.XLOOKUP(Y97, 'Master AST results2'!AB$2:AB417,'Master AST results2'!W$2:W417)</f>
        <v>&gt;256.0000</v>
      </c>
      <c r="U97" s="1" t="str" cm="1">
        <f t="array" ref="U97">_xlfn.XLOOKUP(Y97,'Master AST results2'!AB$2:AB417,'Master AST results2'!X$2:X417)</f>
        <v>&lt;=1.0000</v>
      </c>
      <c r="V97" s="31" t="s">
        <v>176</v>
      </c>
      <c r="W97" s="1">
        <v>1</v>
      </c>
      <c r="Y97" t="str">
        <f t="shared" si="1"/>
        <v>2707PFL</v>
      </c>
    </row>
    <row r="98" spans="1:27" x14ac:dyDescent="0.2">
      <c r="A98" cm="1">
        <f t="array" ref="A98">_xlfn.XLOOKUP(Y98,'NGS IDs for search'!I$2:I471,'NGS IDs for search'!A$2:A471)</f>
        <v>237</v>
      </c>
      <c r="B98">
        <v>2778</v>
      </c>
      <c r="C98" s="1" t="s">
        <v>390</v>
      </c>
      <c r="D98">
        <v>2</v>
      </c>
      <c r="E98" s="12" t="s">
        <v>90</v>
      </c>
      <c r="F98" s="19" t="s">
        <v>91</v>
      </c>
      <c r="G98" s="19" t="s">
        <v>388</v>
      </c>
      <c r="H98" s="12" t="s">
        <v>388</v>
      </c>
      <c r="I98" s="12" t="s">
        <v>181</v>
      </c>
      <c r="J98" t="s">
        <v>11</v>
      </c>
      <c r="K98">
        <v>64</v>
      </c>
      <c r="L98" s="1" t="str" cm="1">
        <f t="array" ref="L98">_xlfn.XLOOKUP(Y98,'Master AST results2'!AB$2:AB418,'Master AST results2'!K$2:K418)</f>
        <v>&lt;=0.1200</v>
      </c>
      <c r="M98" s="1" cm="1">
        <f t="array" ref="M98">_xlfn.XLOOKUP(Y98,'Master AST results2'!AB$2:AB418,'Master AST results2'!M$2:M418)</f>
        <v>1</v>
      </c>
      <c r="N98" s="1" t="str" cm="1">
        <f t="array" ref="N98">_xlfn.XLOOKUP(Y98,'Master AST results2'!AB$2:AB418,'Master AST results2'!O$2:O418)</f>
        <v xml:space="preserve"> &lt;=2.0000</v>
      </c>
      <c r="O98" s="1" t="str" cm="1">
        <f t="array" ref="O98">_xlfn.XLOOKUP(Y98,'Master AST results2'!AB$2:AB418,'Master AST results2'!Q$2:Q418)</f>
        <v>&lt;=0.2500</v>
      </c>
      <c r="P98" s="1" t="str" cm="1">
        <f t="array" ref="P98">_xlfn.XLOOKUP(Y98,'Master AST results2'!AB$2:AB418,'Master AST results2'!S$2:S418)</f>
        <v>&lt;=2.0000</v>
      </c>
      <c r="Q98" s="1" t="str" cm="1">
        <f t="array" ref="Q98">_xlfn.XLOOKUP(Y98,'Master AST results2'!AB$2:AB418,'Master AST results2'!T$2:T418)</f>
        <v>&lt;=0.1200</v>
      </c>
      <c r="R98" s="1" t="str" cm="1">
        <f t="array" ref="R98">_xlfn.XLOOKUP(Y98,'Master AST results2'!AB$2:AB418,'Master AST results2'!U$2:U418)</f>
        <v>&lt;=1.0000</v>
      </c>
      <c r="S98" s="1" t="str" cm="1">
        <f t="array" ref="S98">_xlfn.XLOOKUP(Y98,'Master AST results2'!AB$2:AB418,'Master AST results2'!V$2:V418)</f>
        <v>&lt;=0.5000</v>
      </c>
      <c r="T98" s="1" t="str" cm="1">
        <f t="array" ref="T98">_xlfn.XLOOKUP(Y98, 'Master AST results2'!AB$2:AB418,'Master AST results2'!W$2:W418)</f>
        <v>&lt;=32.0000</v>
      </c>
      <c r="U98" s="1" t="str" cm="1">
        <f t="array" ref="U98">_xlfn.XLOOKUP(Y98,'Master AST results2'!AB$2:AB418,'Master AST results2'!X$2:X418)</f>
        <v>&lt;=1.0000</v>
      </c>
      <c r="V98" s="31" t="s">
        <v>176</v>
      </c>
      <c r="W98" s="1">
        <v>1</v>
      </c>
      <c r="Y98" t="str">
        <f t="shared" si="1"/>
        <v>2778PFR</v>
      </c>
    </row>
    <row r="99" spans="1:27" x14ac:dyDescent="0.2">
      <c r="A99" cm="1">
        <f t="array" ref="A99">_xlfn.XLOOKUP(Y99,'NGS IDs for search'!I$2:I328,'NGS IDs for search'!A$2:A328)</f>
        <v>52</v>
      </c>
      <c r="B99">
        <v>3286</v>
      </c>
      <c r="C99" s="1" t="s">
        <v>390</v>
      </c>
      <c r="D99">
        <v>3</v>
      </c>
      <c r="E99" s="12" t="s">
        <v>104</v>
      </c>
      <c r="F99" s="19" t="s">
        <v>105</v>
      </c>
      <c r="G99" s="19" t="s">
        <v>386</v>
      </c>
      <c r="H99" s="12" t="s">
        <v>180</v>
      </c>
      <c r="I99" s="12" t="s">
        <v>180</v>
      </c>
      <c r="J99" t="s">
        <v>8</v>
      </c>
      <c r="K99">
        <v>10</v>
      </c>
      <c r="L99" s="1" t="str" cm="1">
        <f t="array" ref="L99">_xlfn.XLOOKUP(Y99,'Master AST results2'!AB$2:AB419,'Master AST results2'!K$2:K419)</f>
        <v>&lt;=0.1200</v>
      </c>
      <c r="M99" s="1" t="str" cm="1">
        <f t="array" ref="M99">_xlfn.XLOOKUP(Y99,'Master AST results2'!AB$2:AB419,'Master AST results2'!M$2:M419)</f>
        <v>&lt;=0.5000</v>
      </c>
      <c r="N99" s="1" t="str" cm="1">
        <f t="array" ref="N99">_xlfn.XLOOKUP(Y99,'Master AST results2'!AB$2:AB419,'Master AST results2'!O$2:O419)</f>
        <v xml:space="preserve"> &lt;=2.0000</v>
      </c>
      <c r="O99" s="1" t="str" cm="1">
        <f t="array" ref="O99">_xlfn.XLOOKUP(Y99,'Master AST results2'!AB$2:AB419,'Master AST results2'!Q$2:Q419)</f>
        <v>&lt;=0.2500</v>
      </c>
      <c r="P99" s="1" t="str" cm="1">
        <f t="array" ref="P99">_xlfn.XLOOKUP(Y99,'Master AST results2'!AB$2:AB419,'Master AST results2'!S$2:S419)</f>
        <v>&lt;=2.0000</v>
      </c>
      <c r="Q99" s="1" cm="1">
        <f t="array" ref="Q99">_xlfn.XLOOKUP(Y99,'Master AST results2'!AB$2:AB419,'Master AST results2'!T$2:T419)</f>
        <v>0.25</v>
      </c>
      <c r="R99" s="1" t="str" cm="1">
        <f t="array" ref="R99">_xlfn.XLOOKUP(Y99,'Master AST results2'!AB$2:AB419,'Master AST results2'!U$2:U419)</f>
        <v>&lt;=1.0000</v>
      </c>
      <c r="S99" s="1" t="str" cm="1">
        <f t="array" ref="S99">_xlfn.XLOOKUP(Y99,'Master AST results2'!AB$2:AB419,'Master AST results2'!V$2:V419)</f>
        <v>&lt;=0.5000</v>
      </c>
      <c r="T99" s="1" t="str" cm="1">
        <f t="array" ref="T99">_xlfn.XLOOKUP(Y99, 'Master AST results2'!AB$2:AB419,'Master AST results2'!W$2:W419)</f>
        <v>&gt;256.0000</v>
      </c>
      <c r="U99" s="1" cm="1">
        <f t="array" ref="U99">_xlfn.XLOOKUP(Y99,'Master AST results2'!AB$2:AB419,'Master AST results2'!X$2:X419)</f>
        <v>2</v>
      </c>
      <c r="V99" s="31" t="s">
        <v>176</v>
      </c>
      <c r="W99" s="1">
        <v>1</v>
      </c>
      <c r="Y99" t="str">
        <f t="shared" si="1"/>
        <v>3286DOL</v>
      </c>
    </row>
    <row r="100" spans="1:27" s="96" customFormat="1" x14ac:dyDescent="0.2">
      <c r="A100" cm="1">
        <f t="array" ref="A100">_xlfn.XLOOKUP(Y100,'NGS IDs for search'!I$2:I472,'NGS IDs for search'!A$2:A472)</f>
        <v>136</v>
      </c>
      <c r="B100">
        <v>3286</v>
      </c>
      <c r="C100" s="1" t="s">
        <v>390</v>
      </c>
      <c r="D100">
        <v>3</v>
      </c>
      <c r="E100" s="12" t="s">
        <v>104</v>
      </c>
      <c r="F100" s="19" t="s">
        <v>105</v>
      </c>
      <c r="G100" s="19" t="s">
        <v>386</v>
      </c>
      <c r="H100" s="12" t="s">
        <v>181</v>
      </c>
      <c r="I100" s="12" t="s">
        <v>181</v>
      </c>
      <c r="J100" t="s">
        <v>8</v>
      </c>
      <c r="K100">
        <v>65</v>
      </c>
      <c r="L100" s="1" t="str" cm="1">
        <f t="array" ref="L100">_xlfn.XLOOKUP(Y100,'Master AST results2'!AB$2:AB420,'Master AST results2'!K$2:K420)</f>
        <v>&lt;=0.1200</v>
      </c>
      <c r="M100" s="1" t="str" cm="1">
        <f t="array" ref="M100">_xlfn.XLOOKUP(Y100,'Master AST results2'!AB$2:AB420,'Master AST results2'!M$2:M420)</f>
        <v>&lt;=0.5000</v>
      </c>
      <c r="N100" s="1" t="str" cm="1">
        <f t="array" ref="N100">_xlfn.XLOOKUP(Y100,'Master AST results2'!AB$2:AB420,'Master AST results2'!O$2:O420)</f>
        <v xml:space="preserve"> &lt;=2.0000</v>
      </c>
      <c r="O100" s="1" t="str" cm="1">
        <f t="array" ref="O100">_xlfn.XLOOKUP(Y100,'Master AST results2'!AB$2:AB420,'Master AST results2'!Q$2:Q420)</f>
        <v>&lt;=0.2500</v>
      </c>
      <c r="P100" s="1" t="str" cm="1">
        <f t="array" ref="P100">_xlfn.XLOOKUP(Y100,'Master AST results2'!AB$2:AB420,'Master AST results2'!S$2:S420)</f>
        <v>&lt;=2.0000</v>
      </c>
      <c r="Q100" s="1" cm="1">
        <f t="array" ref="Q100">_xlfn.XLOOKUP(Y100,'Master AST results2'!AB$2:AB420,'Master AST results2'!T$2:T420)</f>
        <v>0.25</v>
      </c>
      <c r="R100" s="1" t="str" cm="1">
        <f t="array" ref="R100">_xlfn.XLOOKUP(Y100,'Master AST results2'!AB$2:AB420,'Master AST results2'!U$2:U420)</f>
        <v>&lt;=1.0000</v>
      </c>
      <c r="S100" s="1" t="str" cm="1">
        <f t="array" ref="S100">_xlfn.XLOOKUP(Y100,'Master AST results2'!AB$2:AB420,'Master AST results2'!V$2:V420)</f>
        <v>&lt;=0.5000</v>
      </c>
      <c r="T100" s="1" t="str" cm="1">
        <f t="array" ref="T100">_xlfn.XLOOKUP(Y100, 'Master AST results2'!AB$2:AB420,'Master AST results2'!W$2:W420)</f>
        <v>&gt;256.0000</v>
      </c>
      <c r="U100" s="1" cm="1">
        <f t="array" ref="U100">_xlfn.XLOOKUP(Y100,'Master AST results2'!AB$2:AB420,'Master AST results2'!X$2:X420)</f>
        <v>2</v>
      </c>
      <c r="V100" s="31" t="s">
        <v>176</v>
      </c>
      <c r="W100" s="1">
        <v>1</v>
      </c>
      <c r="X100"/>
      <c r="Y100" t="str">
        <f t="shared" si="1"/>
        <v>3286PFL</v>
      </c>
    </row>
    <row r="101" spans="1:27" s="96" customFormat="1" x14ac:dyDescent="0.2">
      <c r="A101" s="96" cm="1">
        <f t="array" ref="A101">_xlfn.XLOOKUP(Y101,'NGS IDs for search'!I$2:I329,'NGS IDs for search'!A$2:A329)</f>
        <v>53</v>
      </c>
      <c r="B101" s="96">
        <v>3414</v>
      </c>
      <c r="C101" s="98" t="s">
        <v>390</v>
      </c>
      <c r="D101" s="96">
        <v>3</v>
      </c>
      <c r="E101" s="99"/>
      <c r="F101" s="106" t="s">
        <v>105</v>
      </c>
      <c r="G101" s="98" t="s">
        <v>129</v>
      </c>
      <c r="H101" s="98" t="s">
        <v>129</v>
      </c>
      <c r="I101" s="98" t="s">
        <v>180</v>
      </c>
      <c r="J101" s="96" t="s">
        <v>8</v>
      </c>
      <c r="K101" s="96">
        <v>11</v>
      </c>
      <c r="L101" s="1" cm="1">
        <f t="array" ref="L101">_xlfn.XLOOKUP(Y101,'Master AST results2'!AB$2:AB421,'Master AST results2'!K$2:K421)</f>
        <v>0.25</v>
      </c>
      <c r="M101" s="1" t="str" cm="1">
        <f t="array" ref="M101">_xlfn.XLOOKUP(Y101,'Master AST results2'!AB$2:AB421,'Master AST results2'!M$2:M421)</f>
        <v>&lt;=0.5000</v>
      </c>
      <c r="N101" s="1" t="str" cm="1">
        <f t="array" ref="N101">_xlfn.XLOOKUP(Y101,'Master AST results2'!AB$2:AB421,'Master AST results2'!O$2:O421)</f>
        <v xml:space="preserve"> &lt;=2.0000</v>
      </c>
      <c r="O101" s="1" t="str" cm="1">
        <f t="array" ref="O101">_xlfn.XLOOKUP(Y101,'Master AST results2'!AB$2:AB421,'Master AST results2'!Q$2:Q421)</f>
        <v>&lt;=0.2500</v>
      </c>
      <c r="P101" s="1" t="str" cm="1">
        <f t="array" ref="P101">_xlfn.XLOOKUP(Y101,'Master AST results2'!AB$2:AB421,'Master AST results2'!S$2:S421)</f>
        <v>&lt;=2.0000</v>
      </c>
      <c r="Q101" s="1" cm="1">
        <f t="array" ref="Q101">_xlfn.XLOOKUP(Y101,'Master AST results2'!AB$2:AB421,'Master AST results2'!T$2:T421)</f>
        <v>0.25</v>
      </c>
      <c r="R101" s="1" t="str" cm="1">
        <f t="array" ref="R101">_xlfn.XLOOKUP(Y101,'Master AST results2'!AB$2:AB421,'Master AST results2'!U$2:U421)</f>
        <v>&lt;=1.0000</v>
      </c>
      <c r="S101" s="1" t="str" cm="1">
        <f t="array" ref="S101">_xlfn.XLOOKUP(Y101,'Master AST results2'!AB$2:AB421,'Master AST results2'!V$2:V421)</f>
        <v>&lt;=0.5000</v>
      </c>
      <c r="T101" s="1" t="str" cm="1">
        <f t="array" ref="T101">_xlfn.XLOOKUP(Y101, 'Master AST results2'!AB$2:AB421,'Master AST results2'!W$2:W421)</f>
        <v>&gt;256.0000</v>
      </c>
      <c r="U101" s="1" cm="1">
        <f t="array" ref="U101">_xlfn.XLOOKUP(Y101,'Master AST results2'!AB$2:AB421,'Master AST results2'!X$2:X421)</f>
        <v>2</v>
      </c>
      <c r="V101" s="100" t="s">
        <v>176</v>
      </c>
      <c r="W101" s="98">
        <v>1</v>
      </c>
      <c r="Y101" s="96" t="str">
        <f t="shared" si="1"/>
        <v>3414DOL</v>
      </c>
    </row>
    <row r="102" spans="1:27" s="96" customFormat="1" x14ac:dyDescent="0.2">
      <c r="A102" s="96" cm="1">
        <f t="array" ref="A102">_xlfn.XLOOKUP(Y102,'NGS IDs for search'!I$2:I330,'NGS IDs for search'!A$2:A330)</f>
        <v>54</v>
      </c>
      <c r="B102" s="96">
        <v>3414</v>
      </c>
      <c r="C102" s="98" t="s">
        <v>390</v>
      </c>
      <c r="D102" s="96">
        <v>3</v>
      </c>
      <c r="E102" s="99"/>
      <c r="F102" s="106" t="s">
        <v>105</v>
      </c>
      <c r="G102" s="98" t="s">
        <v>129</v>
      </c>
      <c r="H102" s="98" t="s">
        <v>129</v>
      </c>
      <c r="I102" s="98" t="s">
        <v>180</v>
      </c>
      <c r="J102" s="96" t="s">
        <v>11</v>
      </c>
      <c r="K102" s="96">
        <v>12</v>
      </c>
      <c r="L102" s="1" cm="1">
        <f t="array" ref="L102">_xlfn.XLOOKUP(Y102,'Master AST results2'!AB$2:AB422,'Master AST results2'!K$2:K422)</f>
        <v>0.25</v>
      </c>
      <c r="M102" s="1" cm="1">
        <f t="array" ref="M102">_xlfn.XLOOKUP(Y102,'Master AST results2'!AB$2:AB422,'Master AST results2'!M$2:M422)</f>
        <v>1</v>
      </c>
      <c r="N102" s="1" t="str" cm="1">
        <f t="array" ref="N102">_xlfn.XLOOKUP(Y102,'Master AST results2'!AB$2:AB422,'Master AST results2'!O$2:O422)</f>
        <v xml:space="preserve"> &lt;=2.0000</v>
      </c>
      <c r="O102" s="1" t="str" cm="1">
        <f t="array" ref="O102">_xlfn.XLOOKUP(Y102,'Master AST results2'!AB$2:AB422,'Master AST results2'!Q$2:Q422)</f>
        <v>&gt;4.0000</v>
      </c>
      <c r="P102" s="1" t="str" cm="1">
        <f t="array" ref="P102">_xlfn.XLOOKUP(Y102,'Master AST results2'!AB$2:AB422,'Master AST results2'!S$2:S422)</f>
        <v>&lt;=2.0000</v>
      </c>
      <c r="Q102" s="1" cm="1">
        <f t="array" ref="Q102">_xlfn.XLOOKUP(Y102,'Master AST results2'!AB$2:AB422,'Master AST results2'!T$2:T422)</f>
        <v>0.5</v>
      </c>
      <c r="R102" s="1" t="str" cm="1">
        <f t="array" ref="R102">_xlfn.XLOOKUP(Y102,'Master AST results2'!AB$2:AB422,'Master AST results2'!U$2:U422)</f>
        <v>&lt;=1.0000</v>
      </c>
      <c r="S102" s="1" t="str" cm="1">
        <f t="array" ref="S102">_xlfn.XLOOKUP(Y102,'Master AST results2'!AB$2:AB422,'Master AST results2'!V$2:V422)</f>
        <v>&lt;=0.5000</v>
      </c>
      <c r="T102" s="1" t="str" cm="1">
        <f t="array" ref="T102">_xlfn.XLOOKUP(Y102, 'Master AST results2'!AB$2:AB422,'Master AST results2'!W$2:W422)</f>
        <v>&gt;256.0000</v>
      </c>
      <c r="U102" s="1" cm="1">
        <f t="array" ref="U102">_xlfn.XLOOKUP(Y102,'Master AST results2'!AB$2:AB422,'Master AST results2'!X$2:X422)</f>
        <v>2</v>
      </c>
      <c r="V102" s="56" t="s">
        <v>176</v>
      </c>
      <c r="W102" s="41">
        <v>1</v>
      </c>
      <c r="Y102" s="96" t="str">
        <f t="shared" si="1"/>
        <v>3414DOR</v>
      </c>
    </row>
    <row r="103" spans="1:27" x14ac:dyDescent="0.2">
      <c r="A103" cm="1">
        <f t="array" ref="A103">_xlfn.XLOOKUP(Y103,'NGS IDs for search'!I$2:I473,'NGS IDs for search'!A$2:A473)</f>
        <v>239</v>
      </c>
      <c r="B103">
        <v>3462</v>
      </c>
      <c r="C103" s="1" t="s">
        <v>390</v>
      </c>
      <c r="D103">
        <v>1</v>
      </c>
      <c r="E103" s="12" t="s">
        <v>90</v>
      </c>
      <c r="F103" s="19" t="s">
        <v>91</v>
      </c>
      <c r="G103" s="19" t="s">
        <v>388</v>
      </c>
      <c r="H103" s="12" t="s">
        <v>388</v>
      </c>
      <c r="I103" s="12" t="s">
        <v>181</v>
      </c>
      <c r="J103" t="s">
        <v>11</v>
      </c>
      <c r="K103">
        <v>66</v>
      </c>
      <c r="L103" s="1" t="str" cm="1">
        <f t="array" ref="L103">_xlfn.XLOOKUP(Y103,'Master AST results2'!AB$2:AB423,'Master AST results2'!K$2:K423)</f>
        <v>&lt;=0.1200</v>
      </c>
      <c r="M103" s="1" t="str" cm="1">
        <f t="array" ref="M103">_xlfn.XLOOKUP(Y103,'Master AST results2'!AB$2:AB423,'Master AST results2'!M$2:M423)</f>
        <v>&lt;=0.5000</v>
      </c>
      <c r="N103" s="1" t="str" cm="1">
        <f t="array" ref="N103">_xlfn.XLOOKUP(Y103,'Master AST results2'!AB$2:AB423,'Master AST results2'!O$2:O423)</f>
        <v xml:space="preserve"> &lt;=2.0000</v>
      </c>
      <c r="O103" s="1" t="str" cm="1">
        <f t="array" ref="O103">_xlfn.XLOOKUP(Y103,'Master AST results2'!AB$2:AB423,'Master AST results2'!Q$2:Q423)</f>
        <v>&gt;4.0000</v>
      </c>
      <c r="P103" s="1" t="str" cm="1">
        <f t="array" ref="P103">_xlfn.XLOOKUP(Y103,'Master AST results2'!AB$2:AB423,'Master AST results2'!S$2:S423)</f>
        <v>&lt;=2.0000</v>
      </c>
      <c r="Q103" s="1" t="str" cm="1">
        <f t="array" ref="Q103">_xlfn.XLOOKUP(Y103,'Master AST results2'!AB$2:AB423,'Master AST results2'!T$2:T423)</f>
        <v>&lt;=0.1200</v>
      </c>
      <c r="R103" s="1" t="str" cm="1">
        <f t="array" ref="R103">_xlfn.XLOOKUP(Y103,'Master AST results2'!AB$2:AB423,'Master AST results2'!U$2:U423)</f>
        <v>&lt;=1.0000</v>
      </c>
      <c r="S103" s="1" t="str" cm="1">
        <f t="array" ref="S103">_xlfn.XLOOKUP(Y103,'Master AST results2'!AB$2:AB423,'Master AST results2'!V$2:V423)</f>
        <v>&lt;=0.5000</v>
      </c>
      <c r="T103" s="1" t="str" cm="1">
        <f t="array" ref="T103">_xlfn.XLOOKUP(Y103, 'Master AST results2'!AB$2:AB423,'Master AST results2'!W$2:W423)</f>
        <v>&lt;=32.0000</v>
      </c>
      <c r="U103" s="1" t="str" cm="1">
        <f t="array" ref="U103">_xlfn.XLOOKUP(Y103,'Master AST results2'!AB$2:AB423,'Master AST results2'!X$2:X423)</f>
        <v>&lt;=1.0000</v>
      </c>
      <c r="V103" s="31" t="s">
        <v>176</v>
      </c>
      <c r="W103" s="1">
        <v>1</v>
      </c>
      <c r="Y103" t="str">
        <f t="shared" si="1"/>
        <v>3462PFR</v>
      </c>
    </row>
    <row r="104" spans="1:27" s="96" customFormat="1" x14ac:dyDescent="0.2">
      <c r="A104" cm="1">
        <f t="array" ref="A104">_xlfn.XLOOKUP(Y104,'NGS IDs for search'!I$2:I331,'NGS IDs for search'!A$2:A331)</f>
        <v>55</v>
      </c>
      <c r="B104">
        <v>3646</v>
      </c>
      <c r="C104" s="1" t="s">
        <v>390</v>
      </c>
      <c r="D104">
        <v>3</v>
      </c>
      <c r="E104" s="12" t="s">
        <v>104</v>
      </c>
      <c r="F104" s="19" t="s">
        <v>105</v>
      </c>
      <c r="G104" s="19" t="s">
        <v>386</v>
      </c>
      <c r="H104" s="12" t="s">
        <v>180</v>
      </c>
      <c r="I104" s="12" t="s">
        <v>180</v>
      </c>
      <c r="J104" t="s">
        <v>11</v>
      </c>
      <c r="K104">
        <v>13</v>
      </c>
      <c r="L104" s="1" cm="1">
        <f t="array" ref="L104">_xlfn.XLOOKUP(Y104,'Master AST results2'!AB$2:AB424,'Master AST results2'!K$2:K424)</f>
        <v>0.25</v>
      </c>
      <c r="M104" s="1" t="str" cm="1">
        <f t="array" ref="M104">_xlfn.XLOOKUP(Y104,'Master AST results2'!AB$2:AB424,'Master AST results2'!M$2:M424)</f>
        <v>&lt;=0.5000</v>
      </c>
      <c r="N104" s="1" t="str" cm="1">
        <f t="array" ref="N104">_xlfn.XLOOKUP(Y104,'Master AST results2'!AB$2:AB424,'Master AST results2'!O$2:O424)</f>
        <v xml:space="preserve"> &lt;=2.0000</v>
      </c>
      <c r="O104" s="1" t="str" cm="1">
        <f t="array" ref="O104">_xlfn.XLOOKUP(Y104,'Master AST results2'!AB$2:AB424,'Master AST results2'!Q$2:Q424)</f>
        <v>&lt;=0.2500</v>
      </c>
      <c r="P104" s="1" t="str" cm="1">
        <f t="array" ref="P104">_xlfn.XLOOKUP(Y104,'Master AST results2'!AB$2:AB424,'Master AST results2'!S$2:S424)</f>
        <v>&lt;=2.0000</v>
      </c>
      <c r="Q104" s="1" cm="1">
        <f t="array" ref="Q104">_xlfn.XLOOKUP(Y104,'Master AST results2'!AB$2:AB424,'Master AST results2'!T$2:T424)</f>
        <v>0.5</v>
      </c>
      <c r="R104" s="1" t="str" cm="1">
        <f t="array" ref="R104">_xlfn.XLOOKUP(Y104,'Master AST results2'!AB$2:AB424,'Master AST results2'!U$2:U424)</f>
        <v>&lt;=1.0000</v>
      </c>
      <c r="S104" s="1" t="str" cm="1">
        <f t="array" ref="S104">_xlfn.XLOOKUP(Y104,'Master AST results2'!AB$2:AB424,'Master AST results2'!V$2:V424)</f>
        <v>&lt;=0.5000</v>
      </c>
      <c r="T104" s="1" t="str" cm="1">
        <f t="array" ref="T104">_xlfn.XLOOKUP(Y104, 'Master AST results2'!AB$2:AB424,'Master AST results2'!W$2:W424)</f>
        <v>&gt;256.0000</v>
      </c>
      <c r="U104" s="1" cm="1">
        <f t="array" ref="U104">_xlfn.XLOOKUP(Y104,'Master AST results2'!AB$2:AB424,'Master AST results2'!X$2:X424)</f>
        <v>2</v>
      </c>
      <c r="V104" s="31" t="s">
        <v>176</v>
      </c>
      <c r="W104" s="1">
        <v>1</v>
      </c>
      <c r="X104"/>
      <c r="Y104" t="str">
        <f t="shared" si="1"/>
        <v>3646DOR</v>
      </c>
    </row>
    <row r="105" spans="1:27" x14ac:dyDescent="0.2">
      <c r="A105" cm="1">
        <f t="array" ref="A105">_xlfn.XLOOKUP(Y105,'NGS IDs for search'!I$2:I474,'NGS IDs for search'!A$2:A474)</f>
        <v>139</v>
      </c>
      <c r="B105">
        <v>3646</v>
      </c>
      <c r="C105" s="1" t="s">
        <v>390</v>
      </c>
      <c r="D105">
        <v>3</v>
      </c>
      <c r="E105" s="12" t="s">
        <v>104</v>
      </c>
      <c r="F105" s="19" t="s">
        <v>105</v>
      </c>
      <c r="G105" s="19" t="s">
        <v>386</v>
      </c>
      <c r="H105" s="12" t="s">
        <v>181</v>
      </c>
      <c r="I105" s="12" t="s">
        <v>181</v>
      </c>
      <c r="J105" t="s">
        <v>11</v>
      </c>
      <c r="K105">
        <v>67</v>
      </c>
      <c r="L105" s="1" cm="1">
        <f t="array" ref="L105">_xlfn.XLOOKUP(Y105,'Master AST results2'!AB$2:AB425,'Master AST results2'!K$2:K425)</f>
        <v>0.25</v>
      </c>
      <c r="M105" s="1" t="str" cm="1">
        <f t="array" ref="M105">_xlfn.XLOOKUP(Y105,'Master AST results2'!AB$2:AB425,'Master AST results2'!M$2:M425)</f>
        <v>&lt;=0.5000</v>
      </c>
      <c r="N105" s="1" t="str" cm="1">
        <f t="array" ref="N105">_xlfn.XLOOKUP(Y105,'Master AST results2'!AB$2:AB425,'Master AST results2'!O$2:O425)</f>
        <v xml:space="preserve"> &lt;=2.0000</v>
      </c>
      <c r="O105" s="1" t="str" cm="1">
        <f t="array" ref="O105">_xlfn.XLOOKUP(Y105,'Master AST results2'!AB$2:AB425,'Master AST results2'!Q$2:Q425)</f>
        <v>&lt;=0.2500</v>
      </c>
      <c r="P105" s="1" t="str" cm="1">
        <f t="array" ref="P105">_xlfn.XLOOKUP(Y105,'Master AST results2'!AB$2:AB425,'Master AST results2'!S$2:S425)</f>
        <v>&lt;=2.0000</v>
      </c>
      <c r="Q105" s="1" cm="1">
        <f t="array" ref="Q105">_xlfn.XLOOKUP(Y105,'Master AST results2'!AB$2:AB425,'Master AST results2'!T$2:T425)</f>
        <v>0.25</v>
      </c>
      <c r="R105" s="1" t="str" cm="1">
        <f t="array" ref="R105">_xlfn.XLOOKUP(Y105,'Master AST results2'!AB$2:AB425,'Master AST results2'!U$2:U425)</f>
        <v>&lt;=1.0000</v>
      </c>
      <c r="S105" s="1" t="str" cm="1">
        <f t="array" ref="S105">_xlfn.XLOOKUP(Y105,'Master AST results2'!AB$2:AB425,'Master AST results2'!V$2:V425)</f>
        <v>&lt;=0.5000</v>
      </c>
      <c r="T105" s="1" t="str" cm="1">
        <f t="array" ref="T105">_xlfn.XLOOKUP(Y105, 'Master AST results2'!AB$2:AB425,'Master AST results2'!W$2:W425)</f>
        <v>&gt;256.0000</v>
      </c>
      <c r="U105" s="1" cm="1">
        <f t="array" ref="U105">_xlfn.XLOOKUP(Y105,'Master AST results2'!AB$2:AB425,'Master AST results2'!X$2:X425)</f>
        <v>2</v>
      </c>
      <c r="V105" s="31" t="s">
        <v>176</v>
      </c>
      <c r="W105" s="1">
        <v>1</v>
      </c>
      <c r="Y105" t="str">
        <f t="shared" si="1"/>
        <v>3646PFR</v>
      </c>
    </row>
    <row r="106" spans="1:27" x14ac:dyDescent="0.2">
      <c r="A106" cm="1">
        <f t="array" ref="A106">_xlfn.XLOOKUP(Y106,'NGS IDs for search'!I$2:I332,'NGS IDs for search'!A$2:A332)</f>
        <v>56</v>
      </c>
      <c r="B106">
        <v>3845</v>
      </c>
      <c r="C106" s="1" t="s">
        <v>390</v>
      </c>
      <c r="D106">
        <v>1</v>
      </c>
      <c r="E106" s="12" t="s">
        <v>104</v>
      </c>
      <c r="F106" s="19" t="s">
        <v>105</v>
      </c>
      <c r="G106" s="19" t="s">
        <v>386</v>
      </c>
      <c r="H106" s="12" t="s">
        <v>180</v>
      </c>
      <c r="I106" s="12" t="s">
        <v>180</v>
      </c>
      <c r="J106" t="s">
        <v>11</v>
      </c>
      <c r="K106">
        <v>14</v>
      </c>
      <c r="L106" s="1" cm="1">
        <f t="array" ref="L106">_xlfn.XLOOKUP(Y106,'Master AST results2'!AB$2:AB426,'Master AST results2'!K$2:K426)</f>
        <v>0.25</v>
      </c>
      <c r="M106" s="1" t="str" cm="1">
        <f t="array" ref="M106">_xlfn.XLOOKUP(Y106,'Master AST results2'!AB$2:AB426,'Master AST results2'!M$2:M426)</f>
        <v>&lt;=0.5000</v>
      </c>
      <c r="N106" s="1" t="str" cm="1">
        <f t="array" ref="N106">_xlfn.XLOOKUP(Y106,'Master AST results2'!AB$2:AB426,'Master AST results2'!O$2:O426)</f>
        <v xml:space="preserve"> &lt;=2.0000</v>
      </c>
      <c r="O106" s="1" t="str" cm="1">
        <f t="array" ref="O106">_xlfn.XLOOKUP(Y106,'Master AST results2'!AB$2:AB426,'Master AST results2'!Q$2:Q426)</f>
        <v>&lt;=0.2500</v>
      </c>
      <c r="P106" s="1" t="str" cm="1">
        <f t="array" ref="P106">_xlfn.XLOOKUP(Y106,'Master AST results2'!AB$2:AB426,'Master AST results2'!S$2:S426)</f>
        <v>&lt;=2.0000</v>
      </c>
      <c r="Q106" s="1" cm="1">
        <f t="array" ref="Q106">_xlfn.XLOOKUP(Y106,'Master AST results2'!AB$2:AB426,'Master AST results2'!T$2:T426)</f>
        <v>0.5</v>
      </c>
      <c r="R106" s="1" t="str" cm="1">
        <f t="array" ref="R106">_xlfn.XLOOKUP(Y106,'Master AST results2'!AB$2:AB426,'Master AST results2'!U$2:U426)</f>
        <v>&lt;=1.0000</v>
      </c>
      <c r="S106" s="1" t="str" cm="1">
        <f t="array" ref="S106">_xlfn.XLOOKUP(Y106,'Master AST results2'!AB$2:AB426,'Master AST results2'!V$2:V426)</f>
        <v>&lt;=0.5000</v>
      </c>
      <c r="T106" s="1" t="str" cm="1">
        <f t="array" ref="T106">_xlfn.XLOOKUP(Y106, 'Master AST results2'!AB$2:AB426,'Master AST results2'!W$2:W426)</f>
        <v>&gt;256.0000</v>
      </c>
      <c r="U106" s="1" cm="1">
        <f t="array" ref="U106">_xlfn.XLOOKUP(Y106,'Master AST results2'!AB$2:AB426,'Master AST results2'!X$2:X426)</f>
        <v>2</v>
      </c>
      <c r="V106" s="31" t="s">
        <v>176</v>
      </c>
      <c r="W106" s="1">
        <v>1</v>
      </c>
      <c r="Y106" t="str">
        <f t="shared" si="1"/>
        <v>3845DOR</v>
      </c>
      <c r="AA106" s="96"/>
    </row>
    <row r="107" spans="1:27" x14ac:dyDescent="0.2">
      <c r="A107" cm="1">
        <f t="array" ref="A107">_xlfn.XLOOKUP(Y107,'NGS IDs for search'!I$2:I475,'NGS IDs for search'!A$2:A475)</f>
        <v>140</v>
      </c>
      <c r="B107">
        <v>3845</v>
      </c>
      <c r="C107" s="1" t="s">
        <v>390</v>
      </c>
      <c r="D107">
        <v>1</v>
      </c>
      <c r="E107" s="12" t="s">
        <v>104</v>
      </c>
      <c r="F107" s="19" t="s">
        <v>105</v>
      </c>
      <c r="G107" s="19" t="s">
        <v>386</v>
      </c>
      <c r="H107" s="12" t="s">
        <v>181</v>
      </c>
      <c r="I107" s="12" t="s">
        <v>181</v>
      </c>
      <c r="J107" t="s">
        <v>11</v>
      </c>
      <c r="K107">
        <v>68</v>
      </c>
      <c r="L107" s="1" cm="1">
        <f t="array" ref="L107">_xlfn.XLOOKUP(Y107,'Master AST results2'!AB$2:AB427,'Master AST results2'!K$2:K427)</f>
        <v>0.25</v>
      </c>
      <c r="M107" s="1" t="str" cm="1">
        <f t="array" ref="M107">_xlfn.XLOOKUP(Y107,'Master AST results2'!AB$2:AB427,'Master AST results2'!M$2:M427)</f>
        <v>&lt;=0.5000</v>
      </c>
      <c r="N107" s="1" t="str" cm="1">
        <f t="array" ref="N107">_xlfn.XLOOKUP(Y107,'Master AST results2'!AB$2:AB427,'Master AST results2'!O$2:O427)</f>
        <v xml:space="preserve"> &lt;=2.0000</v>
      </c>
      <c r="O107" s="1" t="str" cm="1">
        <f t="array" ref="O107">_xlfn.XLOOKUP(Y107,'Master AST results2'!AB$2:AB427,'Master AST results2'!Q$2:Q427)</f>
        <v>&lt;=0.2500</v>
      </c>
      <c r="P107" s="1" t="str" cm="1">
        <f t="array" ref="P107">_xlfn.XLOOKUP(Y107,'Master AST results2'!AB$2:AB427,'Master AST results2'!S$2:S427)</f>
        <v>&lt;=2.0000</v>
      </c>
      <c r="Q107" s="1" cm="1">
        <f t="array" ref="Q107">_xlfn.XLOOKUP(Y107,'Master AST results2'!AB$2:AB427,'Master AST results2'!T$2:T427)</f>
        <v>1</v>
      </c>
      <c r="R107" s="1" t="str" cm="1">
        <f t="array" ref="R107">_xlfn.XLOOKUP(Y107,'Master AST results2'!AB$2:AB427,'Master AST results2'!U$2:U427)</f>
        <v>&lt;=1.0000</v>
      </c>
      <c r="S107" s="1" t="str" cm="1">
        <f t="array" ref="S107">_xlfn.XLOOKUP(Y107,'Master AST results2'!AB$2:AB427,'Master AST results2'!V$2:V427)</f>
        <v>&lt;=0.5000</v>
      </c>
      <c r="T107" s="1" t="str" cm="1">
        <f t="array" ref="T107">_xlfn.XLOOKUP(Y107, 'Master AST results2'!AB$2:AB427,'Master AST results2'!W$2:W427)</f>
        <v>&gt;256.0000</v>
      </c>
      <c r="U107" s="1" cm="1">
        <f t="array" ref="U107">_xlfn.XLOOKUP(Y107,'Master AST results2'!AB$2:AB427,'Master AST results2'!X$2:X427)</f>
        <v>2</v>
      </c>
      <c r="V107" s="31" t="s">
        <v>176</v>
      </c>
      <c r="W107" s="1">
        <v>1</v>
      </c>
      <c r="Y107" t="str">
        <f t="shared" si="1"/>
        <v>3845PFR</v>
      </c>
    </row>
    <row r="108" spans="1:27" x14ac:dyDescent="0.2">
      <c r="A108" cm="1">
        <f t="array" ref="A108">_xlfn.XLOOKUP(Y108,'NGS IDs for search'!I$2:I333,'NGS IDs for search'!A$2:A333)</f>
        <v>57</v>
      </c>
      <c r="B108">
        <v>3876</v>
      </c>
      <c r="C108" s="1" t="s">
        <v>390</v>
      </c>
      <c r="D108">
        <v>1</v>
      </c>
      <c r="E108" s="12" t="s">
        <v>104</v>
      </c>
      <c r="F108" s="19" t="s">
        <v>105</v>
      </c>
      <c r="G108" s="19" t="s">
        <v>386</v>
      </c>
      <c r="H108" s="12" t="s">
        <v>180</v>
      </c>
      <c r="I108" s="12" t="s">
        <v>180</v>
      </c>
      <c r="J108" t="s">
        <v>11</v>
      </c>
      <c r="K108">
        <v>15</v>
      </c>
      <c r="L108" s="1" t="str" cm="1">
        <f t="array" ref="L108">_xlfn.XLOOKUP(Y108,'Master AST results2'!AB$2:AB428,'Master AST results2'!K$2:K428)</f>
        <v>&lt;=0.1200</v>
      </c>
      <c r="M108" s="1" t="str" cm="1">
        <f t="array" ref="M108">_xlfn.XLOOKUP(Y108,'Master AST results2'!AB$2:AB428,'Master AST results2'!M$2:M428)</f>
        <v>&lt;=0.5000</v>
      </c>
      <c r="N108" s="1" t="str" cm="1">
        <f t="array" ref="N108">_xlfn.XLOOKUP(Y108,'Master AST results2'!AB$2:AB428,'Master AST results2'!O$2:O428)</f>
        <v xml:space="preserve"> &lt;=2.0000</v>
      </c>
      <c r="O108" s="1" t="str" cm="1">
        <f t="array" ref="O108">_xlfn.XLOOKUP(Y108,'Master AST results2'!AB$2:AB428,'Master AST results2'!Q$2:Q428)</f>
        <v>&lt;=0.2500</v>
      </c>
      <c r="P108" s="1" t="str" cm="1">
        <f t="array" ref="P108">_xlfn.XLOOKUP(Y108,'Master AST results2'!AB$2:AB428,'Master AST results2'!S$2:S428)</f>
        <v>&lt;=2.0000</v>
      </c>
      <c r="Q108" s="1" t="str" cm="1">
        <f t="array" ref="Q108">_xlfn.XLOOKUP(Y108,'Master AST results2'!AB$2:AB428,'Master AST results2'!T$2:T428)</f>
        <v>&lt;=0.1200</v>
      </c>
      <c r="R108" s="1" t="str" cm="1">
        <f t="array" ref="R108">_xlfn.XLOOKUP(Y108,'Master AST results2'!AB$2:AB428,'Master AST results2'!U$2:U428)</f>
        <v>&lt;=1.0000</v>
      </c>
      <c r="S108" s="1" t="str" cm="1">
        <f t="array" ref="S108">_xlfn.XLOOKUP(Y108,'Master AST results2'!AB$2:AB428,'Master AST results2'!V$2:V428)</f>
        <v>&lt;=0.5000</v>
      </c>
      <c r="T108" s="1" cm="1">
        <f t="array" ref="T108">_xlfn.XLOOKUP(Y108, 'Master AST results2'!AB$2:AB428,'Master AST results2'!W$2:W428)</f>
        <v>256</v>
      </c>
      <c r="U108" s="1" cm="1">
        <f t="array" ref="U108">_xlfn.XLOOKUP(Y108,'Master AST results2'!AB$2:AB428,'Master AST results2'!X$2:X428)</f>
        <v>2</v>
      </c>
      <c r="V108" s="31" t="s">
        <v>176</v>
      </c>
      <c r="W108" s="1">
        <v>1</v>
      </c>
      <c r="Y108" t="str">
        <f t="shared" si="1"/>
        <v>3876DOR</v>
      </c>
    </row>
    <row r="109" spans="1:27" x14ac:dyDescent="0.2">
      <c r="A109" cm="1">
        <f t="array" ref="A109">_xlfn.XLOOKUP(Y109,'NGS IDs for search'!I$2:I476,'NGS IDs for search'!A$2:A476)</f>
        <v>141</v>
      </c>
      <c r="B109">
        <v>3876</v>
      </c>
      <c r="C109" s="1" t="s">
        <v>390</v>
      </c>
      <c r="D109">
        <v>1</v>
      </c>
      <c r="E109" s="12" t="s">
        <v>104</v>
      </c>
      <c r="F109" s="19" t="s">
        <v>105</v>
      </c>
      <c r="G109" s="19" t="s">
        <v>386</v>
      </c>
      <c r="H109" s="12" t="s">
        <v>181</v>
      </c>
      <c r="I109" s="12" t="s">
        <v>181</v>
      </c>
      <c r="J109" t="s">
        <v>11</v>
      </c>
      <c r="K109">
        <v>69</v>
      </c>
      <c r="L109" s="1" t="str" cm="1">
        <f t="array" ref="L109">_xlfn.XLOOKUP(Y109,'Master AST results2'!AB$2:AB429,'Master AST results2'!K$2:K429)</f>
        <v>&lt;=0.1200</v>
      </c>
      <c r="M109" s="1" t="str" cm="1">
        <f t="array" ref="M109">_xlfn.XLOOKUP(Y109,'Master AST results2'!AB$2:AB429,'Master AST results2'!M$2:M429)</f>
        <v>&lt;=0.5000</v>
      </c>
      <c r="N109" s="1" t="str" cm="1">
        <f t="array" ref="N109">_xlfn.XLOOKUP(Y109,'Master AST results2'!AB$2:AB429,'Master AST results2'!O$2:O429)</f>
        <v xml:space="preserve"> &lt;=2.0000</v>
      </c>
      <c r="O109" s="1" t="str" cm="1">
        <f t="array" ref="O109">_xlfn.XLOOKUP(Y109,'Master AST results2'!AB$2:AB429,'Master AST results2'!Q$2:Q429)</f>
        <v>&lt;=0.2500</v>
      </c>
      <c r="P109" s="1" t="str" cm="1">
        <f t="array" ref="P109">_xlfn.XLOOKUP(Y109,'Master AST results2'!AB$2:AB429,'Master AST results2'!S$2:S429)</f>
        <v>&lt;=2.0000</v>
      </c>
      <c r="Q109" s="1" cm="1">
        <f t="array" ref="Q109">_xlfn.XLOOKUP(Y109,'Master AST results2'!AB$2:AB429,'Master AST results2'!T$2:T429)</f>
        <v>0.5</v>
      </c>
      <c r="R109" s="1" t="str" cm="1">
        <f t="array" ref="R109">_xlfn.XLOOKUP(Y109,'Master AST results2'!AB$2:AB429,'Master AST results2'!U$2:U429)</f>
        <v>&lt;=1.0000</v>
      </c>
      <c r="S109" s="1" t="str" cm="1">
        <f t="array" ref="S109">_xlfn.XLOOKUP(Y109,'Master AST results2'!AB$2:AB429,'Master AST results2'!V$2:V429)</f>
        <v>&lt;=0.5000</v>
      </c>
      <c r="T109" s="1" t="str" cm="1">
        <f t="array" ref="T109">_xlfn.XLOOKUP(Y109, 'Master AST results2'!AB$2:AB429,'Master AST results2'!W$2:W429)</f>
        <v>&gt;256.0000</v>
      </c>
      <c r="U109" s="1" cm="1">
        <f t="array" ref="U109">_xlfn.XLOOKUP(Y109,'Master AST results2'!AB$2:AB429,'Master AST results2'!X$2:X429)</f>
        <v>2</v>
      </c>
      <c r="V109" s="31" t="s">
        <v>176</v>
      </c>
      <c r="W109" s="1">
        <v>1</v>
      </c>
      <c r="Y109" t="str">
        <f t="shared" si="1"/>
        <v>3876PFR</v>
      </c>
      <c r="AA109" s="39"/>
    </row>
    <row r="110" spans="1:27" x14ac:dyDescent="0.2">
      <c r="A110" cm="1">
        <f t="array" ref="A110">_xlfn.XLOOKUP(Y110,'NGS IDs for search'!I$2:I477,'NGS IDs for search'!A$2:A477)</f>
        <v>240</v>
      </c>
      <c r="B110">
        <v>4040</v>
      </c>
      <c r="C110" s="1" t="s">
        <v>390</v>
      </c>
      <c r="D110">
        <v>2</v>
      </c>
      <c r="E110" s="12" t="s">
        <v>90</v>
      </c>
      <c r="F110" s="19" t="s">
        <v>91</v>
      </c>
      <c r="G110" s="19" t="s">
        <v>388</v>
      </c>
      <c r="H110" s="12" t="s">
        <v>388</v>
      </c>
      <c r="I110" s="12" t="s">
        <v>181</v>
      </c>
      <c r="J110" t="s">
        <v>8</v>
      </c>
      <c r="K110">
        <v>70</v>
      </c>
      <c r="L110" s="1" t="str" cm="1">
        <f t="array" ref="L110">_xlfn.XLOOKUP(Y110,'Master AST results2'!AB$2:AB430,'Master AST results2'!K$2:K430)</f>
        <v>&lt;=0.1200</v>
      </c>
      <c r="M110" s="1" cm="1">
        <f t="array" ref="M110">_xlfn.XLOOKUP(Y110,'Master AST results2'!AB$2:AB430,'Master AST results2'!M$2:M430)</f>
        <v>1</v>
      </c>
      <c r="N110" s="1" t="str" cm="1">
        <f t="array" ref="N110">_xlfn.XLOOKUP(Y110,'Master AST results2'!AB$2:AB430,'Master AST results2'!O$2:O430)</f>
        <v xml:space="preserve"> &lt;=2.0000</v>
      </c>
      <c r="O110" s="1" t="str" cm="1">
        <f t="array" ref="O110">_xlfn.XLOOKUP(Y110,'Master AST results2'!AB$2:AB430,'Master AST results2'!Q$2:Q430)</f>
        <v>&lt;=0.2500</v>
      </c>
      <c r="P110" s="1" t="str" cm="1">
        <f t="array" ref="P110">_xlfn.XLOOKUP(Y110,'Master AST results2'!AB$2:AB430,'Master AST results2'!S$2:S430)</f>
        <v>&lt;=2.0000</v>
      </c>
      <c r="Q110" s="1" t="str" cm="1">
        <f t="array" ref="Q110">_xlfn.XLOOKUP(Y110,'Master AST results2'!AB$2:AB430,'Master AST results2'!T$2:T430)</f>
        <v>&lt;=0.1200</v>
      </c>
      <c r="R110" s="1" t="str" cm="1">
        <f t="array" ref="R110">_xlfn.XLOOKUP(Y110,'Master AST results2'!AB$2:AB430,'Master AST results2'!U$2:U430)</f>
        <v>&lt;=1.0000</v>
      </c>
      <c r="S110" s="1" t="str" cm="1">
        <f t="array" ref="S110">_xlfn.XLOOKUP(Y110,'Master AST results2'!AB$2:AB430,'Master AST results2'!V$2:V430)</f>
        <v>&lt;=0.5000</v>
      </c>
      <c r="T110" s="1" t="str" cm="1">
        <f t="array" ref="T110">_xlfn.XLOOKUP(Y110, 'Master AST results2'!AB$2:AB430,'Master AST results2'!W$2:W430)</f>
        <v>&lt;=32.0000</v>
      </c>
      <c r="U110" s="1" t="str" cm="1">
        <f t="array" ref="U110">_xlfn.XLOOKUP(Y110,'Master AST results2'!AB$2:AB430,'Master AST results2'!X$2:X430)</f>
        <v>&lt;=1.0000</v>
      </c>
      <c r="V110" s="31" t="s">
        <v>176</v>
      </c>
      <c r="W110" s="1">
        <v>1</v>
      </c>
      <c r="Y110" t="str">
        <f t="shared" si="1"/>
        <v>4040PFL</v>
      </c>
    </row>
    <row r="111" spans="1:27" x14ac:dyDescent="0.2">
      <c r="A111" cm="1">
        <f t="array" ref="A111">_xlfn.XLOOKUP(Y111,'NGS IDs for search'!I$2:I334,'NGS IDs for search'!A$2:A334)</f>
        <v>58</v>
      </c>
      <c r="B111">
        <v>4129</v>
      </c>
      <c r="C111" s="1" t="s">
        <v>390</v>
      </c>
      <c r="D111">
        <v>3</v>
      </c>
      <c r="E111" s="12" t="s">
        <v>104</v>
      </c>
      <c r="F111" s="19" t="s">
        <v>105</v>
      </c>
      <c r="G111" s="19" t="s">
        <v>386</v>
      </c>
      <c r="H111" s="12" t="s">
        <v>180</v>
      </c>
      <c r="I111" s="12" t="s">
        <v>180</v>
      </c>
      <c r="J111" t="s">
        <v>8</v>
      </c>
      <c r="K111">
        <v>16</v>
      </c>
      <c r="L111" s="1" cm="1">
        <f t="array" ref="L111">_xlfn.XLOOKUP(Y111,'Master AST results2'!AB$2:AB431,'Master AST results2'!K$2:K431)</f>
        <v>0.25</v>
      </c>
      <c r="M111" s="1" t="str" cm="1">
        <f t="array" ref="M111">_xlfn.XLOOKUP(Y111,'Master AST results2'!AB$2:AB431,'Master AST results2'!M$2:M431)</f>
        <v>&lt;=0.5000</v>
      </c>
      <c r="N111" s="1" t="str" cm="1">
        <f t="array" ref="N111">_xlfn.XLOOKUP(Y111,'Master AST results2'!AB$2:AB431,'Master AST results2'!O$2:O431)</f>
        <v xml:space="preserve"> &lt;=2.0000</v>
      </c>
      <c r="O111" s="1" t="str" cm="1">
        <f t="array" ref="O111">_xlfn.XLOOKUP(Y111,'Master AST results2'!AB$2:AB431,'Master AST results2'!Q$2:Q431)</f>
        <v>&lt;=0.2500</v>
      </c>
      <c r="P111" s="1" t="str" cm="1">
        <f t="array" ref="P111">_xlfn.XLOOKUP(Y111,'Master AST results2'!AB$2:AB431,'Master AST results2'!S$2:S431)</f>
        <v>&lt;=2.0000</v>
      </c>
      <c r="Q111" s="1" cm="1">
        <f t="array" ref="Q111">_xlfn.XLOOKUP(Y111,'Master AST results2'!AB$2:AB431,'Master AST results2'!T$2:T431)</f>
        <v>0.25</v>
      </c>
      <c r="R111" s="1" t="str" cm="1">
        <f t="array" ref="R111">_xlfn.XLOOKUP(Y111,'Master AST results2'!AB$2:AB431,'Master AST results2'!U$2:U431)</f>
        <v>&lt;=1.0000</v>
      </c>
      <c r="S111" s="1" t="str" cm="1">
        <f t="array" ref="S111">_xlfn.XLOOKUP(Y111,'Master AST results2'!AB$2:AB431,'Master AST results2'!V$2:V431)</f>
        <v>&lt;=0.5000</v>
      </c>
      <c r="T111" s="1" t="str" cm="1">
        <f t="array" ref="T111">_xlfn.XLOOKUP(Y111, 'Master AST results2'!AB$2:AB431,'Master AST results2'!W$2:W431)</f>
        <v>&gt;256.0000</v>
      </c>
      <c r="U111" s="1" cm="1">
        <f t="array" ref="U111">_xlfn.XLOOKUP(Y111,'Master AST results2'!AB$2:AB431,'Master AST results2'!X$2:X431)</f>
        <v>2</v>
      </c>
      <c r="V111" s="31" t="s">
        <v>176</v>
      </c>
      <c r="W111" s="1">
        <v>1</v>
      </c>
      <c r="Y111" t="str">
        <f t="shared" si="1"/>
        <v>4129DOL</v>
      </c>
      <c r="AA111" s="96"/>
    </row>
    <row r="112" spans="1:27" x14ac:dyDescent="0.2">
      <c r="A112" cm="1">
        <f t="array" ref="A112">_xlfn.XLOOKUP(Y112,'NGS IDs for search'!I$2:I478,'NGS IDs for search'!A$2:A478)</f>
        <v>142</v>
      </c>
      <c r="B112">
        <v>4129</v>
      </c>
      <c r="C112" s="1" t="s">
        <v>390</v>
      </c>
      <c r="D112">
        <v>3</v>
      </c>
      <c r="E112" s="12" t="s">
        <v>104</v>
      </c>
      <c r="F112" s="19" t="s">
        <v>105</v>
      </c>
      <c r="G112" s="19" t="s">
        <v>386</v>
      </c>
      <c r="H112" s="12" t="s">
        <v>181</v>
      </c>
      <c r="I112" s="12" t="s">
        <v>181</v>
      </c>
      <c r="J112" t="s">
        <v>8</v>
      </c>
      <c r="K112">
        <v>71</v>
      </c>
      <c r="L112" s="1" cm="1">
        <f t="array" ref="L112">_xlfn.XLOOKUP(Y112,'Master AST results2'!AB$2:AB432,'Master AST results2'!K$2:K432)</f>
        <v>0.25</v>
      </c>
      <c r="M112" s="1" t="str" cm="1">
        <f t="array" ref="M112">_xlfn.XLOOKUP(Y112,'Master AST results2'!AB$2:AB432,'Master AST results2'!M$2:M432)</f>
        <v>&lt;=0.5000</v>
      </c>
      <c r="N112" s="1" t="str" cm="1">
        <f t="array" ref="N112">_xlfn.XLOOKUP(Y112,'Master AST results2'!AB$2:AB432,'Master AST results2'!O$2:O432)</f>
        <v xml:space="preserve"> &lt;=2.0000</v>
      </c>
      <c r="O112" s="1" t="str" cm="1">
        <f t="array" ref="O112">_xlfn.XLOOKUP(Y112,'Master AST results2'!AB$2:AB432,'Master AST results2'!Q$2:Q432)</f>
        <v>&lt;=0.2500</v>
      </c>
      <c r="P112" s="1" t="str" cm="1">
        <f t="array" ref="P112">_xlfn.XLOOKUP(Y112,'Master AST results2'!AB$2:AB432,'Master AST results2'!S$2:S432)</f>
        <v>&lt;=2.0000</v>
      </c>
      <c r="Q112" s="1" cm="1">
        <f t="array" ref="Q112">_xlfn.XLOOKUP(Y112,'Master AST results2'!AB$2:AB432,'Master AST results2'!T$2:T432)</f>
        <v>4</v>
      </c>
      <c r="R112" s="1" t="str" cm="1">
        <f t="array" ref="R112">_xlfn.XLOOKUP(Y112,'Master AST results2'!AB$2:AB432,'Master AST results2'!U$2:U432)</f>
        <v>&lt;=1.0000</v>
      </c>
      <c r="S112" s="1" t="str" cm="1">
        <f t="array" ref="S112">_xlfn.XLOOKUP(Y112,'Master AST results2'!AB$2:AB432,'Master AST results2'!V$2:V432)</f>
        <v>&lt;=0.5000</v>
      </c>
      <c r="T112" s="1" t="str" cm="1">
        <f t="array" ref="T112">_xlfn.XLOOKUP(Y112, 'Master AST results2'!AB$2:AB432,'Master AST results2'!W$2:W432)</f>
        <v>&gt;256.0000</v>
      </c>
      <c r="U112" s="1" cm="1">
        <f t="array" ref="U112">_xlfn.XLOOKUP(Y112,'Master AST results2'!AB$2:AB432,'Master AST results2'!X$2:X432)</f>
        <v>2</v>
      </c>
      <c r="V112" s="31" t="s">
        <v>176</v>
      </c>
      <c r="W112" s="1">
        <v>1</v>
      </c>
      <c r="Y112" t="str">
        <f t="shared" si="1"/>
        <v>4129PFL</v>
      </c>
    </row>
    <row r="113" spans="1:27" x14ac:dyDescent="0.2">
      <c r="A113" cm="1">
        <f t="array" ref="A113">_xlfn.XLOOKUP(Y113,'NGS IDs for search'!I$2:I479,'NGS IDs for search'!A$2:A479)</f>
        <v>241</v>
      </c>
      <c r="B113">
        <v>4178</v>
      </c>
      <c r="C113" s="1" t="s">
        <v>390</v>
      </c>
      <c r="D113">
        <v>1</v>
      </c>
      <c r="E113" s="12" t="s">
        <v>98</v>
      </c>
      <c r="F113" s="19" t="s">
        <v>98</v>
      </c>
      <c r="G113" s="19" t="s">
        <v>386</v>
      </c>
      <c r="H113" s="12" t="s">
        <v>388</v>
      </c>
      <c r="I113" s="12" t="s">
        <v>181</v>
      </c>
      <c r="J113" t="s">
        <v>8</v>
      </c>
      <c r="K113">
        <v>72</v>
      </c>
      <c r="L113" s="1" t="str" cm="1">
        <f t="array" ref="L113">_xlfn.XLOOKUP(Y113,'Master AST results2'!AB$2:AB433,'Master AST results2'!K$2:K433)</f>
        <v>&lt;=0.1200</v>
      </c>
      <c r="M113" s="1" t="str" cm="1">
        <f t="array" ref="M113">_xlfn.XLOOKUP(Y113,'Master AST results2'!AB$2:AB433,'Master AST results2'!M$2:M433)</f>
        <v>&lt;=0.5000</v>
      </c>
      <c r="N113" s="1" t="str" cm="1">
        <f t="array" ref="N113">_xlfn.XLOOKUP(Y113,'Master AST results2'!AB$2:AB433,'Master AST results2'!O$2:O433)</f>
        <v xml:space="preserve"> &lt;=2.0000</v>
      </c>
      <c r="O113" s="1" t="str" cm="1">
        <f t="array" ref="O113">_xlfn.XLOOKUP(Y113,'Master AST results2'!AB$2:AB433,'Master AST results2'!Q$2:Q433)</f>
        <v>&lt;=0.2500</v>
      </c>
      <c r="P113" s="1" t="str" cm="1">
        <f t="array" ref="P113">_xlfn.XLOOKUP(Y113,'Master AST results2'!AB$2:AB433,'Master AST results2'!S$2:S433)</f>
        <v>&lt;=2.0000</v>
      </c>
      <c r="Q113" s="1" t="str" cm="1">
        <f t="array" ref="Q113">_xlfn.XLOOKUP(Y113,'Master AST results2'!AB$2:AB433,'Master AST results2'!T$2:T433)</f>
        <v>&lt;=0.1200</v>
      </c>
      <c r="R113" s="1" t="str" cm="1">
        <f t="array" ref="R113">_xlfn.XLOOKUP(Y113,'Master AST results2'!AB$2:AB433,'Master AST results2'!U$2:U433)</f>
        <v>&lt;=1.0000</v>
      </c>
      <c r="S113" s="1" t="str" cm="1">
        <f t="array" ref="S113">_xlfn.XLOOKUP(Y113,'Master AST results2'!AB$2:AB433,'Master AST results2'!V$2:V433)</f>
        <v>&lt;=0.5000</v>
      </c>
      <c r="T113" s="1" t="str" cm="1">
        <f t="array" ref="T113">_xlfn.XLOOKUP(Y113, 'Master AST results2'!AB$2:AB433,'Master AST results2'!W$2:W433)</f>
        <v>&gt;256.0000</v>
      </c>
      <c r="U113" s="1" t="str" cm="1">
        <f t="array" ref="U113">_xlfn.XLOOKUP(Y113,'Master AST results2'!AB$2:AB433,'Master AST results2'!X$2:X433)</f>
        <v>&lt;=1.0000</v>
      </c>
      <c r="V113" s="31" t="s">
        <v>176</v>
      </c>
      <c r="W113" s="1">
        <v>1</v>
      </c>
      <c r="Y113" t="str">
        <f t="shared" si="1"/>
        <v>4178PFL</v>
      </c>
    </row>
    <row r="114" spans="1:27" x14ac:dyDescent="0.2">
      <c r="A114" cm="1">
        <f t="array" ref="A114">_xlfn.XLOOKUP(Y114,'NGS IDs for search'!I$2:I480,'NGS IDs for search'!A$2:A480)</f>
        <v>242</v>
      </c>
      <c r="B114">
        <v>4178</v>
      </c>
      <c r="C114" s="1" t="s">
        <v>390</v>
      </c>
      <c r="D114">
        <v>1</v>
      </c>
      <c r="E114" s="12" t="s">
        <v>106</v>
      </c>
      <c r="F114" s="19" t="s">
        <v>107</v>
      </c>
      <c r="G114" s="19" t="s">
        <v>386</v>
      </c>
      <c r="H114" s="12" t="s">
        <v>388</v>
      </c>
      <c r="I114" s="12" t="s">
        <v>181</v>
      </c>
      <c r="J114" t="s">
        <v>11</v>
      </c>
      <c r="K114">
        <v>73</v>
      </c>
      <c r="L114" s="1" t="str" cm="1">
        <f t="array" ref="L114">_xlfn.XLOOKUP(Y114,'Master AST results2'!AB$2:AB434,'Master AST results2'!K$2:K434)</f>
        <v>&lt;=0.1200</v>
      </c>
      <c r="M114" s="1" t="str" cm="1">
        <f t="array" ref="M114">_xlfn.XLOOKUP(Y114,'Master AST results2'!AB$2:AB434,'Master AST results2'!M$2:M434)</f>
        <v>&lt;=0.5000</v>
      </c>
      <c r="N114" s="1" t="str" cm="1">
        <f t="array" ref="N114">_xlfn.XLOOKUP(Y114,'Master AST results2'!AB$2:AB434,'Master AST results2'!O$2:O434)</f>
        <v xml:space="preserve"> &lt;=2.0000</v>
      </c>
      <c r="O114" s="1" t="str" cm="1">
        <f t="array" ref="O114">_xlfn.XLOOKUP(Y114,'Master AST results2'!AB$2:AB434,'Master AST results2'!Q$2:Q434)</f>
        <v>&lt;=0.2500</v>
      </c>
      <c r="P114" s="1" t="str" cm="1">
        <f t="array" ref="P114">_xlfn.XLOOKUP(Y114,'Master AST results2'!AB$2:AB434,'Master AST results2'!S$2:S434)</f>
        <v>&lt;=2.0000</v>
      </c>
      <c r="Q114" s="1" t="str" cm="1">
        <f t="array" ref="Q114">_xlfn.XLOOKUP(Y114,'Master AST results2'!AB$2:AB434,'Master AST results2'!T$2:T434)</f>
        <v>&lt;=0.1200</v>
      </c>
      <c r="R114" s="1" t="str" cm="1">
        <f t="array" ref="R114">_xlfn.XLOOKUP(Y114,'Master AST results2'!AB$2:AB434,'Master AST results2'!U$2:U434)</f>
        <v>&lt;=1.0000</v>
      </c>
      <c r="S114" s="1" t="str" cm="1">
        <f t="array" ref="S114">_xlfn.XLOOKUP(Y114,'Master AST results2'!AB$2:AB434,'Master AST results2'!V$2:V434)</f>
        <v>&lt;=0.5000</v>
      </c>
      <c r="T114" s="1" cm="1">
        <f t="array" ref="T114">_xlfn.XLOOKUP(Y114, 'Master AST results2'!AB$2:AB434,'Master AST results2'!W$2:W434)</f>
        <v>128</v>
      </c>
      <c r="U114" s="1" t="str" cm="1">
        <f t="array" ref="U114">_xlfn.XLOOKUP(Y114,'Master AST results2'!AB$2:AB434,'Master AST results2'!X$2:X434)</f>
        <v>&lt;=1.0000</v>
      </c>
      <c r="V114" s="31" t="s">
        <v>176</v>
      </c>
      <c r="W114" s="1">
        <v>1</v>
      </c>
      <c r="Y114" t="str">
        <f t="shared" si="1"/>
        <v>4178PFR</v>
      </c>
    </row>
    <row r="115" spans="1:27" x14ac:dyDescent="0.2">
      <c r="A115" cm="1">
        <f t="array" ref="A115">_xlfn.XLOOKUP(Y115,'NGS IDs for search'!I$2:I335,'NGS IDs for search'!A$2:A335)</f>
        <v>59</v>
      </c>
      <c r="B115">
        <v>4323</v>
      </c>
      <c r="C115" s="1" t="s">
        <v>390</v>
      </c>
      <c r="D115">
        <v>1</v>
      </c>
      <c r="E115" s="12" t="s">
        <v>104</v>
      </c>
      <c r="F115" s="60" t="s">
        <v>105</v>
      </c>
      <c r="G115" s="19" t="s">
        <v>386</v>
      </c>
      <c r="H115" s="12" t="s">
        <v>180</v>
      </c>
      <c r="I115" s="12" t="s">
        <v>180</v>
      </c>
      <c r="J115" t="s">
        <v>8</v>
      </c>
      <c r="K115">
        <v>17</v>
      </c>
      <c r="L115" s="1" cm="1">
        <f t="array" ref="L115">_xlfn.XLOOKUP(Y115,'Master AST results2'!AB$2:AB435,'Master AST results2'!K$2:K435)</f>
        <v>0.25</v>
      </c>
      <c r="M115" s="1" t="str" cm="1">
        <f t="array" ref="M115">_xlfn.XLOOKUP(Y115,'Master AST results2'!AB$2:AB435,'Master AST results2'!M$2:M435)</f>
        <v>&lt;=0.5000</v>
      </c>
      <c r="N115" s="1" t="str" cm="1">
        <f t="array" ref="N115">_xlfn.XLOOKUP(Y115,'Master AST results2'!AB$2:AB435,'Master AST results2'!O$2:O435)</f>
        <v xml:space="preserve"> &lt;=2.0000</v>
      </c>
      <c r="O115" s="1" t="str" cm="1">
        <f t="array" ref="O115">_xlfn.XLOOKUP(Y115,'Master AST results2'!AB$2:AB435,'Master AST results2'!Q$2:Q435)</f>
        <v>&lt;=0.2500</v>
      </c>
      <c r="P115" s="1" t="str" cm="1">
        <f t="array" ref="P115">_xlfn.XLOOKUP(Y115,'Master AST results2'!AB$2:AB435,'Master AST results2'!S$2:S435)</f>
        <v>&lt;=2.0000</v>
      </c>
      <c r="Q115" s="1" cm="1">
        <f t="array" ref="Q115">_xlfn.XLOOKUP(Y115,'Master AST results2'!AB$2:AB435,'Master AST results2'!T$2:T435)</f>
        <v>2</v>
      </c>
      <c r="R115" s="1" t="str" cm="1">
        <f t="array" ref="R115">_xlfn.XLOOKUP(Y115,'Master AST results2'!AB$2:AB435,'Master AST results2'!U$2:U435)</f>
        <v>&lt;=1.0000</v>
      </c>
      <c r="S115" s="1" t="str" cm="1">
        <f t="array" ref="S115">_xlfn.XLOOKUP(Y115,'Master AST results2'!AB$2:AB435,'Master AST results2'!V$2:V435)</f>
        <v>&lt;=0.5000</v>
      </c>
      <c r="T115" s="1" t="str" cm="1">
        <f t="array" ref="T115">_xlfn.XLOOKUP(Y115, 'Master AST results2'!AB$2:AB435,'Master AST results2'!W$2:W435)</f>
        <v>&gt;256.0000</v>
      </c>
      <c r="U115" s="1" cm="1">
        <f t="array" ref="U115">_xlfn.XLOOKUP(Y115,'Master AST results2'!AB$2:AB435,'Master AST results2'!X$2:X435)</f>
        <v>8</v>
      </c>
      <c r="V115" s="31" t="s">
        <v>176</v>
      </c>
      <c r="W115" s="1">
        <v>1</v>
      </c>
      <c r="Y115" t="str">
        <f t="shared" si="1"/>
        <v>4323DOL</v>
      </c>
    </row>
    <row r="116" spans="1:27" s="43" customFormat="1" x14ac:dyDescent="0.2">
      <c r="A116" cm="1">
        <f t="array" ref="A116">_xlfn.XLOOKUP(Y116,'NGS IDs for search'!I$2:I336,'NGS IDs for search'!A$2:A336)</f>
        <v>60</v>
      </c>
      <c r="B116">
        <v>4323</v>
      </c>
      <c r="C116" s="1" t="s">
        <v>390</v>
      </c>
      <c r="D116">
        <v>1</v>
      </c>
      <c r="E116" s="12" t="s">
        <v>104</v>
      </c>
      <c r="F116" s="19" t="s">
        <v>105</v>
      </c>
      <c r="G116" s="19" t="s">
        <v>386</v>
      </c>
      <c r="H116" s="12" t="s">
        <v>180</v>
      </c>
      <c r="I116" s="12" t="s">
        <v>180</v>
      </c>
      <c r="J116" t="s">
        <v>11</v>
      </c>
      <c r="K116">
        <v>18</v>
      </c>
      <c r="L116" s="1" t="str" cm="1">
        <f t="array" ref="L116">_xlfn.XLOOKUP(Y116,'Master AST results2'!AB$2:AB436,'Master AST results2'!K$2:K436)</f>
        <v>&lt;=0.1200</v>
      </c>
      <c r="M116" s="1" t="str" cm="1">
        <f t="array" ref="M116">_xlfn.XLOOKUP(Y116,'Master AST results2'!AB$2:AB436,'Master AST results2'!M$2:M436)</f>
        <v>&lt;=0.5000</v>
      </c>
      <c r="N116" s="1" t="str" cm="1">
        <f t="array" ref="N116">_xlfn.XLOOKUP(Y116,'Master AST results2'!AB$2:AB436,'Master AST results2'!O$2:O436)</f>
        <v xml:space="preserve"> &lt;=2.0000</v>
      </c>
      <c r="O116" s="1" t="str" cm="1">
        <f t="array" ref="O116">_xlfn.XLOOKUP(Y116,'Master AST results2'!AB$2:AB436,'Master AST results2'!Q$2:Q436)</f>
        <v>&lt;=0.2500</v>
      </c>
      <c r="P116" s="1" t="str" cm="1">
        <f t="array" ref="P116">_xlfn.XLOOKUP(Y116,'Master AST results2'!AB$2:AB436,'Master AST results2'!S$2:S436)</f>
        <v>&lt;=2.0000</v>
      </c>
      <c r="Q116" s="1" t="str" cm="1">
        <f t="array" ref="Q116">_xlfn.XLOOKUP(Y116,'Master AST results2'!AB$2:AB436,'Master AST results2'!T$2:T436)</f>
        <v>&lt;=0.1200</v>
      </c>
      <c r="R116" s="1" t="str" cm="1">
        <f t="array" ref="R116">_xlfn.XLOOKUP(Y116,'Master AST results2'!AB$2:AB436,'Master AST results2'!U$2:U436)</f>
        <v>&lt;=1.0000</v>
      </c>
      <c r="S116" s="1" t="str" cm="1">
        <f t="array" ref="S116">_xlfn.XLOOKUP(Y116,'Master AST results2'!AB$2:AB436,'Master AST results2'!V$2:V436)</f>
        <v>&lt;=0.5000</v>
      </c>
      <c r="T116" s="1" cm="1">
        <f t="array" ref="T116">_xlfn.XLOOKUP(Y116, 'Master AST results2'!AB$2:AB436,'Master AST results2'!W$2:W436)</f>
        <v>128</v>
      </c>
      <c r="U116" s="1" cm="1">
        <f t="array" ref="U116">_xlfn.XLOOKUP(Y116,'Master AST results2'!AB$2:AB436,'Master AST results2'!X$2:X436)</f>
        <v>2</v>
      </c>
      <c r="V116" s="31" t="s">
        <v>176</v>
      </c>
      <c r="W116" s="1">
        <v>1</v>
      </c>
      <c r="X116"/>
      <c r="Y116" t="str">
        <f t="shared" si="1"/>
        <v>4323DOR</v>
      </c>
      <c r="Z116"/>
      <c r="AA116"/>
    </row>
    <row r="117" spans="1:27" x14ac:dyDescent="0.2">
      <c r="A117" cm="1">
        <f t="array" ref="A117">_xlfn.XLOOKUP(Y117,'NGS IDs for search'!I$2:I481,'NGS IDs for search'!A$2:A481)</f>
        <v>143</v>
      </c>
      <c r="B117">
        <v>4323</v>
      </c>
      <c r="C117" s="1" t="s">
        <v>390</v>
      </c>
      <c r="D117">
        <v>1</v>
      </c>
      <c r="E117" s="12" t="s">
        <v>104</v>
      </c>
      <c r="F117" s="19" t="s">
        <v>105</v>
      </c>
      <c r="G117" s="19" t="s">
        <v>386</v>
      </c>
      <c r="H117" s="12" t="s">
        <v>181</v>
      </c>
      <c r="I117" s="12" t="s">
        <v>181</v>
      </c>
      <c r="J117" t="s">
        <v>8</v>
      </c>
      <c r="K117">
        <v>74</v>
      </c>
      <c r="L117" s="1" t="str" cm="1">
        <f t="array" ref="L117">_xlfn.XLOOKUP(Y117,'Master AST results2'!AB$2:AB437,'Master AST results2'!K$2:K437)</f>
        <v>&lt;=0.1200</v>
      </c>
      <c r="M117" s="1" t="str" cm="1">
        <f t="array" ref="M117">_xlfn.XLOOKUP(Y117,'Master AST results2'!AB$2:AB437,'Master AST results2'!M$2:M437)</f>
        <v>&lt;=0.5000</v>
      </c>
      <c r="N117" s="1" t="str" cm="1">
        <f t="array" ref="N117">_xlfn.XLOOKUP(Y117,'Master AST results2'!AB$2:AB437,'Master AST results2'!O$2:O437)</f>
        <v xml:space="preserve"> &lt;=2.0000</v>
      </c>
      <c r="O117" s="1" t="str" cm="1">
        <f t="array" ref="O117">_xlfn.XLOOKUP(Y117,'Master AST results2'!AB$2:AB437,'Master AST results2'!Q$2:Q437)</f>
        <v>&lt;=0.2500</v>
      </c>
      <c r="P117" s="1" t="str" cm="1">
        <f t="array" ref="P117">_xlfn.XLOOKUP(Y117,'Master AST results2'!AB$2:AB437,'Master AST results2'!S$2:S437)</f>
        <v>&lt;=2.0000</v>
      </c>
      <c r="Q117" s="1" cm="1">
        <f t="array" ref="Q117">_xlfn.XLOOKUP(Y117,'Master AST results2'!AB$2:AB437,'Master AST results2'!T$2:T437)</f>
        <v>0.25</v>
      </c>
      <c r="R117" s="1" t="str" cm="1">
        <f t="array" ref="R117">_xlfn.XLOOKUP(Y117,'Master AST results2'!AB$2:AB437,'Master AST results2'!U$2:U437)</f>
        <v>&lt;=1.0000</v>
      </c>
      <c r="S117" s="1" t="str" cm="1">
        <f t="array" ref="S117">_xlfn.XLOOKUP(Y117,'Master AST results2'!AB$2:AB437,'Master AST results2'!V$2:V437)</f>
        <v>&lt;=0.5000</v>
      </c>
      <c r="T117" s="1" t="str" cm="1">
        <f t="array" ref="T117">_xlfn.XLOOKUP(Y117, 'Master AST results2'!AB$2:AB437,'Master AST results2'!W$2:W437)</f>
        <v>&gt;256.0000</v>
      </c>
      <c r="U117" s="1" cm="1">
        <f t="array" ref="U117">_xlfn.XLOOKUP(Y117,'Master AST results2'!AB$2:AB437,'Master AST results2'!X$2:X437)</f>
        <v>2</v>
      </c>
      <c r="V117" s="31" t="s">
        <v>176</v>
      </c>
      <c r="W117" s="1">
        <v>1</v>
      </c>
      <c r="Y117" t="str">
        <f t="shared" si="1"/>
        <v>4323PFL</v>
      </c>
    </row>
    <row r="118" spans="1:27" x14ac:dyDescent="0.2">
      <c r="A118" cm="1">
        <f t="array" ref="A118">_xlfn.XLOOKUP(Y118,'NGS IDs for search'!I$2:I482,'NGS IDs for search'!A$2:A482)</f>
        <v>144</v>
      </c>
      <c r="B118">
        <v>4323</v>
      </c>
      <c r="C118" s="1" t="s">
        <v>390</v>
      </c>
      <c r="D118">
        <v>1</v>
      </c>
      <c r="E118" s="12" t="s">
        <v>104</v>
      </c>
      <c r="F118" s="19" t="s">
        <v>105</v>
      </c>
      <c r="G118" s="19" t="s">
        <v>386</v>
      </c>
      <c r="H118" s="12" t="s">
        <v>181</v>
      </c>
      <c r="I118" s="12" t="s">
        <v>181</v>
      </c>
      <c r="J118" t="s">
        <v>11</v>
      </c>
      <c r="K118">
        <v>75</v>
      </c>
      <c r="L118" s="1" t="str" cm="1">
        <f t="array" ref="L118">_xlfn.XLOOKUP(Y118,'Master AST results2'!AB$2:AB438,'Master AST results2'!K$2:K438)</f>
        <v>&lt;=0.1200</v>
      </c>
      <c r="M118" s="1" t="str" cm="1">
        <f t="array" ref="M118">_xlfn.XLOOKUP(Y118,'Master AST results2'!AB$2:AB438,'Master AST results2'!M$2:M438)</f>
        <v>&lt;=0.5000</v>
      </c>
      <c r="N118" s="1" t="str" cm="1">
        <f t="array" ref="N118">_xlfn.XLOOKUP(Y118,'Master AST results2'!AB$2:AB438,'Master AST results2'!O$2:O438)</f>
        <v xml:space="preserve"> &lt;=2.0000</v>
      </c>
      <c r="O118" s="1" t="str" cm="1">
        <f t="array" ref="O118">_xlfn.XLOOKUP(Y118,'Master AST results2'!AB$2:AB438,'Master AST results2'!Q$2:Q438)</f>
        <v>&lt;=0.2500</v>
      </c>
      <c r="P118" s="1" t="str" cm="1">
        <f t="array" ref="P118">_xlfn.XLOOKUP(Y118,'Master AST results2'!AB$2:AB438,'Master AST results2'!S$2:S438)</f>
        <v>&lt;=2.0000</v>
      </c>
      <c r="Q118" s="1" t="str" cm="1">
        <f t="array" ref="Q118">_xlfn.XLOOKUP(Y118,'Master AST results2'!AB$2:AB438,'Master AST results2'!T$2:T438)</f>
        <v>&lt;=0.1200</v>
      </c>
      <c r="R118" s="1" t="str" cm="1">
        <f t="array" ref="R118">_xlfn.XLOOKUP(Y118,'Master AST results2'!AB$2:AB438,'Master AST results2'!U$2:U438)</f>
        <v>&lt;=1.0000</v>
      </c>
      <c r="S118" s="1" t="str" cm="1">
        <f t="array" ref="S118">_xlfn.XLOOKUP(Y118,'Master AST results2'!AB$2:AB438,'Master AST results2'!V$2:V438)</f>
        <v>&lt;=0.5000</v>
      </c>
      <c r="T118" s="1" cm="1">
        <f t="array" ref="T118">_xlfn.XLOOKUP(Y118, 'Master AST results2'!AB$2:AB438,'Master AST results2'!W$2:W438)</f>
        <v>128</v>
      </c>
      <c r="U118" s="1" cm="1">
        <f t="array" ref="U118">_xlfn.XLOOKUP(Y118,'Master AST results2'!AB$2:AB438,'Master AST results2'!X$2:X438)</f>
        <v>2</v>
      </c>
      <c r="V118" s="31" t="s">
        <v>176</v>
      </c>
      <c r="W118" s="1">
        <v>1</v>
      </c>
      <c r="X118" s="39"/>
      <c r="Y118" t="str">
        <f t="shared" si="1"/>
        <v>4323PFR</v>
      </c>
    </row>
    <row r="119" spans="1:27" x14ac:dyDescent="0.2">
      <c r="A119" cm="1">
        <f t="array" ref="A119">_xlfn.XLOOKUP(Y119,'NGS IDs for search'!I$2:I337,'NGS IDs for search'!A$2:A337)</f>
        <v>61</v>
      </c>
      <c r="B119">
        <v>4436</v>
      </c>
      <c r="C119" s="1" t="s">
        <v>390</v>
      </c>
      <c r="D119">
        <v>3</v>
      </c>
      <c r="E119" s="12" t="s">
        <v>104</v>
      </c>
      <c r="F119" s="19" t="s">
        <v>105</v>
      </c>
      <c r="G119" s="19" t="s">
        <v>386</v>
      </c>
      <c r="H119" s="12" t="s">
        <v>180</v>
      </c>
      <c r="I119" s="12" t="s">
        <v>180</v>
      </c>
      <c r="J119" t="s">
        <v>8</v>
      </c>
      <c r="K119">
        <v>19</v>
      </c>
      <c r="L119" s="1" cm="1">
        <f t="array" ref="L119">_xlfn.XLOOKUP(Y119,'Master AST results2'!AB$2:AB439,'Master AST results2'!K$2:K439)</f>
        <v>0.5</v>
      </c>
      <c r="M119" s="1" t="str" cm="1">
        <f t="array" ref="M119">_xlfn.XLOOKUP(Y119,'Master AST results2'!AB$2:AB439,'Master AST results2'!M$2:M439)</f>
        <v>&lt;=0.5000</v>
      </c>
      <c r="N119" s="1" t="str" cm="1">
        <f t="array" ref="N119">_xlfn.XLOOKUP(Y119,'Master AST results2'!AB$2:AB439,'Master AST results2'!O$2:O439)</f>
        <v xml:space="preserve"> &lt;=2.0000</v>
      </c>
      <c r="O119" s="1" t="str" cm="1">
        <f t="array" ref="O119">_xlfn.XLOOKUP(Y119,'Master AST results2'!AB$2:AB439,'Master AST results2'!Q$2:Q439)</f>
        <v>&lt;=0.2500</v>
      </c>
      <c r="P119" s="1" t="str" cm="1">
        <f t="array" ref="P119">_xlfn.XLOOKUP(Y119,'Master AST results2'!AB$2:AB439,'Master AST results2'!S$2:S439)</f>
        <v>&lt;=2.0000</v>
      </c>
      <c r="Q119" s="1" cm="1">
        <f t="array" ref="Q119">_xlfn.XLOOKUP(Y119,'Master AST results2'!AB$2:AB439,'Master AST results2'!T$2:T439)</f>
        <v>1</v>
      </c>
      <c r="R119" s="1" t="str" cm="1">
        <f t="array" ref="R119">_xlfn.XLOOKUP(Y119,'Master AST results2'!AB$2:AB439,'Master AST results2'!U$2:U439)</f>
        <v>&lt;=1.0000</v>
      </c>
      <c r="S119" s="1" t="str" cm="1">
        <f t="array" ref="S119">_xlfn.XLOOKUP(Y119,'Master AST results2'!AB$2:AB439,'Master AST results2'!V$2:V439)</f>
        <v>&lt;=0.5000</v>
      </c>
      <c r="T119" s="1" t="str" cm="1">
        <f t="array" ref="T119">_xlfn.XLOOKUP(Y119, 'Master AST results2'!AB$2:AB439,'Master AST results2'!W$2:W439)</f>
        <v>&gt;256.0000</v>
      </c>
      <c r="U119" s="1" cm="1">
        <f t="array" ref="U119">_xlfn.XLOOKUP(Y119,'Master AST results2'!AB$2:AB439,'Master AST results2'!X$2:X439)</f>
        <v>4</v>
      </c>
      <c r="V119" s="31" t="s">
        <v>176</v>
      </c>
      <c r="W119" s="1">
        <v>1</v>
      </c>
      <c r="Y119" t="str">
        <f t="shared" si="1"/>
        <v>4436DOL</v>
      </c>
    </row>
    <row r="120" spans="1:27" x14ac:dyDescent="0.2">
      <c r="A120" cm="1">
        <f t="array" ref="A120">_xlfn.XLOOKUP(Y120,'NGS IDs for search'!I$2:I483,'NGS IDs for search'!A$2:A483)</f>
        <v>145</v>
      </c>
      <c r="B120">
        <v>4436</v>
      </c>
      <c r="C120" s="1" t="s">
        <v>390</v>
      </c>
      <c r="D120">
        <v>3</v>
      </c>
      <c r="E120" s="12" t="s">
        <v>104</v>
      </c>
      <c r="F120" s="19" t="s">
        <v>105</v>
      </c>
      <c r="G120" s="19" t="s">
        <v>386</v>
      </c>
      <c r="H120" s="12" t="s">
        <v>181</v>
      </c>
      <c r="I120" s="12" t="s">
        <v>181</v>
      </c>
      <c r="J120" t="s">
        <v>8</v>
      </c>
      <c r="K120">
        <v>76</v>
      </c>
      <c r="L120" s="1" cm="1">
        <f t="array" ref="L120">_xlfn.XLOOKUP(Y120,'Master AST results2'!AB$2:AB440,'Master AST results2'!K$2:K440)</f>
        <v>0.25</v>
      </c>
      <c r="M120" s="1" t="str" cm="1">
        <f t="array" ref="M120">_xlfn.XLOOKUP(Y120,'Master AST results2'!AB$2:AB440,'Master AST results2'!M$2:M440)</f>
        <v>&lt;=0.5000</v>
      </c>
      <c r="N120" s="1" t="str" cm="1">
        <f t="array" ref="N120">_xlfn.XLOOKUP(Y120,'Master AST results2'!AB$2:AB440,'Master AST results2'!O$2:O440)</f>
        <v xml:space="preserve"> &lt;=2.0000</v>
      </c>
      <c r="O120" s="1" t="str" cm="1">
        <f t="array" ref="O120">_xlfn.XLOOKUP(Y120,'Master AST results2'!AB$2:AB440,'Master AST results2'!Q$2:Q440)</f>
        <v>&lt;=0.2500</v>
      </c>
      <c r="P120" s="1" t="str" cm="1">
        <f t="array" ref="P120">_xlfn.XLOOKUP(Y120,'Master AST results2'!AB$2:AB440,'Master AST results2'!S$2:S440)</f>
        <v>&lt;=2.0000</v>
      </c>
      <c r="Q120" s="1" cm="1">
        <f t="array" ref="Q120">_xlfn.XLOOKUP(Y120,'Master AST results2'!AB$2:AB440,'Master AST results2'!T$2:T440)</f>
        <v>0.5</v>
      </c>
      <c r="R120" s="1" t="str" cm="1">
        <f t="array" ref="R120">_xlfn.XLOOKUP(Y120,'Master AST results2'!AB$2:AB440,'Master AST results2'!U$2:U440)</f>
        <v>&lt;=1.0000</v>
      </c>
      <c r="S120" s="1" t="str" cm="1">
        <f t="array" ref="S120">_xlfn.XLOOKUP(Y120,'Master AST results2'!AB$2:AB440,'Master AST results2'!V$2:V440)</f>
        <v>&lt;=0.5000</v>
      </c>
      <c r="T120" s="1" t="str" cm="1">
        <f t="array" ref="T120">_xlfn.XLOOKUP(Y120, 'Master AST results2'!AB$2:AB440,'Master AST results2'!W$2:W440)</f>
        <v>&gt;256.0000</v>
      </c>
      <c r="U120" s="1" cm="1">
        <f t="array" ref="U120">_xlfn.XLOOKUP(Y120,'Master AST results2'!AB$2:AB440,'Master AST results2'!X$2:X440)</f>
        <v>2</v>
      </c>
      <c r="V120" s="31" t="s">
        <v>176</v>
      </c>
      <c r="W120" s="1">
        <v>1</v>
      </c>
      <c r="Y120" t="str">
        <f t="shared" si="1"/>
        <v>4436PFL</v>
      </c>
      <c r="Z120" s="39"/>
    </row>
    <row r="121" spans="1:27" x14ac:dyDescent="0.2">
      <c r="A121" cm="1">
        <f t="array" ref="A121">_xlfn.XLOOKUP(Y121,'NGS IDs for search'!I$2:I484,'NGS IDs for search'!A$2:A484)</f>
        <v>243</v>
      </c>
      <c r="B121">
        <v>4451</v>
      </c>
      <c r="C121" s="1" t="s">
        <v>390</v>
      </c>
      <c r="D121">
        <v>1</v>
      </c>
      <c r="E121" s="12" t="s">
        <v>90</v>
      </c>
      <c r="F121" s="19" t="s">
        <v>91</v>
      </c>
      <c r="G121" s="19" t="s">
        <v>388</v>
      </c>
      <c r="H121" s="12" t="s">
        <v>388</v>
      </c>
      <c r="I121" s="12" t="s">
        <v>181</v>
      </c>
      <c r="J121" t="s">
        <v>11</v>
      </c>
      <c r="K121">
        <v>77</v>
      </c>
      <c r="L121" s="1" t="str" cm="1">
        <f t="array" ref="L121">_xlfn.XLOOKUP(Y121,'Master AST results2'!AB$2:AB441,'Master AST results2'!K$2:K441)</f>
        <v>&lt;=0.1200</v>
      </c>
      <c r="M121" s="1" t="str" cm="1">
        <f t="array" ref="M121">_xlfn.XLOOKUP(Y121,'Master AST results2'!AB$2:AB441,'Master AST results2'!M$2:M441)</f>
        <v>&lt;=0.5000</v>
      </c>
      <c r="N121" s="1" t="str" cm="1">
        <f t="array" ref="N121">_xlfn.XLOOKUP(Y121,'Master AST results2'!AB$2:AB441,'Master AST results2'!O$2:O441)</f>
        <v xml:space="preserve"> &lt;=2.0000</v>
      </c>
      <c r="O121" s="1" t="str" cm="1">
        <f t="array" ref="O121">_xlfn.XLOOKUP(Y121,'Master AST results2'!AB$2:AB441,'Master AST results2'!Q$2:Q441)</f>
        <v>&lt;=0.2500</v>
      </c>
      <c r="P121" s="1" t="str" cm="1">
        <f t="array" ref="P121">_xlfn.XLOOKUP(Y121,'Master AST results2'!AB$2:AB441,'Master AST results2'!S$2:S441)</f>
        <v>&lt;=2.0000</v>
      </c>
      <c r="Q121" s="1" t="str" cm="1">
        <f t="array" ref="Q121">_xlfn.XLOOKUP(Y121,'Master AST results2'!AB$2:AB441,'Master AST results2'!T$2:T441)</f>
        <v>&lt;=0.1200</v>
      </c>
      <c r="R121" s="1" t="str" cm="1">
        <f t="array" ref="R121">_xlfn.XLOOKUP(Y121,'Master AST results2'!AB$2:AB441,'Master AST results2'!U$2:U441)</f>
        <v>&lt;=1.0000</v>
      </c>
      <c r="S121" s="1" t="str" cm="1">
        <f t="array" ref="S121">_xlfn.XLOOKUP(Y121,'Master AST results2'!AB$2:AB441,'Master AST results2'!V$2:V441)</f>
        <v>&lt;=0.5000</v>
      </c>
      <c r="T121" s="1" t="str" cm="1">
        <f t="array" ref="T121">_xlfn.XLOOKUP(Y121, 'Master AST results2'!AB$2:AB441,'Master AST results2'!W$2:W441)</f>
        <v>&lt;=32.0000</v>
      </c>
      <c r="U121" s="1" t="str" cm="1">
        <f t="array" ref="U121">_xlfn.XLOOKUP(Y121,'Master AST results2'!AB$2:AB441,'Master AST results2'!X$2:X441)</f>
        <v>&lt;=1.0000</v>
      </c>
      <c r="V121" s="31" t="s">
        <v>176</v>
      </c>
      <c r="W121" s="1">
        <v>1</v>
      </c>
      <c r="Y121" t="str">
        <f t="shared" si="1"/>
        <v>4451PFR</v>
      </c>
    </row>
    <row r="122" spans="1:27" x14ac:dyDescent="0.2">
      <c r="A122" cm="1">
        <f t="array" ref="A122">_xlfn.XLOOKUP(Y122,'NGS IDs for search'!I$2:I485,'NGS IDs for search'!A$2:A485)</f>
        <v>245</v>
      </c>
      <c r="B122">
        <v>4485</v>
      </c>
      <c r="C122" s="1" t="s">
        <v>390</v>
      </c>
      <c r="D122">
        <v>2</v>
      </c>
      <c r="E122" s="12" t="s">
        <v>90</v>
      </c>
      <c r="F122" s="19" t="s">
        <v>91</v>
      </c>
      <c r="G122" s="19" t="s">
        <v>388</v>
      </c>
      <c r="H122" s="12" t="s">
        <v>388</v>
      </c>
      <c r="I122" s="12" t="s">
        <v>181</v>
      </c>
      <c r="J122" t="s">
        <v>11</v>
      </c>
      <c r="K122">
        <v>78</v>
      </c>
      <c r="L122" s="1" t="str" cm="1">
        <f t="array" ref="L122">_xlfn.XLOOKUP(Y122,'Master AST results2'!AB$2:AB442,'Master AST results2'!K$2:K442)</f>
        <v>&lt;=0.1200</v>
      </c>
      <c r="M122" s="1" cm="1">
        <f t="array" ref="M122">_xlfn.XLOOKUP(Y122,'Master AST results2'!AB$2:AB442,'Master AST results2'!M$2:M442)</f>
        <v>2</v>
      </c>
      <c r="N122" s="1" t="str" cm="1">
        <f t="array" ref="N122">_xlfn.XLOOKUP(Y122,'Master AST results2'!AB$2:AB442,'Master AST results2'!O$2:O442)</f>
        <v xml:space="preserve"> &lt;=2.0000</v>
      </c>
      <c r="O122" s="1" cm="1">
        <f t="array" ref="O122">_xlfn.XLOOKUP(Y122,'Master AST results2'!AB$2:AB442,'Master AST results2'!Q$2:Q442)</f>
        <v>4</v>
      </c>
      <c r="P122" s="1" t="str" cm="1">
        <f t="array" ref="P122">_xlfn.XLOOKUP(Y122,'Master AST results2'!AB$2:AB442,'Master AST results2'!S$2:S442)</f>
        <v>&lt;=2.0000</v>
      </c>
      <c r="Q122" s="1" cm="1">
        <f t="array" ref="Q122">_xlfn.XLOOKUP(Y122,'Master AST results2'!AB$2:AB442,'Master AST results2'!T$2:T442)</f>
        <v>0.25</v>
      </c>
      <c r="R122" s="1" t="str" cm="1">
        <f t="array" ref="R122">_xlfn.XLOOKUP(Y122,'Master AST results2'!AB$2:AB442,'Master AST results2'!U$2:U442)</f>
        <v>&lt;=1.0000</v>
      </c>
      <c r="S122" s="1" t="str" cm="1">
        <f t="array" ref="S122">_xlfn.XLOOKUP(Y122,'Master AST results2'!AB$2:AB442,'Master AST results2'!V$2:V442)</f>
        <v>&lt;=0.5000</v>
      </c>
      <c r="T122" s="1" t="str" cm="1">
        <f t="array" ref="T122">_xlfn.XLOOKUP(Y122, 'Master AST results2'!AB$2:AB442,'Master AST results2'!W$2:W442)</f>
        <v>&lt;=32.0000</v>
      </c>
      <c r="U122" s="1" t="str" cm="1">
        <f t="array" ref="U122">_xlfn.XLOOKUP(Y122,'Master AST results2'!AB$2:AB442,'Master AST results2'!X$2:X442)</f>
        <v>&lt;=1.0000</v>
      </c>
      <c r="V122" s="31" t="s">
        <v>176</v>
      </c>
      <c r="W122" s="1">
        <v>1</v>
      </c>
      <c r="Y122" t="str">
        <f t="shared" si="1"/>
        <v>4485PFR</v>
      </c>
    </row>
    <row r="123" spans="1:27" x14ac:dyDescent="0.2">
      <c r="A123" cm="1">
        <f t="array" ref="A123">_xlfn.XLOOKUP(Y123,'NGS IDs for search'!I$2:I486,'NGS IDs for search'!A$2:A486)</f>
        <v>246</v>
      </c>
      <c r="B123">
        <v>4510</v>
      </c>
      <c r="C123" s="1" t="s">
        <v>390</v>
      </c>
      <c r="D123">
        <v>3</v>
      </c>
      <c r="E123" s="12" t="s">
        <v>104</v>
      </c>
      <c r="F123" s="19" t="s">
        <v>105</v>
      </c>
      <c r="G123" s="19" t="s">
        <v>388</v>
      </c>
      <c r="H123" s="12" t="s">
        <v>388</v>
      </c>
      <c r="I123" s="12" t="s">
        <v>181</v>
      </c>
      <c r="J123" t="s">
        <v>11</v>
      </c>
      <c r="K123">
        <v>79</v>
      </c>
      <c r="L123" s="1" cm="1">
        <f t="array" ref="L123">_xlfn.XLOOKUP(Y123,'Master AST results2'!AB$2:AB444,'Master AST results2'!K$2:K444)</f>
        <v>0.25</v>
      </c>
      <c r="M123" s="1" t="str" cm="1">
        <f t="array" ref="M123">_xlfn.XLOOKUP(Y123,'Master AST results2'!AB$2:AB444,'Master AST results2'!M$2:M444)</f>
        <v>&lt;=0.5000</v>
      </c>
      <c r="N123" s="1" t="str" cm="1">
        <f t="array" ref="N123">_xlfn.XLOOKUP(Y123,'Master AST results2'!AB$2:AB444,'Master AST results2'!O$2:O444)</f>
        <v xml:space="preserve"> &lt;=2.0000</v>
      </c>
      <c r="O123" s="1" t="str" cm="1">
        <f t="array" ref="O123">_xlfn.XLOOKUP(Y123,'Master AST results2'!AB$2:AB444,'Master AST results2'!Q$2:Q444)</f>
        <v>&lt;=0.2500</v>
      </c>
      <c r="P123" s="1" t="str" cm="1">
        <f t="array" ref="P123">_xlfn.XLOOKUP(Y123,'Master AST results2'!AB$2:AB444,'Master AST results2'!S$2:S444)</f>
        <v>&lt;=2.0000</v>
      </c>
      <c r="Q123" s="1" cm="1">
        <f t="array" ref="Q123">_xlfn.XLOOKUP(Y123,'Master AST results2'!AB$2:AB444,'Master AST results2'!T$2:T444)</f>
        <v>0.5</v>
      </c>
      <c r="R123" s="1" t="str" cm="1">
        <f t="array" ref="R123">_xlfn.XLOOKUP(Y123,'Master AST results2'!AB$2:AB444,'Master AST results2'!U$2:U444)</f>
        <v>&lt;=1.0000</v>
      </c>
      <c r="S123" s="1" t="str" cm="1">
        <f t="array" ref="S123">_xlfn.XLOOKUP(Y123,'Master AST results2'!AB$2:AB444,'Master AST results2'!V$2:V444)</f>
        <v>&lt;=0.5000</v>
      </c>
      <c r="T123" s="1" t="str" cm="1">
        <f t="array" ref="T123">_xlfn.XLOOKUP(Y123, 'Master AST results2'!AB$2:AB444,'Master AST results2'!W$2:W444)</f>
        <v>&gt;256.0000</v>
      </c>
      <c r="U123" s="1" cm="1">
        <f t="array" ref="U123">_xlfn.XLOOKUP(Y123,'Master AST results2'!AB$2:AB444,'Master AST results2'!X$2:X444)</f>
        <v>2</v>
      </c>
      <c r="V123" s="31" t="s">
        <v>176</v>
      </c>
      <c r="W123" s="1">
        <v>1</v>
      </c>
      <c r="Y123" t="str">
        <f t="shared" si="1"/>
        <v>4510PFR</v>
      </c>
    </row>
    <row r="124" spans="1:27" x14ac:dyDescent="0.2">
      <c r="A124" cm="1">
        <f t="array" ref="A124">_xlfn.XLOOKUP(Y124,'NGS IDs for search'!I$2:I487,'NGS IDs for search'!A$2:A487)</f>
        <v>247</v>
      </c>
      <c r="B124">
        <v>4596</v>
      </c>
      <c r="C124" s="1" t="s">
        <v>390</v>
      </c>
      <c r="D124">
        <v>1</v>
      </c>
      <c r="E124" s="12" t="s">
        <v>104</v>
      </c>
      <c r="F124" s="19" t="s">
        <v>105</v>
      </c>
      <c r="G124" s="19" t="s">
        <v>388</v>
      </c>
      <c r="H124" s="12" t="s">
        <v>388</v>
      </c>
      <c r="I124" s="12" t="s">
        <v>181</v>
      </c>
      <c r="J124" t="s">
        <v>8</v>
      </c>
      <c r="K124">
        <v>80</v>
      </c>
      <c r="L124" s="1" t="str" cm="1">
        <f t="array" ref="L124">_xlfn.XLOOKUP(Y124,'Master AST results2'!AB$2:AB445,'Master AST results2'!K$2:K445)</f>
        <v>&lt;=0.1200</v>
      </c>
      <c r="M124" s="1" cm="1">
        <f t="array" ref="M124">_xlfn.XLOOKUP(Y124,'Master AST results2'!AB$2:AB445,'Master AST results2'!M$2:M445)</f>
        <v>1</v>
      </c>
      <c r="N124" s="1" t="str" cm="1">
        <f t="array" ref="N124">_xlfn.XLOOKUP(Y124,'Master AST results2'!AB$2:AB445,'Master AST results2'!O$2:O445)</f>
        <v xml:space="preserve"> &lt;=2.0000</v>
      </c>
      <c r="O124" s="1" cm="1">
        <f t="array" ref="O124">_xlfn.XLOOKUP(Y124,'Master AST results2'!AB$2:AB445,'Master AST results2'!Q$2:Q445)</f>
        <v>2</v>
      </c>
      <c r="P124" s="1" t="str" cm="1">
        <f t="array" ref="P124">_xlfn.XLOOKUP(Y124,'Master AST results2'!AB$2:AB445,'Master AST results2'!S$2:S445)</f>
        <v>&lt;=2.0000</v>
      </c>
      <c r="Q124" s="1" t="str" cm="1">
        <f t="array" ref="Q124">_xlfn.XLOOKUP(Y124,'Master AST results2'!AB$2:AB445,'Master AST results2'!T$2:T445)</f>
        <v>&lt;=0.1200</v>
      </c>
      <c r="R124" s="1" t="str" cm="1">
        <f t="array" ref="R124">_xlfn.XLOOKUP(Y124,'Master AST results2'!AB$2:AB445,'Master AST results2'!U$2:U445)</f>
        <v>&lt;=1.0000</v>
      </c>
      <c r="S124" s="1" t="str" cm="1">
        <f t="array" ref="S124">_xlfn.XLOOKUP(Y124,'Master AST results2'!AB$2:AB445,'Master AST results2'!V$2:V445)</f>
        <v>&lt;=0.5000</v>
      </c>
      <c r="T124" s="1" t="str" cm="1">
        <f t="array" ref="T124">_xlfn.XLOOKUP(Y124, 'Master AST results2'!AB$2:AB445,'Master AST results2'!W$2:W445)</f>
        <v>&lt;=32.0000</v>
      </c>
      <c r="U124" s="1" t="str" cm="1">
        <f t="array" ref="U124">_xlfn.XLOOKUP(Y124,'Master AST results2'!AB$2:AB445,'Master AST results2'!X$2:X445)</f>
        <v>&lt;=1.0000</v>
      </c>
      <c r="V124" s="31" t="s">
        <v>176</v>
      </c>
      <c r="W124" s="1">
        <v>1</v>
      </c>
      <c r="Y124" t="str">
        <f t="shared" si="1"/>
        <v>4596PFL</v>
      </c>
    </row>
    <row r="125" spans="1:27" x14ac:dyDescent="0.2">
      <c r="A125" cm="1">
        <f t="array" ref="A125">_xlfn.XLOOKUP(Y125,'NGS IDs for search'!I$2:I339,'NGS IDs for search'!A$2:A339)</f>
        <v>62</v>
      </c>
      <c r="B125">
        <v>4763</v>
      </c>
      <c r="C125" s="1" t="s">
        <v>390</v>
      </c>
      <c r="D125">
        <v>3</v>
      </c>
      <c r="E125" s="12" t="s">
        <v>104</v>
      </c>
      <c r="F125" s="19" t="s">
        <v>105</v>
      </c>
      <c r="G125" s="19" t="s">
        <v>386</v>
      </c>
      <c r="H125" s="12" t="s">
        <v>180</v>
      </c>
      <c r="I125" s="12" t="s">
        <v>180</v>
      </c>
      <c r="J125" t="s">
        <v>8</v>
      </c>
      <c r="K125">
        <v>21</v>
      </c>
      <c r="L125" s="1" t="str" cm="1">
        <f t="array" ref="L125">_xlfn.XLOOKUP(Y125,'Master AST results2'!AB$2:AB446,'Master AST results2'!K$2:K446)</f>
        <v>&lt;=0.1200</v>
      </c>
      <c r="M125" s="1" t="str" cm="1">
        <f t="array" ref="M125">_xlfn.XLOOKUP(Y125,'Master AST results2'!AB$2:AB446,'Master AST results2'!M$2:M446)</f>
        <v>&lt;=0.5000</v>
      </c>
      <c r="N125" s="1" t="str" cm="1">
        <f t="array" ref="N125">_xlfn.XLOOKUP(Y125,'Master AST results2'!AB$2:AB446,'Master AST results2'!O$2:O446)</f>
        <v xml:space="preserve"> &lt;=2.0000</v>
      </c>
      <c r="O125" s="1" t="str" cm="1">
        <f t="array" ref="O125">_xlfn.XLOOKUP(Y125,'Master AST results2'!AB$2:AB446,'Master AST results2'!Q$2:Q446)</f>
        <v>&lt;=0.2500</v>
      </c>
      <c r="P125" s="1" t="str" cm="1">
        <f t="array" ref="P125">_xlfn.XLOOKUP(Y125,'Master AST results2'!AB$2:AB446,'Master AST results2'!S$2:S446)</f>
        <v>&lt;=2.0000</v>
      </c>
      <c r="Q125" s="1" cm="1">
        <f t="array" ref="Q125">_xlfn.XLOOKUP(Y125,'Master AST results2'!AB$2:AB446,'Master AST results2'!T$2:T446)</f>
        <v>0.25</v>
      </c>
      <c r="R125" s="1" t="str" cm="1">
        <f t="array" ref="R125">_xlfn.XLOOKUP(Y125,'Master AST results2'!AB$2:AB446,'Master AST results2'!U$2:U446)</f>
        <v>&lt;=1.0000</v>
      </c>
      <c r="S125" s="1" t="str" cm="1">
        <f t="array" ref="S125">_xlfn.XLOOKUP(Y125,'Master AST results2'!AB$2:AB446,'Master AST results2'!V$2:V446)</f>
        <v>&lt;=0.5000</v>
      </c>
      <c r="T125" s="1" cm="1">
        <f t="array" ref="T125">_xlfn.XLOOKUP(Y125, 'Master AST results2'!AB$2:AB446,'Master AST results2'!W$2:W446)</f>
        <v>64</v>
      </c>
      <c r="U125" s="1" cm="1">
        <f t="array" ref="U125">_xlfn.XLOOKUP(Y125,'Master AST results2'!AB$2:AB446,'Master AST results2'!X$2:X446)</f>
        <v>2</v>
      </c>
      <c r="V125" s="31" t="s">
        <v>176</v>
      </c>
      <c r="W125" s="1">
        <v>1</v>
      </c>
      <c r="Y125" t="str">
        <f t="shared" si="1"/>
        <v>4763DOL</v>
      </c>
    </row>
    <row r="126" spans="1:27" x14ac:dyDescent="0.2">
      <c r="A126" cm="1">
        <f t="array" ref="A126">_xlfn.XLOOKUP(Y126,'NGS IDs for search'!I$2:I489,'NGS IDs for search'!A$2:A489)</f>
        <v>248</v>
      </c>
      <c r="B126">
        <v>4763</v>
      </c>
      <c r="C126" s="1" t="s">
        <v>390</v>
      </c>
      <c r="D126">
        <v>3</v>
      </c>
      <c r="E126" s="12" t="s">
        <v>104</v>
      </c>
      <c r="F126" s="19" t="s">
        <v>105</v>
      </c>
      <c r="G126" s="19" t="s">
        <v>388</v>
      </c>
      <c r="H126" s="12" t="s">
        <v>388</v>
      </c>
      <c r="I126" s="12" t="s">
        <v>181</v>
      </c>
      <c r="J126" t="s">
        <v>11</v>
      </c>
      <c r="K126">
        <v>82</v>
      </c>
      <c r="L126" s="1" t="str" cm="1">
        <f t="array" ref="L126">_xlfn.XLOOKUP(Y126,'Master AST results2'!AB$2:AB447,'Master AST results2'!K$2:K447)</f>
        <v>&lt;=0.1200</v>
      </c>
      <c r="M126" s="1" t="str" cm="1">
        <f t="array" ref="M126">_xlfn.XLOOKUP(Y126,'Master AST results2'!AB$2:AB447,'Master AST results2'!M$2:M447)</f>
        <v>&lt;=0.5000</v>
      </c>
      <c r="N126" s="1" t="str" cm="1">
        <f t="array" ref="N126">_xlfn.XLOOKUP(Y126,'Master AST results2'!AB$2:AB447,'Master AST results2'!O$2:O447)</f>
        <v xml:space="preserve"> &lt;=2.0000</v>
      </c>
      <c r="O126" s="1" cm="1">
        <f t="array" ref="O126">_xlfn.XLOOKUP(Y126,'Master AST results2'!AB$2:AB447,'Master AST results2'!Q$2:Q447)</f>
        <v>0.5</v>
      </c>
      <c r="P126" s="1" t="str" cm="1">
        <f t="array" ref="P126">_xlfn.XLOOKUP(Y126,'Master AST results2'!AB$2:AB447,'Master AST results2'!S$2:S447)</f>
        <v>&lt;=2.0000</v>
      </c>
      <c r="Q126" s="1" t="str" cm="1">
        <f t="array" ref="Q126">_xlfn.XLOOKUP(Y126,'Master AST results2'!AB$2:AB447,'Master AST results2'!T$2:T447)</f>
        <v>&lt;=0.1200</v>
      </c>
      <c r="R126" s="1" t="str" cm="1">
        <f t="array" ref="R126">_xlfn.XLOOKUP(Y126,'Master AST results2'!AB$2:AB447,'Master AST results2'!U$2:U447)</f>
        <v>&lt;=1.0000</v>
      </c>
      <c r="S126" s="1" t="str" cm="1">
        <f t="array" ref="S126">_xlfn.XLOOKUP(Y126,'Master AST results2'!AB$2:AB447,'Master AST results2'!V$2:V447)</f>
        <v>&lt;=0.5000</v>
      </c>
      <c r="T126" s="1" t="str" cm="1">
        <f t="array" ref="T126">_xlfn.XLOOKUP(Y126, 'Master AST results2'!AB$2:AB447,'Master AST results2'!W$2:W447)</f>
        <v>&gt;256.0000</v>
      </c>
      <c r="U126" s="1" cm="1">
        <f t="array" ref="U126">_xlfn.XLOOKUP(Y126,'Master AST results2'!AB$2:AB447,'Master AST results2'!X$2:X447)</f>
        <v>4</v>
      </c>
      <c r="V126" s="31" t="s">
        <v>176</v>
      </c>
      <c r="W126" s="1">
        <v>1</v>
      </c>
      <c r="Y126" t="str">
        <f t="shared" si="1"/>
        <v>4763PFR</v>
      </c>
    </row>
    <row r="127" spans="1:27" x14ac:dyDescent="0.2">
      <c r="A127" cm="1">
        <f t="array" ref="A127">_xlfn.XLOOKUP(Y127,'NGS IDs for search'!I$2:I488,'NGS IDs for search'!A$2:A488)</f>
        <v>146</v>
      </c>
      <c r="B127">
        <v>4763</v>
      </c>
      <c r="C127" s="1" t="s">
        <v>390</v>
      </c>
      <c r="D127">
        <v>3</v>
      </c>
      <c r="E127" s="12" t="s">
        <v>104</v>
      </c>
      <c r="F127" s="19" t="s">
        <v>105</v>
      </c>
      <c r="G127" s="19" t="s">
        <v>386</v>
      </c>
      <c r="H127" s="12" t="s">
        <v>181</v>
      </c>
      <c r="I127" s="12" t="s">
        <v>181</v>
      </c>
      <c r="J127" t="s">
        <v>8</v>
      </c>
      <c r="K127">
        <v>81</v>
      </c>
      <c r="L127" s="1" t="str" cm="1">
        <f t="array" ref="L127">_xlfn.XLOOKUP(Y127,'Master AST results2'!AB$2:AB448,'Master AST results2'!K$2:K448)</f>
        <v>&lt;=0.1200</v>
      </c>
      <c r="M127" s="1" t="str" cm="1">
        <f t="array" ref="M127">_xlfn.XLOOKUP(Y127,'Master AST results2'!AB$2:AB448,'Master AST results2'!M$2:M448)</f>
        <v>&lt;=0.5000</v>
      </c>
      <c r="N127" s="1" t="str" cm="1">
        <f t="array" ref="N127">_xlfn.XLOOKUP(Y127,'Master AST results2'!AB$2:AB448,'Master AST results2'!O$2:O448)</f>
        <v xml:space="preserve"> &lt;=2.0000</v>
      </c>
      <c r="O127" s="1" t="str" cm="1">
        <f t="array" ref="O127">_xlfn.XLOOKUP(Y127,'Master AST results2'!AB$2:AB448,'Master AST results2'!Q$2:Q448)</f>
        <v>&lt;=0.2500</v>
      </c>
      <c r="P127" s="1" t="str" cm="1">
        <f t="array" ref="P127">_xlfn.XLOOKUP(Y127,'Master AST results2'!AB$2:AB448,'Master AST results2'!S$2:S448)</f>
        <v>&lt;=2.0000</v>
      </c>
      <c r="Q127" s="1" t="str" cm="1">
        <f t="array" ref="Q127">_xlfn.XLOOKUP(Y127,'Master AST results2'!AB$2:AB448,'Master AST results2'!T$2:T448)</f>
        <v>&lt;=0.1200</v>
      </c>
      <c r="R127" s="1" t="str" cm="1">
        <f t="array" ref="R127">_xlfn.XLOOKUP(Y127,'Master AST results2'!AB$2:AB448,'Master AST results2'!U$2:U448)</f>
        <v>&lt;=1.0000</v>
      </c>
      <c r="S127" s="1" t="str" cm="1">
        <f t="array" ref="S127">_xlfn.XLOOKUP(Y127,'Master AST results2'!AB$2:AB448,'Master AST results2'!V$2:V448)</f>
        <v>&lt;=0.5000</v>
      </c>
      <c r="T127" s="1" t="str" cm="1">
        <f t="array" ref="T127">_xlfn.XLOOKUP(Y127, 'Master AST results2'!AB$2:AB448,'Master AST results2'!W$2:W448)</f>
        <v>&gt;256.0000</v>
      </c>
      <c r="U127" s="1" cm="1">
        <f t="array" ref="U127">_xlfn.XLOOKUP(Y127,'Master AST results2'!AB$2:AB448,'Master AST results2'!X$2:X448)</f>
        <v>2</v>
      </c>
      <c r="V127" s="31" t="s">
        <v>176</v>
      </c>
      <c r="W127" s="1">
        <v>1</v>
      </c>
      <c r="Y127" t="str">
        <f t="shared" ref="Y127:Y188" si="2">B127&amp;I127&amp;J127</f>
        <v>4763PFL</v>
      </c>
    </row>
    <row r="128" spans="1:27" x14ac:dyDescent="0.2">
      <c r="A128" cm="1">
        <f t="array" ref="A128">_xlfn.XLOOKUP(Y128,'NGS IDs for search'!I$2:I340,'NGS IDs for search'!A$2:A340)</f>
        <v>63</v>
      </c>
      <c r="B128">
        <v>4838</v>
      </c>
      <c r="C128" s="1" t="s">
        <v>390</v>
      </c>
      <c r="D128">
        <v>2</v>
      </c>
      <c r="E128" s="12" t="s">
        <v>104</v>
      </c>
      <c r="F128" s="19" t="s">
        <v>105</v>
      </c>
      <c r="G128" s="19" t="s">
        <v>386</v>
      </c>
      <c r="H128" s="12" t="s">
        <v>180</v>
      </c>
      <c r="I128" s="12" t="s">
        <v>180</v>
      </c>
      <c r="J128" t="s">
        <v>8</v>
      </c>
      <c r="K128">
        <v>22</v>
      </c>
      <c r="L128" s="1" t="str" cm="1">
        <f t="array" ref="L128">_xlfn.XLOOKUP(Y128,'Master AST results2'!AB$2:AB449,'Master AST results2'!K$2:K449)</f>
        <v>&lt;=0.1200</v>
      </c>
      <c r="M128" s="1" t="str" cm="1">
        <f t="array" ref="M128">_xlfn.XLOOKUP(Y128,'Master AST results2'!AB$2:AB449,'Master AST results2'!M$2:M449)</f>
        <v>&lt;=0.5000</v>
      </c>
      <c r="N128" s="1" t="str" cm="1">
        <f t="array" ref="N128">_xlfn.XLOOKUP(Y128,'Master AST results2'!AB$2:AB449,'Master AST results2'!O$2:O449)</f>
        <v xml:space="preserve"> &lt;=2.0000</v>
      </c>
      <c r="O128" s="1" t="str" cm="1">
        <f t="array" ref="O128">_xlfn.XLOOKUP(Y128,'Master AST results2'!AB$2:AB449,'Master AST results2'!Q$2:Q449)</f>
        <v>&lt;=0.2500</v>
      </c>
      <c r="P128" s="1" t="str" cm="1">
        <f t="array" ref="P128">_xlfn.XLOOKUP(Y128,'Master AST results2'!AB$2:AB449,'Master AST results2'!S$2:S449)</f>
        <v>&lt;=2.0000</v>
      </c>
      <c r="Q128" s="1" cm="1">
        <f t="array" ref="Q128">_xlfn.XLOOKUP(Y128,'Master AST results2'!AB$2:AB449,'Master AST results2'!T$2:T449)</f>
        <v>0.25</v>
      </c>
      <c r="R128" s="1" t="str" cm="1">
        <f t="array" ref="R128">_xlfn.XLOOKUP(Y128,'Master AST results2'!AB$2:AB449,'Master AST results2'!U$2:U449)</f>
        <v>&lt;=1.0000</v>
      </c>
      <c r="S128" s="1" t="str" cm="1">
        <f t="array" ref="S128">_xlfn.XLOOKUP(Y128,'Master AST results2'!AB$2:AB449,'Master AST results2'!V$2:V449)</f>
        <v>&lt;=0.5000</v>
      </c>
      <c r="T128" s="1" t="str" cm="1">
        <f t="array" ref="T128">_xlfn.XLOOKUP(Y128, 'Master AST results2'!AB$2:AB449,'Master AST results2'!W$2:W449)</f>
        <v>&gt;256.0000</v>
      </c>
      <c r="U128" s="1" cm="1">
        <f t="array" ref="U128">_xlfn.XLOOKUP(Y128,'Master AST results2'!AB$2:AB449,'Master AST results2'!X$2:X449)</f>
        <v>2</v>
      </c>
      <c r="V128" s="31" t="s">
        <v>176</v>
      </c>
      <c r="W128" s="1">
        <v>1</v>
      </c>
      <c r="Y128" t="str">
        <f t="shared" si="2"/>
        <v>4838DOL</v>
      </c>
    </row>
    <row r="129" spans="1:27" x14ac:dyDescent="0.2">
      <c r="A129" cm="1">
        <f t="array" ref="A129">_xlfn.XLOOKUP(Y129,'NGS IDs for search'!I$2:I490,'NGS IDs for search'!A$2:A490)</f>
        <v>147</v>
      </c>
      <c r="B129">
        <v>4838</v>
      </c>
      <c r="C129" s="1" t="s">
        <v>390</v>
      </c>
      <c r="D129">
        <v>2</v>
      </c>
      <c r="E129" s="12" t="s">
        <v>104</v>
      </c>
      <c r="F129" s="19" t="s">
        <v>105</v>
      </c>
      <c r="G129" s="19" t="s">
        <v>386</v>
      </c>
      <c r="H129" s="12" t="s">
        <v>181</v>
      </c>
      <c r="I129" s="12" t="s">
        <v>181</v>
      </c>
      <c r="J129" t="s">
        <v>8</v>
      </c>
      <c r="K129">
        <v>83</v>
      </c>
      <c r="L129" s="1" t="str" cm="1">
        <f t="array" ref="L129">_xlfn.XLOOKUP(Y129,'Master AST results2'!AB$2:AB450,'Master AST results2'!K$2:K450)</f>
        <v>&lt;=0.1200</v>
      </c>
      <c r="M129" s="1" t="str" cm="1">
        <f t="array" ref="M129">_xlfn.XLOOKUP(Y129,'Master AST results2'!AB$2:AB450,'Master AST results2'!M$2:M450)</f>
        <v>&lt;=0.5000</v>
      </c>
      <c r="N129" s="1" t="str" cm="1">
        <f t="array" ref="N129">_xlfn.XLOOKUP(Y129,'Master AST results2'!AB$2:AB450,'Master AST results2'!O$2:O450)</f>
        <v xml:space="preserve"> &lt;=2.0000</v>
      </c>
      <c r="O129" s="1" t="str" cm="1">
        <f t="array" ref="O129">_xlfn.XLOOKUP(Y129,'Master AST results2'!AB$2:AB450,'Master AST results2'!Q$2:Q450)</f>
        <v>&lt;=0.2500</v>
      </c>
      <c r="P129" s="1" t="str" cm="1">
        <f t="array" ref="P129">_xlfn.XLOOKUP(Y129,'Master AST results2'!AB$2:AB450,'Master AST results2'!S$2:S450)</f>
        <v>&lt;=2.0000</v>
      </c>
      <c r="Q129" s="1" cm="1">
        <f t="array" ref="Q129">_xlfn.XLOOKUP(Y129,'Master AST results2'!AB$2:AB450,'Master AST results2'!T$2:T450)</f>
        <v>0.25</v>
      </c>
      <c r="R129" s="1" t="str" cm="1">
        <f t="array" ref="R129">_xlfn.XLOOKUP(Y129,'Master AST results2'!AB$2:AB450,'Master AST results2'!U$2:U450)</f>
        <v>&lt;=1.0000</v>
      </c>
      <c r="S129" s="1" t="str" cm="1">
        <f t="array" ref="S129">_xlfn.XLOOKUP(Y129,'Master AST results2'!AB$2:AB450,'Master AST results2'!V$2:V450)</f>
        <v>&lt;=0.5000</v>
      </c>
      <c r="T129" s="1" t="str" cm="1">
        <f t="array" ref="T129">_xlfn.XLOOKUP(Y129, 'Master AST results2'!AB$2:AB450,'Master AST results2'!W$2:W450)</f>
        <v>&gt;256.0000</v>
      </c>
      <c r="U129" s="1" cm="1">
        <f t="array" ref="U129">_xlfn.XLOOKUP(Y129,'Master AST results2'!AB$2:AB450,'Master AST results2'!X$2:X450)</f>
        <v>2</v>
      </c>
      <c r="V129" s="31" t="s">
        <v>176</v>
      </c>
      <c r="W129" s="1">
        <v>1</v>
      </c>
      <c r="Y129" t="str">
        <f t="shared" si="2"/>
        <v>4838PFL</v>
      </c>
    </row>
    <row r="130" spans="1:27" x14ac:dyDescent="0.2">
      <c r="A130" cm="1">
        <f t="array" ref="A130">_xlfn.XLOOKUP(Y130,'NGS IDs for search'!I$2:I341,'NGS IDs for search'!A$2:A341)</f>
        <v>64</v>
      </c>
      <c r="B130">
        <v>4955</v>
      </c>
      <c r="C130" s="1" t="s">
        <v>390</v>
      </c>
      <c r="D130">
        <v>1</v>
      </c>
      <c r="E130" s="12" t="s">
        <v>104</v>
      </c>
      <c r="F130" s="19" t="s">
        <v>105</v>
      </c>
      <c r="G130" s="19" t="s">
        <v>386</v>
      </c>
      <c r="H130" s="12" t="s">
        <v>180</v>
      </c>
      <c r="I130" s="12" t="s">
        <v>180</v>
      </c>
      <c r="J130" t="s">
        <v>8</v>
      </c>
      <c r="K130">
        <v>23</v>
      </c>
      <c r="L130" s="1" cm="1">
        <f t="array" ref="L130">_xlfn.XLOOKUP(Y130,'Master AST results2'!AB$2:AB451,'Master AST results2'!K$2:K451)</f>
        <v>0.5</v>
      </c>
      <c r="M130" s="1" t="str" cm="1">
        <f t="array" ref="M130">_xlfn.XLOOKUP(Y130,'Master AST results2'!AB$2:AB451,'Master AST results2'!M$2:M451)</f>
        <v>&lt;=0.5000</v>
      </c>
      <c r="N130" s="1" t="str" cm="1">
        <f t="array" ref="N130">_xlfn.XLOOKUP(Y130,'Master AST results2'!AB$2:AB451,'Master AST results2'!O$2:O451)</f>
        <v xml:space="preserve"> &lt;=2.0000</v>
      </c>
      <c r="O130" s="1" t="str" cm="1">
        <f t="array" ref="O130">_xlfn.XLOOKUP(Y130,'Master AST results2'!AB$2:AB451,'Master AST results2'!Q$2:Q451)</f>
        <v>&lt;=0.2500</v>
      </c>
      <c r="P130" s="1" t="str" cm="1">
        <f t="array" ref="P130">_xlfn.XLOOKUP(Y130,'Master AST results2'!AB$2:AB451,'Master AST results2'!S$2:S451)</f>
        <v>&lt;=2.0000</v>
      </c>
      <c r="Q130" s="1" cm="1">
        <f t="array" ref="Q130">_xlfn.XLOOKUP(Y130,'Master AST results2'!AB$2:AB451,'Master AST results2'!T$2:T451)</f>
        <v>1</v>
      </c>
      <c r="R130" s="1" t="str" cm="1">
        <f t="array" ref="R130">_xlfn.XLOOKUP(Y130,'Master AST results2'!AB$2:AB451,'Master AST results2'!U$2:U451)</f>
        <v>&lt;=1.0000</v>
      </c>
      <c r="S130" s="1" t="str" cm="1">
        <f t="array" ref="S130">_xlfn.XLOOKUP(Y130,'Master AST results2'!AB$2:AB451,'Master AST results2'!V$2:V451)</f>
        <v>&lt;=0.5000</v>
      </c>
      <c r="T130" s="1" t="str" cm="1">
        <f t="array" ref="T130">_xlfn.XLOOKUP(Y130, 'Master AST results2'!AB$2:AB451,'Master AST results2'!W$2:W451)</f>
        <v>&gt;256.0000</v>
      </c>
      <c r="U130" s="1" cm="1">
        <f t="array" ref="U130">_xlfn.XLOOKUP(Y130,'Master AST results2'!AB$2:AB451,'Master AST results2'!X$2:X451)</f>
        <v>2</v>
      </c>
      <c r="V130" s="31" t="s">
        <v>176</v>
      </c>
      <c r="W130" s="1">
        <v>1</v>
      </c>
      <c r="Y130" t="str">
        <f t="shared" si="2"/>
        <v>4955DOL</v>
      </c>
    </row>
    <row r="131" spans="1:27" x14ac:dyDescent="0.2">
      <c r="A131" cm="1">
        <f t="array" ref="A131">_xlfn.XLOOKUP(Y131,'NGS IDs for search'!I$2:I491,'NGS IDs for search'!A$2:A491)</f>
        <v>148</v>
      </c>
      <c r="B131">
        <v>4955</v>
      </c>
      <c r="C131" s="1" t="s">
        <v>390</v>
      </c>
      <c r="D131">
        <v>1</v>
      </c>
      <c r="E131" s="12" t="s">
        <v>104</v>
      </c>
      <c r="F131" s="19" t="s">
        <v>105</v>
      </c>
      <c r="G131" s="19" t="s">
        <v>386</v>
      </c>
      <c r="H131" s="12" t="s">
        <v>181</v>
      </c>
      <c r="I131" s="12" t="s">
        <v>181</v>
      </c>
      <c r="J131" t="s">
        <v>8</v>
      </c>
      <c r="K131">
        <v>84</v>
      </c>
      <c r="L131" s="1" cm="1">
        <f t="array" ref="L131">_xlfn.XLOOKUP(Y131,'Master AST results2'!AB$2:AB452,'Master AST results2'!K$2:K452)</f>
        <v>8</v>
      </c>
      <c r="M131" s="1" t="str" cm="1">
        <f t="array" ref="M131">_xlfn.XLOOKUP(Y131,'Master AST results2'!AB$2:AB452,'Master AST results2'!M$2:M452)</f>
        <v>&lt;=0.5000</v>
      </c>
      <c r="N131" s="1" t="str" cm="1">
        <f t="array" ref="N131">_xlfn.XLOOKUP(Y131,'Master AST results2'!AB$2:AB452,'Master AST results2'!O$2:O452)</f>
        <v xml:space="preserve"> &lt;=2.0000</v>
      </c>
      <c r="O131" s="1" t="str" cm="1">
        <f t="array" ref="O131">_xlfn.XLOOKUP(Y131,'Master AST results2'!AB$2:AB452,'Master AST results2'!Q$2:Q452)</f>
        <v>&lt;=0.2500</v>
      </c>
      <c r="P131" s="1" t="str" cm="1">
        <f t="array" ref="P131">_xlfn.XLOOKUP(Y131,'Master AST results2'!AB$2:AB452,'Master AST results2'!S$2:S452)</f>
        <v>&lt;=2.0000</v>
      </c>
      <c r="Q131" s="1" cm="1">
        <f t="array" ref="Q131">_xlfn.XLOOKUP(Y131,'Master AST results2'!AB$2:AB452,'Master AST results2'!T$2:T452)</f>
        <v>2</v>
      </c>
      <c r="R131" s="1" t="str" cm="1">
        <f t="array" ref="R131">_xlfn.XLOOKUP(Y131,'Master AST results2'!AB$2:AB452,'Master AST results2'!U$2:U452)</f>
        <v>&lt;=1.0000</v>
      </c>
      <c r="S131" s="1" t="str" cm="1">
        <f t="array" ref="S131">_xlfn.XLOOKUP(Y131,'Master AST results2'!AB$2:AB452,'Master AST results2'!V$2:V452)</f>
        <v>&lt;=0.5000</v>
      </c>
      <c r="T131" s="1" t="str" cm="1">
        <f t="array" ref="T131">_xlfn.XLOOKUP(Y131, 'Master AST results2'!AB$2:AB452,'Master AST results2'!W$2:W452)</f>
        <v>&gt;256.0000</v>
      </c>
      <c r="U131" s="1" cm="1">
        <f t="array" ref="U131">_xlfn.XLOOKUP(Y131,'Master AST results2'!AB$2:AB452,'Master AST results2'!X$2:X452)</f>
        <v>2</v>
      </c>
      <c r="V131" s="31" t="s">
        <v>176</v>
      </c>
      <c r="W131" s="1">
        <v>1</v>
      </c>
      <c r="Y131" t="str">
        <f t="shared" si="2"/>
        <v>4955PFL</v>
      </c>
      <c r="AA131" s="43"/>
    </row>
    <row r="132" spans="1:27" x14ac:dyDescent="0.2">
      <c r="A132" cm="1">
        <f t="array" ref="A132">_xlfn.XLOOKUP(Y132,'NGS IDs for search'!I$2:I492,'NGS IDs for search'!A$2:A492)</f>
        <v>249</v>
      </c>
      <c r="B132">
        <v>4966</v>
      </c>
      <c r="C132" s="1" t="s">
        <v>390</v>
      </c>
      <c r="D132">
        <v>2</v>
      </c>
      <c r="E132" s="12" t="s">
        <v>90</v>
      </c>
      <c r="F132" s="19" t="s">
        <v>91</v>
      </c>
      <c r="G132" s="19" t="s">
        <v>388</v>
      </c>
      <c r="H132" s="12" t="s">
        <v>388</v>
      </c>
      <c r="I132" s="12" t="s">
        <v>181</v>
      </c>
      <c r="J132" t="s">
        <v>11</v>
      </c>
      <c r="K132">
        <v>85</v>
      </c>
      <c r="L132" s="1" t="str" cm="1">
        <f t="array" ref="L132">_xlfn.XLOOKUP(Y132,'Master AST results2'!AB$2:AB453,'Master AST results2'!K$2:K453)</f>
        <v>&lt;=0.1200</v>
      </c>
      <c r="M132" s="1" cm="1">
        <f t="array" ref="M132">_xlfn.XLOOKUP(Y132,'Master AST results2'!AB$2:AB453,'Master AST results2'!M$2:M453)</f>
        <v>2</v>
      </c>
      <c r="N132" s="1" t="str" cm="1">
        <f t="array" ref="N132">_xlfn.XLOOKUP(Y132,'Master AST results2'!AB$2:AB453,'Master AST results2'!O$2:O453)</f>
        <v xml:space="preserve"> &lt;=2.0000</v>
      </c>
      <c r="O132" s="1" t="str" cm="1">
        <f t="array" ref="O132">_xlfn.XLOOKUP(Y132,'Master AST results2'!AB$2:AB453,'Master AST results2'!Q$2:Q453)</f>
        <v>&lt;=0.2500</v>
      </c>
      <c r="P132" s="1" t="str" cm="1">
        <f t="array" ref="P132">_xlfn.XLOOKUP(Y132,'Master AST results2'!AB$2:AB453,'Master AST results2'!S$2:S453)</f>
        <v>&lt;=2.0000</v>
      </c>
      <c r="Q132" s="1" t="str" cm="1">
        <f t="array" ref="Q132">_xlfn.XLOOKUP(Y132,'Master AST results2'!AB$2:AB453,'Master AST results2'!T$2:T453)</f>
        <v>&lt;=0.1200</v>
      </c>
      <c r="R132" s="1" t="str" cm="1">
        <f t="array" ref="R132">_xlfn.XLOOKUP(Y132,'Master AST results2'!AB$2:AB453,'Master AST results2'!U$2:U453)</f>
        <v>&lt;=1.0000</v>
      </c>
      <c r="S132" s="1" t="str" cm="1">
        <f t="array" ref="S132">_xlfn.XLOOKUP(Y132,'Master AST results2'!AB$2:AB453,'Master AST results2'!V$2:V453)</f>
        <v>&lt;=0.5000</v>
      </c>
      <c r="T132" s="1" t="str" cm="1">
        <f t="array" ref="T132">_xlfn.XLOOKUP(Y132, 'Master AST results2'!AB$2:AB453,'Master AST results2'!W$2:W453)</f>
        <v>&lt;=32.0000</v>
      </c>
      <c r="U132" s="1" t="str" cm="1">
        <f t="array" ref="U132">_xlfn.XLOOKUP(Y132,'Master AST results2'!AB$2:AB453,'Master AST results2'!X$2:X453)</f>
        <v>&lt;=1.0000</v>
      </c>
      <c r="V132" s="31" t="s">
        <v>176</v>
      </c>
      <c r="W132" s="1">
        <v>1</v>
      </c>
      <c r="Y132" t="str">
        <f t="shared" si="2"/>
        <v>4966PFR</v>
      </c>
    </row>
    <row r="133" spans="1:27" x14ac:dyDescent="0.2">
      <c r="A133" cm="1">
        <f t="array" ref="A133">_xlfn.XLOOKUP(Y133,'NGS IDs for search'!I$2:I493,'NGS IDs for search'!A$2:A493)</f>
        <v>250</v>
      </c>
      <c r="B133">
        <v>5001</v>
      </c>
      <c r="C133" s="1" t="s">
        <v>390</v>
      </c>
      <c r="D133">
        <v>2</v>
      </c>
      <c r="E133" s="12" t="s">
        <v>106</v>
      </c>
      <c r="F133" s="19" t="s">
        <v>107</v>
      </c>
      <c r="G133" s="19" t="s">
        <v>388</v>
      </c>
      <c r="H133" s="12" t="s">
        <v>388</v>
      </c>
      <c r="I133" s="12" t="s">
        <v>181</v>
      </c>
      <c r="J133" t="s">
        <v>8</v>
      </c>
      <c r="K133">
        <v>86</v>
      </c>
      <c r="L133" s="1" t="str" cm="1">
        <f t="array" ref="L133">_xlfn.XLOOKUP(Y133,'Master AST results2'!AB$2:AB454,'Master AST results2'!K$2:K454)</f>
        <v>&lt;=0.1200</v>
      </c>
      <c r="M133" s="1" t="str" cm="1">
        <f t="array" ref="M133">_xlfn.XLOOKUP(Y133,'Master AST results2'!AB$2:AB454,'Master AST results2'!M$2:M454)</f>
        <v>&lt;=0.5000</v>
      </c>
      <c r="N133" s="1" t="str" cm="1">
        <f t="array" ref="N133">_xlfn.XLOOKUP(Y133,'Master AST results2'!AB$2:AB454,'Master AST results2'!O$2:O454)</f>
        <v xml:space="preserve"> &lt;=2.0000</v>
      </c>
      <c r="O133" s="1" t="str" cm="1">
        <f t="array" ref="O133">_xlfn.XLOOKUP(Y133,'Master AST results2'!AB$2:AB454,'Master AST results2'!Q$2:Q454)</f>
        <v>&lt;=0.2500</v>
      </c>
      <c r="P133" s="1" t="str" cm="1">
        <f t="array" ref="P133">_xlfn.XLOOKUP(Y133,'Master AST results2'!AB$2:AB454,'Master AST results2'!S$2:S454)</f>
        <v>&lt;=2.0000</v>
      </c>
      <c r="Q133" s="1" t="str" cm="1">
        <f t="array" ref="Q133">_xlfn.XLOOKUP(Y133,'Master AST results2'!AB$2:AB454,'Master AST results2'!T$2:T454)</f>
        <v>&lt;=0.1200</v>
      </c>
      <c r="R133" s="1" t="str" cm="1">
        <f t="array" ref="R133">_xlfn.XLOOKUP(Y133,'Master AST results2'!AB$2:AB454,'Master AST results2'!U$2:U454)</f>
        <v>&lt;=1.0000</v>
      </c>
      <c r="S133" s="1" t="str" cm="1">
        <f t="array" ref="S133">_xlfn.XLOOKUP(Y133,'Master AST results2'!AB$2:AB454,'Master AST results2'!V$2:V454)</f>
        <v>&lt;=0.5000</v>
      </c>
      <c r="T133" s="1" cm="1">
        <f t="array" ref="T133">_xlfn.XLOOKUP(Y133, 'Master AST results2'!AB$2:AB454,'Master AST results2'!W$2:W454)</f>
        <v>64</v>
      </c>
      <c r="U133" s="1" t="str" cm="1">
        <f t="array" ref="U133">_xlfn.XLOOKUP(Y133,'Master AST results2'!AB$2:AB454,'Master AST results2'!X$2:X454)</f>
        <v>&lt;=1.0000</v>
      </c>
      <c r="V133" s="31" t="s">
        <v>176</v>
      </c>
      <c r="W133" s="1">
        <v>1</v>
      </c>
      <c r="Y133" t="str">
        <f t="shared" si="2"/>
        <v>5001PFL</v>
      </c>
    </row>
    <row r="134" spans="1:27" x14ac:dyDescent="0.2">
      <c r="A134" cm="1">
        <f t="array" ref="A134">_xlfn.XLOOKUP(Y134,'NGS IDs for search'!I$2:I342,'NGS IDs for search'!A$2:A342)</f>
        <v>65</v>
      </c>
      <c r="B134">
        <v>5067</v>
      </c>
      <c r="C134" s="1" t="s">
        <v>390</v>
      </c>
      <c r="D134">
        <v>1</v>
      </c>
      <c r="E134" s="12" t="s">
        <v>104</v>
      </c>
      <c r="F134" s="19" t="s">
        <v>105</v>
      </c>
      <c r="G134" s="19" t="s">
        <v>386</v>
      </c>
      <c r="H134" s="12" t="s">
        <v>180</v>
      </c>
      <c r="I134" s="12" t="s">
        <v>180</v>
      </c>
      <c r="J134" t="s">
        <v>8</v>
      </c>
      <c r="K134">
        <v>24</v>
      </c>
      <c r="L134" s="1" t="str" cm="1">
        <f t="array" ref="L134">_xlfn.XLOOKUP(Y134,'Master AST results2'!AB$2:AB455,'Master AST results2'!K$2:K455)</f>
        <v>&lt;=0.1200</v>
      </c>
      <c r="M134" s="1" t="str" cm="1">
        <f t="array" ref="M134">_xlfn.XLOOKUP(Y134,'Master AST results2'!AB$2:AB455,'Master AST results2'!M$2:M455)</f>
        <v>&lt;=0.5000</v>
      </c>
      <c r="N134" s="1" t="str" cm="1">
        <f t="array" ref="N134">_xlfn.XLOOKUP(Y134,'Master AST results2'!AB$2:AB455,'Master AST results2'!O$2:O455)</f>
        <v xml:space="preserve"> &lt;=2.0000</v>
      </c>
      <c r="O134" s="1" t="str" cm="1">
        <f t="array" ref="O134">_xlfn.XLOOKUP(Y134,'Master AST results2'!AB$2:AB455,'Master AST results2'!Q$2:Q455)</f>
        <v>&lt;=0.2500</v>
      </c>
      <c r="P134" s="1" t="str" cm="1">
        <f t="array" ref="P134">_xlfn.XLOOKUP(Y134,'Master AST results2'!AB$2:AB455,'Master AST results2'!S$2:S455)</f>
        <v>&lt;=2.0000</v>
      </c>
      <c r="Q134" s="1" t="str" cm="1">
        <f t="array" ref="Q134">_xlfn.XLOOKUP(Y134,'Master AST results2'!AB$2:AB455,'Master AST results2'!T$2:T455)</f>
        <v>&lt;=0.1200</v>
      </c>
      <c r="R134" s="1" t="str" cm="1">
        <f t="array" ref="R134">_xlfn.XLOOKUP(Y134,'Master AST results2'!AB$2:AB455,'Master AST results2'!U$2:U455)</f>
        <v>&lt;=1.0000</v>
      </c>
      <c r="S134" s="1" t="str" cm="1">
        <f t="array" ref="S134">_xlfn.XLOOKUP(Y134,'Master AST results2'!AB$2:AB455,'Master AST results2'!V$2:V455)</f>
        <v>&lt;=0.5000</v>
      </c>
      <c r="T134" s="1" cm="1">
        <f t="array" ref="T134">_xlfn.XLOOKUP(Y134, 'Master AST results2'!AB$2:AB455,'Master AST results2'!W$2:W455)</f>
        <v>256</v>
      </c>
      <c r="U134" s="1" t="str" cm="1">
        <f t="array" ref="U134">_xlfn.XLOOKUP(Y134,'Master AST results2'!AB$2:AB455,'Master AST results2'!X$2:X455)</f>
        <v>&lt;=1.0000</v>
      </c>
      <c r="V134" s="31" t="s">
        <v>176</v>
      </c>
      <c r="W134" s="1">
        <v>1</v>
      </c>
      <c r="Y134" t="str">
        <f t="shared" si="2"/>
        <v>5067DOL</v>
      </c>
    </row>
    <row r="135" spans="1:27" x14ac:dyDescent="0.2">
      <c r="A135" cm="1">
        <f t="array" ref="A135">_xlfn.XLOOKUP(Y135,'NGS IDs for search'!I$2:I343,'NGS IDs for search'!A$2:A343)</f>
        <v>66</v>
      </c>
      <c r="B135">
        <v>5067</v>
      </c>
      <c r="C135" s="1" t="s">
        <v>390</v>
      </c>
      <c r="D135">
        <v>1</v>
      </c>
      <c r="E135" s="12" t="s">
        <v>104</v>
      </c>
      <c r="F135" s="19" t="s">
        <v>105</v>
      </c>
      <c r="G135" s="19" t="s">
        <v>386</v>
      </c>
      <c r="H135" s="12" t="s">
        <v>180</v>
      </c>
      <c r="I135" s="12" t="s">
        <v>180</v>
      </c>
      <c r="J135" t="s">
        <v>11</v>
      </c>
      <c r="K135">
        <v>25</v>
      </c>
      <c r="L135" s="1" cm="1">
        <f t="array" ref="L135">_xlfn.XLOOKUP(Y135,'Master AST results2'!AB$2:AB456,'Master AST results2'!K$2:K456)</f>
        <v>0.5</v>
      </c>
      <c r="M135" s="1" cm="1">
        <f t="array" ref="M135">_xlfn.XLOOKUP(Y135,'Master AST results2'!AB$2:AB456,'Master AST results2'!M$2:M456)</f>
        <v>1</v>
      </c>
      <c r="N135" s="1" t="str" cm="1">
        <f t="array" ref="N135">_xlfn.XLOOKUP(Y135,'Master AST results2'!AB$2:AB456,'Master AST results2'!O$2:O456)</f>
        <v xml:space="preserve"> &lt;=2.0000</v>
      </c>
      <c r="O135" s="1" t="str" cm="1">
        <f t="array" ref="O135">_xlfn.XLOOKUP(Y135,'Master AST results2'!AB$2:AB456,'Master AST results2'!Q$2:Q456)</f>
        <v>&lt;=0.2500</v>
      </c>
      <c r="P135" s="1" t="str" cm="1">
        <f t="array" ref="P135">_xlfn.XLOOKUP(Y135,'Master AST results2'!AB$2:AB456,'Master AST results2'!S$2:S456)</f>
        <v>&lt;=2.0000</v>
      </c>
      <c r="Q135" s="1" cm="1">
        <f t="array" ref="Q135">_xlfn.XLOOKUP(Y135,'Master AST results2'!AB$2:AB456,'Master AST results2'!T$2:T456)</f>
        <v>2</v>
      </c>
      <c r="R135" s="1" t="str" cm="1">
        <f t="array" ref="R135">_xlfn.XLOOKUP(Y135,'Master AST results2'!AB$2:AB456,'Master AST results2'!U$2:U456)</f>
        <v>&lt;=1.0000</v>
      </c>
      <c r="S135" s="1" t="str" cm="1">
        <f t="array" ref="S135">_xlfn.XLOOKUP(Y135,'Master AST results2'!AB$2:AB456,'Master AST results2'!V$2:V456)</f>
        <v>&lt;=0.5000</v>
      </c>
      <c r="T135" s="1" t="str" cm="1">
        <f t="array" ref="T135">_xlfn.XLOOKUP(Y135, 'Master AST results2'!AB$2:AB456,'Master AST results2'!W$2:W456)</f>
        <v>&gt;256.0000</v>
      </c>
      <c r="U135" s="1" cm="1">
        <f t="array" ref="U135">_xlfn.XLOOKUP(Y135,'Master AST results2'!AB$2:AB456,'Master AST results2'!X$2:X456)</f>
        <v>2</v>
      </c>
      <c r="V135" s="31" t="s">
        <v>176</v>
      </c>
      <c r="W135" s="1">
        <v>1</v>
      </c>
      <c r="Y135" t="str">
        <f t="shared" si="2"/>
        <v>5067DOR</v>
      </c>
    </row>
    <row r="136" spans="1:27" x14ac:dyDescent="0.2">
      <c r="A136" cm="1">
        <f t="array" ref="A136">_xlfn.XLOOKUP(Y136,'NGS IDs for search'!I$2:I494,'NGS IDs for search'!A$2:A494)</f>
        <v>149</v>
      </c>
      <c r="B136">
        <v>5067</v>
      </c>
      <c r="C136" s="1" t="s">
        <v>390</v>
      </c>
      <c r="D136">
        <v>1</v>
      </c>
      <c r="E136" s="12" t="s">
        <v>104</v>
      </c>
      <c r="F136" s="19" t="s">
        <v>105</v>
      </c>
      <c r="G136" s="19" t="s">
        <v>386</v>
      </c>
      <c r="H136" s="12" t="s">
        <v>181</v>
      </c>
      <c r="I136" s="12" t="s">
        <v>181</v>
      </c>
      <c r="J136" t="s">
        <v>8</v>
      </c>
      <c r="K136">
        <v>87</v>
      </c>
      <c r="L136" s="1" cm="1">
        <f t="array" ref="L136">_xlfn.XLOOKUP(Y136,'Master AST results2'!AB$2:AB457,'Master AST results2'!K$2:K457)</f>
        <v>0.25</v>
      </c>
      <c r="M136" s="1" t="str" cm="1">
        <f t="array" ref="M136">_xlfn.XLOOKUP(Y136,'Master AST results2'!AB$2:AB457,'Master AST results2'!M$2:M457)</f>
        <v>&lt;=0.5000</v>
      </c>
      <c r="N136" s="1" t="str" cm="1">
        <f t="array" ref="N136">_xlfn.XLOOKUP(Y136,'Master AST results2'!AB$2:AB457,'Master AST results2'!O$2:O457)</f>
        <v xml:space="preserve"> &lt;=2.0000</v>
      </c>
      <c r="O136" s="1" t="str" cm="1">
        <f t="array" ref="O136">_xlfn.XLOOKUP(Y136,'Master AST results2'!AB$2:AB457,'Master AST results2'!Q$2:Q457)</f>
        <v>&lt;=0.2500</v>
      </c>
      <c r="P136" s="1" t="str" cm="1">
        <f t="array" ref="P136">_xlfn.XLOOKUP(Y136,'Master AST results2'!AB$2:AB457,'Master AST results2'!S$2:S457)</f>
        <v>&lt;=2.0000</v>
      </c>
      <c r="Q136" s="1" cm="1">
        <f t="array" ref="Q136">_xlfn.XLOOKUP(Y136,'Master AST results2'!AB$2:AB457,'Master AST results2'!T$2:T457)</f>
        <v>0.25</v>
      </c>
      <c r="R136" s="1" t="str" cm="1">
        <f t="array" ref="R136">_xlfn.XLOOKUP(Y136,'Master AST results2'!AB$2:AB457,'Master AST results2'!U$2:U457)</f>
        <v>&lt;=1.0000</v>
      </c>
      <c r="S136" s="1" t="str" cm="1">
        <f t="array" ref="S136">_xlfn.XLOOKUP(Y136,'Master AST results2'!AB$2:AB457,'Master AST results2'!V$2:V457)</f>
        <v>&lt;=0.5000</v>
      </c>
      <c r="T136" s="1" t="str" cm="1">
        <f t="array" ref="T136">_xlfn.XLOOKUP(Y136, 'Master AST results2'!AB$2:AB457,'Master AST results2'!W$2:W457)</f>
        <v>&gt;256.0000</v>
      </c>
      <c r="U136" s="1" cm="1">
        <f t="array" ref="U136">_xlfn.XLOOKUP(Y136,'Master AST results2'!AB$2:AB457,'Master AST results2'!X$2:X457)</f>
        <v>2</v>
      </c>
      <c r="V136" s="31" t="s">
        <v>176</v>
      </c>
      <c r="W136" s="1">
        <v>1</v>
      </c>
      <c r="Y136" t="str">
        <f t="shared" si="2"/>
        <v>5067PFL</v>
      </c>
    </row>
    <row r="137" spans="1:27" x14ac:dyDescent="0.2">
      <c r="A137" cm="1">
        <f t="array" ref="A137">_xlfn.XLOOKUP(Y137,'NGS IDs for search'!I$2:I495,'NGS IDs for search'!A$2:A495)</f>
        <v>150</v>
      </c>
      <c r="B137">
        <v>5067</v>
      </c>
      <c r="C137" s="1" t="s">
        <v>390</v>
      </c>
      <c r="D137">
        <v>1</v>
      </c>
      <c r="E137" s="12" t="s">
        <v>104</v>
      </c>
      <c r="F137" s="19" t="s">
        <v>105</v>
      </c>
      <c r="G137" s="19" t="s">
        <v>386</v>
      </c>
      <c r="H137" s="12" t="s">
        <v>181</v>
      </c>
      <c r="I137" s="12" t="s">
        <v>181</v>
      </c>
      <c r="J137" t="s">
        <v>11</v>
      </c>
      <c r="K137">
        <v>88</v>
      </c>
      <c r="L137" s="1" cm="1">
        <f t="array" ref="L137">_xlfn.XLOOKUP(Y137,'Master AST results2'!AB$2:AB458,'Master AST results2'!K$2:K458)</f>
        <v>0.25</v>
      </c>
      <c r="M137" s="1" t="str" cm="1">
        <f t="array" ref="M137">_xlfn.XLOOKUP(Y137,'Master AST results2'!AB$2:AB458,'Master AST results2'!M$2:M458)</f>
        <v>&lt;=0.5000</v>
      </c>
      <c r="N137" s="1" t="str" cm="1">
        <f t="array" ref="N137">_xlfn.XLOOKUP(Y137,'Master AST results2'!AB$2:AB458,'Master AST results2'!O$2:O458)</f>
        <v xml:space="preserve"> &lt;=2.0000</v>
      </c>
      <c r="O137" s="1" t="str" cm="1">
        <f t="array" ref="O137">_xlfn.XLOOKUP(Y137,'Master AST results2'!AB$2:AB458,'Master AST results2'!Q$2:Q458)</f>
        <v>&lt;=0.2500</v>
      </c>
      <c r="P137" s="1" t="str" cm="1">
        <f t="array" ref="P137">_xlfn.XLOOKUP(Y137,'Master AST results2'!AB$2:AB458,'Master AST results2'!S$2:S458)</f>
        <v>&lt;=2.0000</v>
      </c>
      <c r="Q137" s="1" cm="1">
        <f t="array" ref="Q137">_xlfn.XLOOKUP(Y137,'Master AST results2'!AB$2:AB458,'Master AST results2'!T$2:T458)</f>
        <v>0.25</v>
      </c>
      <c r="R137" s="1" t="str" cm="1">
        <f t="array" ref="R137">_xlfn.XLOOKUP(Y137,'Master AST results2'!AB$2:AB458,'Master AST results2'!U$2:U458)</f>
        <v>&lt;=1.0000</v>
      </c>
      <c r="S137" s="1" t="str" cm="1">
        <f t="array" ref="S137">_xlfn.XLOOKUP(Y137,'Master AST results2'!AB$2:AB458,'Master AST results2'!V$2:V458)</f>
        <v>&lt;=0.5000</v>
      </c>
      <c r="T137" s="1" t="str" cm="1">
        <f t="array" ref="T137">_xlfn.XLOOKUP(Y137, 'Master AST results2'!AB$2:AB458,'Master AST results2'!W$2:W458)</f>
        <v>&gt;256.0000</v>
      </c>
      <c r="U137" s="1" cm="1">
        <f t="array" ref="U137">_xlfn.XLOOKUP(Y137,'Master AST results2'!AB$2:AB458,'Master AST results2'!X$2:X458)</f>
        <v>2</v>
      </c>
      <c r="V137" s="31" t="s">
        <v>176</v>
      </c>
      <c r="W137" s="1">
        <v>1</v>
      </c>
      <c r="Y137" t="str">
        <f t="shared" si="2"/>
        <v>5067PFR</v>
      </c>
    </row>
    <row r="138" spans="1:27" x14ac:dyDescent="0.2">
      <c r="A138" cm="1">
        <f t="array" ref="A138">_xlfn.XLOOKUP(Y138,'NGS IDs for search'!I$2:I344,'NGS IDs for search'!A$2:A344)</f>
        <v>67</v>
      </c>
      <c r="B138">
        <v>5078</v>
      </c>
      <c r="C138" s="1" t="s">
        <v>390</v>
      </c>
      <c r="D138">
        <v>2</v>
      </c>
      <c r="E138" s="12" t="s">
        <v>104</v>
      </c>
      <c r="F138" s="19" t="s">
        <v>105</v>
      </c>
      <c r="G138" s="19" t="s">
        <v>386</v>
      </c>
      <c r="H138" s="12" t="s">
        <v>180</v>
      </c>
      <c r="I138" s="12" t="s">
        <v>180</v>
      </c>
      <c r="J138" t="s">
        <v>8</v>
      </c>
      <c r="K138" t="s">
        <v>178</v>
      </c>
      <c r="L138" s="1" cm="1">
        <f t="array" ref="L138">_xlfn.XLOOKUP(Y138,'Master AST results2'!AB$2:AB459,'Master AST results2'!K$2:K459)</f>
        <v>0.25</v>
      </c>
      <c r="M138" s="1" t="str" cm="1">
        <f t="array" ref="M138">_xlfn.XLOOKUP(Y138,'Master AST results2'!AB$2:AB459,'Master AST results2'!M$2:M459)</f>
        <v>&lt;=0.5000</v>
      </c>
      <c r="N138" s="1" t="str" cm="1">
        <f t="array" ref="N138">_xlfn.XLOOKUP(Y138,'Master AST results2'!AB$2:AB459,'Master AST results2'!O$2:O459)</f>
        <v xml:space="preserve"> &lt;=2.0000</v>
      </c>
      <c r="O138" s="1" t="str" cm="1">
        <f t="array" ref="O138">_xlfn.XLOOKUP(Y138,'Master AST results2'!AB$2:AB459,'Master AST results2'!Q$2:Q459)</f>
        <v>&lt;=0.2500</v>
      </c>
      <c r="P138" s="1" t="str" cm="1">
        <f t="array" ref="P138">_xlfn.XLOOKUP(Y138,'Master AST results2'!AB$2:AB459,'Master AST results2'!S$2:S459)</f>
        <v>&lt;=2.0000</v>
      </c>
      <c r="Q138" s="1" cm="1">
        <f t="array" ref="Q138">_xlfn.XLOOKUP(Y138,'Master AST results2'!AB$2:AB459,'Master AST results2'!T$2:T459)</f>
        <v>1</v>
      </c>
      <c r="R138" s="1" t="str" cm="1">
        <f t="array" ref="R138">_xlfn.XLOOKUP(Y138,'Master AST results2'!AB$2:AB459,'Master AST results2'!U$2:U459)</f>
        <v>&lt;=1.0000</v>
      </c>
      <c r="S138" s="1" t="str" cm="1">
        <f t="array" ref="S138">_xlfn.XLOOKUP(Y138,'Master AST results2'!AB$2:AB459,'Master AST results2'!V$2:V459)</f>
        <v>&lt;=0.5000</v>
      </c>
      <c r="T138" s="1" t="str" cm="1">
        <f t="array" ref="T138">_xlfn.XLOOKUP(Y138, 'Master AST results2'!AB$2:AB459,'Master AST results2'!W$2:W459)</f>
        <v>&gt;256.0000</v>
      </c>
      <c r="U138" s="1" cm="1">
        <f t="array" ref="U138">_xlfn.XLOOKUP(Y138,'Master AST results2'!AB$2:AB459,'Master AST results2'!X$2:X459)</f>
        <v>2</v>
      </c>
      <c r="V138" s="31" t="s">
        <v>176</v>
      </c>
      <c r="W138" s="1">
        <v>1</v>
      </c>
      <c r="Y138" t="str">
        <f t="shared" si="2"/>
        <v>5078DOL</v>
      </c>
    </row>
    <row r="139" spans="1:27" x14ac:dyDescent="0.2">
      <c r="A139" cm="1">
        <f t="array" ref="A139">_xlfn.XLOOKUP(Y139,'NGS IDs for search'!I$2:I345,'NGS IDs for search'!A$2:A345)</f>
        <v>67</v>
      </c>
      <c r="B139">
        <v>5078</v>
      </c>
      <c r="C139" s="1" t="s">
        <v>390</v>
      </c>
      <c r="D139">
        <v>2</v>
      </c>
      <c r="E139" s="12" t="s">
        <v>104</v>
      </c>
      <c r="F139" s="19" t="s">
        <v>105</v>
      </c>
      <c r="G139" s="19" t="s">
        <v>386</v>
      </c>
      <c r="H139" s="12" t="s">
        <v>180</v>
      </c>
      <c r="I139" s="12" t="s">
        <v>180</v>
      </c>
      <c r="J139" t="s">
        <v>8</v>
      </c>
      <c r="K139" t="s">
        <v>179</v>
      </c>
      <c r="L139" s="1" cm="1">
        <f t="array" ref="L139">_xlfn.XLOOKUP(Y139,'Master AST results2'!AB$2:AB460,'Master AST results2'!K$2:K460)</f>
        <v>0.25</v>
      </c>
      <c r="M139" s="1" t="str" cm="1">
        <f t="array" ref="M139">_xlfn.XLOOKUP(Y139,'Master AST results2'!AB$2:AB460,'Master AST results2'!M$2:M460)</f>
        <v>&lt;=0.5000</v>
      </c>
      <c r="N139" s="1" t="str" cm="1">
        <f t="array" ref="N139">_xlfn.XLOOKUP(Y139,'Master AST results2'!AB$2:AB460,'Master AST results2'!O$2:O460)</f>
        <v xml:space="preserve"> &lt;=2.0000</v>
      </c>
      <c r="O139" s="1" t="str" cm="1">
        <f t="array" ref="O139">_xlfn.XLOOKUP(Y139,'Master AST results2'!AB$2:AB460,'Master AST results2'!Q$2:Q460)</f>
        <v>&lt;=0.2500</v>
      </c>
      <c r="P139" s="1" t="str" cm="1">
        <f t="array" ref="P139">_xlfn.XLOOKUP(Y139,'Master AST results2'!AB$2:AB460,'Master AST results2'!S$2:S460)</f>
        <v>&lt;=2.0000</v>
      </c>
      <c r="Q139" s="1" cm="1">
        <f t="array" ref="Q139">_xlfn.XLOOKUP(Y139,'Master AST results2'!AB$2:AB460,'Master AST results2'!T$2:T460)</f>
        <v>1</v>
      </c>
      <c r="R139" s="1" t="str" cm="1">
        <f t="array" ref="R139">_xlfn.XLOOKUP(Y139,'Master AST results2'!AB$2:AB460,'Master AST results2'!U$2:U460)</f>
        <v>&lt;=1.0000</v>
      </c>
      <c r="S139" s="1" t="str" cm="1">
        <f t="array" ref="S139">_xlfn.XLOOKUP(Y139,'Master AST results2'!AB$2:AB460,'Master AST results2'!V$2:V460)</f>
        <v>&lt;=0.5000</v>
      </c>
      <c r="T139" s="1" t="str" cm="1">
        <f t="array" ref="T139">_xlfn.XLOOKUP(Y139, 'Master AST results2'!AB$2:AB460,'Master AST results2'!W$2:W460)</f>
        <v>&gt;256.0000</v>
      </c>
      <c r="U139" s="1" cm="1">
        <f t="array" ref="U139">_xlfn.XLOOKUP(Y139,'Master AST results2'!AB$2:AB460,'Master AST results2'!X$2:X460)</f>
        <v>2</v>
      </c>
      <c r="V139" s="31" t="s">
        <v>176</v>
      </c>
      <c r="W139" s="1">
        <v>1</v>
      </c>
      <c r="Y139" t="str">
        <f t="shared" si="2"/>
        <v>5078DOL</v>
      </c>
    </row>
    <row r="140" spans="1:27" x14ac:dyDescent="0.2">
      <c r="A140" cm="1">
        <f t="array" ref="A140">_xlfn.XLOOKUP(Y140,'NGS IDs for search'!I$2:I346,'NGS IDs for search'!A$2:A346)</f>
        <v>68</v>
      </c>
      <c r="B140">
        <v>5078</v>
      </c>
      <c r="C140" s="1" t="s">
        <v>390</v>
      </c>
      <c r="D140">
        <v>2</v>
      </c>
      <c r="E140" s="12" t="s">
        <v>104</v>
      </c>
      <c r="F140" s="19" t="s">
        <v>105</v>
      </c>
      <c r="G140" s="19" t="s">
        <v>386</v>
      </c>
      <c r="H140" s="12" t="s">
        <v>180</v>
      </c>
      <c r="I140" s="12" t="s">
        <v>180</v>
      </c>
      <c r="J140" t="s">
        <v>11</v>
      </c>
      <c r="K140">
        <v>27</v>
      </c>
      <c r="L140" s="1" cm="1">
        <f t="array" ref="L140">_xlfn.XLOOKUP(Y140,'Master AST results2'!AB$2:AB461,'Master AST results2'!K$2:K461)</f>
        <v>0.25</v>
      </c>
      <c r="M140" s="1" t="str" cm="1">
        <f t="array" ref="M140">_xlfn.XLOOKUP(Y140,'Master AST results2'!AB$2:AB461,'Master AST results2'!M$2:M461)</f>
        <v>&lt;=0.5000</v>
      </c>
      <c r="N140" s="1" t="str" cm="1">
        <f t="array" ref="N140">_xlfn.XLOOKUP(Y140,'Master AST results2'!AB$2:AB461,'Master AST results2'!O$2:O461)</f>
        <v xml:space="preserve"> &lt;=2.0000</v>
      </c>
      <c r="O140" s="1" t="str" cm="1">
        <f t="array" ref="O140">_xlfn.XLOOKUP(Y140,'Master AST results2'!AB$2:AB461,'Master AST results2'!Q$2:Q461)</f>
        <v>&lt;=0.2500</v>
      </c>
      <c r="P140" s="1" t="str" cm="1">
        <f t="array" ref="P140">_xlfn.XLOOKUP(Y140,'Master AST results2'!AB$2:AB461,'Master AST results2'!S$2:S461)</f>
        <v>&lt;=2.0000</v>
      </c>
      <c r="Q140" s="1" cm="1">
        <f t="array" ref="Q140">_xlfn.XLOOKUP(Y140,'Master AST results2'!AB$2:AB461,'Master AST results2'!T$2:T461)</f>
        <v>0.25</v>
      </c>
      <c r="R140" s="1" t="str" cm="1">
        <f t="array" ref="R140">_xlfn.XLOOKUP(Y140,'Master AST results2'!AB$2:AB461,'Master AST results2'!U$2:U461)</f>
        <v>&lt;=1.0000</v>
      </c>
      <c r="S140" s="1" t="str" cm="1">
        <f t="array" ref="S140">_xlfn.XLOOKUP(Y140,'Master AST results2'!AB$2:AB461,'Master AST results2'!V$2:V461)</f>
        <v>&lt;=0.5000</v>
      </c>
      <c r="T140" s="1" t="str" cm="1">
        <f t="array" ref="T140">_xlfn.XLOOKUP(Y140, 'Master AST results2'!AB$2:AB461,'Master AST results2'!W$2:W461)</f>
        <v>&gt;256.0000</v>
      </c>
      <c r="U140" s="1" cm="1">
        <f t="array" ref="U140">_xlfn.XLOOKUP(Y140,'Master AST results2'!AB$2:AB461,'Master AST results2'!X$2:X461)</f>
        <v>2</v>
      </c>
      <c r="V140" s="31" t="s">
        <v>176</v>
      </c>
      <c r="W140" s="1">
        <v>1</v>
      </c>
      <c r="Y140" t="str">
        <f t="shared" si="2"/>
        <v>5078DOR</v>
      </c>
    </row>
    <row r="141" spans="1:27" x14ac:dyDescent="0.2">
      <c r="A141" cm="1">
        <f t="array" ref="A141">_xlfn.XLOOKUP(Y141,'NGS IDs for search'!I$2:I496,'NGS IDs for search'!A$2:A496)</f>
        <v>151</v>
      </c>
      <c r="B141">
        <v>5078</v>
      </c>
      <c r="C141" s="1" t="s">
        <v>390</v>
      </c>
      <c r="D141">
        <v>2</v>
      </c>
      <c r="E141" s="12" t="s">
        <v>104</v>
      </c>
      <c r="F141" s="19" t="s">
        <v>105</v>
      </c>
      <c r="G141" s="19" t="s">
        <v>386</v>
      </c>
      <c r="H141" s="12" t="s">
        <v>181</v>
      </c>
      <c r="I141" s="12" t="s">
        <v>181</v>
      </c>
      <c r="J141" t="s">
        <v>8</v>
      </c>
      <c r="K141">
        <v>89</v>
      </c>
      <c r="L141" s="1" t="str" cm="1">
        <f t="array" ref="L141">_xlfn.XLOOKUP(Y141,'Master AST results2'!AB$2:AB462,'Master AST results2'!K$2:K462)</f>
        <v>&lt;=0.1200</v>
      </c>
      <c r="M141" s="1" t="str" cm="1">
        <f t="array" ref="M141">_xlfn.XLOOKUP(Y141,'Master AST results2'!AB$2:AB462,'Master AST results2'!M$2:M462)</f>
        <v>&lt;=0.5000</v>
      </c>
      <c r="N141" s="1" t="str" cm="1">
        <f t="array" ref="N141">_xlfn.XLOOKUP(Y141,'Master AST results2'!AB$2:AB462,'Master AST results2'!O$2:O462)</f>
        <v xml:space="preserve"> &lt;=2.0000</v>
      </c>
      <c r="O141" s="1" t="str" cm="1">
        <f t="array" ref="O141">_xlfn.XLOOKUP(Y141,'Master AST results2'!AB$2:AB462,'Master AST results2'!Q$2:Q462)</f>
        <v>&lt;=0.2500</v>
      </c>
      <c r="P141" s="1" t="str" cm="1">
        <f t="array" ref="P141">_xlfn.XLOOKUP(Y141,'Master AST results2'!AB$2:AB462,'Master AST results2'!S$2:S462)</f>
        <v>&lt;=2.0000</v>
      </c>
      <c r="Q141" s="1" cm="1">
        <f t="array" ref="Q141">_xlfn.XLOOKUP(Y141,'Master AST results2'!AB$2:AB462,'Master AST results2'!T$2:T462)</f>
        <v>0.25</v>
      </c>
      <c r="R141" s="1" t="str" cm="1">
        <f t="array" ref="R141">_xlfn.XLOOKUP(Y141,'Master AST results2'!AB$2:AB462,'Master AST results2'!U$2:U462)</f>
        <v>&lt;=1.0000</v>
      </c>
      <c r="S141" s="1" t="str" cm="1">
        <f t="array" ref="S141">_xlfn.XLOOKUP(Y141,'Master AST results2'!AB$2:AB462,'Master AST results2'!V$2:V462)</f>
        <v>&lt;=0.5000</v>
      </c>
      <c r="T141" s="1" t="str" cm="1">
        <f t="array" ref="T141">_xlfn.XLOOKUP(Y141, 'Master AST results2'!AB$2:AB462,'Master AST results2'!W$2:W462)</f>
        <v>&gt;256.0000</v>
      </c>
      <c r="U141" s="1" cm="1">
        <f t="array" ref="U141">_xlfn.XLOOKUP(Y141,'Master AST results2'!AB$2:AB462,'Master AST results2'!X$2:X462)</f>
        <v>2</v>
      </c>
      <c r="V141" s="31" t="s">
        <v>176</v>
      </c>
      <c r="W141" s="1">
        <v>1</v>
      </c>
      <c r="Y141" t="str">
        <f t="shared" si="2"/>
        <v>5078PFL</v>
      </c>
    </row>
    <row r="142" spans="1:27" x14ac:dyDescent="0.2">
      <c r="A142" cm="1">
        <f t="array" ref="A142">_xlfn.XLOOKUP(Y142,'NGS IDs for search'!I$2:I497,'NGS IDs for search'!A$2:A497)</f>
        <v>152</v>
      </c>
      <c r="B142">
        <v>5078</v>
      </c>
      <c r="C142" s="1" t="s">
        <v>390</v>
      </c>
      <c r="D142">
        <v>2</v>
      </c>
      <c r="E142" s="12" t="s">
        <v>104</v>
      </c>
      <c r="F142" s="19" t="s">
        <v>105</v>
      </c>
      <c r="G142" s="19" t="s">
        <v>386</v>
      </c>
      <c r="H142" s="12" t="s">
        <v>181</v>
      </c>
      <c r="I142" s="12" t="s">
        <v>181</v>
      </c>
      <c r="J142" t="s">
        <v>11</v>
      </c>
      <c r="K142">
        <v>90</v>
      </c>
      <c r="L142" s="1" cm="1">
        <f t="array" ref="L142">_xlfn.XLOOKUP(Y142,'Master AST results2'!AB$2:AB463,'Master AST results2'!K$2:K463)</f>
        <v>0.5</v>
      </c>
      <c r="M142" s="1" t="str" cm="1">
        <f t="array" ref="M142">_xlfn.XLOOKUP(Y142,'Master AST results2'!AB$2:AB463,'Master AST results2'!M$2:M463)</f>
        <v>&lt;=0.5000</v>
      </c>
      <c r="N142" s="1" t="str" cm="1">
        <f t="array" ref="N142">_xlfn.XLOOKUP(Y142,'Master AST results2'!AB$2:AB463,'Master AST results2'!O$2:O463)</f>
        <v xml:space="preserve"> &lt;=2.0000</v>
      </c>
      <c r="O142" s="1" t="str" cm="1">
        <f t="array" ref="O142">_xlfn.XLOOKUP(Y142,'Master AST results2'!AB$2:AB463,'Master AST results2'!Q$2:Q463)</f>
        <v>&lt;=0.2500</v>
      </c>
      <c r="P142" s="1" t="str" cm="1">
        <f t="array" ref="P142">_xlfn.XLOOKUP(Y142,'Master AST results2'!AB$2:AB463,'Master AST results2'!S$2:S463)</f>
        <v>&lt;=2.0000</v>
      </c>
      <c r="Q142" s="1" cm="1">
        <f t="array" ref="Q142">_xlfn.XLOOKUP(Y142,'Master AST results2'!AB$2:AB463,'Master AST results2'!T$2:T463)</f>
        <v>1</v>
      </c>
      <c r="R142" s="1" t="str" cm="1">
        <f t="array" ref="R142">_xlfn.XLOOKUP(Y142,'Master AST results2'!AB$2:AB463,'Master AST results2'!U$2:U463)</f>
        <v>&lt;=1.0000</v>
      </c>
      <c r="S142" s="1" t="str" cm="1">
        <f t="array" ref="S142">_xlfn.XLOOKUP(Y142,'Master AST results2'!AB$2:AB463,'Master AST results2'!V$2:V463)</f>
        <v>&lt;=0.5000</v>
      </c>
      <c r="T142" s="1" t="str" cm="1">
        <f t="array" ref="T142">_xlfn.XLOOKUP(Y142, 'Master AST results2'!AB$2:AB463,'Master AST results2'!W$2:W463)</f>
        <v>&gt;256.0000</v>
      </c>
      <c r="U142" s="1" cm="1">
        <f t="array" ref="U142">_xlfn.XLOOKUP(Y142,'Master AST results2'!AB$2:AB463,'Master AST results2'!X$2:X463)</f>
        <v>2</v>
      </c>
      <c r="V142" s="31" t="s">
        <v>176</v>
      </c>
      <c r="W142" s="1">
        <v>1</v>
      </c>
      <c r="Y142" t="str">
        <f t="shared" si="2"/>
        <v>5078PFR</v>
      </c>
    </row>
    <row r="143" spans="1:27" x14ac:dyDescent="0.2">
      <c r="A143" cm="1">
        <f t="array" ref="A143">_xlfn.XLOOKUP(Y143,'NGS IDs for search'!I$2:I347,'NGS IDs for search'!A$2:A347)</f>
        <v>69</v>
      </c>
      <c r="B143">
        <v>5134</v>
      </c>
      <c r="C143" s="1" t="s">
        <v>390</v>
      </c>
      <c r="D143">
        <v>3</v>
      </c>
      <c r="E143" s="12" t="s">
        <v>100</v>
      </c>
      <c r="F143" s="19" t="s">
        <v>101</v>
      </c>
      <c r="G143" s="19" t="s">
        <v>386</v>
      </c>
      <c r="H143" s="12" t="s">
        <v>180</v>
      </c>
      <c r="I143" s="12" t="s">
        <v>180</v>
      </c>
      <c r="J143" t="s">
        <v>11</v>
      </c>
      <c r="K143">
        <v>28</v>
      </c>
      <c r="L143" s="1" cm="1">
        <f t="array" ref="L143">_xlfn.XLOOKUP(Y143,'Master AST results2'!AB$2:AB464,'Master AST results2'!K$2:K464)</f>
        <v>0.25</v>
      </c>
      <c r="M143" s="1" t="str" cm="1">
        <f t="array" ref="M143">_xlfn.XLOOKUP(Y143,'Master AST results2'!AB$2:AB464,'Master AST results2'!M$2:M464)</f>
        <v>&lt;=0.5000</v>
      </c>
      <c r="N143" s="1" t="str" cm="1">
        <f t="array" ref="N143">_xlfn.XLOOKUP(Y143,'Master AST results2'!AB$2:AB464,'Master AST results2'!O$2:O464)</f>
        <v xml:space="preserve"> &lt;=2.0000</v>
      </c>
      <c r="O143" s="1" t="str" cm="1">
        <f t="array" ref="O143">_xlfn.XLOOKUP(Y143,'Master AST results2'!AB$2:AB464,'Master AST results2'!Q$2:Q464)</f>
        <v>&lt;=0.2500</v>
      </c>
      <c r="P143" s="1" t="str" cm="1">
        <f t="array" ref="P143">_xlfn.XLOOKUP(Y143,'Master AST results2'!AB$2:AB464,'Master AST results2'!S$2:S464)</f>
        <v>&lt;=2.0000</v>
      </c>
      <c r="Q143" s="1" cm="1">
        <f t="array" ref="Q143">_xlfn.XLOOKUP(Y143,'Master AST results2'!AB$2:AB464,'Master AST results2'!T$2:T464)</f>
        <v>0.25</v>
      </c>
      <c r="R143" s="1" t="str" cm="1">
        <f t="array" ref="R143">_xlfn.XLOOKUP(Y143,'Master AST results2'!AB$2:AB464,'Master AST results2'!U$2:U464)</f>
        <v>&lt;=1.0000</v>
      </c>
      <c r="S143" s="1" t="str" cm="1">
        <f t="array" ref="S143">_xlfn.XLOOKUP(Y143,'Master AST results2'!AB$2:AB464,'Master AST results2'!V$2:V464)</f>
        <v>&lt;=0.5000</v>
      </c>
      <c r="T143" s="1" t="str" cm="1">
        <f t="array" ref="T143">_xlfn.XLOOKUP(Y143, 'Master AST results2'!AB$2:AB464,'Master AST results2'!W$2:W464)</f>
        <v>&lt;=32.0000</v>
      </c>
      <c r="U143" s="1" t="str" cm="1">
        <f t="array" ref="U143">_xlfn.XLOOKUP(Y143,'Master AST results2'!AB$2:AB464,'Master AST results2'!X$2:X464)</f>
        <v>&lt;=1.0000</v>
      </c>
      <c r="V143" s="31" t="s">
        <v>176</v>
      </c>
      <c r="W143" s="1">
        <v>1</v>
      </c>
      <c r="Y143" t="str">
        <f t="shared" si="2"/>
        <v>5134DOR</v>
      </c>
    </row>
    <row r="144" spans="1:27" s="39" customFormat="1" x14ac:dyDescent="0.2">
      <c r="A144" cm="1">
        <f t="array" ref="A144">_xlfn.XLOOKUP(Y144,'NGS IDs for search'!I$2:I498,'NGS IDs for search'!A$2:A498)</f>
        <v>153</v>
      </c>
      <c r="B144">
        <v>5134</v>
      </c>
      <c r="C144" s="1" t="s">
        <v>390</v>
      </c>
      <c r="D144">
        <v>3</v>
      </c>
      <c r="E144" s="12" t="s">
        <v>100</v>
      </c>
      <c r="F144" s="19" t="s">
        <v>101</v>
      </c>
      <c r="G144" s="19" t="s">
        <v>386</v>
      </c>
      <c r="H144" s="12" t="s">
        <v>181</v>
      </c>
      <c r="I144" s="12" t="s">
        <v>181</v>
      </c>
      <c r="J144" t="s">
        <v>11</v>
      </c>
      <c r="K144">
        <v>91</v>
      </c>
      <c r="L144" s="1" cm="1">
        <f t="array" ref="L144">_xlfn.XLOOKUP(Y144,'Master AST results2'!AB$2:AB465,'Master AST results2'!K$2:K465)</f>
        <v>0.25</v>
      </c>
      <c r="M144" s="1" t="str" cm="1">
        <f t="array" ref="M144">_xlfn.XLOOKUP(Y144,'Master AST results2'!AB$2:AB465,'Master AST results2'!M$2:M465)</f>
        <v>&lt;=0.5000</v>
      </c>
      <c r="N144" s="1" t="str" cm="1">
        <f t="array" ref="N144">_xlfn.XLOOKUP(Y144,'Master AST results2'!AB$2:AB465,'Master AST results2'!O$2:O465)</f>
        <v xml:space="preserve"> &lt;=2.0000</v>
      </c>
      <c r="O144" s="1" t="str" cm="1">
        <f t="array" ref="O144">_xlfn.XLOOKUP(Y144,'Master AST results2'!AB$2:AB465,'Master AST results2'!Q$2:Q465)</f>
        <v>&lt;=0.2500</v>
      </c>
      <c r="P144" s="1" t="str" cm="1">
        <f t="array" ref="P144">_xlfn.XLOOKUP(Y144,'Master AST results2'!AB$2:AB465,'Master AST results2'!S$2:S465)</f>
        <v>&lt;=2.0000</v>
      </c>
      <c r="Q144" s="1" cm="1">
        <f t="array" ref="Q144">_xlfn.XLOOKUP(Y144,'Master AST results2'!AB$2:AB465,'Master AST results2'!T$2:T465)</f>
        <v>0.5</v>
      </c>
      <c r="R144" s="1" t="str" cm="1">
        <f t="array" ref="R144">_xlfn.XLOOKUP(Y144,'Master AST results2'!AB$2:AB465,'Master AST results2'!U$2:U465)</f>
        <v>&lt;=1.0000</v>
      </c>
      <c r="S144" s="1" t="str" cm="1">
        <f t="array" ref="S144">_xlfn.XLOOKUP(Y144,'Master AST results2'!AB$2:AB465,'Master AST results2'!V$2:V465)</f>
        <v>&lt;=0.5000</v>
      </c>
      <c r="T144" s="1" t="str" cm="1">
        <f t="array" ref="T144">_xlfn.XLOOKUP(Y144, 'Master AST results2'!AB$2:AB465,'Master AST results2'!W$2:W465)</f>
        <v>&lt;=32.0000</v>
      </c>
      <c r="U144" s="1" t="str" cm="1">
        <f t="array" ref="U144">_xlfn.XLOOKUP(Y144,'Master AST results2'!AB$2:AB465,'Master AST results2'!X$2:X465)</f>
        <v>&lt;=1.0000</v>
      </c>
      <c r="V144" s="31" t="s">
        <v>176</v>
      </c>
      <c r="W144" s="1">
        <v>1</v>
      </c>
      <c r="X144"/>
      <c r="Y144" t="str">
        <f t="shared" si="2"/>
        <v>5134PFR</v>
      </c>
      <c r="Z144"/>
      <c r="AA144"/>
    </row>
    <row r="145" spans="1:27" s="39" customFormat="1" x14ac:dyDescent="0.2">
      <c r="A145" cm="1">
        <f t="array" ref="A145">_xlfn.XLOOKUP(Y145,'NGS IDs for search'!I$2:I499,'NGS IDs for search'!A$2:A499)</f>
        <v>252</v>
      </c>
      <c r="B145">
        <v>5142</v>
      </c>
      <c r="C145" s="1" t="s">
        <v>390</v>
      </c>
      <c r="D145">
        <v>1</v>
      </c>
      <c r="E145" s="12" t="s">
        <v>90</v>
      </c>
      <c r="F145" s="19" t="s">
        <v>91</v>
      </c>
      <c r="G145" s="19" t="s">
        <v>388</v>
      </c>
      <c r="H145" s="12" t="s">
        <v>388</v>
      </c>
      <c r="I145" s="12" t="s">
        <v>181</v>
      </c>
      <c r="J145" t="s">
        <v>8</v>
      </c>
      <c r="K145">
        <v>92</v>
      </c>
      <c r="L145" s="1" t="str" cm="1">
        <f t="array" ref="L145">_xlfn.XLOOKUP(Y145,'Master AST results2'!AB$2:AB466,'Master AST results2'!K$2:K466)</f>
        <v>&lt;=0.1200</v>
      </c>
      <c r="M145" s="1" t="str" cm="1">
        <f t="array" ref="M145">_xlfn.XLOOKUP(Y145,'Master AST results2'!AB$2:AB466,'Master AST results2'!M$2:M466)</f>
        <v>&lt;=0.5000</v>
      </c>
      <c r="N145" s="1" t="str" cm="1">
        <f t="array" ref="N145">_xlfn.XLOOKUP(Y145,'Master AST results2'!AB$2:AB466,'Master AST results2'!O$2:O466)</f>
        <v xml:space="preserve"> &lt;=2.0000</v>
      </c>
      <c r="O145" s="1" t="str" cm="1">
        <f t="array" ref="O145">_xlfn.XLOOKUP(Y145,'Master AST results2'!AB$2:AB466,'Master AST results2'!Q$2:Q466)</f>
        <v>&lt;=0.2500</v>
      </c>
      <c r="P145" s="1" t="str" cm="1">
        <f t="array" ref="P145">_xlfn.XLOOKUP(Y145,'Master AST results2'!AB$2:AB466,'Master AST results2'!S$2:S466)</f>
        <v>&lt;=2.0000</v>
      </c>
      <c r="Q145" s="1" t="str" cm="1">
        <f t="array" ref="Q145">_xlfn.XLOOKUP(Y145,'Master AST results2'!AB$2:AB466,'Master AST results2'!T$2:T466)</f>
        <v>&lt;=0.1200</v>
      </c>
      <c r="R145" s="1" t="str" cm="1">
        <f t="array" ref="R145">_xlfn.XLOOKUP(Y145,'Master AST results2'!AB$2:AB466,'Master AST results2'!U$2:U466)</f>
        <v>&lt;=1.0000</v>
      </c>
      <c r="S145" s="1" t="str" cm="1">
        <f t="array" ref="S145">_xlfn.XLOOKUP(Y145,'Master AST results2'!AB$2:AB466,'Master AST results2'!V$2:V466)</f>
        <v>&lt;=0.5000</v>
      </c>
      <c r="T145" s="1" t="str" cm="1">
        <f t="array" ref="T145">_xlfn.XLOOKUP(Y145, 'Master AST results2'!AB$2:AB466,'Master AST results2'!W$2:W466)</f>
        <v>&lt;=32.0000</v>
      </c>
      <c r="U145" s="1" t="str" cm="1">
        <f t="array" ref="U145">_xlfn.XLOOKUP(Y145,'Master AST results2'!AB$2:AB466,'Master AST results2'!X$2:X466)</f>
        <v>&lt;=1.0000</v>
      </c>
      <c r="V145" s="31" t="s">
        <v>176</v>
      </c>
      <c r="W145" s="1">
        <v>1</v>
      </c>
      <c r="X145"/>
      <c r="Y145" t="str">
        <f t="shared" si="2"/>
        <v>5142PFL</v>
      </c>
      <c r="Z145"/>
      <c r="AA145"/>
    </row>
    <row r="146" spans="1:27" x14ac:dyDescent="0.2">
      <c r="A146" cm="1">
        <f t="array" ref="A146">_xlfn.XLOOKUP(Y146,'NGS IDs for search'!I$2:I348,'NGS IDs for search'!A$2:A348)</f>
        <v>70</v>
      </c>
      <c r="B146">
        <v>5438</v>
      </c>
      <c r="C146" s="1" t="s">
        <v>390</v>
      </c>
      <c r="D146">
        <v>3</v>
      </c>
      <c r="E146" s="12" t="s">
        <v>104</v>
      </c>
      <c r="F146" s="19" t="s">
        <v>105</v>
      </c>
      <c r="G146" s="19" t="s">
        <v>386</v>
      </c>
      <c r="H146" s="12" t="s">
        <v>180</v>
      </c>
      <c r="I146" s="12" t="s">
        <v>180</v>
      </c>
      <c r="J146" t="s">
        <v>11</v>
      </c>
      <c r="K146">
        <v>29</v>
      </c>
      <c r="L146" s="1" cm="1">
        <f t="array" ref="L146">_xlfn.XLOOKUP(Y146,'Master AST results2'!AB$2:AB467,'Master AST results2'!K$2:K467)</f>
        <v>0.25</v>
      </c>
      <c r="M146" s="1" t="str" cm="1">
        <f t="array" ref="M146">_xlfn.XLOOKUP(Y146,'Master AST results2'!AB$2:AB467,'Master AST results2'!M$2:M467)</f>
        <v>&lt;=0.5000</v>
      </c>
      <c r="N146" s="1" t="str" cm="1">
        <f t="array" ref="N146">_xlfn.XLOOKUP(Y146,'Master AST results2'!AB$2:AB467,'Master AST results2'!O$2:O467)</f>
        <v xml:space="preserve"> &lt;=2.0000</v>
      </c>
      <c r="O146" s="1" t="str" cm="1">
        <f t="array" ref="O146">_xlfn.XLOOKUP(Y146,'Master AST results2'!AB$2:AB467,'Master AST results2'!Q$2:Q467)</f>
        <v>&lt;=0.2500</v>
      </c>
      <c r="P146" s="1" t="str" cm="1">
        <f t="array" ref="P146">_xlfn.XLOOKUP(Y146,'Master AST results2'!AB$2:AB467,'Master AST results2'!S$2:S467)</f>
        <v>&lt;=2.0000</v>
      </c>
      <c r="Q146" s="1" cm="1">
        <f t="array" ref="Q146">_xlfn.XLOOKUP(Y146,'Master AST results2'!AB$2:AB467,'Master AST results2'!T$2:T467)</f>
        <v>1</v>
      </c>
      <c r="R146" s="1" t="str" cm="1">
        <f t="array" ref="R146">_xlfn.XLOOKUP(Y146,'Master AST results2'!AB$2:AB467,'Master AST results2'!U$2:U467)</f>
        <v>&lt;=1.0000</v>
      </c>
      <c r="S146" s="1" t="str" cm="1">
        <f t="array" ref="S146">_xlfn.XLOOKUP(Y146,'Master AST results2'!AB$2:AB467,'Master AST results2'!V$2:V467)</f>
        <v>&lt;=0.5000</v>
      </c>
      <c r="T146" s="1" t="str" cm="1">
        <f t="array" ref="T146">_xlfn.XLOOKUP(Y146, 'Master AST results2'!AB$2:AB467,'Master AST results2'!W$2:W467)</f>
        <v>&gt;256.0000</v>
      </c>
      <c r="U146" s="1" cm="1">
        <f t="array" ref="U146">_xlfn.XLOOKUP(Y146,'Master AST results2'!AB$2:AB467,'Master AST results2'!X$2:X467)</f>
        <v>4</v>
      </c>
      <c r="V146" s="31" t="s">
        <v>176</v>
      </c>
      <c r="W146" s="1">
        <v>1</v>
      </c>
      <c r="Y146" t="str">
        <f t="shared" si="2"/>
        <v>5438DOR</v>
      </c>
    </row>
    <row r="147" spans="1:27" x14ac:dyDescent="0.2">
      <c r="A147" cm="1">
        <f t="array" ref="A147">_xlfn.XLOOKUP(Y147,'NGS IDs for search'!I$2:I500,'NGS IDs for search'!A$2:A500)</f>
        <v>154</v>
      </c>
      <c r="B147">
        <v>5438</v>
      </c>
      <c r="C147" s="1" t="s">
        <v>390</v>
      </c>
      <c r="D147">
        <v>3</v>
      </c>
      <c r="E147" s="12" t="s">
        <v>104</v>
      </c>
      <c r="F147" s="19" t="s">
        <v>105</v>
      </c>
      <c r="G147" s="19" t="s">
        <v>386</v>
      </c>
      <c r="H147" s="12" t="s">
        <v>181</v>
      </c>
      <c r="I147" s="12" t="s">
        <v>181</v>
      </c>
      <c r="J147" t="s">
        <v>11</v>
      </c>
      <c r="K147">
        <v>93</v>
      </c>
      <c r="L147" s="1" cm="1">
        <f t="array" ref="L147">_xlfn.XLOOKUP(Y147,'Master AST results2'!AB$2:AB468,'Master AST results2'!K$2:K468)</f>
        <v>0.25</v>
      </c>
      <c r="M147" s="1" t="str" cm="1">
        <f t="array" ref="M147">_xlfn.XLOOKUP(Y147,'Master AST results2'!AB$2:AB468,'Master AST results2'!M$2:M468)</f>
        <v>&lt;=0.5000</v>
      </c>
      <c r="N147" s="1" t="str" cm="1">
        <f t="array" ref="N147">_xlfn.XLOOKUP(Y147,'Master AST results2'!AB$2:AB468,'Master AST results2'!O$2:O468)</f>
        <v xml:space="preserve"> &lt;=2.0000</v>
      </c>
      <c r="O147" s="1" t="str" cm="1">
        <f t="array" ref="O147">_xlfn.XLOOKUP(Y147,'Master AST results2'!AB$2:AB468,'Master AST results2'!Q$2:Q468)</f>
        <v>&lt;=0.2500</v>
      </c>
      <c r="P147" s="1" t="str" cm="1">
        <f t="array" ref="P147">_xlfn.XLOOKUP(Y147,'Master AST results2'!AB$2:AB468,'Master AST results2'!S$2:S468)</f>
        <v>&lt;=2.0000</v>
      </c>
      <c r="Q147" s="1" cm="1">
        <f t="array" ref="Q147">_xlfn.XLOOKUP(Y147,'Master AST results2'!AB$2:AB468,'Master AST results2'!T$2:T468)</f>
        <v>0.5</v>
      </c>
      <c r="R147" s="1" t="str" cm="1">
        <f t="array" ref="R147">_xlfn.XLOOKUP(Y147,'Master AST results2'!AB$2:AB468,'Master AST results2'!U$2:U468)</f>
        <v>&lt;=1.0000</v>
      </c>
      <c r="S147" s="1" t="str" cm="1">
        <f t="array" ref="S147">_xlfn.XLOOKUP(Y147,'Master AST results2'!AB$2:AB468,'Master AST results2'!V$2:V468)</f>
        <v>&lt;=0.5000</v>
      </c>
      <c r="T147" s="1" t="str" cm="1">
        <f t="array" ref="T147">_xlfn.XLOOKUP(Y147, 'Master AST results2'!AB$2:AB468,'Master AST results2'!W$2:W468)</f>
        <v>&gt;256.0000</v>
      </c>
      <c r="U147" s="1" cm="1">
        <f t="array" ref="U147">_xlfn.XLOOKUP(Y147,'Master AST results2'!AB$2:AB468,'Master AST results2'!X$2:X468)</f>
        <v>2</v>
      </c>
      <c r="V147" s="31" t="s">
        <v>176</v>
      </c>
      <c r="W147" s="1">
        <v>1</v>
      </c>
      <c r="Y147" t="str">
        <f t="shared" si="2"/>
        <v>5438PFR</v>
      </c>
    </row>
    <row r="148" spans="1:27" x14ac:dyDescent="0.2">
      <c r="A148" cm="1">
        <f t="array" ref="A148">_xlfn.XLOOKUP(Y148,'NGS IDs for search'!I$2:I501,'NGS IDs for search'!A$2:A501)</f>
        <v>253</v>
      </c>
      <c r="B148">
        <v>5531</v>
      </c>
      <c r="C148" s="1" t="s">
        <v>390</v>
      </c>
      <c r="D148">
        <v>3</v>
      </c>
      <c r="E148" s="12" t="s">
        <v>90</v>
      </c>
      <c r="F148" s="19" t="s">
        <v>91</v>
      </c>
      <c r="G148" s="19" t="s">
        <v>387</v>
      </c>
      <c r="H148" s="12" t="s">
        <v>388</v>
      </c>
      <c r="I148" s="12" t="s">
        <v>181</v>
      </c>
      <c r="J148" t="s">
        <v>8</v>
      </c>
      <c r="K148">
        <v>94</v>
      </c>
      <c r="L148" s="1" t="str" cm="1">
        <f t="array" ref="L148">_xlfn.XLOOKUP(Y148,'Master AST results2'!AB$2:AB469,'Master AST results2'!K$2:K469)</f>
        <v>&lt;=0.1200</v>
      </c>
      <c r="M148" s="1" t="str" cm="1">
        <f t="array" ref="M148">_xlfn.XLOOKUP(Y148,'Master AST results2'!AB$2:AB469,'Master AST results2'!M$2:M469)</f>
        <v>&lt;=0.5000</v>
      </c>
      <c r="N148" s="1" t="str" cm="1">
        <f t="array" ref="N148">_xlfn.XLOOKUP(Y148,'Master AST results2'!AB$2:AB469,'Master AST results2'!O$2:O469)</f>
        <v xml:space="preserve"> &lt;=2.0000</v>
      </c>
      <c r="O148" s="1" t="str" cm="1">
        <f t="array" ref="O148">_xlfn.XLOOKUP(Y148,'Master AST results2'!AB$2:AB469,'Master AST results2'!Q$2:Q469)</f>
        <v>&lt;=0.2500</v>
      </c>
      <c r="P148" s="1" t="str" cm="1">
        <f t="array" ref="P148">_xlfn.XLOOKUP(Y148,'Master AST results2'!AB$2:AB469,'Master AST results2'!S$2:S469)</f>
        <v>&lt;=2.0000</v>
      </c>
      <c r="Q148" s="1" t="str" cm="1">
        <f t="array" ref="Q148">_xlfn.XLOOKUP(Y148,'Master AST results2'!AB$2:AB469,'Master AST results2'!T$2:T469)</f>
        <v>&lt;=0.1200</v>
      </c>
      <c r="R148" s="1" t="str" cm="1">
        <f t="array" ref="R148">_xlfn.XLOOKUP(Y148,'Master AST results2'!AB$2:AB469,'Master AST results2'!U$2:U469)</f>
        <v>&lt;=1.0000</v>
      </c>
      <c r="S148" s="1" t="str" cm="1">
        <f t="array" ref="S148">_xlfn.XLOOKUP(Y148,'Master AST results2'!AB$2:AB469,'Master AST results2'!V$2:V469)</f>
        <v>&lt;=0.5000</v>
      </c>
      <c r="T148" s="1" t="str" cm="1">
        <f t="array" ref="T148">_xlfn.XLOOKUP(Y148, 'Master AST results2'!AB$2:AB469,'Master AST results2'!W$2:W469)</f>
        <v>&lt;=32.0000</v>
      </c>
      <c r="U148" s="1" t="str" cm="1">
        <f t="array" ref="U148">_xlfn.XLOOKUP(Y148,'Master AST results2'!AB$2:AB469,'Master AST results2'!X$2:X469)</f>
        <v>&lt;=1.0000</v>
      </c>
      <c r="V148" s="31" t="s">
        <v>176</v>
      </c>
      <c r="W148" s="1">
        <v>1</v>
      </c>
      <c r="Y148" t="str">
        <f t="shared" si="2"/>
        <v>5531PFL</v>
      </c>
      <c r="AA148" s="39"/>
    </row>
    <row r="149" spans="1:27" x14ac:dyDescent="0.2">
      <c r="A149" cm="1">
        <f t="array" ref="A149">_xlfn.XLOOKUP(Y149,'NGS IDs for search'!I$2:I502,'NGS IDs for search'!A$2:A502)</f>
        <v>254</v>
      </c>
      <c r="B149">
        <v>5531</v>
      </c>
      <c r="C149" s="1" t="s">
        <v>390</v>
      </c>
      <c r="D149">
        <v>3</v>
      </c>
      <c r="E149" s="12" t="s">
        <v>90</v>
      </c>
      <c r="F149" s="19" t="s">
        <v>91</v>
      </c>
      <c r="G149" s="19" t="s">
        <v>387</v>
      </c>
      <c r="H149" s="12" t="s">
        <v>388</v>
      </c>
      <c r="I149" s="12" t="s">
        <v>181</v>
      </c>
      <c r="J149" t="s">
        <v>11</v>
      </c>
      <c r="K149">
        <v>95</v>
      </c>
      <c r="L149" s="1" t="str" cm="1">
        <f t="array" ref="L149">_xlfn.XLOOKUP(Y149,'Master AST results2'!AB$2:AB470,'Master AST results2'!K$2:K470)</f>
        <v>&lt;=0.1200</v>
      </c>
      <c r="M149" s="1" t="str" cm="1">
        <f t="array" ref="M149">_xlfn.XLOOKUP(Y149,'Master AST results2'!AB$2:AB470,'Master AST results2'!M$2:M470)</f>
        <v>&lt;=0.5000</v>
      </c>
      <c r="N149" s="1" t="str" cm="1">
        <f t="array" ref="N149">_xlfn.XLOOKUP(Y149,'Master AST results2'!AB$2:AB470,'Master AST results2'!O$2:O470)</f>
        <v xml:space="preserve"> &lt;=2.0000</v>
      </c>
      <c r="O149" s="1" cm="1">
        <f t="array" ref="O149">_xlfn.XLOOKUP(Y149,'Master AST results2'!AB$2:AB470,'Master AST results2'!Q$2:Q470)</f>
        <v>4</v>
      </c>
      <c r="P149" s="1" t="str" cm="1">
        <f t="array" ref="P149">_xlfn.XLOOKUP(Y149,'Master AST results2'!AB$2:AB470,'Master AST results2'!S$2:S470)</f>
        <v>&lt;=2.0000</v>
      </c>
      <c r="Q149" s="1" t="str" cm="1">
        <f t="array" ref="Q149">_xlfn.XLOOKUP(Y149,'Master AST results2'!AB$2:AB470,'Master AST results2'!T$2:T470)</f>
        <v>&lt;=0.1200</v>
      </c>
      <c r="R149" s="1" t="str" cm="1">
        <f t="array" ref="R149">_xlfn.XLOOKUP(Y149,'Master AST results2'!AB$2:AB470,'Master AST results2'!U$2:U470)</f>
        <v>&lt;=1.0000</v>
      </c>
      <c r="S149" s="1" t="str" cm="1">
        <f t="array" ref="S149">_xlfn.XLOOKUP(Y149,'Master AST results2'!AB$2:AB470,'Master AST results2'!V$2:V470)</f>
        <v>&lt;=0.5000</v>
      </c>
      <c r="T149" s="1" t="str" cm="1">
        <f t="array" ref="T149">_xlfn.XLOOKUP(Y149, 'Master AST results2'!AB$2:AB470,'Master AST results2'!W$2:W470)</f>
        <v>&lt;=32.0000</v>
      </c>
      <c r="U149" s="1" t="str" cm="1">
        <f t="array" ref="U149">_xlfn.XLOOKUP(Y149,'Master AST results2'!AB$2:AB470,'Master AST results2'!X$2:X470)</f>
        <v>&lt;=1.0000</v>
      </c>
      <c r="V149" s="31" t="s">
        <v>176</v>
      </c>
      <c r="W149" s="1">
        <v>1</v>
      </c>
      <c r="Y149" t="str">
        <f t="shared" si="2"/>
        <v>5531PFR</v>
      </c>
      <c r="AA149" s="39"/>
    </row>
    <row r="150" spans="1:27" x14ac:dyDescent="0.2">
      <c r="A150" cm="1">
        <f t="array" ref="A150">_xlfn.XLOOKUP(Y150,'NGS IDs for search'!I$2:I349,'NGS IDs for search'!A$2:A349)</f>
        <v>71</v>
      </c>
      <c r="B150">
        <v>5557</v>
      </c>
      <c r="C150" s="1" t="s">
        <v>390</v>
      </c>
      <c r="D150">
        <v>2</v>
      </c>
      <c r="E150" s="12" t="s">
        <v>108</v>
      </c>
      <c r="F150" s="19" t="s">
        <v>101</v>
      </c>
      <c r="G150" s="19" t="s">
        <v>389</v>
      </c>
      <c r="H150" s="12" t="s">
        <v>180</v>
      </c>
      <c r="I150" s="12" t="s">
        <v>180</v>
      </c>
      <c r="J150" t="s">
        <v>11</v>
      </c>
      <c r="K150">
        <v>30</v>
      </c>
      <c r="L150" s="1" t="str" cm="1">
        <f t="array" ref="L150">_xlfn.XLOOKUP(Y150,'Master AST results2'!AB$2:AB471,'Master AST results2'!K$2:K471)</f>
        <v>&lt;=0.1200</v>
      </c>
      <c r="M150" s="1" t="str" cm="1">
        <f t="array" ref="M150">_xlfn.XLOOKUP(Y150,'Master AST results2'!AB$2:AB471,'Master AST results2'!M$2:M471)</f>
        <v>&lt;=0.5000</v>
      </c>
      <c r="N150" s="1" t="str" cm="1">
        <f t="array" ref="N150">_xlfn.XLOOKUP(Y150,'Master AST results2'!AB$2:AB471,'Master AST results2'!O$2:O471)</f>
        <v xml:space="preserve"> &lt;=2.0000</v>
      </c>
      <c r="O150" s="1" t="str" cm="1">
        <f t="array" ref="O150">_xlfn.XLOOKUP(Y150,'Master AST results2'!AB$2:AB471,'Master AST results2'!Q$2:Q471)</f>
        <v>&lt;=0.2500</v>
      </c>
      <c r="P150" s="1" t="str" cm="1">
        <f t="array" ref="P150">_xlfn.XLOOKUP(Y150,'Master AST results2'!AB$2:AB471,'Master AST results2'!S$2:S471)</f>
        <v>&lt;=2.0000</v>
      </c>
      <c r="Q150" s="1" t="str" cm="1">
        <f t="array" ref="Q150">_xlfn.XLOOKUP(Y150,'Master AST results2'!AB$2:AB471,'Master AST results2'!T$2:T471)</f>
        <v>&lt;=0.1200</v>
      </c>
      <c r="R150" s="1" t="str" cm="1">
        <f t="array" ref="R150">_xlfn.XLOOKUP(Y150,'Master AST results2'!AB$2:AB471,'Master AST results2'!U$2:U471)</f>
        <v>&lt;=1.0000</v>
      </c>
      <c r="S150" s="1" t="str" cm="1">
        <f t="array" ref="S150">_xlfn.XLOOKUP(Y150,'Master AST results2'!AB$2:AB471,'Master AST results2'!V$2:V471)</f>
        <v>&lt;=0.5000</v>
      </c>
      <c r="T150" s="1" t="str" cm="1">
        <f t="array" ref="T150">_xlfn.XLOOKUP(Y150, 'Master AST results2'!AB$2:AB471,'Master AST results2'!W$2:W471)</f>
        <v>&lt;=32.0000</v>
      </c>
      <c r="U150" s="1" t="str" cm="1">
        <f t="array" ref="U150">_xlfn.XLOOKUP(Y150,'Master AST results2'!AB$2:AB471,'Master AST results2'!X$2:X471)</f>
        <v>&lt;=1.0000</v>
      </c>
      <c r="V150" s="31" t="s">
        <v>176</v>
      </c>
      <c r="W150" s="1">
        <v>1</v>
      </c>
      <c r="Y150" t="str">
        <f t="shared" si="2"/>
        <v>5557DOR</v>
      </c>
    </row>
    <row r="151" spans="1:27" x14ac:dyDescent="0.2">
      <c r="A151" cm="1">
        <f t="array" ref="A151">_xlfn.XLOOKUP(Y151,'NGS IDs for search'!I$2:I503,'NGS IDs for search'!A$2:A503)</f>
        <v>255</v>
      </c>
      <c r="B151">
        <v>5557</v>
      </c>
      <c r="C151" s="1" t="s">
        <v>390</v>
      </c>
      <c r="D151">
        <v>2</v>
      </c>
      <c r="E151" s="12" t="s">
        <v>108</v>
      </c>
      <c r="F151" s="19" t="s">
        <v>101</v>
      </c>
      <c r="G151" s="19" t="s">
        <v>387</v>
      </c>
      <c r="H151" s="12" t="s">
        <v>388</v>
      </c>
      <c r="I151" s="12" t="s">
        <v>181</v>
      </c>
      <c r="J151" t="s">
        <v>8</v>
      </c>
      <c r="K151">
        <v>96</v>
      </c>
      <c r="L151" s="1" t="str" cm="1">
        <f t="array" ref="L151">_xlfn.XLOOKUP(Y151,'Master AST results2'!AB$2:AB472,'Master AST results2'!K$2:K472)</f>
        <v>&lt;=0.1200</v>
      </c>
      <c r="M151" s="1" cm="1">
        <f t="array" ref="M151">_xlfn.XLOOKUP(Y151,'Master AST results2'!AB$2:AB472,'Master AST results2'!M$2:M472)</f>
        <v>1</v>
      </c>
      <c r="N151" s="1" t="str" cm="1">
        <f t="array" ref="N151">_xlfn.XLOOKUP(Y151,'Master AST results2'!AB$2:AB472,'Master AST results2'!O$2:O472)</f>
        <v xml:space="preserve"> &lt;=2.0000</v>
      </c>
      <c r="O151" s="1" t="str" cm="1">
        <f t="array" ref="O151">_xlfn.XLOOKUP(Y151,'Master AST results2'!AB$2:AB472,'Master AST results2'!Q$2:Q472)</f>
        <v>&lt;=0.2500</v>
      </c>
      <c r="P151" s="1" t="str" cm="1">
        <f t="array" ref="P151">_xlfn.XLOOKUP(Y151,'Master AST results2'!AB$2:AB472,'Master AST results2'!S$2:S472)</f>
        <v>&lt;=2.0000</v>
      </c>
      <c r="Q151" s="1" t="str" cm="1">
        <f t="array" ref="Q151">_xlfn.XLOOKUP(Y151,'Master AST results2'!AB$2:AB472,'Master AST results2'!T$2:T472)</f>
        <v>&lt;=0.1200</v>
      </c>
      <c r="R151" s="1" t="str" cm="1">
        <f t="array" ref="R151">_xlfn.XLOOKUP(Y151,'Master AST results2'!AB$2:AB472,'Master AST results2'!U$2:U472)</f>
        <v>&lt;=1.0000</v>
      </c>
      <c r="S151" s="1" t="str" cm="1">
        <f t="array" ref="S151">_xlfn.XLOOKUP(Y151,'Master AST results2'!AB$2:AB472,'Master AST results2'!V$2:V472)</f>
        <v>&lt;=0.5000</v>
      </c>
      <c r="T151" s="1" t="str" cm="1">
        <f t="array" ref="T151">_xlfn.XLOOKUP(Y151, 'Master AST results2'!AB$2:AB472,'Master AST results2'!W$2:W472)</f>
        <v>&lt;=32.0000</v>
      </c>
      <c r="U151" s="1" t="str" cm="1">
        <f t="array" ref="U151">_xlfn.XLOOKUP(Y151,'Master AST results2'!AB$2:AB472,'Master AST results2'!X$2:X472)</f>
        <v>&lt;=1.0000</v>
      </c>
      <c r="V151" s="31" t="s">
        <v>176</v>
      </c>
      <c r="W151" s="1">
        <v>1</v>
      </c>
      <c r="Y151" t="str">
        <f t="shared" si="2"/>
        <v>5557PFL</v>
      </c>
    </row>
    <row r="152" spans="1:27" x14ac:dyDescent="0.2">
      <c r="A152" cm="1">
        <f t="array" ref="A152">_xlfn.XLOOKUP(Y152,'NGS IDs for search'!I$2:I504,'NGS IDs for search'!A$2:A504)</f>
        <v>155</v>
      </c>
      <c r="B152">
        <v>5557</v>
      </c>
      <c r="C152" s="1" t="s">
        <v>390</v>
      </c>
      <c r="D152">
        <v>2</v>
      </c>
      <c r="E152" s="12" t="s">
        <v>100</v>
      </c>
      <c r="F152" s="19" t="s">
        <v>101</v>
      </c>
      <c r="G152" s="19" t="s">
        <v>389</v>
      </c>
      <c r="H152" s="12" t="s">
        <v>181</v>
      </c>
      <c r="I152" s="12" t="s">
        <v>181</v>
      </c>
      <c r="J152" t="s">
        <v>11</v>
      </c>
      <c r="K152">
        <v>97</v>
      </c>
      <c r="L152" s="1" t="str" cm="1">
        <f t="array" ref="L152">_xlfn.XLOOKUP(Y152,'Master AST results2'!AB$2:AB473,'Master AST results2'!K$2:K473)</f>
        <v>&lt;=0.1200</v>
      </c>
      <c r="M152" s="1" cm="1">
        <f t="array" ref="M152">_xlfn.XLOOKUP(Y152,'Master AST results2'!AB$2:AB473,'Master AST results2'!M$2:M473)</f>
        <v>1</v>
      </c>
      <c r="N152" s="1" t="str" cm="1">
        <f t="array" ref="N152">_xlfn.XLOOKUP(Y152,'Master AST results2'!AB$2:AB473,'Master AST results2'!O$2:O473)</f>
        <v xml:space="preserve"> &lt;=2.0000</v>
      </c>
      <c r="O152" s="1" t="str" cm="1">
        <f t="array" ref="O152">_xlfn.XLOOKUP(Y152,'Master AST results2'!AB$2:AB473,'Master AST results2'!Q$2:Q473)</f>
        <v>&lt;=0.2500</v>
      </c>
      <c r="P152" s="1" t="str" cm="1">
        <f t="array" ref="P152">_xlfn.XLOOKUP(Y152,'Master AST results2'!AB$2:AB473,'Master AST results2'!S$2:S473)</f>
        <v>&lt;=2.0000</v>
      </c>
      <c r="Q152" s="1" t="str" cm="1">
        <f t="array" ref="Q152">_xlfn.XLOOKUP(Y152,'Master AST results2'!AB$2:AB473,'Master AST results2'!T$2:T473)</f>
        <v>&lt;=0.1200</v>
      </c>
      <c r="R152" s="1" t="str" cm="1">
        <f t="array" ref="R152">_xlfn.XLOOKUP(Y152,'Master AST results2'!AB$2:AB473,'Master AST results2'!U$2:U473)</f>
        <v>&lt;=1.0000</v>
      </c>
      <c r="S152" s="1" t="str" cm="1">
        <f t="array" ref="S152">_xlfn.XLOOKUP(Y152,'Master AST results2'!AB$2:AB473,'Master AST results2'!V$2:V473)</f>
        <v>&lt;=0.5000</v>
      </c>
      <c r="T152" s="1" t="str" cm="1">
        <f t="array" ref="T152">_xlfn.XLOOKUP(Y152, 'Master AST results2'!AB$2:AB473,'Master AST results2'!W$2:W473)</f>
        <v>&lt;=32.0000</v>
      </c>
      <c r="U152" s="1" t="str" cm="1">
        <f t="array" ref="U152">_xlfn.XLOOKUP(Y152,'Master AST results2'!AB$2:AB473,'Master AST results2'!X$2:X473)</f>
        <v>&lt;=1.0000</v>
      </c>
      <c r="V152" s="31" t="s">
        <v>176</v>
      </c>
      <c r="W152" s="1">
        <v>1</v>
      </c>
      <c r="Y152" t="str">
        <f t="shared" si="2"/>
        <v>5557PFR</v>
      </c>
    </row>
    <row r="153" spans="1:27" x14ac:dyDescent="0.2">
      <c r="A153" cm="1">
        <f t="array" ref="A153">_xlfn.XLOOKUP(Y153,'NGS IDs for search'!I$2:I505,'NGS IDs for search'!A$2:A505)</f>
        <v>256</v>
      </c>
      <c r="B153">
        <v>5632</v>
      </c>
      <c r="C153" s="1" t="s">
        <v>390</v>
      </c>
      <c r="D153">
        <v>2</v>
      </c>
      <c r="E153" s="12" t="s">
        <v>108</v>
      </c>
      <c r="F153" s="19" t="s">
        <v>112</v>
      </c>
      <c r="G153" s="19" t="s">
        <v>387</v>
      </c>
      <c r="H153" s="12" t="s">
        <v>388</v>
      </c>
      <c r="I153" s="12" t="s">
        <v>181</v>
      </c>
      <c r="J153" t="s">
        <v>8</v>
      </c>
      <c r="K153">
        <v>98</v>
      </c>
      <c r="L153" s="1" t="str" cm="1">
        <f t="array" ref="L153">_xlfn.XLOOKUP(Y153,'Master AST results2'!AB$2:AB474,'Master AST results2'!K$2:K474)</f>
        <v>&lt;=0.1200</v>
      </c>
      <c r="M153" s="1" t="str" cm="1">
        <f t="array" ref="M153">_xlfn.XLOOKUP(Y153,'Master AST results2'!AB$2:AB474,'Master AST results2'!M$2:M474)</f>
        <v>&lt;=0.5000</v>
      </c>
      <c r="N153" s="1" t="str" cm="1">
        <f t="array" ref="N153">_xlfn.XLOOKUP(Y153,'Master AST results2'!AB$2:AB474,'Master AST results2'!O$2:O474)</f>
        <v xml:space="preserve"> &lt;=2.0000</v>
      </c>
      <c r="O153" s="1" t="str" cm="1">
        <f t="array" ref="O153">_xlfn.XLOOKUP(Y153,'Master AST results2'!AB$2:AB474,'Master AST results2'!Q$2:Q474)</f>
        <v>&lt;=0.2500</v>
      </c>
      <c r="P153" s="1" t="str" cm="1">
        <f t="array" ref="P153">_xlfn.XLOOKUP(Y153,'Master AST results2'!AB$2:AB474,'Master AST results2'!S$2:S474)</f>
        <v>&lt;=2.0000</v>
      </c>
      <c r="Q153" s="1" t="str" cm="1">
        <f t="array" ref="Q153">_xlfn.XLOOKUP(Y153,'Master AST results2'!AB$2:AB474,'Master AST results2'!T$2:T474)</f>
        <v>&lt;=0.1200</v>
      </c>
      <c r="R153" s="1" t="str" cm="1">
        <f t="array" ref="R153">_xlfn.XLOOKUP(Y153,'Master AST results2'!AB$2:AB474,'Master AST results2'!U$2:U474)</f>
        <v>&lt;=1.0000</v>
      </c>
      <c r="S153" s="1" t="str" cm="1">
        <f t="array" ref="S153">_xlfn.XLOOKUP(Y153,'Master AST results2'!AB$2:AB474,'Master AST results2'!V$2:V474)</f>
        <v>&lt;=0.5000</v>
      </c>
      <c r="T153" s="1" t="str" cm="1">
        <f t="array" ref="T153">_xlfn.XLOOKUP(Y153, 'Master AST results2'!AB$2:AB474,'Master AST results2'!W$2:W474)</f>
        <v>&gt;256.0000</v>
      </c>
      <c r="U153" s="1" t="str" cm="1">
        <f t="array" ref="U153">_xlfn.XLOOKUP(Y153,'Master AST results2'!AB$2:AB474,'Master AST results2'!X$2:X474)</f>
        <v>&lt;=1.0000</v>
      </c>
      <c r="V153" s="31" t="s">
        <v>176</v>
      </c>
      <c r="W153" s="1">
        <v>1</v>
      </c>
      <c r="Y153" t="str">
        <f t="shared" si="2"/>
        <v>5632PFL</v>
      </c>
    </row>
    <row r="154" spans="1:27" x14ac:dyDescent="0.2">
      <c r="A154" cm="1">
        <f t="array" ref="A154">_xlfn.XLOOKUP(Y154,'NGS IDs for search'!I$2:I350,'NGS IDs for search'!A$2:A350)</f>
        <v>72</v>
      </c>
      <c r="B154">
        <v>5682</v>
      </c>
      <c r="C154" s="1" t="s">
        <v>390</v>
      </c>
      <c r="D154">
        <v>2</v>
      </c>
      <c r="E154" s="12" t="s">
        <v>104</v>
      </c>
      <c r="F154" s="19" t="s">
        <v>105</v>
      </c>
      <c r="G154" s="19" t="s">
        <v>389</v>
      </c>
      <c r="H154" s="12" t="s">
        <v>180</v>
      </c>
      <c r="I154" s="12" t="s">
        <v>180</v>
      </c>
      <c r="J154" t="s">
        <v>8</v>
      </c>
      <c r="K154">
        <v>31</v>
      </c>
      <c r="L154" s="1" cm="1">
        <f t="array" ref="L154">_xlfn.XLOOKUP(Y154,'Master AST results2'!AB$2:AB475,'Master AST results2'!K$2:K475)</f>
        <v>0.25</v>
      </c>
      <c r="M154" s="1" t="str" cm="1">
        <f t="array" ref="M154">_xlfn.XLOOKUP(Y154,'Master AST results2'!AB$2:AB475,'Master AST results2'!M$2:M475)</f>
        <v>&lt;=0.5000</v>
      </c>
      <c r="N154" s="1" t="str" cm="1">
        <f t="array" ref="N154">_xlfn.XLOOKUP(Y154,'Master AST results2'!AB$2:AB475,'Master AST results2'!O$2:O475)</f>
        <v xml:space="preserve"> &lt;=2.0000</v>
      </c>
      <c r="O154" s="1" t="str" cm="1">
        <f t="array" ref="O154">_xlfn.XLOOKUP(Y154,'Master AST results2'!AB$2:AB475,'Master AST results2'!Q$2:Q475)</f>
        <v>&lt;=0.2500</v>
      </c>
      <c r="P154" s="1" t="str" cm="1">
        <f t="array" ref="P154">_xlfn.XLOOKUP(Y154,'Master AST results2'!AB$2:AB475,'Master AST results2'!S$2:S475)</f>
        <v>&lt;=2.0000</v>
      </c>
      <c r="Q154" s="1" cm="1">
        <f t="array" ref="Q154">_xlfn.XLOOKUP(Y154,'Master AST results2'!AB$2:AB475,'Master AST results2'!T$2:T475)</f>
        <v>0.5</v>
      </c>
      <c r="R154" s="1" t="str" cm="1">
        <f t="array" ref="R154">_xlfn.XLOOKUP(Y154,'Master AST results2'!AB$2:AB475,'Master AST results2'!U$2:U475)</f>
        <v>&lt;=1.0000</v>
      </c>
      <c r="S154" s="1" t="str" cm="1">
        <f t="array" ref="S154">_xlfn.XLOOKUP(Y154,'Master AST results2'!AB$2:AB475,'Master AST results2'!V$2:V475)</f>
        <v>&lt;=0.5000</v>
      </c>
      <c r="T154" s="1" cm="1">
        <f t="array" ref="T154">_xlfn.XLOOKUP(Y154, 'Master AST results2'!AB$2:AB475,'Master AST results2'!W$2:W475)</f>
        <v>256</v>
      </c>
      <c r="U154" s="1" cm="1">
        <f t="array" ref="U154">_xlfn.XLOOKUP(Y154,'Master AST results2'!AB$2:AB475,'Master AST results2'!X$2:X475)</f>
        <v>2</v>
      </c>
      <c r="V154" s="31" t="s">
        <v>176</v>
      </c>
      <c r="W154" s="1">
        <v>1</v>
      </c>
      <c r="Y154" t="str">
        <f t="shared" si="2"/>
        <v>5682DOL</v>
      </c>
    </row>
    <row r="155" spans="1:27" x14ac:dyDescent="0.2">
      <c r="A155" cm="1">
        <f t="array" ref="A155">_xlfn.XLOOKUP(Y155,'NGS IDs for search'!I$2:I351,'NGS IDs for search'!A$2:A351)</f>
        <v>73</v>
      </c>
      <c r="B155">
        <v>5682</v>
      </c>
      <c r="C155" s="1" t="s">
        <v>390</v>
      </c>
      <c r="D155">
        <v>2</v>
      </c>
      <c r="E155" s="12" t="s">
        <v>104</v>
      </c>
      <c r="F155" s="19" t="s">
        <v>105</v>
      </c>
      <c r="G155" s="19" t="s">
        <v>389</v>
      </c>
      <c r="H155" s="12" t="s">
        <v>180</v>
      </c>
      <c r="I155" s="12" t="s">
        <v>180</v>
      </c>
      <c r="J155" t="s">
        <v>11</v>
      </c>
      <c r="K155">
        <v>32</v>
      </c>
      <c r="L155" s="1" t="str" cm="1">
        <f t="array" ref="L155">_xlfn.XLOOKUP(Y155,'Master AST results2'!AB$2:AB476,'Master AST results2'!K$2:K476)</f>
        <v>&lt;=0.1200</v>
      </c>
      <c r="M155" s="1" t="str" cm="1">
        <f t="array" ref="M155">_xlfn.XLOOKUP(Y155,'Master AST results2'!AB$2:AB476,'Master AST results2'!M$2:M476)</f>
        <v>&lt;=0.5000</v>
      </c>
      <c r="N155" s="1" t="str" cm="1">
        <f t="array" ref="N155">_xlfn.XLOOKUP(Y155,'Master AST results2'!AB$2:AB476,'Master AST results2'!O$2:O476)</f>
        <v xml:space="preserve"> &lt;=2.0000</v>
      </c>
      <c r="O155" s="1" t="str" cm="1">
        <f t="array" ref="O155">_xlfn.XLOOKUP(Y155,'Master AST results2'!AB$2:AB476,'Master AST results2'!Q$2:Q476)</f>
        <v>&lt;=0.2500</v>
      </c>
      <c r="P155" s="1" t="str" cm="1">
        <f t="array" ref="P155">_xlfn.XLOOKUP(Y155,'Master AST results2'!AB$2:AB476,'Master AST results2'!S$2:S476)</f>
        <v>&lt;=2.0000</v>
      </c>
      <c r="Q155" s="1" t="str" cm="1">
        <f t="array" ref="Q155">_xlfn.XLOOKUP(Y155,'Master AST results2'!AB$2:AB476,'Master AST results2'!T$2:T476)</f>
        <v>&lt;=0.1200</v>
      </c>
      <c r="R155" s="1" t="str" cm="1">
        <f t="array" ref="R155">_xlfn.XLOOKUP(Y155,'Master AST results2'!AB$2:AB476,'Master AST results2'!U$2:U476)</f>
        <v>&lt;=1.0000</v>
      </c>
      <c r="S155" s="1" t="str" cm="1">
        <f t="array" ref="S155">_xlfn.XLOOKUP(Y155,'Master AST results2'!AB$2:AB476,'Master AST results2'!V$2:V476)</f>
        <v>&lt;=0.5000</v>
      </c>
      <c r="T155" s="1" cm="1">
        <f t="array" ref="T155">_xlfn.XLOOKUP(Y155, 'Master AST results2'!AB$2:AB476,'Master AST results2'!W$2:W476)</f>
        <v>256</v>
      </c>
      <c r="U155" s="1" cm="1">
        <f t="array" ref="U155">_xlfn.XLOOKUP(Y155,'Master AST results2'!AB$2:AB476,'Master AST results2'!X$2:X476)</f>
        <v>2</v>
      </c>
      <c r="V155" s="31" t="s">
        <v>176</v>
      </c>
      <c r="W155" s="1">
        <v>1</v>
      </c>
      <c r="Y155" t="str">
        <f t="shared" si="2"/>
        <v>5682DOR</v>
      </c>
    </row>
    <row r="156" spans="1:27" x14ac:dyDescent="0.2">
      <c r="A156" cm="1">
        <f t="array" ref="A156">_xlfn.XLOOKUP(Y156,'NGS IDs for search'!I$2:I506,'NGS IDs for search'!A$2:A506)</f>
        <v>156</v>
      </c>
      <c r="B156">
        <v>5682</v>
      </c>
      <c r="C156" s="1" t="s">
        <v>390</v>
      </c>
      <c r="D156">
        <v>2</v>
      </c>
      <c r="E156" s="12" t="s">
        <v>104</v>
      </c>
      <c r="F156" s="19" t="s">
        <v>105</v>
      </c>
      <c r="G156" s="19" t="s">
        <v>389</v>
      </c>
      <c r="H156" s="12" t="s">
        <v>181</v>
      </c>
      <c r="I156" s="12" t="s">
        <v>181</v>
      </c>
      <c r="J156" t="s">
        <v>8</v>
      </c>
      <c r="K156">
        <v>99</v>
      </c>
      <c r="L156" s="1" cm="1">
        <f t="array" ref="L156">_xlfn.XLOOKUP(Y156,'Master AST results2'!AB$2:AB477,'Master AST results2'!K$2:K477)</f>
        <v>1</v>
      </c>
      <c r="M156" s="1" t="str" cm="1">
        <f t="array" ref="M156">_xlfn.XLOOKUP(Y156,'Master AST results2'!AB$2:AB477,'Master AST results2'!M$2:M477)</f>
        <v>&lt;=0.5000</v>
      </c>
      <c r="N156" s="1" t="str" cm="1">
        <f t="array" ref="N156">_xlfn.XLOOKUP(Y156,'Master AST results2'!AB$2:AB477,'Master AST results2'!O$2:O477)</f>
        <v xml:space="preserve"> &lt;=2.0000</v>
      </c>
      <c r="O156" s="1" t="str" cm="1">
        <f t="array" ref="O156">_xlfn.XLOOKUP(Y156,'Master AST results2'!AB$2:AB477,'Master AST results2'!Q$2:Q477)</f>
        <v>&lt;=0.2500</v>
      </c>
      <c r="P156" s="1" t="str" cm="1">
        <f t="array" ref="P156">_xlfn.XLOOKUP(Y156,'Master AST results2'!AB$2:AB477,'Master AST results2'!S$2:S477)</f>
        <v>&lt;=2.0000</v>
      </c>
      <c r="Q156" s="1" cm="1">
        <f t="array" ref="Q156">_xlfn.XLOOKUP(Y156,'Master AST results2'!AB$2:AB477,'Master AST results2'!T$2:T477)</f>
        <v>0.5</v>
      </c>
      <c r="R156" s="1" t="str" cm="1">
        <f t="array" ref="R156">_xlfn.XLOOKUP(Y156,'Master AST results2'!AB$2:AB477,'Master AST results2'!U$2:U477)</f>
        <v>&lt;=1.0000</v>
      </c>
      <c r="S156" s="1" t="str" cm="1">
        <f t="array" ref="S156">_xlfn.XLOOKUP(Y156,'Master AST results2'!AB$2:AB477,'Master AST results2'!V$2:V477)</f>
        <v>&lt;=0.5000</v>
      </c>
      <c r="T156" s="1" t="str" cm="1">
        <f t="array" ref="T156">_xlfn.XLOOKUP(Y156, 'Master AST results2'!AB$2:AB477,'Master AST results2'!W$2:W477)</f>
        <v>&gt;256.0000</v>
      </c>
      <c r="U156" s="1" cm="1">
        <f t="array" ref="U156">_xlfn.XLOOKUP(Y156,'Master AST results2'!AB$2:AB477,'Master AST results2'!X$2:X477)</f>
        <v>2</v>
      </c>
      <c r="V156" s="31" t="s">
        <v>176</v>
      </c>
      <c r="W156" s="1">
        <v>1</v>
      </c>
      <c r="Y156" t="str">
        <f t="shared" si="2"/>
        <v>5682PFL</v>
      </c>
    </row>
    <row r="157" spans="1:27" x14ac:dyDescent="0.2">
      <c r="A157" cm="1">
        <f t="array" ref="A157">_xlfn.XLOOKUP(Y157,'NGS IDs for search'!I$2:I507,'NGS IDs for search'!A$2:A507)</f>
        <v>157</v>
      </c>
      <c r="B157">
        <v>5682</v>
      </c>
      <c r="C157" s="1" t="s">
        <v>390</v>
      </c>
      <c r="D157">
        <v>2</v>
      </c>
      <c r="E157" s="12" t="s">
        <v>104</v>
      </c>
      <c r="F157" s="19" t="s">
        <v>105</v>
      </c>
      <c r="G157" s="19" t="s">
        <v>389</v>
      </c>
      <c r="H157" s="12" t="s">
        <v>181</v>
      </c>
      <c r="I157" s="12" t="s">
        <v>181</v>
      </c>
      <c r="J157" t="s">
        <v>11</v>
      </c>
      <c r="K157">
        <v>100</v>
      </c>
      <c r="L157" s="1" cm="1">
        <f t="array" ref="L157">_xlfn.XLOOKUP(Y157,'Master AST results2'!AB$2:AB478,'Master AST results2'!K$2:K478)</f>
        <v>0.25</v>
      </c>
      <c r="M157" s="1" t="str" cm="1">
        <f t="array" ref="M157">_xlfn.XLOOKUP(Y157,'Master AST results2'!AB$2:AB478,'Master AST results2'!M$2:M478)</f>
        <v>&lt;=0.5000</v>
      </c>
      <c r="N157" s="1" t="str" cm="1">
        <f t="array" ref="N157">_xlfn.XLOOKUP(Y157,'Master AST results2'!AB$2:AB478,'Master AST results2'!O$2:O478)</f>
        <v xml:space="preserve"> &lt;=2.0000</v>
      </c>
      <c r="O157" s="1" t="str" cm="1">
        <f t="array" ref="O157">_xlfn.XLOOKUP(Y157,'Master AST results2'!AB$2:AB478,'Master AST results2'!Q$2:Q478)</f>
        <v>&lt;=0.2500</v>
      </c>
      <c r="P157" s="1" t="str" cm="1">
        <f t="array" ref="P157">_xlfn.XLOOKUP(Y157,'Master AST results2'!AB$2:AB478,'Master AST results2'!S$2:S478)</f>
        <v>&lt;=2.0000</v>
      </c>
      <c r="Q157" s="1" cm="1">
        <f t="array" ref="Q157">_xlfn.XLOOKUP(Y157,'Master AST results2'!AB$2:AB478,'Master AST results2'!T$2:T478)</f>
        <v>0.25</v>
      </c>
      <c r="R157" s="1" t="str" cm="1">
        <f t="array" ref="R157">_xlfn.XLOOKUP(Y157,'Master AST results2'!AB$2:AB478,'Master AST results2'!U$2:U478)</f>
        <v>&lt;=1.0000</v>
      </c>
      <c r="S157" s="1" t="str" cm="1">
        <f t="array" ref="S157">_xlfn.XLOOKUP(Y157,'Master AST results2'!AB$2:AB478,'Master AST results2'!V$2:V478)</f>
        <v>&lt;=0.5000</v>
      </c>
      <c r="T157" s="1" t="str" cm="1">
        <f t="array" ref="T157">_xlfn.XLOOKUP(Y157, 'Master AST results2'!AB$2:AB478,'Master AST results2'!W$2:W478)</f>
        <v>&gt;256.0000</v>
      </c>
      <c r="U157" s="1" cm="1">
        <f t="array" ref="U157">_xlfn.XLOOKUP(Y157,'Master AST results2'!AB$2:AB478,'Master AST results2'!X$2:X478)</f>
        <v>2</v>
      </c>
      <c r="V157" s="31" t="s">
        <v>176</v>
      </c>
      <c r="W157" s="1">
        <v>1</v>
      </c>
      <c r="Y157" t="str">
        <f t="shared" si="2"/>
        <v>5682PFR</v>
      </c>
    </row>
    <row r="158" spans="1:27" x14ac:dyDescent="0.2">
      <c r="A158" cm="1">
        <f t="array" ref="A158">_xlfn.XLOOKUP(Y158,'NGS IDs for search'!I$2:I352,'NGS IDs for search'!A$2:A352)</f>
        <v>74</v>
      </c>
      <c r="B158">
        <v>6183</v>
      </c>
      <c r="C158" s="1" t="s">
        <v>390</v>
      </c>
      <c r="D158">
        <v>2</v>
      </c>
      <c r="E158" s="12" t="s">
        <v>104</v>
      </c>
      <c r="F158" s="19" t="s">
        <v>105</v>
      </c>
      <c r="G158" s="19" t="s">
        <v>389</v>
      </c>
      <c r="H158" s="12" t="s">
        <v>180</v>
      </c>
      <c r="I158" s="12" t="s">
        <v>180</v>
      </c>
      <c r="J158" t="s">
        <v>8</v>
      </c>
      <c r="K158">
        <v>33</v>
      </c>
      <c r="L158" s="1" t="str" cm="1">
        <f t="array" ref="L158">_xlfn.XLOOKUP(Y158,'Master AST results2'!AB$2:AB479,'Master AST results2'!K$2:K479)</f>
        <v>&lt;=0.1200</v>
      </c>
      <c r="M158" s="1" t="str" cm="1">
        <f t="array" ref="M158">_xlfn.XLOOKUP(Y158,'Master AST results2'!AB$2:AB479,'Master AST results2'!M$2:M479)</f>
        <v>&lt;=0.5000</v>
      </c>
      <c r="N158" s="1" t="str" cm="1">
        <f t="array" ref="N158">_xlfn.XLOOKUP(Y158,'Master AST results2'!AB$2:AB479,'Master AST results2'!O$2:O479)</f>
        <v xml:space="preserve"> &lt;=2.0000</v>
      </c>
      <c r="O158" s="1" cm="1">
        <f t="array" ref="O158">_xlfn.XLOOKUP(Y158,'Master AST results2'!AB$2:AB479,'Master AST results2'!Q$2:Q479)</f>
        <v>0.5</v>
      </c>
      <c r="P158" s="1" t="str" cm="1">
        <f t="array" ref="P158">_xlfn.XLOOKUP(Y158,'Master AST results2'!AB$2:AB479,'Master AST results2'!S$2:S479)</f>
        <v>&lt;=2.0000</v>
      </c>
      <c r="Q158" s="1" t="str" cm="1">
        <f t="array" ref="Q158">_xlfn.XLOOKUP(Y158,'Master AST results2'!AB$2:AB479,'Master AST results2'!T$2:T479)</f>
        <v>&lt;=0.1200</v>
      </c>
      <c r="R158" s="1" t="str" cm="1">
        <f t="array" ref="R158">_xlfn.XLOOKUP(Y158,'Master AST results2'!AB$2:AB479,'Master AST results2'!U$2:U479)</f>
        <v>&lt;=1.0000</v>
      </c>
      <c r="S158" s="1" t="str" cm="1">
        <f t="array" ref="S158">_xlfn.XLOOKUP(Y158,'Master AST results2'!AB$2:AB479,'Master AST results2'!V$2:V479)</f>
        <v>&gt;4.0000</v>
      </c>
      <c r="T158" s="1" t="str" cm="1">
        <f t="array" ref="T158">_xlfn.XLOOKUP(Y158, 'Master AST results2'!AB$2:AB479,'Master AST results2'!W$2:W479)</f>
        <v>&lt;=32.0000</v>
      </c>
      <c r="U158" s="1" t="str" cm="1">
        <f t="array" ref="U158">_xlfn.XLOOKUP(Y158,'Master AST results2'!AB$2:AB479,'Master AST results2'!X$2:X479)</f>
        <v>&lt;=1.0000</v>
      </c>
      <c r="V158" s="31" t="s">
        <v>176</v>
      </c>
      <c r="W158" s="1">
        <v>1</v>
      </c>
      <c r="Y158" t="str">
        <f t="shared" si="2"/>
        <v>6183DOL</v>
      </c>
    </row>
    <row r="159" spans="1:27" x14ac:dyDescent="0.2">
      <c r="A159" cm="1">
        <f t="array" ref="A159">_xlfn.XLOOKUP(Y159,'NGS IDs for search'!I$2:I508,'NGS IDs for search'!A$2:A508)</f>
        <v>158</v>
      </c>
      <c r="B159">
        <v>6183</v>
      </c>
      <c r="C159" s="1" t="s">
        <v>390</v>
      </c>
      <c r="D159">
        <v>2</v>
      </c>
      <c r="E159" s="12" t="s">
        <v>104</v>
      </c>
      <c r="F159" s="19" t="s">
        <v>105</v>
      </c>
      <c r="G159" s="19" t="s">
        <v>389</v>
      </c>
      <c r="H159" s="12" t="s">
        <v>181</v>
      </c>
      <c r="I159" s="12" t="s">
        <v>181</v>
      </c>
      <c r="J159" t="s">
        <v>8</v>
      </c>
      <c r="K159">
        <v>101</v>
      </c>
      <c r="L159" s="1" t="str" cm="1">
        <f t="array" ref="L159">_xlfn.XLOOKUP(Y159,'Master AST results2'!AB$2:AB480,'Master AST results2'!K$2:K480)</f>
        <v>&lt;=0.1200</v>
      </c>
      <c r="M159" s="1" t="str" cm="1">
        <f t="array" ref="M159">_xlfn.XLOOKUP(Y159,'Master AST results2'!AB$2:AB480,'Master AST results2'!M$2:M480)</f>
        <v>&lt;=0.5000</v>
      </c>
      <c r="N159" s="1" t="str" cm="1">
        <f t="array" ref="N159">_xlfn.XLOOKUP(Y159,'Master AST results2'!AB$2:AB480,'Master AST results2'!O$2:O480)</f>
        <v xml:space="preserve"> &lt;=2.0000</v>
      </c>
      <c r="O159" s="1" t="str" cm="1">
        <f t="array" ref="O159">_xlfn.XLOOKUP(Y159,'Master AST results2'!AB$2:AB480,'Master AST results2'!Q$2:Q480)</f>
        <v>&lt;=0.2500</v>
      </c>
      <c r="P159" s="1" t="str" cm="1">
        <f t="array" ref="P159">_xlfn.XLOOKUP(Y159,'Master AST results2'!AB$2:AB480,'Master AST results2'!S$2:S480)</f>
        <v>&lt;=2.0000</v>
      </c>
      <c r="Q159" s="1" cm="1">
        <f t="array" ref="Q159">_xlfn.XLOOKUP(Y159,'Master AST results2'!AB$2:AB480,'Master AST results2'!T$2:T480)</f>
        <v>0.25</v>
      </c>
      <c r="R159" s="1" t="str" cm="1">
        <f t="array" ref="R159">_xlfn.XLOOKUP(Y159,'Master AST results2'!AB$2:AB480,'Master AST results2'!U$2:U480)</f>
        <v>&lt;=1.0000</v>
      </c>
      <c r="S159" s="1" t="str" cm="1">
        <f t="array" ref="S159">_xlfn.XLOOKUP(Y159,'Master AST results2'!AB$2:AB480,'Master AST results2'!V$2:V480)</f>
        <v>&lt;=0.5000</v>
      </c>
      <c r="T159" s="1" t="str" cm="1">
        <f t="array" ref="T159">_xlfn.XLOOKUP(Y159, 'Master AST results2'!AB$2:AB480,'Master AST results2'!W$2:W480)</f>
        <v>&gt;256.0000</v>
      </c>
      <c r="U159" s="1" cm="1">
        <f t="array" ref="U159">_xlfn.XLOOKUP(Y159,'Master AST results2'!AB$2:AB480,'Master AST results2'!X$2:X480)</f>
        <v>2</v>
      </c>
      <c r="V159" s="31" t="s">
        <v>176</v>
      </c>
      <c r="W159" s="1">
        <v>1</v>
      </c>
      <c r="Y159" t="str">
        <f t="shared" si="2"/>
        <v>6183PFL</v>
      </c>
    </row>
    <row r="160" spans="1:27" x14ac:dyDescent="0.2">
      <c r="A160" cm="1">
        <f t="array" ref="A160">_xlfn.XLOOKUP(Y160,'NGS IDs for search'!I$2:I353,'NGS IDs for search'!A$2:A353)</f>
        <v>75</v>
      </c>
      <c r="B160">
        <v>6235</v>
      </c>
      <c r="C160" s="1" t="s">
        <v>390</v>
      </c>
      <c r="D160">
        <v>3</v>
      </c>
      <c r="E160" s="12" t="s">
        <v>104</v>
      </c>
      <c r="F160" s="19" t="s">
        <v>105</v>
      </c>
      <c r="G160" s="19" t="s">
        <v>389</v>
      </c>
      <c r="H160" s="12" t="s">
        <v>180</v>
      </c>
      <c r="I160" s="12" t="s">
        <v>180</v>
      </c>
      <c r="J160" t="s">
        <v>8</v>
      </c>
      <c r="K160">
        <v>34</v>
      </c>
      <c r="L160" s="1" cm="1">
        <f t="array" ref="L160">_xlfn.XLOOKUP(Y160,'Master AST results2'!AB$2:AB481,'Master AST results2'!K$2:K481)</f>
        <v>0.25</v>
      </c>
      <c r="M160" s="1" t="str" cm="1">
        <f t="array" ref="M160">_xlfn.XLOOKUP(Y160,'Master AST results2'!AB$2:AB481,'Master AST results2'!M$2:M481)</f>
        <v>&lt;=0.5000</v>
      </c>
      <c r="N160" s="1" t="str" cm="1">
        <f t="array" ref="N160">_xlfn.XLOOKUP(Y160,'Master AST results2'!AB$2:AB481,'Master AST results2'!O$2:O481)</f>
        <v xml:space="preserve"> &lt;=2.0000</v>
      </c>
      <c r="O160" s="1" t="str" cm="1">
        <f t="array" ref="O160">_xlfn.XLOOKUP(Y160,'Master AST results2'!AB$2:AB481,'Master AST results2'!Q$2:Q481)</f>
        <v>&lt;=0.2500</v>
      </c>
      <c r="P160" s="1" t="str" cm="1">
        <f t="array" ref="P160">_xlfn.XLOOKUP(Y160,'Master AST results2'!AB$2:AB481,'Master AST results2'!S$2:S481)</f>
        <v>&lt;=2.0000</v>
      </c>
      <c r="Q160" s="1" cm="1">
        <f t="array" ref="Q160">_xlfn.XLOOKUP(Y160,'Master AST results2'!AB$2:AB481,'Master AST results2'!T$2:T481)</f>
        <v>0.5</v>
      </c>
      <c r="R160" s="1" t="str" cm="1">
        <f t="array" ref="R160">_xlfn.XLOOKUP(Y160,'Master AST results2'!AB$2:AB481,'Master AST results2'!U$2:U481)</f>
        <v>&lt;=1.0000</v>
      </c>
      <c r="S160" s="1" t="str" cm="1">
        <f t="array" ref="S160">_xlfn.XLOOKUP(Y160,'Master AST results2'!AB$2:AB481,'Master AST results2'!V$2:V481)</f>
        <v>&lt;=0.5000</v>
      </c>
      <c r="T160" s="1" cm="1">
        <f t="array" ref="T160">_xlfn.XLOOKUP(Y160, 'Master AST results2'!AB$2:AB481,'Master AST results2'!W$2:W481)</f>
        <v>256</v>
      </c>
      <c r="U160" s="1" cm="1">
        <f t="array" ref="U160">_xlfn.XLOOKUP(Y160,'Master AST results2'!AB$2:AB481,'Master AST results2'!X$2:X481)</f>
        <v>2</v>
      </c>
      <c r="V160" s="31" t="s">
        <v>176</v>
      </c>
      <c r="W160" s="1">
        <v>1</v>
      </c>
      <c r="Y160" t="str">
        <f t="shared" si="2"/>
        <v>6235DOL</v>
      </c>
    </row>
    <row r="161" spans="1:25" x14ac:dyDescent="0.2">
      <c r="A161" cm="1">
        <f t="array" ref="A161">_xlfn.XLOOKUP(Y161,'NGS IDs for search'!I$2:I354,'NGS IDs for search'!A$2:A354)</f>
        <v>76</v>
      </c>
      <c r="B161">
        <v>6235</v>
      </c>
      <c r="C161" s="1" t="s">
        <v>390</v>
      </c>
      <c r="D161">
        <v>3</v>
      </c>
      <c r="E161" s="12" t="s">
        <v>104</v>
      </c>
      <c r="F161" s="19" t="s">
        <v>105</v>
      </c>
      <c r="G161" s="19" t="s">
        <v>389</v>
      </c>
      <c r="H161" s="12" t="s">
        <v>180</v>
      </c>
      <c r="I161" s="12" t="s">
        <v>180</v>
      </c>
      <c r="J161" t="s">
        <v>11</v>
      </c>
      <c r="K161">
        <v>35</v>
      </c>
      <c r="L161" s="1" cm="1">
        <f t="array" ref="L161">_xlfn.XLOOKUP(Y161,'Master AST results2'!AB$2:AB482,'Master AST results2'!K$2:K482)</f>
        <v>0.25</v>
      </c>
      <c r="M161" s="1" t="str" cm="1">
        <f t="array" ref="M161">_xlfn.XLOOKUP(Y161,'Master AST results2'!AB$2:AB482,'Master AST results2'!M$2:M482)</f>
        <v>&lt;=0.5000</v>
      </c>
      <c r="N161" s="1" t="str" cm="1">
        <f t="array" ref="N161">_xlfn.XLOOKUP(Y161,'Master AST results2'!AB$2:AB482,'Master AST results2'!O$2:O482)</f>
        <v xml:space="preserve"> &lt;=2.0000</v>
      </c>
      <c r="O161" s="1" t="str" cm="1">
        <f t="array" ref="O161">_xlfn.XLOOKUP(Y161,'Master AST results2'!AB$2:AB482,'Master AST results2'!Q$2:Q482)</f>
        <v>&lt;=0.2500</v>
      </c>
      <c r="P161" s="1" t="str" cm="1">
        <f t="array" ref="P161">_xlfn.XLOOKUP(Y161,'Master AST results2'!AB$2:AB482,'Master AST results2'!S$2:S482)</f>
        <v>&lt;=2.0000</v>
      </c>
      <c r="Q161" s="1" cm="1">
        <f t="array" ref="Q161">_xlfn.XLOOKUP(Y161,'Master AST results2'!AB$2:AB482,'Master AST results2'!T$2:T482)</f>
        <v>1</v>
      </c>
      <c r="R161" s="1" t="str" cm="1">
        <f t="array" ref="R161">_xlfn.XLOOKUP(Y161,'Master AST results2'!AB$2:AB482,'Master AST results2'!U$2:U482)</f>
        <v>&lt;=1.0000</v>
      </c>
      <c r="S161" s="1" t="str" cm="1">
        <f t="array" ref="S161">_xlfn.XLOOKUP(Y161,'Master AST results2'!AB$2:AB482,'Master AST results2'!V$2:V482)</f>
        <v>&lt;=0.5000</v>
      </c>
      <c r="T161" s="1" t="str" cm="1">
        <f t="array" ref="T161">_xlfn.XLOOKUP(Y161, 'Master AST results2'!AB$2:AB482,'Master AST results2'!W$2:W482)</f>
        <v>&gt;256.0000</v>
      </c>
      <c r="U161" s="1" cm="1">
        <f t="array" ref="U161">_xlfn.XLOOKUP(Y161,'Master AST results2'!AB$2:AB482,'Master AST results2'!X$2:X482)</f>
        <v>2</v>
      </c>
      <c r="V161" s="31" t="s">
        <v>176</v>
      </c>
      <c r="W161" s="1">
        <v>1</v>
      </c>
      <c r="Y161" t="str">
        <f t="shared" si="2"/>
        <v>6235DOR</v>
      </c>
    </row>
    <row r="162" spans="1:25" x14ac:dyDescent="0.2">
      <c r="A162" cm="1">
        <f t="array" ref="A162">_xlfn.XLOOKUP(Y162,'NGS IDs for search'!I$2:I509,'NGS IDs for search'!A$2:A509)</f>
        <v>159</v>
      </c>
      <c r="B162">
        <v>6235</v>
      </c>
      <c r="C162" s="1" t="s">
        <v>390</v>
      </c>
      <c r="D162">
        <v>3</v>
      </c>
      <c r="E162" s="12" t="s">
        <v>104</v>
      </c>
      <c r="F162" s="19" t="s">
        <v>105</v>
      </c>
      <c r="G162" s="19" t="s">
        <v>389</v>
      </c>
      <c r="H162" s="12" t="s">
        <v>181</v>
      </c>
      <c r="I162" s="12" t="s">
        <v>181</v>
      </c>
      <c r="J162" t="s">
        <v>8</v>
      </c>
      <c r="K162">
        <v>102</v>
      </c>
      <c r="L162" s="1" t="str" cm="1">
        <f t="array" ref="L162">_xlfn.XLOOKUP(Y162,'Master AST results2'!AB$2:AB483,'Master AST results2'!K$2:K483)</f>
        <v>&lt;=0.1200</v>
      </c>
      <c r="M162" s="1" t="str" cm="1">
        <f t="array" ref="M162">_xlfn.XLOOKUP(Y162,'Master AST results2'!AB$2:AB483,'Master AST results2'!M$2:M483)</f>
        <v>&lt;=0.5000</v>
      </c>
      <c r="N162" s="1" t="str" cm="1">
        <f t="array" ref="N162">_xlfn.XLOOKUP(Y162,'Master AST results2'!AB$2:AB483,'Master AST results2'!O$2:O483)</f>
        <v xml:space="preserve"> &lt;=2.0000</v>
      </c>
      <c r="O162" s="1" t="str" cm="1">
        <f t="array" ref="O162">_xlfn.XLOOKUP(Y162,'Master AST results2'!AB$2:AB483,'Master AST results2'!Q$2:Q483)</f>
        <v>&lt;=0.2500</v>
      </c>
      <c r="P162" s="1" t="str" cm="1">
        <f t="array" ref="P162">_xlfn.XLOOKUP(Y162,'Master AST results2'!AB$2:AB483,'Master AST results2'!S$2:S483)</f>
        <v>&lt;=2.0000</v>
      </c>
      <c r="Q162" s="1" cm="1">
        <f t="array" ref="Q162">_xlfn.XLOOKUP(Y162,'Master AST results2'!AB$2:AB483,'Master AST results2'!T$2:T483)</f>
        <v>0.25</v>
      </c>
      <c r="R162" s="1" t="str" cm="1">
        <f t="array" ref="R162">_xlfn.XLOOKUP(Y162,'Master AST results2'!AB$2:AB483,'Master AST results2'!U$2:U483)</f>
        <v>&lt;=1.0000</v>
      </c>
      <c r="S162" s="1" t="str" cm="1">
        <f t="array" ref="S162">_xlfn.XLOOKUP(Y162,'Master AST results2'!AB$2:AB483,'Master AST results2'!V$2:V483)</f>
        <v>&lt;=0.5000</v>
      </c>
      <c r="T162" s="1" t="str" cm="1">
        <f t="array" ref="T162">_xlfn.XLOOKUP(Y162, 'Master AST results2'!AB$2:AB483,'Master AST results2'!W$2:W483)</f>
        <v>&gt;256.0000</v>
      </c>
      <c r="U162" s="1" cm="1">
        <f t="array" ref="U162">_xlfn.XLOOKUP(Y162,'Master AST results2'!AB$2:AB483,'Master AST results2'!X$2:X483)</f>
        <v>2</v>
      </c>
      <c r="V162" s="31" t="s">
        <v>176</v>
      </c>
      <c r="W162" s="1">
        <v>1</v>
      </c>
      <c r="Y162" t="str">
        <f t="shared" si="2"/>
        <v>6235PFL</v>
      </c>
    </row>
    <row r="163" spans="1:25" x14ac:dyDescent="0.2">
      <c r="A163" cm="1">
        <f t="array" ref="A163">_xlfn.XLOOKUP(Y163,'NGS IDs for search'!I$2:I510,'NGS IDs for search'!A$2:A510)</f>
        <v>160</v>
      </c>
      <c r="B163">
        <v>6235</v>
      </c>
      <c r="C163" s="1" t="s">
        <v>390</v>
      </c>
      <c r="D163">
        <v>3</v>
      </c>
      <c r="E163" s="12" t="s">
        <v>104</v>
      </c>
      <c r="F163" s="19" t="s">
        <v>105</v>
      </c>
      <c r="G163" s="19" t="s">
        <v>389</v>
      </c>
      <c r="H163" s="12" t="s">
        <v>181</v>
      </c>
      <c r="I163" s="12" t="s">
        <v>181</v>
      </c>
      <c r="J163" t="s">
        <v>11</v>
      </c>
      <c r="K163">
        <v>103</v>
      </c>
      <c r="L163" s="1" t="str" cm="1">
        <f t="array" ref="L163">_xlfn.XLOOKUP(Y163,'Master AST results2'!AB$2:AB484,'Master AST results2'!K$2:K484)</f>
        <v>&lt;=0.1200</v>
      </c>
      <c r="M163" s="1" t="str" cm="1">
        <f t="array" ref="M163">_xlfn.XLOOKUP(Y163,'Master AST results2'!AB$2:AB484,'Master AST results2'!M$2:M484)</f>
        <v>&lt;=0.5000</v>
      </c>
      <c r="N163" s="1" t="str" cm="1">
        <f t="array" ref="N163">_xlfn.XLOOKUP(Y163,'Master AST results2'!AB$2:AB484,'Master AST results2'!O$2:O484)</f>
        <v xml:space="preserve"> &lt;=2.0000</v>
      </c>
      <c r="O163" s="1" t="str" cm="1">
        <f t="array" ref="O163">_xlfn.XLOOKUP(Y163,'Master AST results2'!AB$2:AB484,'Master AST results2'!Q$2:Q484)</f>
        <v>&lt;=0.2500</v>
      </c>
      <c r="P163" s="1" t="str" cm="1">
        <f t="array" ref="P163">_xlfn.XLOOKUP(Y163,'Master AST results2'!AB$2:AB484,'Master AST results2'!S$2:S484)</f>
        <v>&lt;=2.0000</v>
      </c>
      <c r="Q163" s="1" cm="1">
        <f t="array" ref="Q163">_xlfn.XLOOKUP(Y163,'Master AST results2'!AB$2:AB484,'Master AST results2'!T$2:T484)</f>
        <v>0.25</v>
      </c>
      <c r="R163" s="1" t="str" cm="1">
        <f t="array" ref="R163">_xlfn.XLOOKUP(Y163,'Master AST results2'!AB$2:AB484,'Master AST results2'!U$2:U484)</f>
        <v>&lt;=1.0000</v>
      </c>
      <c r="S163" s="1" t="str" cm="1">
        <f t="array" ref="S163">_xlfn.XLOOKUP(Y163,'Master AST results2'!AB$2:AB484,'Master AST results2'!V$2:V484)</f>
        <v>&lt;=0.5000</v>
      </c>
      <c r="T163" s="1" t="str" cm="1">
        <f t="array" ref="T163">_xlfn.XLOOKUP(Y163, 'Master AST results2'!AB$2:AB484,'Master AST results2'!W$2:W484)</f>
        <v>&gt;256.0000</v>
      </c>
      <c r="U163" s="1" cm="1">
        <f t="array" ref="U163">_xlfn.XLOOKUP(Y163,'Master AST results2'!AB$2:AB484,'Master AST results2'!X$2:X484)</f>
        <v>2</v>
      </c>
      <c r="V163" s="31" t="s">
        <v>176</v>
      </c>
      <c r="W163" s="1">
        <v>1</v>
      </c>
      <c r="Y163" t="str">
        <f t="shared" si="2"/>
        <v>6235PFR</v>
      </c>
    </row>
    <row r="164" spans="1:25" x14ac:dyDescent="0.2">
      <c r="A164" cm="1">
        <f t="array" ref="A164">_xlfn.XLOOKUP(Y164,'NGS IDs for search'!I$2:I355,'NGS IDs for search'!A$2:A355)</f>
        <v>77</v>
      </c>
      <c r="B164">
        <v>6236</v>
      </c>
      <c r="C164" s="1" t="s">
        <v>390</v>
      </c>
      <c r="D164">
        <v>2</v>
      </c>
      <c r="E164" s="12" t="s">
        <v>104</v>
      </c>
      <c r="F164" s="19" t="s">
        <v>105</v>
      </c>
      <c r="G164" s="19" t="s">
        <v>389</v>
      </c>
      <c r="H164" s="12" t="s">
        <v>180</v>
      </c>
      <c r="I164" s="12" t="s">
        <v>180</v>
      </c>
      <c r="J164" t="s">
        <v>8</v>
      </c>
      <c r="K164">
        <v>36</v>
      </c>
      <c r="L164" s="1" t="str" cm="1">
        <f t="array" ref="L164">_xlfn.XLOOKUP(Y164,'Master AST results2'!AB$2:AB485,'Master AST results2'!K$2:K485)</f>
        <v>&lt;=0.1200</v>
      </c>
      <c r="M164" s="1" t="str" cm="1">
        <f t="array" ref="M164">_xlfn.XLOOKUP(Y164,'Master AST results2'!AB$2:AB485,'Master AST results2'!M$2:M485)</f>
        <v>&lt;=0.5000</v>
      </c>
      <c r="N164" s="1" t="str" cm="1">
        <f t="array" ref="N164">_xlfn.XLOOKUP(Y164,'Master AST results2'!AB$2:AB485,'Master AST results2'!O$2:O485)</f>
        <v xml:space="preserve"> &lt;=2.0000</v>
      </c>
      <c r="O164" s="1" t="str" cm="1">
        <f t="array" ref="O164">_xlfn.XLOOKUP(Y164,'Master AST results2'!AB$2:AB485,'Master AST results2'!Q$2:Q485)</f>
        <v>&lt;=0.2500</v>
      </c>
      <c r="P164" s="1" t="str" cm="1">
        <f t="array" ref="P164">_xlfn.XLOOKUP(Y164,'Master AST results2'!AB$2:AB485,'Master AST results2'!S$2:S485)</f>
        <v>&lt;=2.0000</v>
      </c>
      <c r="Q164" s="1" cm="1">
        <f t="array" ref="Q164">_xlfn.XLOOKUP(Y164,'Master AST results2'!AB$2:AB485,'Master AST results2'!T$2:T485)</f>
        <v>0.5</v>
      </c>
      <c r="R164" s="1" t="str" cm="1">
        <f t="array" ref="R164">_xlfn.XLOOKUP(Y164,'Master AST results2'!AB$2:AB485,'Master AST results2'!U$2:U485)</f>
        <v>&lt;=1.0000</v>
      </c>
      <c r="S164" s="1" t="str" cm="1">
        <f t="array" ref="S164">_xlfn.XLOOKUP(Y164,'Master AST results2'!AB$2:AB485,'Master AST results2'!V$2:V485)</f>
        <v>&lt;=0.5000</v>
      </c>
      <c r="T164" s="1" t="str" cm="1">
        <f t="array" ref="T164">_xlfn.XLOOKUP(Y164, 'Master AST results2'!AB$2:AB485,'Master AST results2'!W$2:W485)</f>
        <v>&gt;256.0000</v>
      </c>
      <c r="U164" s="1" cm="1">
        <f t="array" ref="U164">_xlfn.XLOOKUP(Y164,'Master AST results2'!AB$2:AB485,'Master AST results2'!X$2:X485)</f>
        <v>2</v>
      </c>
      <c r="V164" s="31" t="s">
        <v>176</v>
      </c>
      <c r="W164" s="1">
        <v>1</v>
      </c>
      <c r="Y164" t="str">
        <f t="shared" si="2"/>
        <v>6236DOL</v>
      </c>
    </row>
    <row r="165" spans="1:25" x14ac:dyDescent="0.2">
      <c r="A165" cm="1">
        <f t="array" ref="A165">_xlfn.XLOOKUP(Y165,'NGS IDs for search'!I$2:I511,'NGS IDs for search'!A$2:A511)</f>
        <v>161</v>
      </c>
      <c r="B165">
        <v>6236</v>
      </c>
      <c r="C165" s="1" t="s">
        <v>390</v>
      </c>
      <c r="D165">
        <v>2</v>
      </c>
      <c r="E165" s="12" t="s">
        <v>104</v>
      </c>
      <c r="F165" s="19" t="s">
        <v>105</v>
      </c>
      <c r="G165" s="19" t="s">
        <v>389</v>
      </c>
      <c r="H165" s="12" t="s">
        <v>181</v>
      </c>
      <c r="I165" s="12" t="s">
        <v>181</v>
      </c>
      <c r="J165" t="s">
        <v>8</v>
      </c>
      <c r="K165">
        <v>104</v>
      </c>
      <c r="L165" s="1" cm="1">
        <f t="array" ref="L165">_xlfn.XLOOKUP(Y165,'Master AST results2'!AB$2:AB486,'Master AST results2'!K$2:K486)</f>
        <v>0.25</v>
      </c>
      <c r="M165" s="1" t="str" cm="1">
        <f t="array" ref="M165">_xlfn.XLOOKUP(Y165,'Master AST results2'!AB$2:AB486,'Master AST results2'!M$2:M486)</f>
        <v>&lt;=0.5000</v>
      </c>
      <c r="N165" s="1" t="str" cm="1">
        <f t="array" ref="N165">_xlfn.XLOOKUP(Y165,'Master AST results2'!AB$2:AB486,'Master AST results2'!O$2:O486)</f>
        <v xml:space="preserve"> &lt;=2.0000</v>
      </c>
      <c r="O165" s="1" t="str" cm="1">
        <f t="array" ref="O165">_xlfn.XLOOKUP(Y165,'Master AST results2'!AB$2:AB486,'Master AST results2'!Q$2:Q486)</f>
        <v>&lt;=0.2500</v>
      </c>
      <c r="P165" s="1" t="str" cm="1">
        <f t="array" ref="P165">_xlfn.XLOOKUP(Y165,'Master AST results2'!AB$2:AB486,'Master AST results2'!S$2:S486)</f>
        <v>&lt;=2.0000</v>
      </c>
      <c r="Q165" s="1" cm="1">
        <f t="array" ref="Q165">_xlfn.XLOOKUP(Y165,'Master AST results2'!AB$2:AB486,'Master AST results2'!T$2:T486)</f>
        <v>0.5</v>
      </c>
      <c r="R165" s="1" t="str" cm="1">
        <f t="array" ref="R165">_xlfn.XLOOKUP(Y165,'Master AST results2'!AB$2:AB486,'Master AST results2'!U$2:U486)</f>
        <v>&lt;=1.0000</v>
      </c>
      <c r="S165" s="1" t="str" cm="1">
        <f t="array" ref="S165">_xlfn.XLOOKUP(Y165,'Master AST results2'!AB$2:AB486,'Master AST results2'!V$2:V486)</f>
        <v>&lt;=0.5000</v>
      </c>
      <c r="T165" s="1" t="str" cm="1">
        <f t="array" ref="T165">_xlfn.XLOOKUP(Y165, 'Master AST results2'!AB$2:AB486,'Master AST results2'!W$2:W486)</f>
        <v>&gt;256.0000</v>
      </c>
      <c r="U165" s="1" cm="1">
        <f t="array" ref="U165">_xlfn.XLOOKUP(Y165,'Master AST results2'!AB$2:AB486,'Master AST results2'!X$2:X486)</f>
        <v>2</v>
      </c>
      <c r="V165" s="31" t="s">
        <v>176</v>
      </c>
      <c r="W165" s="1">
        <v>1</v>
      </c>
      <c r="Y165" t="str">
        <f t="shared" si="2"/>
        <v>6236PFL</v>
      </c>
    </row>
    <row r="166" spans="1:25" x14ac:dyDescent="0.2">
      <c r="A166" cm="1">
        <f t="array" ref="A166">_xlfn.XLOOKUP(Y166,'NGS IDs for search'!I$2:I512,'NGS IDs for search'!A$2:A512)</f>
        <v>258</v>
      </c>
      <c r="B166">
        <v>6522</v>
      </c>
      <c r="C166" s="1" t="s">
        <v>390</v>
      </c>
      <c r="D166">
        <v>1</v>
      </c>
      <c r="E166" s="12" t="s">
        <v>106</v>
      </c>
      <c r="F166" s="19" t="s">
        <v>107</v>
      </c>
      <c r="G166" s="19" t="s">
        <v>387</v>
      </c>
      <c r="H166" s="12" t="s">
        <v>388</v>
      </c>
      <c r="I166" s="12" t="s">
        <v>181</v>
      </c>
      <c r="J166" t="s">
        <v>8</v>
      </c>
      <c r="K166">
        <v>105</v>
      </c>
      <c r="L166" s="1" t="str" cm="1">
        <f t="array" ref="L166">_xlfn.XLOOKUP(Y166,'Master AST results2'!AB$2:AB487,'Master AST results2'!K$2:K487)</f>
        <v>&lt;=0.1200</v>
      </c>
      <c r="M166" s="1" t="str" cm="1">
        <f t="array" ref="M166">_xlfn.XLOOKUP(Y166,'Master AST results2'!AB$2:AB487,'Master AST results2'!M$2:M487)</f>
        <v>&lt;=0.5000</v>
      </c>
      <c r="N166" s="1" t="str" cm="1">
        <f t="array" ref="N166">_xlfn.XLOOKUP(Y166,'Master AST results2'!AB$2:AB487,'Master AST results2'!O$2:O487)</f>
        <v xml:space="preserve"> &lt;=2.0000</v>
      </c>
      <c r="O166" s="1" t="str" cm="1">
        <f t="array" ref="O166">_xlfn.XLOOKUP(Y166,'Master AST results2'!AB$2:AB487,'Master AST results2'!Q$2:Q487)</f>
        <v>&lt;=0.2500</v>
      </c>
      <c r="P166" s="1" t="str" cm="1">
        <f t="array" ref="P166">_xlfn.XLOOKUP(Y166,'Master AST results2'!AB$2:AB487,'Master AST results2'!S$2:S487)</f>
        <v>&lt;=2.0000</v>
      </c>
      <c r="Q166" s="1" t="str" cm="1">
        <f t="array" ref="Q166">_xlfn.XLOOKUP(Y166,'Master AST results2'!AB$2:AB487,'Master AST results2'!T$2:T487)</f>
        <v>&lt;=0.1200</v>
      </c>
      <c r="R166" s="1" t="str" cm="1">
        <f t="array" ref="R166">_xlfn.XLOOKUP(Y166,'Master AST results2'!AB$2:AB487,'Master AST results2'!U$2:U487)</f>
        <v>&lt;=1.0000</v>
      </c>
      <c r="S166" s="1" t="str" cm="1">
        <f t="array" ref="S166">_xlfn.XLOOKUP(Y166,'Master AST results2'!AB$2:AB487,'Master AST results2'!V$2:V487)</f>
        <v>&lt;=0.5000</v>
      </c>
      <c r="T166" s="1" t="str" cm="1">
        <f t="array" ref="T166">_xlfn.XLOOKUP(Y166, 'Master AST results2'!AB$2:AB487,'Master AST results2'!W$2:W487)</f>
        <v>&gt;256.0000</v>
      </c>
      <c r="U166" s="1" t="str" cm="1">
        <f t="array" ref="U166">_xlfn.XLOOKUP(Y166,'Master AST results2'!AB$2:AB487,'Master AST results2'!X$2:X487)</f>
        <v>&lt;=1.0000</v>
      </c>
      <c r="V166" s="31" t="s">
        <v>176</v>
      </c>
      <c r="W166" s="1">
        <v>1</v>
      </c>
      <c r="Y166" t="str">
        <f t="shared" si="2"/>
        <v>6522PFL</v>
      </c>
    </row>
    <row r="167" spans="1:25" x14ac:dyDescent="0.2">
      <c r="A167" cm="1">
        <f t="array" ref="A167">_xlfn.XLOOKUP(Y167,'NGS IDs for search'!I$2:I513,'NGS IDs for search'!A$2:A513)</f>
        <v>259</v>
      </c>
      <c r="B167">
        <v>6522</v>
      </c>
      <c r="C167" s="1" t="s">
        <v>390</v>
      </c>
      <c r="D167">
        <v>1</v>
      </c>
      <c r="E167" s="12" t="s">
        <v>90</v>
      </c>
      <c r="F167" s="19" t="s">
        <v>91</v>
      </c>
      <c r="G167" s="19" t="s">
        <v>387</v>
      </c>
      <c r="H167" s="12" t="s">
        <v>388</v>
      </c>
      <c r="I167" s="12" t="s">
        <v>181</v>
      </c>
      <c r="J167" t="s">
        <v>11</v>
      </c>
      <c r="K167">
        <v>106</v>
      </c>
      <c r="L167" s="1" t="str" cm="1">
        <f t="array" ref="L167">_xlfn.XLOOKUP(Y167,'Master AST results2'!AB$2:AB488,'Master AST results2'!K$2:K488)</f>
        <v>&lt;=0.1200</v>
      </c>
      <c r="M167" s="1" t="str" cm="1">
        <f t="array" ref="M167">_xlfn.XLOOKUP(Y167,'Master AST results2'!AB$2:AB488,'Master AST results2'!M$2:M488)</f>
        <v>&lt;=0.5000</v>
      </c>
      <c r="N167" s="1" t="str" cm="1">
        <f t="array" ref="N167">_xlfn.XLOOKUP(Y167,'Master AST results2'!AB$2:AB488,'Master AST results2'!O$2:O488)</f>
        <v xml:space="preserve"> &lt;=2.0000</v>
      </c>
      <c r="O167" s="1" t="str" cm="1">
        <f t="array" ref="O167">_xlfn.XLOOKUP(Y167,'Master AST results2'!AB$2:AB488,'Master AST results2'!Q$2:Q488)</f>
        <v>&lt;=0.2500</v>
      </c>
      <c r="P167" s="1" t="str" cm="1">
        <f t="array" ref="P167">_xlfn.XLOOKUP(Y167,'Master AST results2'!AB$2:AB488,'Master AST results2'!S$2:S488)</f>
        <v>&lt;=2.0000</v>
      </c>
      <c r="Q167" s="1" t="str" cm="1">
        <f t="array" ref="Q167">_xlfn.XLOOKUP(Y167,'Master AST results2'!AB$2:AB488,'Master AST results2'!T$2:T488)</f>
        <v>&lt;=0.1200</v>
      </c>
      <c r="R167" s="1" t="str" cm="1">
        <f t="array" ref="R167">_xlfn.XLOOKUP(Y167,'Master AST results2'!AB$2:AB488,'Master AST results2'!U$2:U488)</f>
        <v>&lt;=1.0000</v>
      </c>
      <c r="S167" s="1" t="str" cm="1">
        <f t="array" ref="S167">_xlfn.XLOOKUP(Y167,'Master AST results2'!AB$2:AB488,'Master AST results2'!V$2:V488)</f>
        <v>&lt;=0.5000</v>
      </c>
      <c r="T167" s="1" t="str" cm="1">
        <f t="array" ref="T167">_xlfn.XLOOKUP(Y167, 'Master AST results2'!AB$2:AB488,'Master AST results2'!W$2:W488)</f>
        <v>&lt;=32.0000</v>
      </c>
      <c r="U167" s="1" t="str" cm="1">
        <f t="array" ref="U167">_xlfn.XLOOKUP(Y167,'Master AST results2'!AB$2:AB488,'Master AST results2'!X$2:X488)</f>
        <v>&lt;=1.0000</v>
      </c>
      <c r="V167" s="31" t="s">
        <v>176</v>
      </c>
      <c r="W167" s="1">
        <v>1</v>
      </c>
      <c r="Y167" t="str">
        <f t="shared" si="2"/>
        <v>6522PFR</v>
      </c>
    </row>
    <row r="168" spans="1:25" x14ac:dyDescent="0.2">
      <c r="A168" cm="1">
        <f t="array" ref="A168">_xlfn.XLOOKUP(Y168,'NGS IDs for search'!I$2:I356,'NGS IDs for search'!A$2:A356)</f>
        <v>78</v>
      </c>
      <c r="B168">
        <v>6530</v>
      </c>
      <c r="C168" s="1" t="s">
        <v>390</v>
      </c>
      <c r="D168">
        <v>1</v>
      </c>
      <c r="E168" s="12" t="s">
        <v>104</v>
      </c>
      <c r="F168" s="19" t="s">
        <v>105</v>
      </c>
      <c r="G168" s="19" t="s">
        <v>389</v>
      </c>
      <c r="H168" s="12" t="s">
        <v>180</v>
      </c>
      <c r="I168" s="12" t="s">
        <v>180</v>
      </c>
      <c r="J168" t="s">
        <v>8</v>
      </c>
      <c r="K168">
        <v>37</v>
      </c>
      <c r="L168" s="1" t="str" cm="1">
        <f t="array" ref="L168">_xlfn.XLOOKUP(Y168,'Master AST results2'!AB$2:AB489,'Master AST results2'!K$2:K489)</f>
        <v>&lt;=0.1200</v>
      </c>
      <c r="M168" s="1" t="str" cm="1">
        <f t="array" ref="M168">_xlfn.XLOOKUP(Y168,'Master AST results2'!AB$2:AB489,'Master AST results2'!M$2:M489)</f>
        <v>&lt;=0.5000</v>
      </c>
      <c r="N168" s="1" t="str" cm="1">
        <f t="array" ref="N168">_xlfn.XLOOKUP(Y168,'Master AST results2'!AB$2:AB489,'Master AST results2'!O$2:O489)</f>
        <v xml:space="preserve"> &lt;=2.0000</v>
      </c>
      <c r="O168" s="1" t="str" cm="1">
        <f t="array" ref="O168">_xlfn.XLOOKUP(Y168,'Master AST results2'!AB$2:AB489,'Master AST results2'!Q$2:Q489)</f>
        <v>&lt;=0.2500</v>
      </c>
      <c r="P168" s="1" t="str" cm="1">
        <f t="array" ref="P168">_xlfn.XLOOKUP(Y168,'Master AST results2'!AB$2:AB489,'Master AST results2'!S$2:S489)</f>
        <v>&lt;=2.0000</v>
      </c>
      <c r="Q168" s="1" cm="1">
        <f t="array" ref="Q168">_xlfn.XLOOKUP(Y168,'Master AST results2'!AB$2:AB489,'Master AST results2'!T$2:T489)</f>
        <v>0.25</v>
      </c>
      <c r="R168" s="1" t="str" cm="1">
        <f t="array" ref="R168">_xlfn.XLOOKUP(Y168,'Master AST results2'!AB$2:AB489,'Master AST results2'!U$2:U489)</f>
        <v>&lt;=1.0000</v>
      </c>
      <c r="S168" s="1" t="str" cm="1">
        <f t="array" ref="S168">_xlfn.XLOOKUP(Y168,'Master AST results2'!AB$2:AB489,'Master AST results2'!V$2:V489)</f>
        <v>&lt;=0.5000</v>
      </c>
      <c r="T168" s="1" t="str" cm="1">
        <f t="array" ref="T168">_xlfn.XLOOKUP(Y168, 'Master AST results2'!AB$2:AB489,'Master AST results2'!W$2:W489)</f>
        <v>&gt;256.0000</v>
      </c>
      <c r="U168" s="1" cm="1">
        <f t="array" ref="U168">_xlfn.XLOOKUP(Y168,'Master AST results2'!AB$2:AB489,'Master AST results2'!X$2:X489)</f>
        <v>2</v>
      </c>
      <c r="V168" s="31" t="s">
        <v>176</v>
      </c>
      <c r="W168" s="1">
        <v>1</v>
      </c>
      <c r="Y168" t="str">
        <f t="shared" si="2"/>
        <v>6530DOL</v>
      </c>
    </row>
    <row r="169" spans="1:25" x14ac:dyDescent="0.2">
      <c r="A169" cm="1">
        <f t="array" ref="A169">_xlfn.XLOOKUP(Y169,'NGS IDs for search'!I$2:I357,'NGS IDs for search'!A$2:A357)</f>
        <v>79</v>
      </c>
      <c r="B169">
        <v>6530</v>
      </c>
      <c r="C169" s="1" t="s">
        <v>390</v>
      </c>
      <c r="D169">
        <v>1</v>
      </c>
      <c r="E169" s="12" t="s">
        <v>104</v>
      </c>
      <c r="F169" s="19" t="s">
        <v>105</v>
      </c>
      <c r="G169" s="19" t="s">
        <v>389</v>
      </c>
      <c r="H169" s="12" t="s">
        <v>180</v>
      </c>
      <c r="I169" s="12" t="s">
        <v>180</v>
      </c>
      <c r="J169" t="s">
        <v>11</v>
      </c>
      <c r="K169">
        <v>38</v>
      </c>
      <c r="L169" s="1" t="str" cm="1">
        <f t="array" ref="L169">_xlfn.XLOOKUP(Y169,'Master AST results2'!AB$2:AB490,'Master AST results2'!K$2:K490)</f>
        <v>&lt;=0.1200</v>
      </c>
      <c r="M169" s="1" t="str" cm="1">
        <f t="array" ref="M169">_xlfn.XLOOKUP(Y169,'Master AST results2'!AB$2:AB490,'Master AST results2'!M$2:M490)</f>
        <v>&lt;=0.5000</v>
      </c>
      <c r="N169" s="1" t="str" cm="1">
        <f t="array" ref="N169">_xlfn.XLOOKUP(Y169,'Master AST results2'!AB$2:AB490,'Master AST results2'!O$2:O490)</f>
        <v xml:space="preserve"> &lt;=2.0000</v>
      </c>
      <c r="O169" s="1" t="str" cm="1">
        <f t="array" ref="O169">_xlfn.XLOOKUP(Y169,'Master AST results2'!AB$2:AB490,'Master AST results2'!Q$2:Q490)</f>
        <v>&lt;=0.2500</v>
      </c>
      <c r="P169" s="1" t="str" cm="1">
        <f t="array" ref="P169">_xlfn.XLOOKUP(Y169,'Master AST results2'!AB$2:AB490,'Master AST results2'!S$2:S490)</f>
        <v>&lt;=2.0000</v>
      </c>
      <c r="Q169" s="1" t="str" cm="1">
        <f t="array" ref="Q169">_xlfn.XLOOKUP(Y169,'Master AST results2'!AB$2:AB490,'Master AST results2'!T$2:T490)</f>
        <v>&lt;=0.1200</v>
      </c>
      <c r="R169" s="1" t="str" cm="1">
        <f t="array" ref="R169">_xlfn.XLOOKUP(Y169,'Master AST results2'!AB$2:AB490,'Master AST results2'!U$2:U490)</f>
        <v>&lt;=1.0000</v>
      </c>
      <c r="S169" s="1" t="str" cm="1">
        <f t="array" ref="S169">_xlfn.XLOOKUP(Y169,'Master AST results2'!AB$2:AB490,'Master AST results2'!V$2:V490)</f>
        <v>&lt;=0.5000</v>
      </c>
      <c r="T169" s="1" t="str" cm="1">
        <f t="array" ref="T169">_xlfn.XLOOKUP(Y169, 'Master AST results2'!AB$2:AB490,'Master AST results2'!W$2:W490)</f>
        <v>&gt;256.0000</v>
      </c>
      <c r="U169" s="1" cm="1">
        <f t="array" ref="U169">_xlfn.XLOOKUP(Y169,'Master AST results2'!AB$2:AB490,'Master AST results2'!X$2:X490)</f>
        <v>2</v>
      </c>
      <c r="V169" s="31" t="s">
        <v>176</v>
      </c>
      <c r="W169" s="1">
        <v>1</v>
      </c>
      <c r="Y169" t="str">
        <f t="shared" si="2"/>
        <v>6530DOR</v>
      </c>
    </row>
    <row r="170" spans="1:25" x14ac:dyDescent="0.2">
      <c r="A170" cm="1">
        <f t="array" ref="A170">_xlfn.XLOOKUP(Y170,'NGS IDs for search'!I$2:I514,'NGS IDs for search'!A$2:A514)</f>
        <v>162</v>
      </c>
      <c r="B170">
        <v>6530</v>
      </c>
      <c r="C170" s="1" t="s">
        <v>390</v>
      </c>
      <c r="D170">
        <v>1</v>
      </c>
      <c r="E170" s="12" t="s">
        <v>104</v>
      </c>
      <c r="F170" s="19" t="s">
        <v>105</v>
      </c>
      <c r="G170" s="19" t="s">
        <v>389</v>
      </c>
      <c r="H170" s="12" t="s">
        <v>181</v>
      </c>
      <c r="I170" s="12" t="s">
        <v>181</v>
      </c>
      <c r="J170" t="s">
        <v>8</v>
      </c>
      <c r="K170">
        <v>107</v>
      </c>
      <c r="L170" s="1" t="str" cm="1">
        <f t="array" ref="L170">_xlfn.XLOOKUP(Y170,'Master AST results2'!AB$2:AB491,'Master AST results2'!K$2:K491)</f>
        <v>&lt;=0.1200</v>
      </c>
      <c r="M170" s="1" t="str" cm="1">
        <f t="array" ref="M170">_xlfn.XLOOKUP(Y170,'Master AST results2'!AB$2:AB491,'Master AST results2'!M$2:M491)</f>
        <v>&lt;=0.5000</v>
      </c>
      <c r="N170" s="1" t="str" cm="1">
        <f t="array" ref="N170">_xlfn.XLOOKUP(Y170,'Master AST results2'!AB$2:AB491,'Master AST results2'!O$2:O491)</f>
        <v xml:space="preserve"> &lt;=2.0000</v>
      </c>
      <c r="O170" s="1" t="str" cm="1">
        <f t="array" ref="O170">_xlfn.XLOOKUP(Y170,'Master AST results2'!AB$2:AB491,'Master AST results2'!Q$2:Q491)</f>
        <v>&lt;=0.2500</v>
      </c>
      <c r="P170" s="1" t="str" cm="1">
        <f t="array" ref="P170">_xlfn.XLOOKUP(Y170,'Master AST results2'!AB$2:AB491,'Master AST results2'!S$2:S491)</f>
        <v>&lt;=2.0000</v>
      </c>
      <c r="Q170" s="1" t="str" cm="1">
        <f t="array" ref="Q170">_xlfn.XLOOKUP(Y170,'Master AST results2'!AB$2:AB491,'Master AST results2'!T$2:T491)</f>
        <v>&lt;=0.1200</v>
      </c>
      <c r="R170" s="1" t="str" cm="1">
        <f t="array" ref="R170">_xlfn.XLOOKUP(Y170,'Master AST results2'!AB$2:AB491,'Master AST results2'!U$2:U491)</f>
        <v>&lt;=1.0000</v>
      </c>
      <c r="S170" s="1" t="str" cm="1">
        <f t="array" ref="S170">_xlfn.XLOOKUP(Y170,'Master AST results2'!AB$2:AB491,'Master AST results2'!V$2:V491)</f>
        <v>&lt;=0.5000</v>
      </c>
      <c r="T170" s="1" t="str" cm="1">
        <f t="array" ref="T170">_xlfn.XLOOKUP(Y170, 'Master AST results2'!AB$2:AB491,'Master AST results2'!W$2:W491)</f>
        <v>&gt;256.0000</v>
      </c>
      <c r="U170" s="1" cm="1">
        <f t="array" ref="U170">_xlfn.XLOOKUP(Y170,'Master AST results2'!AB$2:AB491,'Master AST results2'!X$2:X491)</f>
        <v>2</v>
      </c>
      <c r="V170" s="31" t="s">
        <v>176</v>
      </c>
      <c r="W170" s="1">
        <v>1</v>
      </c>
      <c r="Y170" t="str">
        <f t="shared" si="2"/>
        <v>6530PFL</v>
      </c>
    </row>
    <row r="171" spans="1:25" x14ac:dyDescent="0.2">
      <c r="A171" cm="1">
        <f t="array" ref="A171">_xlfn.XLOOKUP(Y171,'NGS IDs for search'!I$2:I515,'NGS IDs for search'!A$2:A515)</f>
        <v>163</v>
      </c>
      <c r="B171">
        <v>6530</v>
      </c>
      <c r="C171" s="1" t="s">
        <v>390</v>
      </c>
      <c r="D171">
        <v>1</v>
      </c>
      <c r="E171" s="12" t="s">
        <v>104</v>
      </c>
      <c r="F171" s="19" t="s">
        <v>105</v>
      </c>
      <c r="G171" s="19" t="s">
        <v>389</v>
      </c>
      <c r="H171" s="12" t="s">
        <v>181</v>
      </c>
      <c r="I171" s="12" t="s">
        <v>181</v>
      </c>
      <c r="J171" t="s">
        <v>11</v>
      </c>
      <c r="K171">
        <v>108</v>
      </c>
      <c r="L171" s="1" t="str" cm="1">
        <f t="array" ref="L171">_xlfn.XLOOKUP(Y171,'Master AST results2'!AB$2:AB492,'Master AST results2'!K$2:K492)</f>
        <v>&lt;=0.1200</v>
      </c>
      <c r="M171" s="1" t="str" cm="1">
        <f t="array" ref="M171">_xlfn.XLOOKUP(Y171,'Master AST results2'!AB$2:AB492,'Master AST results2'!M$2:M492)</f>
        <v>&lt;=0.5000</v>
      </c>
      <c r="N171" s="1" t="str" cm="1">
        <f t="array" ref="N171">_xlfn.XLOOKUP(Y171,'Master AST results2'!AB$2:AB492,'Master AST results2'!O$2:O492)</f>
        <v xml:space="preserve"> &lt;=2.0000</v>
      </c>
      <c r="O171" s="1" t="str" cm="1">
        <f t="array" ref="O171">_xlfn.XLOOKUP(Y171,'Master AST results2'!AB$2:AB492,'Master AST results2'!Q$2:Q492)</f>
        <v>&lt;=0.2500</v>
      </c>
      <c r="P171" s="1" t="str" cm="1">
        <f t="array" ref="P171">_xlfn.XLOOKUP(Y171,'Master AST results2'!AB$2:AB492,'Master AST results2'!S$2:S492)</f>
        <v>&lt;=2.0000</v>
      </c>
      <c r="Q171" s="1" cm="1">
        <f t="array" ref="Q171">_xlfn.XLOOKUP(Y171,'Master AST results2'!AB$2:AB492,'Master AST results2'!T$2:T492)</f>
        <v>0.25</v>
      </c>
      <c r="R171" s="1" t="str" cm="1">
        <f t="array" ref="R171">_xlfn.XLOOKUP(Y171,'Master AST results2'!AB$2:AB492,'Master AST results2'!U$2:U492)</f>
        <v>&lt;=1.0000</v>
      </c>
      <c r="S171" s="1" t="str" cm="1">
        <f t="array" ref="S171">_xlfn.XLOOKUP(Y171,'Master AST results2'!AB$2:AB492,'Master AST results2'!V$2:V492)</f>
        <v>&lt;=0.5000</v>
      </c>
      <c r="T171" s="1" t="str" cm="1">
        <f t="array" ref="T171">_xlfn.XLOOKUP(Y171, 'Master AST results2'!AB$2:AB492,'Master AST results2'!W$2:W492)</f>
        <v>&gt;256.0000</v>
      </c>
      <c r="U171" s="1" cm="1">
        <f t="array" ref="U171">_xlfn.XLOOKUP(Y171,'Master AST results2'!AB$2:AB492,'Master AST results2'!X$2:X492)</f>
        <v>2</v>
      </c>
      <c r="V171" s="31" t="s">
        <v>176</v>
      </c>
      <c r="W171" s="1">
        <v>1</v>
      </c>
      <c r="Y171" t="str">
        <f t="shared" si="2"/>
        <v>6530PFR</v>
      </c>
    </row>
    <row r="172" spans="1:25" x14ac:dyDescent="0.2">
      <c r="A172" cm="1">
        <f t="array" ref="A172">_xlfn.XLOOKUP(Y172,'NGS IDs for search'!I$2:I516,'NGS IDs for search'!A$2:A516)</f>
        <v>260</v>
      </c>
      <c r="B172">
        <v>6603</v>
      </c>
      <c r="C172" s="1" t="s">
        <v>390</v>
      </c>
      <c r="D172">
        <v>3</v>
      </c>
      <c r="E172" s="12" t="s">
        <v>115</v>
      </c>
      <c r="F172" s="19" t="s">
        <v>116</v>
      </c>
      <c r="G172" s="19" t="s">
        <v>387</v>
      </c>
      <c r="H172" s="12" t="s">
        <v>388</v>
      </c>
      <c r="I172" s="12" t="s">
        <v>181</v>
      </c>
      <c r="J172" t="s">
        <v>8</v>
      </c>
      <c r="K172">
        <v>109</v>
      </c>
      <c r="L172" s="1" t="str" cm="1">
        <f t="array" ref="L172">_xlfn.XLOOKUP(Y172,'Master AST results2'!AB$2:AB494,'Master AST results2'!K$2:K494)</f>
        <v>&lt;=0.1200</v>
      </c>
      <c r="M172" s="1" t="str" cm="1">
        <f t="array" ref="M172">_xlfn.XLOOKUP(Y172,'Master AST results2'!AB$2:AB494,'Master AST results2'!M$2:M494)</f>
        <v>&lt;=0.5000</v>
      </c>
      <c r="N172" s="1" t="str" cm="1">
        <f t="array" ref="N172">_xlfn.XLOOKUP(Y172,'Master AST results2'!AB$2:AB494,'Master AST results2'!O$2:O494)</f>
        <v xml:space="preserve"> &lt;=2.0000</v>
      </c>
      <c r="O172" s="1" t="str" cm="1">
        <f t="array" ref="O172">_xlfn.XLOOKUP(Y172,'Master AST results2'!AB$2:AB494,'Master AST results2'!Q$2:Q494)</f>
        <v>&lt;=0.2500</v>
      </c>
      <c r="P172" s="1" t="str" cm="1">
        <f t="array" ref="P172">_xlfn.XLOOKUP(Y172,'Master AST results2'!AB$2:AB494,'Master AST results2'!S$2:S494)</f>
        <v>&lt;=2.0000</v>
      </c>
      <c r="Q172" s="1" t="str" cm="1">
        <f t="array" ref="Q172">_xlfn.XLOOKUP(Y172,'Master AST results2'!AB$2:AB494,'Master AST results2'!T$2:T494)</f>
        <v>&lt;=0.1200</v>
      </c>
      <c r="R172" s="1" t="str" cm="1">
        <f t="array" ref="R172">_xlfn.XLOOKUP(Y172,'Master AST results2'!AB$2:AB494,'Master AST results2'!U$2:U494)</f>
        <v>&lt;=1.0000</v>
      </c>
      <c r="S172" s="1" t="str" cm="1">
        <f t="array" ref="S172">_xlfn.XLOOKUP(Y172,'Master AST results2'!AB$2:AB494,'Master AST results2'!V$2:V494)</f>
        <v>&lt;=0.5000</v>
      </c>
      <c r="T172" s="1" t="str" cm="1">
        <f t="array" ref="T172">_xlfn.XLOOKUP(Y172, 'Master AST results2'!AB$2:AB494,'Master AST results2'!W$2:W494)</f>
        <v>&gt;256.0000</v>
      </c>
      <c r="U172" s="1" t="str" cm="1">
        <f t="array" ref="U172">_xlfn.XLOOKUP(Y172,'Master AST results2'!AB$2:AB494,'Master AST results2'!X$2:X494)</f>
        <v>&lt;=1.0000</v>
      </c>
      <c r="V172" s="31" t="s">
        <v>176</v>
      </c>
      <c r="W172" s="1">
        <v>1</v>
      </c>
      <c r="Y172" t="str">
        <f t="shared" si="2"/>
        <v>6603PFL</v>
      </c>
    </row>
    <row r="173" spans="1:25" x14ac:dyDescent="0.2">
      <c r="A173" cm="1">
        <f t="array" ref="A173">_xlfn.XLOOKUP(Y173,'NGS IDs for search'!I$2:I517,'NGS IDs for search'!A$2:A517)</f>
        <v>261</v>
      </c>
      <c r="B173">
        <v>6603</v>
      </c>
      <c r="C173" s="1" t="s">
        <v>390</v>
      </c>
      <c r="D173">
        <v>3</v>
      </c>
      <c r="E173" s="12" t="s">
        <v>104</v>
      </c>
      <c r="F173" s="19" t="s">
        <v>105</v>
      </c>
      <c r="G173" s="19" t="s">
        <v>387</v>
      </c>
      <c r="H173" s="12" t="s">
        <v>388</v>
      </c>
      <c r="I173" s="12" t="s">
        <v>181</v>
      </c>
      <c r="J173" t="s">
        <v>11</v>
      </c>
      <c r="K173">
        <v>110</v>
      </c>
      <c r="L173" s="1" t="str" cm="1">
        <f t="array" ref="L173">_xlfn.XLOOKUP(Y173,'Master AST results2'!AB$2:AB495,'Master AST results2'!K$2:K495)</f>
        <v>&lt;=0.1200</v>
      </c>
      <c r="M173" s="1" t="str" cm="1">
        <f t="array" ref="M173">_xlfn.XLOOKUP(Y173,'Master AST results2'!AB$2:AB495,'Master AST results2'!M$2:M495)</f>
        <v>&lt;=0.5000</v>
      </c>
      <c r="N173" s="1" t="str" cm="1">
        <f t="array" ref="N173">_xlfn.XLOOKUP(Y173,'Master AST results2'!AB$2:AB495,'Master AST results2'!O$2:O495)</f>
        <v xml:space="preserve"> &lt;=2.0000</v>
      </c>
      <c r="O173" s="1" t="str" cm="1">
        <f t="array" ref="O173">_xlfn.XLOOKUP(Y173,'Master AST results2'!AB$2:AB495,'Master AST results2'!Q$2:Q495)</f>
        <v>&lt;=0.2500</v>
      </c>
      <c r="P173" s="1" t="str" cm="1">
        <f t="array" ref="P173">_xlfn.XLOOKUP(Y173,'Master AST results2'!AB$2:AB495,'Master AST results2'!S$2:S495)</f>
        <v>&lt;=2.0000</v>
      </c>
      <c r="Q173" s="1" cm="1">
        <f t="array" ref="Q173">_xlfn.XLOOKUP(Y173,'Master AST results2'!AB$2:AB495,'Master AST results2'!T$2:T495)</f>
        <v>0.25</v>
      </c>
      <c r="R173" s="1" t="str" cm="1">
        <f t="array" ref="R173">_xlfn.XLOOKUP(Y173,'Master AST results2'!AB$2:AB495,'Master AST results2'!U$2:U495)</f>
        <v>&lt;=1.0000</v>
      </c>
      <c r="S173" s="1" t="str" cm="1">
        <f t="array" ref="S173">_xlfn.XLOOKUP(Y173,'Master AST results2'!AB$2:AB495,'Master AST results2'!V$2:V495)</f>
        <v>&lt;=0.5000</v>
      </c>
      <c r="T173" s="1" t="str" cm="1">
        <f t="array" ref="T173">_xlfn.XLOOKUP(Y173, 'Master AST results2'!AB$2:AB495,'Master AST results2'!W$2:W495)</f>
        <v>&gt;256.0000</v>
      </c>
      <c r="U173" s="1" cm="1">
        <f t="array" ref="U173">_xlfn.XLOOKUP(Y173,'Master AST results2'!AB$2:AB495,'Master AST results2'!X$2:X495)</f>
        <v>2</v>
      </c>
      <c r="V173" s="31" t="s">
        <v>176</v>
      </c>
      <c r="W173" s="1">
        <v>1</v>
      </c>
      <c r="Y173" t="str">
        <f t="shared" si="2"/>
        <v>6603PFR</v>
      </c>
    </row>
    <row r="174" spans="1:25" x14ac:dyDescent="0.2">
      <c r="A174" cm="1">
        <f t="array" ref="A174">_xlfn.XLOOKUP(Y174,'NGS IDs for search'!I$2:I518,'NGS IDs for search'!A$2:A518)</f>
        <v>262</v>
      </c>
      <c r="B174">
        <v>6650</v>
      </c>
      <c r="C174" s="1" t="s">
        <v>390</v>
      </c>
      <c r="D174">
        <v>3</v>
      </c>
      <c r="E174" s="12" t="s">
        <v>90</v>
      </c>
      <c r="F174" s="19" t="s">
        <v>91</v>
      </c>
      <c r="G174" s="19" t="s">
        <v>387</v>
      </c>
      <c r="H174" s="12" t="s">
        <v>388</v>
      </c>
      <c r="I174" s="12" t="s">
        <v>181</v>
      </c>
      <c r="J174" t="s">
        <v>11</v>
      </c>
      <c r="K174">
        <v>111</v>
      </c>
      <c r="L174" s="1" t="str" cm="1">
        <f t="array" ref="L174">_xlfn.XLOOKUP(Y174,'Master AST results2'!AB$2:AB496,'Master AST results2'!K$2:K496)</f>
        <v>&lt;=0.1200</v>
      </c>
      <c r="M174" s="1" cm="1">
        <f t="array" ref="M174">_xlfn.XLOOKUP(Y174,'Master AST results2'!AB$2:AB496,'Master AST results2'!M$2:M496)</f>
        <v>1</v>
      </c>
      <c r="N174" s="1" t="str" cm="1">
        <f t="array" ref="N174">_xlfn.XLOOKUP(Y174,'Master AST results2'!AB$2:AB496,'Master AST results2'!O$2:O496)</f>
        <v xml:space="preserve"> &lt;=2.0000</v>
      </c>
      <c r="O174" s="1" cm="1">
        <f t="array" ref="O174">_xlfn.XLOOKUP(Y174,'Master AST results2'!AB$2:AB496,'Master AST results2'!Q$2:Q496)</f>
        <v>4</v>
      </c>
      <c r="P174" s="1" t="str" cm="1">
        <f t="array" ref="P174">_xlfn.XLOOKUP(Y174,'Master AST results2'!AB$2:AB496,'Master AST results2'!S$2:S496)</f>
        <v>&lt;=2.0000</v>
      </c>
      <c r="Q174" s="1" t="str" cm="1">
        <f t="array" ref="Q174">_xlfn.XLOOKUP(Y174,'Master AST results2'!AB$2:AB496,'Master AST results2'!T$2:T496)</f>
        <v>&lt;=0.1200</v>
      </c>
      <c r="R174" s="1" t="str" cm="1">
        <f t="array" ref="R174">_xlfn.XLOOKUP(Y174,'Master AST results2'!AB$2:AB496,'Master AST results2'!U$2:U496)</f>
        <v>&lt;=1.0000</v>
      </c>
      <c r="S174" s="1" t="str" cm="1">
        <f t="array" ref="S174">_xlfn.XLOOKUP(Y174,'Master AST results2'!AB$2:AB496,'Master AST results2'!V$2:V496)</f>
        <v>&lt;=0.5000</v>
      </c>
      <c r="T174" s="1" t="str" cm="1">
        <f t="array" ref="T174">_xlfn.XLOOKUP(Y174, 'Master AST results2'!AB$2:AB496,'Master AST results2'!W$2:W496)</f>
        <v>&lt;=32.0000</v>
      </c>
      <c r="U174" s="1" t="str" cm="1">
        <f t="array" ref="U174">_xlfn.XLOOKUP(Y174,'Master AST results2'!AB$2:AB496,'Master AST results2'!X$2:X496)</f>
        <v>&lt;=1.0000</v>
      </c>
      <c r="V174" s="31" t="s">
        <v>176</v>
      </c>
      <c r="W174" s="1">
        <v>1</v>
      </c>
      <c r="Y174" t="str">
        <f t="shared" si="2"/>
        <v>6650PFR</v>
      </c>
    </row>
    <row r="175" spans="1:25" x14ac:dyDescent="0.2">
      <c r="A175" cm="1">
        <f t="array" ref="A175">_xlfn.XLOOKUP(Y175,'NGS IDs for search'!I$2:I519,'NGS IDs for search'!A$2:A519)</f>
        <v>263</v>
      </c>
      <c r="B175">
        <v>6657</v>
      </c>
      <c r="C175" s="1" t="s">
        <v>390</v>
      </c>
      <c r="D175">
        <v>3</v>
      </c>
      <c r="E175" s="12" t="s">
        <v>90</v>
      </c>
      <c r="F175" s="60" t="s">
        <v>91</v>
      </c>
      <c r="G175" s="19" t="s">
        <v>388</v>
      </c>
      <c r="H175" s="12" t="s">
        <v>388</v>
      </c>
      <c r="I175" s="12" t="s">
        <v>181</v>
      </c>
      <c r="J175" t="s">
        <v>11</v>
      </c>
      <c r="K175">
        <v>112</v>
      </c>
      <c r="L175" s="1" t="str" cm="1">
        <f t="array" ref="L175">_xlfn.XLOOKUP(Y175,'Master AST results2'!AB$2:AB498,'Master AST results2'!K$2:K498)</f>
        <v>&lt;=0.1200</v>
      </c>
      <c r="M175" s="1" cm="1">
        <f t="array" ref="M175">_xlfn.XLOOKUP(Y175,'Master AST results2'!AB$2:AB498,'Master AST results2'!M$2:M498)</f>
        <v>1</v>
      </c>
      <c r="N175" s="1" t="str" cm="1">
        <f t="array" ref="N175">_xlfn.XLOOKUP(Y175,'Master AST results2'!AB$2:AB498,'Master AST results2'!O$2:O498)</f>
        <v xml:space="preserve"> &lt;=2.0000</v>
      </c>
      <c r="O175" s="1" t="str" cm="1">
        <f t="array" ref="O175">_xlfn.XLOOKUP(Y175,'Master AST results2'!AB$2:AB498,'Master AST results2'!Q$2:Q498)</f>
        <v>&lt;=0.2500</v>
      </c>
      <c r="P175" s="1" t="str" cm="1">
        <f t="array" ref="P175">_xlfn.XLOOKUP(Y175,'Master AST results2'!AB$2:AB498,'Master AST results2'!S$2:S498)</f>
        <v>&lt;=2.0000</v>
      </c>
      <c r="Q175" s="1" t="str" cm="1">
        <f t="array" ref="Q175">_xlfn.XLOOKUP(Y175,'Master AST results2'!AB$2:AB498,'Master AST results2'!T$2:T498)</f>
        <v>&lt;=0.1200</v>
      </c>
      <c r="R175" s="1" t="str" cm="1">
        <f t="array" ref="R175">_xlfn.XLOOKUP(Y175,'Master AST results2'!AB$2:AB498,'Master AST results2'!U$2:U498)</f>
        <v>&lt;=1.0000</v>
      </c>
      <c r="S175" s="1" t="str" cm="1">
        <f t="array" ref="S175">_xlfn.XLOOKUP(Y175,'Master AST results2'!AB$2:AB498,'Master AST results2'!V$2:V498)</f>
        <v>&lt;=0.5000</v>
      </c>
      <c r="T175" s="1" t="str" cm="1">
        <f t="array" ref="T175">_xlfn.XLOOKUP(Y175, 'Master AST results2'!AB$2:AB498,'Master AST results2'!W$2:W498)</f>
        <v>&lt;=32.0000</v>
      </c>
      <c r="U175" s="1" t="str" cm="1">
        <f t="array" ref="U175">_xlfn.XLOOKUP(Y175,'Master AST results2'!AB$2:AB498,'Master AST results2'!X$2:X498)</f>
        <v>&lt;=1.0000</v>
      </c>
      <c r="V175" s="31" t="s">
        <v>176</v>
      </c>
      <c r="W175" s="1">
        <v>1</v>
      </c>
      <c r="Y175" t="str">
        <f t="shared" si="2"/>
        <v>6657PFR</v>
      </c>
    </row>
    <row r="176" spans="1:25" x14ac:dyDescent="0.2">
      <c r="A176" cm="1">
        <f t="array" ref="A176">_xlfn.XLOOKUP(Y176,'NGS IDs for search'!I$2:I520,'NGS IDs for search'!A$2:A520)</f>
        <v>264</v>
      </c>
      <c r="B176">
        <v>6667</v>
      </c>
      <c r="C176" s="1" t="s">
        <v>390</v>
      </c>
      <c r="D176">
        <v>1</v>
      </c>
      <c r="E176" s="12" t="s">
        <v>90</v>
      </c>
      <c r="F176" s="60" t="s">
        <v>91</v>
      </c>
      <c r="G176" s="19" t="s">
        <v>387</v>
      </c>
      <c r="H176" s="12" t="s">
        <v>388</v>
      </c>
      <c r="I176" s="12" t="s">
        <v>181</v>
      </c>
      <c r="J176" t="s">
        <v>8</v>
      </c>
      <c r="K176">
        <v>113</v>
      </c>
      <c r="L176" s="1" t="str" cm="1">
        <f t="array" ref="L176">_xlfn.XLOOKUP(Y176,'Master AST results2'!AB$2:AB499,'Master AST results2'!K$2:K499)</f>
        <v>&lt;=0.1200</v>
      </c>
      <c r="M176" s="1" t="str" cm="1">
        <f t="array" ref="M176">_xlfn.XLOOKUP(Y176,'Master AST results2'!AB$2:AB499,'Master AST results2'!M$2:M499)</f>
        <v>&lt;=0.5000</v>
      </c>
      <c r="N176" s="1" t="str" cm="1">
        <f t="array" ref="N176">_xlfn.XLOOKUP(Y176,'Master AST results2'!AB$2:AB499,'Master AST results2'!O$2:O499)</f>
        <v xml:space="preserve"> &lt;=2.0000</v>
      </c>
      <c r="O176" s="1" t="str" cm="1">
        <f t="array" ref="O176">_xlfn.XLOOKUP(Y176,'Master AST results2'!AB$2:AB499,'Master AST results2'!Q$2:Q499)</f>
        <v>&lt;=0.2500</v>
      </c>
      <c r="P176" s="1" t="str" cm="1">
        <f t="array" ref="P176">_xlfn.XLOOKUP(Y176,'Master AST results2'!AB$2:AB499,'Master AST results2'!S$2:S499)</f>
        <v>&lt;=2.0000</v>
      </c>
      <c r="Q176" s="1" t="str" cm="1">
        <f t="array" ref="Q176">_xlfn.XLOOKUP(Y176,'Master AST results2'!AB$2:AB499,'Master AST results2'!T$2:T499)</f>
        <v>&lt;=0.1200</v>
      </c>
      <c r="R176" s="1" t="str" cm="1">
        <f t="array" ref="R176">_xlfn.XLOOKUP(Y176,'Master AST results2'!AB$2:AB499,'Master AST results2'!U$2:U499)</f>
        <v>&lt;=1.0000</v>
      </c>
      <c r="S176" s="1" t="str" cm="1">
        <f t="array" ref="S176">_xlfn.XLOOKUP(Y176,'Master AST results2'!AB$2:AB499,'Master AST results2'!V$2:V499)</f>
        <v>&lt;=0.5000</v>
      </c>
      <c r="T176" s="1" t="str" cm="1">
        <f t="array" ref="T176">_xlfn.XLOOKUP(Y176, 'Master AST results2'!AB$2:AB499,'Master AST results2'!W$2:W499)</f>
        <v>&lt;=32.0000</v>
      </c>
      <c r="U176" s="1" t="str" cm="1">
        <f t="array" ref="U176">_xlfn.XLOOKUP(Y176,'Master AST results2'!AB$2:AB499,'Master AST results2'!X$2:X499)</f>
        <v>&lt;=1.0000</v>
      </c>
      <c r="V176" s="31" t="s">
        <v>176</v>
      </c>
      <c r="W176" s="1">
        <v>1</v>
      </c>
      <c r="Y176" t="str">
        <f t="shared" si="2"/>
        <v>6667PFL</v>
      </c>
    </row>
    <row r="177" spans="1:25" x14ac:dyDescent="0.2">
      <c r="A177" cm="1">
        <f t="array" ref="A177">_xlfn.XLOOKUP(Y177,'NGS IDs for search'!I$2:I521,'NGS IDs for search'!A$2:A521)</f>
        <v>265</v>
      </c>
      <c r="B177">
        <v>6815</v>
      </c>
      <c r="C177" s="1" t="s">
        <v>390</v>
      </c>
      <c r="D177">
        <v>2</v>
      </c>
      <c r="E177" s="12" t="s">
        <v>90</v>
      </c>
      <c r="F177" s="60" t="s">
        <v>91</v>
      </c>
      <c r="G177" s="19" t="s">
        <v>387</v>
      </c>
      <c r="H177" s="12" t="s">
        <v>388</v>
      </c>
      <c r="I177" s="12" t="s">
        <v>181</v>
      </c>
      <c r="J177" t="s">
        <v>11</v>
      </c>
      <c r="K177">
        <v>114</v>
      </c>
      <c r="L177" s="1" t="str" cm="1">
        <f t="array" ref="L177">_xlfn.XLOOKUP(Y177,'Master AST results2'!AB$2:AB500,'Master AST results2'!K$2:K500)</f>
        <v>&lt;=0.1200</v>
      </c>
      <c r="M177" s="1" t="str" cm="1">
        <f t="array" ref="M177">_xlfn.XLOOKUP(Y177,'Master AST results2'!AB$2:AB500,'Master AST results2'!M$2:M500)</f>
        <v>&lt;=0.5000</v>
      </c>
      <c r="N177" s="1" t="str" cm="1">
        <f t="array" ref="N177">_xlfn.XLOOKUP(Y177,'Master AST results2'!AB$2:AB500,'Master AST results2'!O$2:O500)</f>
        <v xml:space="preserve"> &lt;=2.0000</v>
      </c>
      <c r="O177" s="1" t="str" cm="1">
        <f t="array" ref="O177">_xlfn.XLOOKUP(Y177,'Master AST results2'!AB$2:AB500,'Master AST results2'!Q$2:Q500)</f>
        <v>&gt;4.0000</v>
      </c>
      <c r="P177" s="1" t="str" cm="1">
        <f t="array" ref="P177">_xlfn.XLOOKUP(Y177,'Master AST results2'!AB$2:AB500,'Master AST results2'!S$2:S500)</f>
        <v>&lt;=2.0000</v>
      </c>
      <c r="Q177" s="1" t="str" cm="1">
        <f t="array" ref="Q177">_xlfn.XLOOKUP(Y177,'Master AST results2'!AB$2:AB500,'Master AST results2'!T$2:T500)</f>
        <v>&lt;=0.1200</v>
      </c>
      <c r="R177" s="1" t="str" cm="1">
        <f t="array" ref="R177">_xlfn.XLOOKUP(Y177,'Master AST results2'!AB$2:AB500,'Master AST results2'!U$2:U500)</f>
        <v>&lt;=1.0000</v>
      </c>
      <c r="S177" s="1" t="str" cm="1">
        <f t="array" ref="S177">_xlfn.XLOOKUP(Y177,'Master AST results2'!AB$2:AB500,'Master AST results2'!V$2:V500)</f>
        <v>&lt;=0.5000</v>
      </c>
      <c r="T177" s="1" t="str" cm="1">
        <f t="array" ref="T177">_xlfn.XLOOKUP(Y177, 'Master AST results2'!AB$2:AB500,'Master AST results2'!W$2:W500)</f>
        <v>&lt;=32.0000</v>
      </c>
      <c r="U177" s="1" t="str" cm="1">
        <f t="array" ref="U177">_xlfn.XLOOKUP(Y177,'Master AST results2'!AB$2:AB500,'Master AST results2'!X$2:X500)</f>
        <v>&lt;=1.0000</v>
      </c>
      <c r="V177" s="31" t="s">
        <v>176</v>
      </c>
      <c r="W177" s="1">
        <v>1</v>
      </c>
      <c r="Y177" t="str">
        <f t="shared" si="2"/>
        <v>6815PFR</v>
      </c>
    </row>
    <row r="178" spans="1:25" x14ac:dyDescent="0.2">
      <c r="A178" cm="1">
        <f t="array" ref="A178">_xlfn.XLOOKUP(Y178,'NGS IDs for search'!I$2:I522,'NGS IDs for search'!A$2:A522)</f>
        <v>266</v>
      </c>
      <c r="B178">
        <v>6833</v>
      </c>
      <c r="C178" s="1" t="s">
        <v>390</v>
      </c>
      <c r="D178">
        <v>2</v>
      </c>
      <c r="E178" s="12" t="s">
        <v>90</v>
      </c>
      <c r="F178" s="19" t="s">
        <v>91</v>
      </c>
      <c r="G178" s="19" t="s">
        <v>387</v>
      </c>
      <c r="H178" s="12" t="s">
        <v>388</v>
      </c>
      <c r="I178" s="12" t="s">
        <v>181</v>
      </c>
      <c r="J178" t="s">
        <v>8</v>
      </c>
      <c r="K178">
        <v>115</v>
      </c>
      <c r="L178" s="1" t="str" cm="1">
        <f t="array" ref="L178">_xlfn.XLOOKUP(Y178,'Master AST results2'!AB$2:AB501,'Master AST results2'!K$2:K501)</f>
        <v>&lt;=0.1200</v>
      </c>
      <c r="M178" s="1" t="str" cm="1">
        <f t="array" ref="M178">_xlfn.XLOOKUP(Y178,'Master AST results2'!AB$2:AB501,'Master AST results2'!M$2:M501)</f>
        <v>&lt;=0.5000</v>
      </c>
      <c r="N178" s="1" t="str" cm="1">
        <f t="array" ref="N178">_xlfn.XLOOKUP(Y178,'Master AST results2'!AB$2:AB501,'Master AST results2'!O$2:O501)</f>
        <v xml:space="preserve"> &lt;=2.0000</v>
      </c>
      <c r="O178" s="1" cm="1">
        <f t="array" ref="O178">_xlfn.XLOOKUP(Y178,'Master AST results2'!AB$2:AB501,'Master AST results2'!Q$2:Q501)</f>
        <v>0.5</v>
      </c>
      <c r="P178" s="1" t="str" cm="1">
        <f t="array" ref="P178">_xlfn.XLOOKUP(Y178,'Master AST results2'!AB$2:AB501,'Master AST results2'!S$2:S501)</f>
        <v>&lt;=2.0000</v>
      </c>
      <c r="Q178" s="1" t="str" cm="1">
        <f t="array" ref="Q178">_xlfn.XLOOKUP(Y178,'Master AST results2'!AB$2:AB501,'Master AST results2'!T$2:T501)</f>
        <v>&lt;=0.1200</v>
      </c>
      <c r="R178" s="1" t="str" cm="1">
        <f t="array" ref="R178">_xlfn.XLOOKUP(Y178,'Master AST results2'!AB$2:AB501,'Master AST results2'!U$2:U501)</f>
        <v>&lt;=1.0000</v>
      </c>
      <c r="S178" s="1" t="str" cm="1">
        <f t="array" ref="S178">_xlfn.XLOOKUP(Y178,'Master AST results2'!AB$2:AB501,'Master AST results2'!V$2:V501)</f>
        <v>&lt;=0.5000</v>
      </c>
      <c r="T178" s="1" t="str" cm="1">
        <f t="array" ref="T178">_xlfn.XLOOKUP(Y178, 'Master AST results2'!AB$2:AB501,'Master AST results2'!W$2:W501)</f>
        <v>&lt;=32.0000</v>
      </c>
      <c r="U178" s="1" t="str" cm="1">
        <f t="array" ref="U178">_xlfn.XLOOKUP(Y178,'Master AST results2'!AB$2:AB501,'Master AST results2'!X$2:X501)</f>
        <v>&lt;=1.0000</v>
      </c>
      <c r="V178" s="31" t="s">
        <v>176</v>
      </c>
      <c r="W178" s="1">
        <v>1</v>
      </c>
      <c r="Y178" t="str">
        <f t="shared" si="2"/>
        <v>6833PFL</v>
      </c>
    </row>
    <row r="179" spans="1:25" x14ac:dyDescent="0.2">
      <c r="A179" cm="1">
        <f t="array" ref="A179">_xlfn.XLOOKUP(Y179,'NGS IDs for search'!I$2:I523,'NGS IDs for search'!A$2:A523)</f>
        <v>267</v>
      </c>
      <c r="B179">
        <v>6833</v>
      </c>
      <c r="C179" s="1" t="s">
        <v>390</v>
      </c>
      <c r="D179">
        <v>2</v>
      </c>
      <c r="E179" s="12" t="s">
        <v>90</v>
      </c>
      <c r="F179" s="60" t="s">
        <v>91</v>
      </c>
      <c r="G179" s="19" t="s">
        <v>387</v>
      </c>
      <c r="H179" s="12" t="s">
        <v>388</v>
      </c>
      <c r="I179" s="12" t="s">
        <v>181</v>
      </c>
      <c r="J179" t="s">
        <v>11</v>
      </c>
      <c r="K179">
        <v>116</v>
      </c>
      <c r="L179" s="1" t="str" cm="1">
        <f t="array" ref="L179">_xlfn.XLOOKUP(Y179,'Master AST results2'!AB$2:AB502,'Master AST results2'!K$2:K502)</f>
        <v>&lt;=0.1200</v>
      </c>
      <c r="M179" s="1" t="str" cm="1">
        <f t="array" ref="M179">_xlfn.XLOOKUP(Y179,'Master AST results2'!AB$2:AB502,'Master AST results2'!M$2:M502)</f>
        <v>&lt;=0.5000</v>
      </c>
      <c r="N179" s="1" t="str" cm="1">
        <f t="array" ref="N179">_xlfn.XLOOKUP(Y179,'Master AST results2'!AB$2:AB502,'Master AST results2'!O$2:O502)</f>
        <v xml:space="preserve"> &lt;=2.0000</v>
      </c>
      <c r="O179" s="1" t="str" cm="1">
        <f t="array" ref="O179">_xlfn.XLOOKUP(Y179,'Master AST results2'!AB$2:AB502,'Master AST results2'!Q$2:Q502)</f>
        <v>&lt;=0.2500</v>
      </c>
      <c r="P179" s="1" t="str" cm="1">
        <f t="array" ref="P179">_xlfn.XLOOKUP(Y179,'Master AST results2'!AB$2:AB502,'Master AST results2'!S$2:S502)</f>
        <v>&lt;=2.0000</v>
      </c>
      <c r="Q179" s="1" t="str" cm="1">
        <f t="array" ref="Q179">_xlfn.XLOOKUP(Y179,'Master AST results2'!AB$2:AB502,'Master AST results2'!T$2:T502)</f>
        <v>&lt;=0.1200</v>
      </c>
      <c r="R179" s="1" t="str" cm="1">
        <f t="array" ref="R179">_xlfn.XLOOKUP(Y179,'Master AST results2'!AB$2:AB502,'Master AST results2'!U$2:U502)</f>
        <v>&lt;=1.0000</v>
      </c>
      <c r="S179" s="1" t="str" cm="1">
        <f t="array" ref="S179">_xlfn.XLOOKUP(Y179,'Master AST results2'!AB$2:AB502,'Master AST results2'!V$2:V502)</f>
        <v>&lt;=0.5000</v>
      </c>
      <c r="T179" s="1" t="str" cm="1">
        <f t="array" ref="T179">_xlfn.XLOOKUP(Y179, 'Master AST results2'!AB$2:AB502,'Master AST results2'!W$2:W502)</f>
        <v>&lt;=32.0000</v>
      </c>
      <c r="U179" s="1" t="str" cm="1">
        <f t="array" ref="U179">_xlfn.XLOOKUP(Y179,'Master AST results2'!AB$2:AB502,'Master AST results2'!X$2:X502)</f>
        <v>&lt;=1.0000</v>
      </c>
      <c r="V179" s="31" t="s">
        <v>176</v>
      </c>
      <c r="W179" s="1">
        <v>1</v>
      </c>
      <c r="Y179" t="str">
        <f t="shared" si="2"/>
        <v>6833PFR</v>
      </c>
    </row>
    <row r="180" spans="1:25" x14ac:dyDescent="0.2">
      <c r="A180" cm="1">
        <f t="array" ref="A180">_xlfn.XLOOKUP(Y180,'NGS IDs for search'!I$2:I360,'NGS IDs for search'!A$2:A360)</f>
        <v>80</v>
      </c>
      <c r="B180">
        <v>6987</v>
      </c>
      <c r="C180" s="1" t="s">
        <v>390</v>
      </c>
      <c r="D180">
        <v>3</v>
      </c>
      <c r="E180" s="12" t="s">
        <v>108</v>
      </c>
      <c r="F180" s="60" t="s">
        <v>105</v>
      </c>
      <c r="G180" s="19" t="s">
        <v>389</v>
      </c>
      <c r="H180" s="12" t="s">
        <v>180</v>
      </c>
      <c r="I180" s="12" t="s">
        <v>180</v>
      </c>
      <c r="J180" t="s">
        <v>8</v>
      </c>
      <c r="K180">
        <v>41</v>
      </c>
      <c r="L180" s="1" t="str" cm="1">
        <f t="array" ref="L180">_xlfn.XLOOKUP(Y180,'Master AST results2'!AB$2:AB503,'Master AST results2'!K$2:K503)</f>
        <v>&lt;=0.1200</v>
      </c>
      <c r="M180" s="1" t="str" cm="1">
        <f t="array" ref="M180">_xlfn.XLOOKUP(Y180,'Master AST results2'!AB$2:AB503,'Master AST results2'!M$2:M503)</f>
        <v>&lt;=0.5000</v>
      </c>
      <c r="N180" s="1" t="str" cm="1">
        <f t="array" ref="N180">_xlfn.XLOOKUP(Y180,'Master AST results2'!AB$2:AB503,'Master AST results2'!O$2:O503)</f>
        <v xml:space="preserve"> &lt;=2.0000</v>
      </c>
      <c r="O180" s="1" t="str" cm="1">
        <f t="array" ref="O180">_xlfn.XLOOKUP(Y180,'Master AST results2'!AB$2:AB503,'Master AST results2'!Q$2:Q503)</f>
        <v>&lt;=0.2500</v>
      </c>
      <c r="P180" s="1" t="str" cm="1">
        <f t="array" ref="P180">_xlfn.XLOOKUP(Y180,'Master AST results2'!AB$2:AB503,'Master AST results2'!S$2:S503)</f>
        <v>&lt;=2.0000</v>
      </c>
      <c r="Q180" s="1" cm="1">
        <f t="array" ref="Q180">_xlfn.XLOOKUP(Y180,'Master AST results2'!AB$2:AB503,'Master AST results2'!T$2:T503)</f>
        <v>0.25</v>
      </c>
      <c r="R180" s="1" t="str" cm="1">
        <f t="array" ref="R180">_xlfn.XLOOKUP(Y180,'Master AST results2'!AB$2:AB503,'Master AST results2'!U$2:U503)</f>
        <v>&lt;=1.0000</v>
      </c>
      <c r="S180" s="1" t="str" cm="1">
        <f t="array" ref="S180">_xlfn.XLOOKUP(Y180,'Master AST results2'!AB$2:AB503,'Master AST results2'!V$2:V503)</f>
        <v>&lt;=0.5000</v>
      </c>
      <c r="T180" s="1" t="str" cm="1">
        <f t="array" ref="T180">_xlfn.XLOOKUP(Y180, 'Master AST results2'!AB$2:AB503,'Master AST results2'!W$2:W503)</f>
        <v>&gt;256.0000</v>
      </c>
      <c r="U180" s="1" cm="1">
        <f t="array" ref="U180">_xlfn.XLOOKUP(Y180,'Master AST results2'!AB$2:AB503,'Master AST results2'!X$2:X503)</f>
        <v>2</v>
      </c>
      <c r="V180" s="31" t="s">
        <v>176</v>
      </c>
      <c r="W180" s="1">
        <v>1</v>
      </c>
      <c r="Y180" t="str">
        <f t="shared" si="2"/>
        <v>6987DOL</v>
      </c>
    </row>
    <row r="181" spans="1:25" x14ac:dyDescent="0.2">
      <c r="A181" cm="1">
        <f t="array" ref="A181">_xlfn.XLOOKUP(Y181,'NGS IDs for search'!I$2:I524,'NGS IDs for search'!A$2:A524)</f>
        <v>164</v>
      </c>
      <c r="B181">
        <v>6987</v>
      </c>
      <c r="C181" s="1" t="s">
        <v>390</v>
      </c>
      <c r="D181">
        <v>3</v>
      </c>
      <c r="E181" s="12" t="s">
        <v>104</v>
      </c>
      <c r="F181" s="19" t="s">
        <v>105</v>
      </c>
      <c r="G181" s="19" t="s">
        <v>389</v>
      </c>
      <c r="H181" s="12" t="s">
        <v>181</v>
      </c>
      <c r="I181" s="12" t="s">
        <v>181</v>
      </c>
      <c r="J181" t="s">
        <v>8</v>
      </c>
      <c r="K181">
        <v>118</v>
      </c>
      <c r="L181" s="1" t="str" cm="1">
        <f t="array" ref="L181">_xlfn.XLOOKUP(Y181,'Master AST results2'!AB$2:AB504,'Master AST results2'!K$2:K504)</f>
        <v>&lt;=0.1200</v>
      </c>
      <c r="M181" s="1" t="str" cm="1">
        <f t="array" ref="M181">_xlfn.XLOOKUP(Y181,'Master AST results2'!AB$2:AB504,'Master AST results2'!M$2:M504)</f>
        <v>&lt;=0.5000</v>
      </c>
      <c r="N181" s="1" t="str" cm="1">
        <f t="array" ref="N181">_xlfn.XLOOKUP(Y181,'Master AST results2'!AB$2:AB504,'Master AST results2'!O$2:O504)</f>
        <v xml:space="preserve"> &lt;=2.0000</v>
      </c>
      <c r="O181" s="1" t="str" cm="1">
        <f t="array" ref="O181">_xlfn.XLOOKUP(Y181,'Master AST results2'!AB$2:AB504,'Master AST results2'!Q$2:Q504)</f>
        <v>&lt;=0.2500</v>
      </c>
      <c r="P181" s="1" t="str" cm="1">
        <f t="array" ref="P181">_xlfn.XLOOKUP(Y181,'Master AST results2'!AB$2:AB504,'Master AST results2'!S$2:S504)</f>
        <v>&lt;=2.0000</v>
      </c>
      <c r="Q181" s="1" cm="1">
        <f t="array" ref="Q181">_xlfn.XLOOKUP(Y181,'Master AST results2'!AB$2:AB504,'Master AST results2'!T$2:T504)</f>
        <v>0.25</v>
      </c>
      <c r="R181" s="1" t="str" cm="1">
        <f t="array" ref="R181">_xlfn.XLOOKUP(Y181,'Master AST results2'!AB$2:AB504,'Master AST results2'!U$2:U504)</f>
        <v>&lt;=1.0000</v>
      </c>
      <c r="S181" s="1" t="str" cm="1">
        <f t="array" ref="S181">_xlfn.XLOOKUP(Y181,'Master AST results2'!AB$2:AB504,'Master AST results2'!V$2:V504)</f>
        <v>&lt;=0.5000</v>
      </c>
      <c r="T181" s="1" t="str" cm="1">
        <f t="array" ref="T181">_xlfn.XLOOKUP(Y181, 'Master AST results2'!AB$2:AB504,'Master AST results2'!W$2:W504)</f>
        <v>&gt;256.0000</v>
      </c>
      <c r="U181" s="1" cm="1">
        <f t="array" ref="U181">_xlfn.XLOOKUP(Y181,'Master AST results2'!AB$2:AB504,'Master AST results2'!X$2:X504)</f>
        <v>2</v>
      </c>
      <c r="V181" s="31" t="s">
        <v>176</v>
      </c>
      <c r="W181" s="1">
        <v>1</v>
      </c>
      <c r="Y181" t="str">
        <f t="shared" si="2"/>
        <v>6987PFL</v>
      </c>
    </row>
    <row r="182" spans="1:25" x14ac:dyDescent="0.2">
      <c r="A182" cm="1">
        <f t="array" ref="A182">_xlfn.XLOOKUP(Y182,'NGS IDs for search'!I$2:I525,'NGS IDs for search'!A$2:A525)</f>
        <v>269</v>
      </c>
      <c r="B182">
        <v>7055</v>
      </c>
      <c r="C182" s="1" t="s">
        <v>390</v>
      </c>
      <c r="D182">
        <v>1</v>
      </c>
      <c r="E182" s="12" t="s">
        <v>90</v>
      </c>
      <c r="F182" s="19" t="s">
        <v>91</v>
      </c>
      <c r="G182" s="19" t="s">
        <v>387</v>
      </c>
      <c r="H182" s="12" t="s">
        <v>388</v>
      </c>
      <c r="I182" s="12" t="s">
        <v>181</v>
      </c>
      <c r="J182" t="s">
        <v>8</v>
      </c>
      <c r="K182">
        <v>119</v>
      </c>
      <c r="L182" s="1" t="str" cm="1">
        <f t="array" ref="L182">_xlfn.XLOOKUP(Y182,'Master AST results2'!AB$2:AB505,'Master AST results2'!K$2:K505)</f>
        <v>&lt;=0.1200</v>
      </c>
      <c r="M182" s="1" t="str" cm="1">
        <f t="array" ref="M182">_xlfn.XLOOKUP(Y182,'Master AST results2'!AB$2:AB505,'Master AST results2'!M$2:M505)</f>
        <v>&lt;=0.5000</v>
      </c>
      <c r="N182" s="1" t="str" cm="1">
        <f t="array" ref="N182">_xlfn.XLOOKUP(Y182,'Master AST results2'!AB$2:AB505,'Master AST results2'!O$2:O505)</f>
        <v xml:space="preserve"> &lt;=2.0000</v>
      </c>
      <c r="O182" s="1" t="str" cm="1">
        <f t="array" ref="O182">_xlfn.XLOOKUP(Y182,'Master AST results2'!AB$2:AB505,'Master AST results2'!Q$2:Q505)</f>
        <v>&gt;4.0000</v>
      </c>
      <c r="P182" s="1" t="str" cm="1">
        <f t="array" ref="P182">_xlfn.XLOOKUP(Y182,'Master AST results2'!AB$2:AB505,'Master AST results2'!S$2:S505)</f>
        <v>&lt;=2.0000</v>
      </c>
      <c r="Q182" s="1" t="str" cm="1">
        <f t="array" ref="Q182">_xlfn.XLOOKUP(Y182,'Master AST results2'!AB$2:AB505,'Master AST results2'!T$2:T505)</f>
        <v>&lt;=0.1200</v>
      </c>
      <c r="R182" s="1" t="str" cm="1">
        <f t="array" ref="R182">_xlfn.XLOOKUP(Y182,'Master AST results2'!AB$2:AB505,'Master AST results2'!U$2:U505)</f>
        <v>&lt;=1.0000</v>
      </c>
      <c r="S182" s="1" t="str" cm="1">
        <f t="array" ref="S182">_xlfn.XLOOKUP(Y182,'Master AST results2'!AB$2:AB505,'Master AST results2'!V$2:V505)</f>
        <v>&lt;=0.5000</v>
      </c>
      <c r="T182" s="1" t="str" cm="1">
        <f t="array" ref="T182">_xlfn.XLOOKUP(Y182, 'Master AST results2'!AB$2:AB505,'Master AST results2'!W$2:W505)</f>
        <v>&lt;=32.0000</v>
      </c>
      <c r="U182" s="1" t="str" cm="1">
        <f t="array" ref="U182">_xlfn.XLOOKUP(Y182,'Master AST results2'!AB$2:AB505,'Master AST results2'!X$2:X505)</f>
        <v>&lt;=1.0000</v>
      </c>
      <c r="V182" s="31" t="s">
        <v>176</v>
      </c>
      <c r="W182" s="1">
        <v>1</v>
      </c>
      <c r="Y182" t="str">
        <f t="shared" si="2"/>
        <v>7055PFL</v>
      </c>
    </row>
    <row r="183" spans="1:25" x14ac:dyDescent="0.2">
      <c r="A183" cm="1">
        <f t="array" ref="A183">_xlfn.XLOOKUP(Y183,'NGS IDs for search'!I$2:I526,'NGS IDs for search'!A$2:A526)</f>
        <v>270</v>
      </c>
      <c r="B183">
        <v>7055</v>
      </c>
      <c r="C183" s="1" t="s">
        <v>390</v>
      </c>
      <c r="D183">
        <v>1</v>
      </c>
      <c r="E183" s="12" t="s">
        <v>90</v>
      </c>
      <c r="F183" s="60" t="s">
        <v>91</v>
      </c>
      <c r="G183" s="19" t="s">
        <v>387</v>
      </c>
      <c r="H183" s="12" t="s">
        <v>388</v>
      </c>
      <c r="I183" s="12" t="s">
        <v>181</v>
      </c>
      <c r="J183" t="s">
        <v>11</v>
      </c>
      <c r="K183">
        <v>120</v>
      </c>
      <c r="L183" s="1" t="str" cm="1">
        <f t="array" ref="L183">_xlfn.XLOOKUP(Y183,'Master AST results2'!AB$2:AB506,'Master AST results2'!K$2:K506)</f>
        <v>&lt;=0.1200</v>
      </c>
      <c r="M183" s="1" t="str" cm="1">
        <f t="array" ref="M183">_xlfn.XLOOKUP(Y183,'Master AST results2'!AB$2:AB506,'Master AST results2'!M$2:M506)</f>
        <v>&lt;=0.5000</v>
      </c>
      <c r="N183" s="1" t="str" cm="1">
        <f t="array" ref="N183">_xlfn.XLOOKUP(Y183,'Master AST results2'!AB$2:AB506,'Master AST results2'!O$2:O506)</f>
        <v xml:space="preserve"> &lt;=2.0000</v>
      </c>
      <c r="O183" s="1" cm="1">
        <f t="array" ref="O183">_xlfn.XLOOKUP(Y183,'Master AST results2'!AB$2:AB506,'Master AST results2'!Q$2:Q506)</f>
        <v>4</v>
      </c>
      <c r="P183" s="1" t="str" cm="1">
        <f t="array" ref="P183">_xlfn.XLOOKUP(Y183,'Master AST results2'!AB$2:AB506,'Master AST results2'!S$2:S506)</f>
        <v>&lt;=2.0000</v>
      </c>
      <c r="Q183" s="1" t="str" cm="1">
        <f t="array" ref="Q183">_xlfn.XLOOKUP(Y183,'Master AST results2'!AB$2:AB506,'Master AST results2'!T$2:T506)</f>
        <v>&lt;=0.1200</v>
      </c>
      <c r="R183" s="1" t="str" cm="1">
        <f t="array" ref="R183">_xlfn.XLOOKUP(Y183,'Master AST results2'!AB$2:AB506,'Master AST results2'!U$2:U506)</f>
        <v>&lt;=1.0000</v>
      </c>
      <c r="S183" s="1" t="str" cm="1">
        <f t="array" ref="S183">_xlfn.XLOOKUP(Y183,'Master AST results2'!AB$2:AB506,'Master AST results2'!V$2:V506)</f>
        <v>&lt;=0.5000</v>
      </c>
      <c r="T183" s="1" t="str" cm="1">
        <f t="array" ref="T183">_xlfn.XLOOKUP(Y183, 'Master AST results2'!AB$2:AB506,'Master AST results2'!W$2:W506)</f>
        <v>&lt;=32.0000</v>
      </c>
      <c r="U183" s="1" t="str" cm="1">
        <f t="array" ref="U183">_xlfn.XLOOKUP(Y183,'Master AST results2'!AB$2:AB506,'Master AST results2'!X$2:X506)</f>
        <v>&lt;=1.0000</v>
      </c>
      <c r="V183" s="31" t="s">
        <v>176</v>
      </c>
      <c r="W183" s="1">
        <v>1</v>
      </c>
      <c r="Y183" t="str">
        <f t="shared" si="2"/>
        <v>7055PFR</v>
      </c>
    </row>
    <row r="184" spans="1:25" x14ac:dyDescent="0.2">
      <c r="A184" cm="1">
        <f t="array" ref="A184">_xlfn.XLOOKUP(Y184,'NGS IDs for search'!I$2:I527,'NGS IDs for search'!A$2:A527)</f>
        <v>271</v>
      </c>
      <c r="B184">
        <v>7059</v>
      </c>
      <c r="C184" s="1" t="s">
        <v>390</v>
      </c>
      <c r="D184">
        <v>2</v>
      </c>
      <c r="E184" s="12" t="s">
        <v>90</v>
      </c>
      <c r="F184" s="60" t="s">
        <v>91</v>
      </c>
      <c r="G184" s="19" t="s">
        <v>387</v>
      </c>
      <c r="H184" s="12" t="s">
        <v>388</v>
      </c>
      <c r="I184" s="12" t="s">
        <v>181</v>
      </c>
      <c r="J184" t="s">
        <v>8</v>
      </c>
      <c r="K184">
        <v>121</v>
      </c>
      <c r="L184" s="1" t="str" cm="1">
        <f t="array" ref="L184">_xlfn.XLOOKUP(Y184,'Master AST results2'!AB$2:AB507,'Master AST results2'!K$2:K507)</f>
        <v>&lt;=0.1200</v>
      </c>
      <c r="M184" s="1" t="str" cm="1">
        <f t="array" ref="M184">_xlfn.XLOOKUP(Y184,'Master AST results2'!AB$2:AB507,'Master AST results2'!M$2:M507)</f>
        <v>&lt;=0.5000</v>
      </c>
      <c r="N184" s="1" t="str" cm="1">
        <f t="array" ref="N184">_xlfn.XLOOKUP(Y184,'Master AST results2'!AB$2:AB507,'Master AST results2'!O$2:O507)</f>
        <v xml:space="preserve"> &lt;=2.0000</v>
      </c>
      <c r="O184" s="1" t="str" cm="1">
        <f t="array" ref="O184">_xlfn.XLOOKUP(Y184,'Master AST results2'!AB$2:AB507,'Master AST results2'!Q$2:Q507)</f>
        <v>&lt;=0.2500</v>
      </c>
      <c r="P184" s="1" t="str" cm="1">
        <f t="array" ref="P184">_xlfn.XLOOKUP(Y184,'Master AST results2'!AB$2:AB507,'Master AST results2'!S$2:S507)</f>
        <v>&lt;=2.0000</v>
      </c>
      <c r="Q184" s="1" t="str" cm="1">
        <f t="array" ref="Q184">_xlfn.XLOOKUP(Y184,'Master AST results2'!AB$2:AB507,'Master AST results2'!T$2:T507)</f>
        <v>&lt;=0.1200</v>
      </c>
      <c r="R184" s="1" t="str" cm="1">
        <f t="array" ref="R184">_xlfn.XLOOKUP(Y184,'Master AST results2'!AB$2:AB507,'Master AST results2'!U$2:U507)</f>
        <v>&lt;=1.0000</v>
      </c>
      <c r="S184" s="1" t="str" cm="1">
        <f t="array" ref="S184">_xlfn.XLOOKUP(Y184,'Master AST results2'!AB$2:AB507,'Master AST results2'!V$2:V507)</f>
        <v>&lt;=0.5000</v>
      </c>
      <c r="T184" s="1" t="str" cm="1">
        <f t="array" ref="T184">_xlfn.XLOOKUP(Y184, 'Master AST results2'!AB$2:AB507,'Master AST results2'!W$2:W507)</f>
        <v>&lt;=32.0000</v>
      </c>
      <c r="U184" s="1" t="str" cm="1">
        <f t="array" ref="U184">_xlfn.XLOOKUP(Y184,'Master AST results2'!AB$2:AB507,'Master AST results2'!X$2:X507)</f>
        <v>&gt;8.0000</v>
      </c>
      <c r="V184" s="31" t="s">
        <v>176</v>
      </c>
      <c r="W184" s="1">
        <v>1</v>
      </c>
      <c r="Y184" t="str">
        <f t="shared" si="2"/>
        <v>7059PFL</v>
      </c>
    </row>
    <row r="185" spans="1:25" x14ac:dyDescent="0.2">
      <c r="A185" cm="1">
        <f t="array" ref="A185">_xlfn.XLOOKUP(Y185,'NGS IDs for search'!I$2:I528,'NGS IDs for search'!A$2:A528)</f>
        <v>272</v>
      </c>
      <c r="B185">
        <v>7059</v>
      </c>
      <c r="C185" s="1" t="s">
        <v>390</v>
      </c>
      <c r="D185">
        <v>2</v>
      </c>
      <c r="E185" s="12" t="s">
        <v>90</v>
      </c>
      <c r="F185" s="60" t="s">
        <v>91</v>
      </c>
      <c r="G185" s="19" t="s">
        <v>387</v>
      </c>
      <c r="H185" s="12" t="s">
        <v>388</v>
      </c>
      <c r="I185" s="12" t="s">
        <v>181</v>
      </c>
      <c r="J185" t="s">
        <v>11</v>
      </c>
      <c r="K185">
        <v>122</v>
      </c>
      <c r="L185" s="1" t="str" cm="1">
        <f t="array" ref="L185">_xlfn.XLOOKUP(Y185,'Master AST results2'!AB$2:AB508,'Master AST results2'!K$2:K508)</f>
        <v>&lt;=0.1200</v>
      </c>
      <c r="M185" s="1" t="str" cm="1">
        <f t="array" ref="M185">_xlfn.XLOOKUP(Y185,'Master AST results2'!AB$2:AB508,'Master AST results2'!M$2:M508)</f>
        <v>&lt;=0.5000</v>
      </c>
      <c r="N185" s="1" t="str" cm="1">
        <f t="array" ref="N185">_xlfn.XLOOKUP(Y185,'Master AST results2'!AB$2:AB508,'Master AST results2'!O$2:O508)</f>
        <v xml:space="preserve"> &lt;=2.0000</v>
      </c>
      <c r="O185" s="1" t="str" cm="1">
        <f t="array" ref="O185">_xlfn.XLOOKUP(Y185,'Master AST results2'!AB$2:AB508,'Master AST results2'!Q$2:Q508)</f>
        <v>&lt;=0.2500</v>
      </c>
      <c r="P185" s="1" t="str" cm="1">
        <f t="array" ref="P185">_xlfn.XLOOKUP(Y185,'Master AST results2'!AB$2:AB508,'Master AST results2'!S$2:S508)</f>
        <v>&lt;=2.0000</v>
      </c>
      <c r="Q185" s="1" t="str" cm="1">
        <f t="array" ref="Q185">_xlfn.XLOOKUP(Y185,'Master AST results2'!AB$2:AB508,'Master AST results2'!T$2:T508)</f>
        <v>&lt;=0.1200</v>
      </c>
      <c r="R185" s="1" t="str" cm="1">
        <f t="array" ref="R185">_xlfn.XLOOKUP(Y185,'Master AST results2'!AB$2:AB508,'Master AST results2'!U$2:U508)</f>
        <v>&lt;=1.0000</v>
      </c>
      <c r="S185" s="1" t="str" cm="1">
        <f t="array" ref="S185">_xlfn.XLOOKUP(Y185,'Master AST results2'!AB$2:AB508,'Master AST results2'!V$2:V508)</f>
        <v>&lt;=0.5000</v>
      </c>
      <c r="T185" s="1" t="str" cm="1">
        <f t="array" ref="T185">_xlfn.XLOOKUP(Y185, 'Master AST results2'!AB$2:AB508,'Master AST results2'!W$2:W508)</f>
        <v>&lt;=32.0000</v>
      </c>
      <c r="U185" s="1" t="str" cm="1">
        <f t="array" ref="U185">_xlfn.XLOOKUP(Y185,'Master AST results2'!AB$2:AB508,'Master AST results2'!X$2:X508)</f>
        <v>&lt;=1.0000</v>
      </c>
      <c r="V185" s="31" t="s">
        <v>176</v>
      </c>
      <c r="W185" s="1">
        <v>1</v>
      </c>
      <c r="Y185" t="str">
        <f t="shared" si="2"/>
        <v>7059PFR</v>
      </c>
    </row>
    <row r="186" spans="1:25" x14ac:dyDescent="0.2">
      <c r="A186" cm="1">
        <f t="array" ref="A186">_xlfn.XLOOKUP(Y186,'NGS IDs for search'!I$2:I529,'NGS IDs for search'!A$2:A529)</f>
        <v>273</v>
      </c>
      <c r="B186">
        <v>7181</v>
      </c>
      <c r="C186" s="1" t="s">
        <v>390</v>
      </c>
      <c r="D186">
        <v>1</v>
      </c>
      <c r="E186" s="12" t="s">
        <v>106</v>
      </c>
      <c r="F186" s="19" t="s">
        <v>107</v>
      </c>
      <c r="G186" s="19" t="s">
        <v>387</v>
      </c>
      <c r="H186" s="12" t="s">
        <v>388</v>
      </c>
      <c r="I186" s="12" t="s">
        <v>181</v>
      </c>
      <c r="J186" t="s">
        <v>11</v>
      </c>
      <c r="K186">
        <v>123</v>
      </c>
      <c r="L186" s="1" t="str" cm="1">
        <f t="array" ref="L186">_xlfn.XLOOKUP(Y186,'Master AST results2'!AB$2:AB509,'Master AST results2'!K$2:K509)</f>
        <v>&lt;=0.1200</v>
      </c>
      <c r="M186" s="1" t="str" cm="1">
        <f t="array" ref="M186">_xlfn.XLOOKUP(Y186,'Master AST results2'!AB$2:AB509,'Master AST results2'!M$2:M509)</f>
        <v>&lt;=0.5000</v>
      </c>
      <c r="N186" s="1" t="str" cm="1">
        <f t="array" ref="N186">_xlfn.XLOOKUP(Y186,'Master AST results2'!AB$2:AB509,'Master AST results2'!O$2:O509)</f>
        <v xml:space="preserve"> &lt;=2.0000</v>
      </c>
      <c r="O186" s="1" t="str" cm="1">
        <f t="array" ref="O186">_xlfn.XLOOKUP(Y186,'Master AST results2'!AB$2:AB509,'Master AST results2'!Q$2:Q509)</f>
        <v>&lt;=0.2500</v>
      </c>
      <c r="P186" s="1" t="str" cm="1">
        <f t="array" ref="P186">_xlfn.XLOOKUP(Y186,'Master AST results2'!AB$2:AB509,'Master AST results2'!S$2:S509)</f>
        <v>&lt;=2.0000</v>
      </c>
      <c r="Q186" s="1" t="str" cm="1">
        <f t="array" ref="Q186">_xlfn.XLOOKUP(Y186,'Master AST results2'!AB$2:AB509,'Master AST results2'!T$2:T509)</f>
        <v>&lt;=0.1200</v>
      </c>
      <c r="R186" s="1" t="str" cm="1">
        <f t="array" ref="R186">_xlfn.XLOOKUP(Y186,'Master AST results2'!AB$2:AB509,'Master AST results2'!U$2:U509)</f>
        <v>&lt;=1.0000</v>
      </c>
      <c r="S186" s="1" t="str" cm="1">
        <f t="array" ref="S186">_xlfn.XLOOKUP(Y186,'Master AST results2'!AB$2:AB509,'Master AST results2'!V$2:V509)</f>
        <v>&lt;=0.5000</v>
      </c>
      <c r="T186" s="1" t="str" cm="1">
        <f t="array" ref="T186">_xlfn.XLOOKUP(Y186, 'Master AST results2'!AB$2:AB509,'Master AST results2'!W$2:W509)</f>
        <v>&gt;256.0000</v>
      </c>
      <c r="U186" s="1" t="str" cm="1">
        <f t="array" ref="U186">_xlfn.XLOOKUP(Y186,'Master AST results2'!AB$2:AB509,'Master AST results2'!X$2:X509)</f>
        <v>&lt;=1.0000</v>
      </c>
      <c r="V186" s="31" t="s">
        <v>176</v>
      </c>
      <c r="W186" s="1">
        <v>1</v>
      </c>
      <c r="Y186" t="str">
        <f t="shared" si="2"/>
        <v>7181PFR</v>
      </c>
    </row>
    <row r="187" spans="1:25" x14ac:dyDescent="0.2">
      <c r="A187" cm="1">
        <f t="array" ref="A187">_xlfn.XLOOKUP(Y187,'NGS IDs for search'!I$2:I361,'NGS IDs for search'!A$2:A361)</f>
        <v>81</v>
      </c>
      <c r="B187">
        <v>7221</v>
      </c>
      <c r="C187" s="1" t="s">
        <v>390</v>
      </c>
      <c r="D187">
        <v>1</v>
      </c>
      <c r="E187" s="12" t="s">
        <v>100</v>
      </c>
      <c r="F187" s="60" t="s">
        <v>101</v>
      </c>
      <c r="G187" s="19" t="s">
        <v>389</v>
      </c>
      <c r="H187" s="12" t="s">
        <v>180</v>
      </c>
      <c r="I187" s="12" t="s">
        <v>180</v>
      </c>
      <c r="J187" t="s">
        <v>8</v>
      </c>
      <c r="K187">
        <v>42</v>
      </c>
      <c r="L187" s="1" t="str" cm="1">
        <f t="array" ref="L187">_xlfn.XLOOKUP(Y187,'Master AST results2'!AB$2:AB510,'Master AST results2'!K$2:K510)</f>
        <v>&lt;=0.1200</v>
      </c>
      <c r="M187" s="1" t="str" cm="1">
        <f t="array" ref="M187">_xlfn.XLOOKUP(Y187,'Master AST results2'!AB$2:AB510,'Master AST results2'!M$2:M510)</f>
        <v>&lt;=0.5000</v>
      </c>
      <c r="N187" s="1" t="str" cm="1">
        <f t="array" ref="N187">_xlfn.XLOOKUP(Y187,'Master AST results2'!AB$2:AB510,'Master AST results2'!O$2:O510)</f>
        <v xml:space="preserve"> &lt;=2.0000</v>
      </c>
      <c r="O187" s="1" t="str" cm="1">
        <f t="array" ref="O187">_xlfn.XLOOKUP(Y187,'Master AST results2'!AB$2:AB510,'Master AST results2'!Q$2:Q510)</f>
        <v>&gt;4.0000</v>
      </c>
      <c r="P187" s="1" t="str" cm="1">
        <f t="array" ref="P187">_xlfn.XLOOKUP(Y187,'Master AST results2'!AB$2:AB510,'Master AST results2'!S$2:S510)</f>
        <v>&lt;=2.0000</v>
      </c>
      <c r="Q187" s="1" t="str" cm="1">
        <f t="array" ref="Q187">_xlfn.XLOOKUP(Y187,'Master AST results2'!AB$2:AB510,'Master AST results2'!T$2:T510)</f>
        <v>&lt;=0.1200</v>
      </c>
      <c r="R187" s="1" t="str" cm="1">
        <f t="array" ref="R187">_xlfn.XLOOKUP(Y187,'Master AST results2'!AB$2:AB510,'Master AST results2'!U$2:U510)</f>
        <v>&lt;=1.0000</v>
      </c>
      <c r="S187" s="1" t="str" cm="1">
        <f t="array" ref="S187">_xlfn.XLOOKUP(Y187,'Master AST results2'!AB$2:AB510,'Master AST results2'!V$2:V510)</f>
        <v>&gt;4.0000</v>
      </c>
      <c r="T187" s="1" t="str" cm="1">
        <f t="array" ref="T187">_xlfn.XLOOKUP(Y187, 'Master AST results2'!AB$2:AB510,'Master AST results2'!W$2:W510)</f>
        <v>&lt;=32.0000</v>
      </c>
      <c r="U187" s="1" t="str" cm="1">
        <f t="array" ref="U187">_xlfn.XLOOKUP(Y187,'Master AST results2'!AB$2:AB510,'Master AST results2'!X$2:X510)</f>
        <v>&gt;8.0000</v>
      </c>
      <c r="V187" s="31" t="s">
        <v>176</v>
      </c>
      <c r="W187" s="1">
        <v>1</v>
      </c>
      <c r="Y187" t="str">
        <f t="shared" si="2"/>
        <v>7221DOL</v>
      </c>
    </row>
    <row r="188" spans="1:25" x14ac:dyDescent="0.2">
      <c r="A188" cm="1">
        <f t="array" ref="A188">_xlfn.XLOOKUP(Y188,'NGS IDs for search'!I$2:I362,'NGS IDs for search'!A$2:A362)</f>
        <v>82</v>
      </c>
      <c r="B188">
        <v>7221</v>
      </c>
      <c r="C188" s="1" t="s">
        <v>390</v>
      </c>
      <c r="D188">
        <v>1</v>
      </c>
      <c r="E188" s="12" t="s">
        <v>106</v>
      </c>
      <c r="F188" s="19" t="s">
        <v>107</v>
      </c>
      <c r="G188" s="19" t="s">
        <v>389</v>
      </c>
      <c r="H188" s="12" t="s">
        <v>180</v>
      </c>
      <c r="I188" s="12" t="s">
        <v>180</v>
      </c>
      <c r="J188" t="s">
        <v>11</v>
      </c>
      <c r="K188">
        <v>43</v>
      </c>
      <c r="L188" s="1" t="str" cm="1">
        <f t="array" ref="L188">_xlfn.XLOOKUP(Y188,'Master AST results2'!AB$2:AB511,'Master AST results2'!K$2:K511)</f>
        <v>&lt;=0.1200</v>
      </c>
      <c r="M188" s="1" t="str" cm="1">
        <f t="array" ref="M188">_xlfn.XLOOKUP(Y188,'Master AST results2'!AB$2:AB511,'Master AST results2'!M$2:M511)</f>
        <v>&lt;=0.5000</v>
      </c>
      <c r="N188" s="1" t="str" cm="1">
        <f t="array" ref="N188">_xlfn.XLOOKUP(Y188,'Master AST results2'!AB$2:AB511,'Master AST results2'!O$2:O511)</f>
        <v xml:space="preserve"> &lt;=2.0000</v>
      </c>
      <c r="O188" s="1" t="str" cm="1">
        <f t="array" ref="O188">_xlfn.XLOOKUP(Y188,'Master AST results2'!AB$2:AB511,'Master AST results2'!Q$2:Q511)</f>
        <v>&lt;=0.2500</v>
      </c>
      <c r="P188" s="1" t="str" cm="1">
        <f t="array" ref="P188">_xlfn.XLOOKUP(Y188,'Master AST results2'!AB$2:AB511,'Master AST results2'!S$2:S511)</f>
        <v>&lt;=2.0000</v>
      </c>
      <c r="Q188" s="1" t="str" cm="1">
        <f t="array" ref="Q188">_xlfn.XLOOKUP(Y188,'Master AST results2'!AB$2:AB511,'Master AST results2'!T$2:T511)</f>
        <v>&lt;=0.1200</v>
      </c>
      <c r="R188" s="1" t="str" cm="1">
        <f t="array" ref="R188">_xlfn.XLOOKUP(Y188,'Master AST results2'!AB$2:AB511,'Master AST results2'!U$2:U511)</f>
        <v>&lt;=1.0000</v>
      </c>
      <c r="S188" s="1" cm="1">
        <f t="array" ref="S188">_xlfn.XLOOKUP(Y188,'Master AST results2'!AB$2:AB511,'Master AST results2'!V$2:V511)</f>
        <v>2</v>
      </c>
      <c r="T188" s="1" cm="1">
        <f t="array" ref="T188">_xlfn.XLOOKUP(Y188, 'Master AST results2'!AB$2:AB511,'Master AST results2'!W$2:W511)</f>
        <v>64</v>
      </c>
      <c r="U188" s="1" t="str" cm="1">
        <f t="array" ref="U188">_xlfn.XLOOKUP(Y188,'Master AST results2'!AB$2:AB511,'Master AST results2'!X$2:X511)</f>
        <v>&lt;=1.0000</v>
      </c>
      <c r="V188" s="31" t="s">
        <v>176</v>
      </c>
      <c r="W188" s="1">
        <v>1</v>
      </c>
      <c r="Y188" t="str">
        <f t="shared" si="2"/>
        <v>7221DOR</v>
      </c>
    </row>
    <row r="189" spans="1:25" x14ac:dyDescent="0.2">
      <c r="A189" cm="1">
        <f t="array" ref="A189">_xlfn.XLOOKUP(Y189,'NGS IDs for search'!I$2:I530,'NGS IDs for search'!A$2:A530)</f>
        <v>165</v>
      </c>
      <c r="B189">
        <v>7221</v>
      </c>
      <c r="C189" s="1" t="s">
        <v>390</v>
      </c>
      <c r="D189">
        <v>1</v>
      </c>
      <c r="E189" s="12" t="s">
        <v>100</v>
      </c>
      <c r="F189" s="19" t="s">
        <v>101</v>
      </c>
      <c r="G189" s="19" t="s">
        <v>389</v>
      </c>
      <c r="H189" s="12" t="s">
        <v>181</v>
      </c>
      <c r="I189" s="12" t="s">
        <v>181</v>
      </c>
      <c r="J189" t="s">
        <v>8</v>
      </c>
      <c r="K189">
        <v>124</v>
      </c>
      <c r="L189" s="1" t="str" cm="1">
        <f t="array" ref="L189">_xlfn.XLOOKUP(Y189,'Master AST results2'!AB$2:AB512,'Master AST results2'!K$2:K512)</f>
        <v>&lt;=0.1200</v>
      </c>
      <c r="M189" s="1" t="str" cm="1">
        <f t="array" ref="M189">_xlfn.XLOOKUP(Y189,'Master AST results2'!AB$2:AB512,'Master AST results2'!M$2:M512)</f>
        <v>&lt;=0.5000</v>
      </c>
      <c r="N189" s="1" t="str" cm="1">
        <f t="array" ref="N189">_xlfn.XLOOKUP(Y189,'Master AST results2'!AB$2:AB512,'Master AST results2'!O$2:O512)</f>
        <v xml:space="preserve"> &lt;=2.0000</v>
      </c>
      <c r="O189" s="1" t="str" cm="1">
        <f t="array" ref="O189">_xlfn.XLOOKUP(Y189,'Master AST results2'!AB$2:AB512,'Master AST results2'!Q$2:Q512)</f>
        <v>&gt;4.0000</v>
      </c>
      <c r="P189" s="1" t="str" cm="1">
        <f t="array" ref="P189">_xlfn.XLOOKUP(Y189,'Master AST results2'!AB$2:AB512,'Master AST results2'!S$2:S512)</f>
        <v>&lt;=2.0000</v>
      </c>
      <c r="Q189" s="1" t="str" cm="1">
        <f t="array" ref="Q189">_xlfn.XLOOKUP(Y189,'Master AST results2'!AB$2:AB512,'Master AST results2'!T$2:T512)</f>
        <v>&lt;=0.1200</v>
      </c>
      <c r="R189" s="1" t="str" cm="1">
        <f t="array" ref="R189">_xlfn.XLOOKUP(Y189,'Master AST results2'!AB$2:AB512,'Master AST results2'!U$2:U512)</f>
        <v>&lt;=1.0000</v>
      </c>
      <c r="S189" s="1" t="str" cm="1">
        <f t="array" ref="S189">_xlfn.XLOOKUP(Y189,'Master AST results2'!AB$2:AB512,'Master AST results2'!V$2:V512)</f>
        <v>&gt;4.0000</v>
      </c>
      <c r="T189" s="1" t="str" cm="1">
        <f t="array" ref="T189">_xlfn.XLOOKUP(Y189, 'Master AST results2'!AB$2:AB512,'Master AST results2'!W$2:W512)</f>
        <v>&lt;=32.0000</v>
      </c>
      <c r="U189" s="1" t="str" cm="1">
        <f t="array" ref="U189">_xlfn.XLOOKUP(Y189,'Master AST results2'!AB$2:AB512,'Master AST results2'!X$2:X512)</f>
        <v>&gt;8.0000</v>
      </c>
      <c r="V189" s="31" t="s">
        <v>176</v>
      </c>
      <c r="W189" s="1">
        <v>1</v>
      </c>
      <c r="Y189" t="str">
        <f t="shared" ref="Y189:Y250" si="3">B189&amp;I189&amp;J189</f>
        <v>7221PFL</v>
      </c>
    </row>
    <row r="190" spans="1:25" s="96" customFormat="1" x14ac:dyDescent="0.2">
      <c r="A190" cm="1">
        <f t="array" ref="A190">_xlfn.XLOOKUP(Y190,'NGS IDs for search'!I$2:I531,'NGS IDs for search'!A$2:A531)</f>
        <v>166</v>
      </c>
      <c r="B190">
        <v>7221</v>
      </c>
      <c r="C190" s="1" t="s">
        <v>390</v>
      </c>
      <c r="D190">
        <v>1</v>
      </c>
      <c r="E190" s="12" t="s">
        <v>106</v>
      </c>
      <c r="F190" s="19" t="s">
        <v>107</v>
      </c>
      <c r="G190" s="19" t="s">
        <v>389</v>
      </c>
      <c r="H190" s="12" t="s">
        <v>181</v>
      </c>
      <c r="I190" s="12" t="s">
        <v>181</v>
      </c>
      <c r="J190" t="s">
        <v>11</v>
      </c>
      <c r="K190">
        <v>125</v>
      </c>
      <c r="L190" s="1" t="str" cm="1">
        <f t="array" ref="L190">_xlfn.XLOOKUP(Y190,'Master AST results2'!AB$2:AB513,'Master AST results2'!K$2:K513)</f>
        <v>&lt;=0.1200</v>
      </c>
      <c r="M190" s="1" cm="1">
        <f t="array" ref="M190">_xlfn.XLOOKUP(Y190,'Master AST results2'!AB$2:AB513,'Master AST results2'!M$2:M513)</f>
        <v>1</v>
      </c>
      <c r="N190" s="1" t="str" cm="1">
        <f t="array" ref="N190">_xlfn.XLOOKUP(Y190,'Master AST results2'!AB$2:AB513,'Master AST results2'!O$2:O513)</f>
        <v xml:space="preserve"> &lt;=2.0000</v>
      </c>
      <c r="O190" s="1" t="str" cm="1">
        <f t="array" ref="O190">_xlfn.XLOOKUP(Y190,'Master AST results2'!AB$2:AB513,'Master AST results2'!Q$2:Q513)</f>
        <v>&lt;=0.2500</v>
      </c>
      <c r="P190" s="1" t="str" cm="1">
        <f t="array" ref="P190">_xlfn.XLOOKUP(Y190,'Master AST results2'!AB$2:AB513,'Master AST results2'!S$2:S513)</f>
        <v>&lt;=2.0000</v>
      </c>
      <c r="Q190" s="1" t="str" cm="1">
        <f t="array" ref="Q190">_xlfn.XLOOKUP(Y190,'Master AST results2'!AB$2:AB513,'Master AST results2'!T$2:T513)</f>
        <v>&lt;=0.1200</v>
      </c>
      <c r="R190" s="1" t="str" cm="1">
        <f t="array" ref="R190">_xlfn.XLOOKUP(Y190,'Master AST results2'!AB$2:AB513,'Master AST results2'!U$2:U513)</f>
        <v>&lt;=1.0000</v>
      </c>
      <c r="S190" s="1" cm="1">
        <f t="array" ref="S190">_xlfn.XLOOKUP(Y190,'Master AST results2'!AB$2:AB513,'Master AST results2'!V$2:V513)</f>
        <v>4</v>
      </c>
      <c r="T190" s="1" t="str" cm="1">
        <f t="array" ref="T190">_xlfn.XLOOKUP(Y190, 'Master AST results2'!AB$2:AB513,'Master AST results2'!W$2:W513)</f>
        <v>&gt;256.0000</v>
      </c>
      <c r="U190" s="1" t="str" cm="1">
        <f t="array" ref="U190">_xlfn.XLOOKUP(Y190,'Master AST results2'!AB$2:AB513,'Master AST results2'!X$2:X513)</f>
        <v>&lt;=1.0000</v>
      </c>
      <c r="V190" s="31" t="s">
        <v>176</v>
      </c>
      <c r="W190" s="1">
        <v>1</v>
      </c>
      <c r="X190"/>
      <c r="Y190" t="str">
        <f t="shared" si="3"/>
        <v>7221PFR</v>
      </c>
    </row>
    <row r="191" spans="1:25" x14ac:dyDescent="0.2">
      <c r="A191" cm="1">
        <f t="array" ref="A191">_xlfn.XLOOKUP(Y191,'NGS IDs for search'!I$2:I363,'NGS IDs for search'!A$2:A363)</f>
        <v>83</v>
      </c>
      <c r="B191">
        <v>7263</v>
      </c>
      <c r="C191" s="1" t="s">
        <v>390</v>
      </c>
      <c r="D191">
        <v>3</v>
      </c>
      <c r="E191" s="12" t="s">
        <v>104</v>
      </c>
      <c r="F191" s="19" t="s">
        <v>105</v>
      </c>
      <c r="G191" s="19" t="s">
        <v>389</v>
      </c>
      <c r="H191" s="12" t="s">
        <v>180</v>
      </c>
      <c r="I191" s="12" t="s">
        <v>180</v>
      </c>
      <c r="J191" t="s">
        <v>8</v>
      </c>
      <c r="K191">
        <v>44</v>
      </c>
      <c r="L191" s="1" t="str" cm="1">
        <f t="array" ref="L191">_xlfn.XLOOKUP(Y191,'Master AST results2'!AB$2:AB514,'Master AST results2'!K$2:K514)</f>
        <v>&lt;=0.1200</v>
      </c>
      <c r="M191" s="1" t="str" cm="1">
        <f t="array" ref="M191">_xlfn.XLOOKUP(Y191,'Master AST results2'!AB$2:AB514,'Master AST results2'!M$2:M514)</f>
        <v>&lt;=0.5000</v>
      </c>
      <c r="N191" s="1" t="str" cm="1">
        <f t="array" ref="N191">_xlfn.XLOOKUP(Y191,'Master AST results2'!AB$2:AB514,'Master AST results2'!O$2:O514)</f>
        <v xml:space="preserve"> &lt;=2.0000</v>
      </c>
      <c r="O191" s="1" t="str" cm="1">
        <f t="array" ref="O191">_xlfn.XLOOKUP(Y191,'Master AST results2'!AB$2:AB514,'Master AST results2'!Q$2:Q514)</f>
        <v>&lt;=0.2500</v>
      </c>
      <c r="P191" s="1" t="str" cm="1">
        <f t="array" ref="P191">_xlfn.XLOOKUP(Y191,'Master AST results2'!AB$2:AB514,'Master AST results2'!S$2:S514)</f>
        <v>&lt;=2.0000</v>
      </c>
      <c r="Q191" s="1" cm="1">
        <f t="array" ref="Q191">_xlfn.XLOOKUP(Y191,'Master AST results2'!AB$2:AB514,'Master AST results2'!T$2:T514)</f>
        <v>0.5</v>
      </c>
      <c r="R191" s="1" t="str" cm="1">
        <f t="array" ref="R191">_xlfn.XLOOKUP(Y191,'Master AST results2'!AB$2:AB514,'Master AST results2'!U$2:U514)</f>
        <v>&lt;=1.0000</v>
      </c>
      <c r="S191" s="1" t="str" cm="1">
        <f t="array" ref="S191">_xlfn.XLOOKUP(Y191,'Master AST results2'!AB$2:AB514,'Master AST results2'!V$2:V514)</f>
        <v>&lt;=0.5000</v>
      </c>
      <c r="T191" s="1" t="str" cm="1">
        <f t="array" ref="T191">_xlfn.XLOOKUP(Y191, 'Master AST results2'!AB$2:AB514,'Master AST results2'!W$2:W514)</f>
        <v>&gt;256.0000</v>
      </c>
      <c r="U191" s="1" cm="1">
        <f t="array" ref="U191">_xlfn.XLOOKUP(Y191,'Master AST results2'!AB$2:AB514,'Master AST results2'!X$2:X514)</f>
        <v>2</v>
      </c>
      <c r="V191" s="31" t="s">
        <v>176</v>
      </c>
      <c r="W191" s="1">
        <v>1</v>
      </c>
      <c r="Y191" t="str">
        <f t="shared" si="3"/>
        <v>7263DOL</v>
      </c>
    </row>
    <row r="192" spans="1:25" x14ac:dyDescent="0.2">
      <c r="A192" cm="1">
        <f t="array" ref="A192">_xlfn.XLOOKUP(Y192,'NGS IDs for search'!I$2:I532,'NGS IDs for search'!A$2:A532)</f>
        <v>167</v>
      </c>
      <c r="B192">
        <v>7263</v>
      </c>
      <c r="C192" s="1" t="s">
        <v>390</v>
      </c>
      <c r="D192">
        <v>3</v>
      </c>
      <c r="E192" s="12" t="s">
        <v>104</v>
      </c>
      <c r="F192" s="19" t="s">
        <v>105</v>
      </c>
      <c r="G192" s="19" t="s">
        <v>389</v>
      </c>
      <c r="H192" s="12" t="s">
        <v>181</v>
      </c>
      <c r="I192" s="12" t="s">
        <v>181</v>
      </c>
      <c r="J192" t="s">
        <v>8</v>
      </c>
      <c r="K192">
        <v>126</v>
      </c>
      <c r="L192" s="1" t="str" cm="1">
        <f t="array" ref="L192">_xlfn.XLOOKUP(Y192,'Master AST results2'!AB$2:AB515,'Master AST results2'!K$2:K515)</f>
        <v>&lt;=0.1200</v>
      </c>
      <c r="M192" s="1" t="str" cm="1">
        <f t="array" ref="M192">_xlfn.XLOOKUP(Y192,'Master AST results2'!AB$2:AB515,'Master AST results2'!M$2:M515)</f>
        <v>&lt;=0.5000</v>
      </c>
      <c r="N192" s="1" t="str" cm="1">
        <f t="array" ref="N192">_xlfn.XLOOKUP(Y192,'Master AST results2'!AB$2:AB515,'Master AST results2'!O$2:O515)</f>
        <v xml:space="preserve"> &lt;=2.0000</v>
      </c>
      <c r="O192" s="1" t="str" cm="1">
        <f t="array" ref="O192">_xlfn.XLOOKUP(Y192,'Master AST results2'!AB$2:AB515,'Master AST results2'!Q$2:Q515)</f>
        <v>&lt;=0.2500</v>
      </c>
      <c r="P192" s="1" t="str" cm="1">
        <f t="array" ref="P192">_xlfn.XLOOKUP(Y192,'Master AST results2'!AB$2:AB515,'Master AST results2'!S$2:S515)</f>
        <v>&lt;=2.0000</v>
      </c>
      <c r="Q192" s="1" cm="1">
        <f t="array" ref="Q192">_xlfn.XLOOKUP(Y192,'Master AST results2'!AB$2:AB515,'Master AST results2'!T$2:T515)</f>
        <v>0.25</v>
      </c>
      <c r="R192" s="1" t="str" cm="1">
        <f t="array" ref="R192">_xlfn.XLOOKUP(Y192,'Master AST results2'!AB$2:AB515,'Master AST results2'!U$2:U515)</f>
        <v>&lt;=1.0000</v>
      </c>
      <c r="S192" s="1" t="str" cm="1">
        <f t="array" ref="S192">_xlfn.XLOOKUP(Y192,'Master AST results2'!AB$2:AB515,'Master AST results2'!V$2:V515)</f>
        <v>&lt;=0.5000</v>
      </c>
      <c r="T192" s="1" t="str" cm="1">
        <f t="array" ref="T192">_xlfn.XLOOKUP(Y192, 'Master AST results2'!AB$2:AB515,'Master AST results2'!W$2:W515)</f>
        <v>&gt;256.0000</v>
      </c>
      <c r="U192" s="1" cm="1">
        <f t="array" ref="U192">_xlfn.XLOOKUP(Y192,'Master AST results2'!AB$2:AB515,'Master AST results2'!X$2:X515)</f>
        <v>2</v>
      </c>
      <c r="V192" s="31" t="s">
        <v>176</v>
      </c>
      <c r="W192" s="1">
        <v>1</v>
      </c>
      <c r="Y192" t="str">
        <f t="shared" si="3"/>
        <v>7263PFL</v>
      </c>
    </row>
    <row r="193" spans="1:25" x14ac:dyDescent="0.2">
      <c r="A193" cm="1">
        <f t="array" ref="A193">_xlfn.XLOOKUP(Y193,'NGS IDs for search'!I$2:I533,'NGS IDs for search'!A$2:A533)</f>
        <v>274</v>
      </c>
      <c r="B193">
        <v>7296</v>
      </c>
      <c r="C193" s="1" t="s">
        <v>390</v>
      </c>
      <c r="D193">
        <v>1</v>
      </c>
      <c r="E193" s="12" t="s">
        <v>115</v>
      </c>
      <c r="F193" s="19" t="s">
        <v>116</v>
      </c>
      <c r="G193" s="19" t="s">
        <v>387</v>
      </c>
      <c r="H193" s="12" t="s">
        <v>388</v>
      </c>
      <c r="I193" s="12" t="s">
        <v>181</v>
      </c>
      <c r="J193" t="s">
        <v>11</v>
      </c>
      <c r="K193">
        <v>127</v>
      </c>
      <c r="L193" s="1" t="str" cm="1">
        <f t="array" ref="L193">_xlfn.XLOOKUP(Y193,'Master AST results2'!AB$2:AB516,'Master AST results2'!K$2:K516)</f>
        <v>&lt;=0.1200</v>
      </c>
      <c r="M193" s="1" t="str" cm="1">
        <f t="array" ref="M193">_xlfn.XLOOKUP(Y193,'Master AST results2'!AB$2:AB516,'Master AST results2'!M$2:M516)</f>
        <v>&lt;=0.5000</v>
      </c>
      <c r="N193" s="1" t="str" cm="1">
        <f t="array" ref="N193">_xlfn.XLOOKUP(Y193,'Master AST results2'!AB$2:AB516,'Master AST results2'!O$2:O516)</f>
        <v xml:space="preserve"> &lt;=2.0000</v>
      </c>
      <c r="O193" s="1" t="str" cm="1">
        <f t="array" ref="O193">_xlfn.XLOOKUP(Y193,'Master AST results2'!AB$2:AB516,'Master AST results2'!Q$2:Q516)</f>
        <v>&lt;=0.2500</v>
      </c>
      <c r="P193" s="1" t="str" cm="1">
        <f t="array" ref="P193">_xlfn.XLOOKUP(Y193,'Master AST results2'!AB$2:AB516,'Master AST results2'!S$2:S516)</f>
        <v>&lt;=2.0000</v>
      </c>
      <c r="Q193" s="1" t="str" cm="1">
        <f t="array" ref="Q193">_xlfn.XLOOKUP(Y193,'Master AST results2'!AB$2:AB516,'Master AST results2'!T$2:T516)</f>
        <v>&lt;=0.1200</v>
      </c>
      <c r="R193" s="1" t="str" cm="1">
        <f t="array" ref="R193">_xlfn.XLOOKUP(Y193,'Master AST results2'!AB$2:AB516,'Master AST results2'!U$2:U516)</f>
        <v>&lt;=1.0000</v>
      </c>
      <c r="S193" s="1" t="str" cm="1">
        <f t="array" ref="S193">_xlfn.XLOOKUP(Y193,'Master AST results2'!AB$2:AB516,'Master AST results2'!V$2:V516)</f>
        <v>&lt;=0.5000</v>
      </c>
      <c r="T193" s="1" t="str" cm="1">
        <f t="array" ref="T193">_xlfn.XLOOKUP(Y193, 'Master AST results2'!AB$2:AB516,'Master AST results2'!W$2:W516)</f>
        <v>&gt;256.0000</v>
      </c>
      <c r="U193" s="1" t="str" cm="1">
        <f t="array" ref="U193">_xlfn.XLOOKUP(Y193,'Master AST results2'!AB$2:AB516,'Master AST results2'!X$2:X516)</f>
        <v>&lt;=1.0000</v>
      </c>
      <c r="V193" s="31" t="s">
        <v>176</v>
      </c>
      <c r="W193" s="1">
        <v>1</v>
      </c>
      <c r="Y193" t="str">
        <f t="shared" si="3"/>
        <v>7296PFR</v>
      </c>
    </row>
    <row r="194" spans="1:25" x14ac:dyDescent="0.2">
      <c r="A194" cm="1">
        <f t="array" ref="A194">_xlfn.XLOOKUP(Y194,'NGS IDs for search'!I$2:I534,'NGS IDs for search'!A$2:A534)</f>
        <v>275</v>
      </c>
      <c r="B194">
        <v>7386</v>
      </c>
      <c r="C194" s="1" t="s">
        <v>390</v>
      </c>
      <c r="D194">
        <v>2</v>
      </c>
      <c r="E194" s="12" t="s">
        <v>90</v>
      </c>
      <c r="F194" s="60" t="s">
        <v>91</v>
      </c>
      <c r="G194" s="19" t="s">
        <v>387</v>
      </c>
      <c r="H194" s="12" t="s">
        <v>388</v>
      </c>
      <c r="I194" s="12" t="s">
        <v>181</v>
      </c>
      <c r="J194" t="s">
        <v>8</v>
      </c>
      <c r="K194">
        <v>128</v>
      </c>
      <c r="L194" s="1" t="str" cm="1">
        <f t="array" ref="L194">_xlfn.XLOOKUP(Y194,'Master AST results2'!AB$2:AB517,'Master AST results2'!K$2:K517)</f>
        <v>&lt;=0.1200</v>
      </c>
      <c r="M194" s="1" t="str" cm="1">
        <f t="array" ref="M194">_xlfn.XLOOKUP(Y194,'Master AST results2'!AB$2:AB517,'Master AST results2'!M$2:M517)</f>
        <v>&lt;=0.5000</v>
      </c>
      <c r="N194" s="1" t="str" cm="1">
        <f t="array" ref="N194">_xlfn.XLOOKUP(Y194,'Master AST results2'!AB$2:AB517,'Master AST results2'!O$2:O517)</f>
        <v xml:space="preserve"> &lt;=2.0000</v>
      </c>
      <c r="O194" s="1" t="str" cm="1">
        <f t="array" ref="O194">_xlfn.XLOOKUP(Y194,'Master AST results2'!AB$2:AB517,'Master AST results2'!Q$2:Q517)</f>
        <v>&lt;=0.2500</v>
      </c>
      <c r="P194" s="1" t="str" cm="1">
        <f t="array" ref="P194">_xlfn.XLOOKUP(Y194,'Master AST results2'!AB$2:AB517,'Master AST results2'!S$2:S517)</f>
        <v>&lt;=2.0000</v>
      </c>
      <c r="Q194" s="1" t="str" cm="1">
        <f t="array" ref="Q194">_xlfn.XLOOKUP(Y194,'Master AST results2'!AB$2:AB517,'Master AST results2'!T$2:T517)</f>
        <v>&lt;=0.1200</v>
      </c>
      <c r="R194" s="1" t="str" cm="1">
        <f t="array" ref="R194">_xlfn.XLOOKUP(Y194,'Master AST results2'!AB$2:AB517,'Master AST results2'!U$2:U517)</f>
        <v>&lt;=1.0000</v>
      </c>
      <c r="S194" s="1" t="str" cm="1">
        <f t="array" ref="S194">_xlfn.XLOOKUP(Y194,'Master AST results2'!AB$2:AB517,'Master AST results2'!V$2:V517)</f>
        <v>&lt;=0.5000</v>
      </c>
      <c r="T194" s="1" t="str" cm="1">
        <f t="array" ref="T194">_xlfn.XLOOKUP(Y194, 'Master AST results2'!AB$2:AB517,'Master AST results2'!W$2:W517)</f>
        <v>&lt;=32.0000</v>
      </c>
      <c r="U194" s="1" t="str" cm="1">
        <f t="array" ref="U194">_xlfn.XLOOKUP(Y194,'Master AST results2'!AB$2:AB517,'Master AST results2'!X$2:X517)</f>
        <v>&lt;=1.0000</v>
      </c>
      <c r="V194" s="31" t="s">
        <v>176</v>
      </c>
      <c r="W194" s="1">
        <v>1</v>
      </c>
      <c r="Y194" t="str">
        <f t="shared" si="3"/>
        <v>7386PFL</v>
      </c>
    </row>
    <row r="195" spans="1:25" x14ac:dyDescent="0.2">
      <c r="A195" t="e" cm="1">
        <f t="array" ref="A195">_xlfn.XLOOKUP(Y195,'NGS IDs for search'!I$2:I364,'NGS IDs for search'!A$2:A364)</f>
        <v>#N/A</v>
      </c>
      <c r="B195">
        <v>7468</v>
      </c>
      <c r="C195" s="1" t="s">
        <v>390</v>
      </c>
      <c r="D195">
        <v>2</v>
      </c>
      <c r="E195" s="12" t="s">
        <v>104</v>
      </c>
      <c r="F195" s="60" t="s">
        <v>105</v>
      </c>
      <c r="G195" s="19" t="s">
        <v>389</v>
      </c>
      <c r="H195" s="12" t="s">
        <v>180</v>
      </c>
      <c r="I195" s="12" t="s">
        <v>180</v>
      </c>
      <c r="J195" t="s">
        <v>8</v>
      </c>
      <c r="K195">
        <v>45</v>
      </c>
      <c r="L195" s="1" t="str" cm="1">
        <f t="array" ref="L195">_xlfn.XLOOKUP(Y195,'Master AST results2'!AB$2:AB518,'Master AST results2'!K$2:K518)</f>
        <v>&lt;=0.1200</v>
      </c>
      <c r="M195" s="1" t="str" cm="1">
        <f t="array" ref="M195">_xlfn.XLOOKUP(Y195,'Master AST results2'!AB$2:AB518,'Master AST results2'!M$2:M518)</f>
        <v>&lt;=0.5000</v>
      </c>
      <c r="N195" s="1" t="str" cm="1">
        <f t="array" ref="N195">_xlfn.XLOOKUP(Y195,'Master AST results2'!AB$2:AB518,'Master AST results2'!O$2:O518)</f>
        <v xml:space="preserve"> &lt;=2.0000</v>
      </c>
      <c r="O195" s="1" t="str" cm="1">
        <f t="array" ref="O195">_xlfn.XLOOKUP(Y195,'Master AST results2'!AB$2:AB518,'Master AST results2'!Q$2:Q518)</f>
        <v>&lt;=0.2500</v>
      </c>
      <c r="P195" s="1" t="str" cm="1">
        <f t="array" ref="P195">_xlfn.XLOOKUP(Y195,'Master AST results2'!AB$2:AB518,'Master AST results2'!S$2:S518)</f>
        <v>&lt;=2.0000</v>
      </c>
      <c r="Q195" s="1" t="str" cm="1">
        <f t="array" ref="Q195">_xlfn.XLOOKUP(Y195,'Master AST results2'!AB$2:AB518,'Master AST results2'!T$2:T518)</f>
        <v>&lt;=0.1200</v>
      </c>
      <c r="R195" s="1" t="str" cm="1">
        <f t="array" ref="R195">_xlfn.XLOOKUP(Y195,'Master AST results2'!AB$2:AB518,'Master AST results2'!U$2:U518)</f>
        <v>&lt;=1.0000</v>
      </c>
      <c r="S195" s="1" t="str" cm="1">
        <f t="array" ref="S195">_xlfn.XLOOKUP(Y195,'Master AST results2'!AB$2:AB518,'Master AST results2'!V$2:V518)</f>
        <v>&lt;=0.5000</v>
      </c>
      <c r="T195" s="1" cm="1">
        <f t="array" ref="T195">_xlfn.XLOOKUP(Y195, 'Master AST results2'!AB$2:AB518,'Master AST results2'!W$2:W518)</f>
        <v>256</v>
      </c>
      <c r="U195" s="1" cm="1">
        <f t="array" ref="U195">_xlfn.XLOOKUP(Y195,'Master AST results2'!AB$2:AB518,'Master AST results2'!X$2:X518)</f>
        <v>2</v>
      </c>
      <c r="V195" s="31" t="s">
        <v>176</v>
      </c>
      <c r="W195" s="1">
        <v>1</v>
      </c>
      <c r="Y195" t="str">
        <f t="shared" si="3"/>
        <v>7468DOL</v>
      </c>
    </row>
    <row r="196" spans="1:25" x14ac:dyDescent="0.2">
      <c r="A196" cm="1">
        <f t="array" ref="A196">_xlfn.XLOOKUP(Y196,'NGS IDs for search'!I$2:I365,'NGS IDs for search'!A$2:A365)</f>
        <v>84</v>
      </c>
      <c r="B196">
        <v>7468</v>
      </c>
      <c r="C196" s="1" t="s">
        <v>390</v>
      </c>
      <c r="D196">
        <v>2</v>
      </c>
      <c r="E196" s="12" t="s">
        <v>104</v>
      </c>
      <c r="F196" s="60" t="s">
        <v>105</v>
      </c>
      <c r="G196" s="19" t="s">
        <v>389</v>
      </c>
      <c r="H196" s="12" t="s">
        <v>180</v>
      </c>
      <c r="I196" s="12" t="s">
        <v>180</v>
      </c>
      <c r="J196" t="s">
        <v>11</v>
      </c>
      <c r="K196">
        <v>46</v>
      </c>
      <c r="L196" s="1" t="str" cm="1">
        <f t="array" ref="L196">_xlfn.XLOOKUP(Y196,'Master AST results2'!AB$2:AB519,'Master AST results2'!K$2:K519)</f>
        <v>&lt;=0.1200</v>
      </c>
      <c r="M196" s="1" t="str" cm="1">
        <f t="array" ref="M196">_xlfn.XLOOKUP(Y196,'Master AST results2'!AB$2:AB519,'Master AST results2'!M$2:M519)</f>
        <v>&lt;=0.5000</v>
      </c>
      <c r="N196" s="1" t="str" cm="1">
        <f t="array" ref="N196">_xlfn.XLOOKUP(Y196,'Master AST results2'!AB$2:AB519,'Master AST results2'!O$2:O519)</f>
        <v xml:space="preserve"> &lt;=2.0000</v>
      </c>
      <c r="O196" s="1" t="str" cm="1">
        <f t="array" ref="O196">_xlfn.XLOOKUP(Y196,'Master AST results2'!AB$2:AB519,'Master AST results2'!Q$2:Q519)</f>
        <v>&lt;=0.2500</v>
      </c>
      <c r="P196" s="1" t="str" cm="1">
        <f t="array" ref="P196">_xlfn.XLOOKUP(Y196,'Master AST results2'!AB$2:AB519,'Master AST results2'!S$2:S519)</f>
        <v>&lt;=2.0000</v>
      </c>
      <c r="Q196" s="1" t="str" cm="1">
        <f t="array" ref="Q196">_xlfn.XLOOKUP(Y196,'Master AST results2'!AB$2:AB519,'Master AST results2'!T$2:T519)</f>
        <v>&lt;=0.1200</v>
      </c>
      <c r="R196" s="1" t="str" cm="1">
        <f t="array" ref="R196">_xlfn.XLOOKUP(Y196,'Master AST results2'!AB$2:AB519,'Master AST results2'!U$2:U519)</f>
        <v>&lt;=1.0000</v>
      </c>
      <c r="S196" s="1" t="str" cm="1">
        <f t="array" ref="S196">_xlfn.XLOOKUP(Y196,'Master AST results2'!AB$2:AB519,'Master AST results2'!V$2:V519)</f>
        <v>&lt;=0.5000</v>
      </c>
      <c r="T196" s="1" cm="1">
        <f t="array" ref="T196">_xlfn.XLOOKUP(Y196, 'Master AST results2'!AB$2:AB519,'Master AST results2'!W$2:W519)</f>
        <v>256</v>
      </c>
      <c r="U196" s="1" t="str" cm="1">
        <f t="array" ref="U196">_xlfn.XLOOKUP(Y196,'Master AST results2'!AB$2:AB519,'Master AST results2'!X$2:X519)</f>
        <v>&lt;=1.0000</v>
      </c>
      <c r="V196" s="31" t="s">
        <v>176</v>
      </c>
      <c r="W196" s="1">
        <v>1</v>
      </c>
      <c r="Y196" t="str">
        <f t="shared" si="3"/>
        <v>7468DOR</v>
      </c>
    </row>
    <row r="197" spans="1:25" x14ac:dyDescent="0.2">
      <c r="A197" cm="1">
        <f t="array" ref="A197">_xlfn.XLOOKUP(Y197,'NGS IDs for search'!I$2:I535,'NGS IDs for search'!A$2:A535)</f>
        <v>276</v>
      </c>
      <c r="B197">
        <v>7468</v>
      </c>
      <c r="C197" s="1" t="s">
        <v>390</v>
      </c>
      <c r="D197">
        <v>2</v>
      </c>
      <c r="E197" s="12" t="s">
        <v>108</v>
      </c>
      <c r="F197" s="19" t="s">
        <v>105</v>
      </c>
      <c r="G197" s="19" t="s">
        <v>389</v>
      </c>
      <c r="H197" s="12" t="s">
        <v>181</v>
      </c>
      <c r="I197" s="12" t="s">
        <v>181</v>
      </c>
      <c r="J197" t="s">
        <v>8</v>
      </c>
      <c r="K197">
        <v>129</v>
      </c>
      <c r="L197" s="1" t="str" cm="1">
        <f t="array" ref="L197">_xlfn.XLOOKUP(Y197,'Master AST results2'!AB$2:AB520,'Master AST results2'!K$2:K520)</f>
        <v>&lt;=0.1200</v>
      </c>
      <c r="M197" s="1" t="str" cm="1">
        <f t="array" ref="M197">_xlfn.XLOOKUP(Y197,'Master AST results2'!AB$2:AB520,'Master AST results2'!M$2:M520)</f>
        <v>&lt;=0.5000</v>
      </c>
      <c r="N197" s="1" t="str" cm="1">
        <f t="array" ref="N197">_xlfn.XLOOKUP(Y197,'Master AST results2'!AB$2:AB520,'Master AST results2'!O$2:O520)</f>
        <v xml:space="preserve"> &lt;=2.0000</v>
      </c>
      <c r="O197" s="1" t="str" cm="1">
        <f t="array" ref="O197">_xlfn.XLOOKUP(Y197,'Master AST results2'!AB$2:AB520,'Master AST results2'!Q$2:Q520)</f>
        <v>&gt;4.0000</v>
      </c>
      <c r="P197" s="1" t="str" cm="1">
        <f t="array" ref="P197">_xlfn.XLOOKUP(Y197,'Master AST results2'!AB$2:AB520,'Master AST results2'!S$2:S520)</f>
        <v>&lt;=2.0000</v>
      </c>
      <c r="Q197" s="1" t="str" cm="1">
        <f t="array" ref="Q197">_xlfn.XLOOKUP(Y197,'Master AST results2'!AB$2:AB520,'Master AST results2'!T$2:T520)</f>
        <v>&lt;=0.1200</v>
      </c>
      <c r="R197" s="1" t="str" cm="1">
        <f t="array" ref="R197">_xlfn.XLOOKUP(Y197,'Master AST results2'!AB$2:AB520,'Master AST results2'!U$2:U520)</f>
        <v>&lt;=1.0000</v>
      </c>
      <c r="S197" s="1" t="str" cm="1">
        <f t="array" ref="S197">_xlfn.XLOOKUP(Y197,'Master AST results2'!AB$2:AB520,'Master AST results2'!V$2:V520)</f>
        <v>&lt;=0.5000</v>
      </c>
      <c r="T197" s="1" t="str" cm="1">
        <f t="array" ref="T197">_xlfn.XLOOKUP(Y197, 'Master AST results2'!AB$2:AB520,'Master AST results2'!W$2:W520)</f>
        <v>&lt;=32.0000</v>
      </c>
      <c r="U197" s="1" cm="1">
        <f t="array" ref="U197">_xlfn.XLOOKUP(Y197,'Master AST results2'!AB$2:AB520,'Master AST results2'!X$2:X520)</f>
        <v>2</v>
      </c>
      <c r="V197" s="31" t="s">
        <v>176</v>
      </c>
      <c r="W197" s="1">
        <v>1</v>
      </c>
      <c r="Y197" t="str">
        <f t="shared" si="3"/>
        <v>7468PFL</v>
      </c>
    </row>
    <row r="198" spans="1:25" x14ac:dyDescent="0.2">
      <c r="A198" cm="1">
        <f t="array" ref="A198">_xlfn.XLOOKUP(Y198,'NGS IDs for search'!I$2:I536,'NGS IDs for search'!A$2:A536)</f>
        <v>168</v>
      </c>
      <c r="B198">
        <v>7468</v>
      </c>
      <c r="C198" s="1" t="s">
        <v>390</v>
      </c>
      <c r="D198">
        <v>2</v>
      </c>
      <c r="E198" s="12" t="s">
        <v>104</v>
      </c>
      <c r="F198" s="19" t="s">
        <v>105</v>
      </c>
      <c r="G198" s="19" t="s">
        <v>389</v>
      </c>
      <c r="H198" s="12" t="s">
        <v>181</v>
      </c>
      <c r="I198" s="12" t="s">
        <v>181</v>
      </c>
      <c r="J198" t="s">
        <v>11</v>
      </c>
      <c r="K198">
        <v>130</v>
      </c>
      <c r="L198" s="1" t="str" cm="1">
        <f t="array" ref="L198">_xlfn.XLOOKUP(Y198,'Master AST results2'!AB$2:AB521,'Master AST results2'!K$2:K521)</f>
        <v>&lt;=0.1200</v>
      </c>
      <c r="M198" s="1" t="str" cm="1">
        <f t="array" ref="M198">_xlfn.XLOOKUP(Y198,'Master AST results2'!AB$2:AB521,'Master AST results2'!M$2:M521)</f>
        <v>&lt;=0.5000</v>
      </c>
      <c r="N198" s="1" t="str" cm="1">
        <f t="array" ref="N198">_xlfn.XLOOKUP(Y198,'Master AST results2'!AB$2:AB521,'Master AST results2'!O$2:O521)</f>
        <v xml:space="preserve"> &lt;=2.0000</v>
      </c>
      <c r="O198" s="1" t="str" cm="1">
        <f t="array" ref="O198">_xlfn.XLOOKUP(Y198,'Master AST results2'!AB$2:AB521,'Master AST results2'!Q$2:Q521)</f>
        <v>&lt;=0.2500</v>
      </c>
      <c r="P198" s="1" t="str" cm="1">
        <f t="array" ref="P198">_xlfn.XLOOKUP(Y198,'Master AST results2'!AB$2:AB521,'Master AST results2'!S$2:S521)</f>
        <v>&lt;=2.0000</v>
      </c>
      <c r="Q198" s="1" t="str" cm="1">
        <f t="array" ref="Q198">_xlfn.XLOOKUP(Y198,'Master AST results2'!AB$2:AB521,'Master AST results2'!T$2:T521)</f>
        <v>&lt;=0.1200</v>
      </c>
      <c r="R198" s="1" t="str" cm="1">
        <f t="array" ref="R198">_xlfn.XLOOKUP(Y198,'Master AST results2'!AB$2:AB521,'Master AST results2'!U$2:U521)</f>
        <v>&lt;=1.0000</v>
      </c>
      <c r="S198" s="1" t="str" cm="1">
        <f t="array" ref="S198">_xlfn.XLOOKUP(Y198,'Master AST results2'!AB$2:AB521,'Master AST results2'!V$2:V521)</f>
        <v>&lt;=0.5000</v>
      </c>
      <c r="T198" s="1" t="str" cm="1">
        <f t="array" ref="T198">_xlfn.XLOOKUP(Y198, 'Master AST results2'!AB$2:AB521,'Master AST results2'!W$2:W521)</f>
        <v>&gt;256.0000</v>
      </c>
      <c r="U198" s="1" cm="1">
        <f t="array" ref="U198">_xlfn.XLOOKUP(Y198,'Master AST results2'!AB$2:AB521,'Master AST results2'!X$2:X521)</f>
        <v>2</v>
      </c>
      <c r="V198" s="31" t="s">
        <v>176</v>
      </c>
      <c r="W198" s="1">
        <v>1</v>
      </c>
      <c r="Y198" t="str">
        <f t="shared" si="3"/>
        <v>7468PFR</v>
      </c>
    </row>
    <row r="199" spans="1:25" x14ac:dyDescent="0.2">
      <c r="A199" cm="1">
        <f t="array" ref="A199">_xlfn.XLOOKUP(Y199,'NGS IDs for search'!I$2:I384,'NGS IDs for search'!A$2:A384)</f>
        <v>169</v>
      </c>
      <c r="B199" s="25">
        <v>200225</v>
      </c>
      <c r="C199" s="54" t="s">
        <v>392</v>
      </c>
      <c r="D199" s="25" cm="1">
        <f t="array" ref="D199">_xlfn.XLOOKUP(Y199,'WI &amp; IA results w tx'!R$2:R322,'WI &amp; IA results w tx'!D$2:D322)</f>
        <v>1</v>
      </c>
      <c r="E199" s="12" t="s">
        <v>90</v>
      </c>
      <c r="F199" s="60" t="s">
        <v>91</v>
      </c>
      <c r="G199" s="19" t="s">
        <v>387</v>
      </c>
      <c r="H199" s="12" t="s">
        <v>388</v>
      </c>
      <c r="I199" s="12" t="s">
        <v>181</v>
      </c>
      <c r="J199" s="25" t="s">
        <v>8</v>
      </c>
      <c r="K199" s="26">
        <v>2</v>
      </c>
      <c r="L199" s="1" t="str" cm="1">
        <f t="array" ref="L199">_xlfn.XLOOKUP(Y199,'Master AST results2'!AB$2:AB522,'Master AST results2'!K$2:K522)</f>
        <v xml:space="preserve"> &lt;=0.1200</v>
      </c>
      <c r="M199" s="1" t="str" cm="1">
        <f t="array" ref="M199">_xlfn.XLOOKUP(Y199,'Master AST results2'!AB$2:AB522,'Master AST results2'!M$2:M522)</f>
        <v xml:space="preserve"> &lt;=0.5000</v>
      </c>
      <c r="N199" s="1" t="str" cm="1">
        <f t="array" ref="N199">_xlfn.XLOOKUP(Y199,'Master AST results2'!AB$2:AB522,'Master AST results2'!O$2:O522)</f>
        <v xml:space="preserve"> &lt;=2.0000</v>
      </c>
      <c r="O199" s="1" cm="1">
        <f t="array" ref="O199">_xlfn.XLOOKUP(Y199,'Master AST results2'!AB$2:AB522,'Master AST results2'!Q$2:Q522)</f>
        <v>4</v>
      </c>
      <c r="P199" s="1" t="str" cm="1">
        <f t="array" ref="P199">_xlfn.XLOOKUP(Y199,'Master AST results2'!AB$2:AB522,'Master AST results2'!S$2:S522)</f>
        <v xml:space="preserve"> &lt;=2.0000</v>
      </c>
      <c r="Q199" s="1" t="str" cm="1">
        <f t="array" ref="Q199">_xlfn.XLOOKUP(Y199,'Master AST results2'!AB$2:AB522,'Master AST results2'!T$2:T522)</f>
        <v xml:space="preserve"> &lt;=0.1200</v>
      </c>
      <c r="R199" s="1" t="str" cm="1">
        <f t="array" ref="R199">_xlfn.XLOOKUP(Y199,'Master AST results2'!AB$2:AB522,'Master AST results2'!U$2:U522)</f>
        <v xml:space="preserve"> &lt;=1.0000</v>
      </c>
      <c r="S199" s="1" cm="1">
        <f t="array" ref="S199">_xlfn.XLOOKUP(Y199,'Master AST results2'!AB$2:AB522,'Master AST results2'!V$2:V522)</f>
        <v>1</v>
      </c>
      <c r="T199" s="1" t="str" cm="1">
        <f t="array" ref="T199">_xlfn.XLOOKUP(Y199, 'Master AST results2'!AB$2:AB522,'Master AST results2'!W$2:W522)</f>
        <v xml:space="preserve"> &lt;=32.0000</v>
      </c>
      <c r="U199" s="1" t="str" cm="1">
        <f t="array" ref="U199">_xlfn.XLOOKUP(Y199,'Master AST results2'!AB$2:AB522,'Master AST results2'!X$2:X522)</f>
        <v xml:space="preserve"> &lt;=1.0000</v>
      </c>
      <c r="V199" s="31" t="s">
        <v>95</v>
      </c>
      <c r="W199" s="1">
        <v>1</v>
      </c>
      <c r="Y199" t="str">
        <f t="shared" si="3"/>
        <v>200225PFL</v>
      </c>
    </row>
    <row r="200" spans="1:25" x14ac:dyDescent="0.2">
      <c r="A200" cm="1">
        <f t="array" ref="A200">_xlfn.XLOOKUP(Y200,'NGS IDs for search'!I$2:I385,'NGS IDs for search'!A$2:A385)</f>
        <v>170</v>
      </c>
      <c r="B200" s="27">
        <v>201087</v>
      </c>
      <c r="C200" s="54" t="s">
        <v>392</v>
      </c>
      <c r="D200" s="25" cm="1">
        <f t="array" ref="D200">_xlfn.XLOOKUP(Y200,'WI &amp; IA results w tx'!R$2:R323,'WI &amp; IA results w tx'!D$2:D323)</f>
        <v>1</v>
      </c>
      <c r="E200" s="28" t="s">
        <v>97</v>
      </c>
      <c r="F200" s="29" t="s">
        <v>98</v>
      </c>
      <c r="G200" s="19" t="s">
        <v>387</v>
      </c>
      <c r="H200" s="12" t="s">
        <v>388</v>
      </c>
      <c r="I200" s="12" t="s">
        <v>181</v>
      </c>
      <c r="J200" s="27" t="s">
        <v>11</v>
      </c>
      <c r="K200" s="30">
        <v>3</v>
      </c>
      <c r="L200" s="1" t="str" cm="1">
        <f t="array" ref="L200">_xlfn.XLOOKUP(Y200,'Master AST results2'!AB$2:AB523,'Master AST results2'!K$2:K523)</f>
        <v xml:space="preserve"> &lt;=0.1200</v>
      </c>
      <c r="M200" s="1" t="str" cm="1">
        <f t="array" ref="M200">_xlfn.XLOOKUP(Y200,'Master AST results2'!AB$2:AB523,'Master AST results2'!M$2:M523)</f>
        <v xml:space="preserve"> &lt;=0.5000</v>
      </c>
      <c r="N200" s="1" t="str" cm="1">
        <f t="array" ref="N200">_xlfn.XLOOKUP(Y200,'Master AST results2'!AB$2:AB523,'Master AST results2'!O$2:O523)</f>
        <v xml:space="preserve"> &lt;=2.0000</v>
      </c>
      <c r="O200" s="1" t="str" cm="1">
        <f t="array" ref="O200">_xlfn.XLOOKUP(Y200,'Master AST results2'!AB$2:AB523,'Master AST results2'!Q$2:Q523)</f>
        <v xml:space="preserve"> &lt;=0.2500</v>
      </c>
      <c r="P200" s="1" t="str" cm="1">
        <f t="array" ref="P200">_xlfn.XLOOKUP(Y200,'Master AST results2'!AB$2:AB523,'Master AST results2'!S$2:S523)</f>
        <v>&lt;=2.0000</v>
      </c>
      <c r="Q200" s="1" t="str" cm="1">
        <f t="array" ref="Q200">_xlfn.XLOOKUP(Y200,'Master AST results2'!AB$2:AB523,'Master AST results2'!T$2:T523)</f>
        <v xml:space="preserve"> &lt;=0.1200</v>
      </c>
      <c r="R200" s="1" t="str" cm="1">
        <f t="array" ref="R200">_xlfn.XLOOKUP(Y200,'Master AST results2'!AB$2:AB523,'Master AST results2'!U$2:U523)</f>
        <v xml:space="preserve"> &lt;=1.0000</v>
      </c>
      <c r="S200" s="1" t="str" cm="1">
        <f t="array" ref="S200">_xlfn.XLOOKUP(Y200,'Master AST results2'!AB$2:AB523,'Master AST results2'!V$2:V523)</f>
        <v xml:space="preserve"> &lt;=0.5000</v>
      </c>
      <c r="T200" s="1" t="str" cm="1">
        <f t="array" ref="T200">_xlfn.XLOOKUP(Y200, 'Master AST results2'!AB$2:AB523,'Master AST results2'!W$2:W523)</f>
        <v xml:space="preserve"> &lt;=32.0000</v>
      </c>
      <c r="U200" s="1" t="str" cm="1">
        <f t="array" ref="U200">_xlfn.XLOOKUP(Y200,'Master AST results2'!AB$2:AB523,'Master AST results2'!X$2:X523)</f>
        <v xml:space="preserve"> &lt;=1.0000</v>
      </c>
      <c r="V200" s="1" t="s">
        <v>95</v>
      </c>
      <c r="W200" s="1">
        <v>1</v>
      </c>
      <c r="X200" s="39"/>
      <c r="Y200" t="str">
        <f t="shared" si="3"/>
        <v>201087PFR</v>
      </c>
    </row>
    <row r="201" spans="1:25" x14ac:dyDescent="0.2">
      <c r="A201" cm="1">
        <f t="array" ref="A201">_xlfn.XLOOKUP(Y201,'NGS IDs for search'!I$2:I277,'NGS IDs for search'!A$2:A277)</f>
        <v>1</v>
      </c>
      <c r="B201" s="25">
        <v>201694</v>
      </c>
      <c r="C201" s="54" t="s">
        <v>392</v>
      </c>
      <c r="D201" s="25" cm="1">
        <f t="array" ref="D201">_xlfn.XLOOKUP(Y201,'WI &amp; IA results w tx'!Q$2:Q322,'WI &amp; IA results w tx'!D$2:D322)</f>
        <v>3</v>
      </c>
      <c r="E201" s="12" t="s">
        <v>100</v>
      </c>
      <c r="F201" s="19" t="s">
        <v>101</v>
      </c>
      <c r="G201" s="19" t="s">
        <v>389</v>
      </c>
      <c r="H201" s="12" t="s">
        <v>180</v>
      </c>
      <c r="I201" s="12" t="s">
        <v>180</v>
      </c>
      <c r="J201" s="25" t="s">
        <v>8</v>
      </c>
      <c r="K201" s="26">
        <v>4</v>
      </c>
      <c r="L201" s="1" cm="1">
        <f t="array" ref="L201">_xlfn.XLOOKUP(Y201,'Master AST results2'!AB$2:AB524,'Master AST results2'!K$2:K524)</f>
        <v>8</v>
      </c>
      <c r="M201" s="1" cm="1">
        <f t="array" ref="M201">_xlfn.XLOOKUP(Y201,'Master AST results2'!AB$2:AB524,'Master AST results2'!M$2:M524)</f>
        <v>1</v>
      </c>
      <c r="N201" s="1" t="str" cm="1">
        <f t="array" ref="N201">_xlfn.XLOOKUP(Y201,'Master AST results2'!AB$2:AB524,'Master AST results2'!O$2:O524)</f>
        <v xml:space="preserve"> &lt;=2.0000</v>
      </c>
      <c r="O201" s="1" t="str" cm="1">
        <f t="array" ref="O201">_xlfn.XLOOKUP(Y201,'Master AST results2'!AB$2:AB524,'Master AST results2'!Q$2:Q524)</f>
        <v xml:space="preserve"> &gt;4.0000</v>
      </c>
      <c r="P201" s="1" t="str" cm="1">
        <f t="array" ref="P201">_xlfn.XLOOKUP(Y201,'Master AST results2'!AB$2:AB524,'Master AST results2'!S$2:S524)</f>
        <v xml:space="preserve"> &lt;=2.0000</v>
      </c>
      <c r="Q201" s="1" t="str" cm="1">
        <f t="array" ref="Q201">_xlfn.XLOOKUP(Y201,'Master AST results2'!AB$2:AB524,'Master AST results2'!T$2:T524)</f>
        <v xml:space="preserve"> &gt;8.0000</v>
      </c>
      <c r="R201" s="1" t="str" cm="1">
        <f t="array" ref="R201">_xlfn.XLOOKUP(Y201,'Master AST results2'!AB$2:AB524,'Master AST results2'!U$2:U524)</f>
        <v xml:space="preserve"> &lt;=1.0000</v>
      </c>
      <c r="S201" s="1" t="str" cm="1">
        <f t="array" ref="S201">_xlfn.XLOOKUP(Y201,'Master AST results2'!AB$2:AB524,'Master AST results2'!V$2:V524)</f>
        <v xml:space="preserve"> &lt;=0.5000</v>
      </c>
      <c r="T201" s="1" t="str" cm="1">
        <f t="array" ref="T201">_xlfn.XLOOKUP(Y201, 'Master AST results2'!AB$2:AB524,'Master AST results2'!W$2:W524)</f>
        <v xml:space="preserve"> &gt;256.0000</v>
      </c>
      <c r="U201" s="1" t="str" cm="1">
        <f t="array" ref="U201">_xlfn.XLOOKUP(Y201,'Master AST results2'!AB$2:AB524,'Master AST results2'!X$2:X524)</f>
        <v xml:space="preserve"> &lt;=1.0000</v>
      </c>
      <c r="V201" s="31" t="s">
        <v>95</v>
      </c>
      <c r="W201" s="1">
        <v>1</v>
      </c>
      <c r="X201" s="1" t="s">
        <v>102</v>
      </c>
      <c r="Y201" t="str">
        <f t="shared" si="3"/>
        <v>201694DOL</v>
      </c>
    </row>
    <row r="202" spans="1:25" x14ac:dyDescent="0.2">
      <c r="A202" cm="1">
        <f t="array" ref="A202">_xlfn.XLOOKUP(Y202,'NGS IDs for search'!I$2:I386,'NGS IDs for search'!A$2:A386)</f>
        <v>85</v>
      </c>
      <c r="B202" s="25">
        <v>201694</v>
      </c>
      <c r="C202" s="54" t="s">
        <v>392</v>
      </c>
      <c r="D202" s="25" cm="1">
        <f t="array" ref="D202">_xlfn.XLOOKUP(Y202,'WI &amp; IA results w tx'!R$2:R324,'WI &amp; IA results w tx'!D$2:D324)</f>
        <v>3</v>
      </c>
      <c r="E202" s="11" t="s">
        <v>100</v>
      </c>
      <c r="F202" s="31" t="s">
        <v>101</v>
      </c>
      <c r="G202" s="19" t="s">
        <v>389</v>
      </c>
      <c r="H202" s="12" t="s">
        <v>181</v>
      </c>
      <c r="I202" s="12" t="s">
        <v>181</v>
      </c>
      <c r="J202" s="25" t="s">
        <v>8</v>
      </c>
      <c r="K202" s="32">
        <v>5</v>
      </c>
      <c r="L202" s="1" cm="1">
        <f t="array" ref="L202">_xlfn.XLOOKUP(Y202,'Master AST results2'!AB$2:AB525,'Master AST results2'!K$2:K525)</f>
        <v>4</v>
      </c>
      <c r="M202" s="1" cm="1">
        <f t="array" ref="M202">_xlfn.XLOOKUP(Y202,'Master AST results2'!AB$2:AB525,'Master AST results2'!M$2:M525)</f>
        <v>1</v>
      </c>
      <c r="N202" s="1" t="str" cm="1">
        <f t="array" ref="N202">_xlfn.XLOOKUP(Y202,'Master AST results2'!AB$2:AB525,'Master AST results2'!O$2:O525)</f>
        <v xml:space="preserve"> &lt;=2.0000</v>
      </c>
      <c r="O202" s="1" t="str" cm="1">
        <f t="array" ref="O202">_xlfn.XLOOKUP(Y202,'Master AST results2'!AB$2:AB525,'Master AST results2'!Q$2:Q525)</f>
        <v xml:space="preserve"> &gt;4.0000</v>
      </c>
      <c r="P202" s="1" t="str" cm="1">
        <f t="array" ref="P202">_xlfn.XLOOKUP(Y202,'Master AST results2'!AB$2:AB525,'Master AST results2'!S$2:S525)</f>
        <v xml:space="preserve"> &lt;=2.0000</v>
      </c>
      <c r="Q202" s="1" t="str" cm="1">
        <f t="array" ref="Q202">_xlfn.XLOOKUP(Y202,'Master AST results2'!AB$2:AB525,'Master AST results2'!T$2:T525)</f>
        <v xml:space="preserve"> &gt;8.0000</v>
      </c>
      <c r="R202" s="1" t="str" cm="1">
        <f t="array" ref="R202">_xlfn.XLOOKUP(Y202,'Master AST results2'!AB$2:AB525,'Master AST results2'!U$2:U525)</f>
        <v xml:space="preserve"> &lt;=1.0000</v>
      </c>
      <c r="S202" s="1" t="str" cm="1">
        <f t="array" ref="S202">_xlfn.XLOOKUP(Y202,'Master AST results2'!AB$2:AB525,'Master AST results2'!V$2:V525)</f>
        <v xml:space="preserve"> &lt;=0.5000</v>
      </c>
      <c r="T202" s="1" t="str" cm="1">
        <f t="array" ref="T202">_xlfn.XLOOKUP(Y202, 'Master AST results2'!AB$2:AB525,'Master AST results2'!W$2:W525)</f>
        <v xml:space="preserve"> &gt;256.0000</v>
      </c>
      <c r="U202" s="1" t="str" cm="1">
        <f t="array" ref="U202">_xlfn.XLOOKUP(Y202,'Master AST results2'!AB$2:AB525,'Master AST results2'!X$2:X525)</f>
        <v xml:space="preserve"> &lt;=1.0000</v>
      </c>
      <c r="V202" s="31" t="s">
        <v>95</v>
      </c>
      <c r="W202" s="1">
        <v>1</v>
      </c>
      <c r="Y202" t="str">
        <f t="shared" si="3"/>
        <v>201694PFL</v>
      </c>
    </row>
    <row r="203" spans="1:25" x14ac:dyDescent="0.2">
      <c r="A203">
        <v>277</v>
      </c>
      <c r="B203" s="126">
        <v>201724</v>
      </c>
      <c r="C203" s="54" t="s">
        <v>392</v>
      </c>
      <c r="D203" s="25" cm="1">
        <f t="array" ref="D203">_xlfn.XLOOKUP(Y203,'WI &amp; IA results w tx'!Q$2:Q323,'WI &amp; IA results w tx'!D$2:D323)</f>
        <v>3</v>
      </c>
      <c r="E203" s="11"/>
      <c r="F203" s="61" t="s">
        <v>98</v>
      </c>
      <c r="G203" s="1" t="s">
        <v>129</v>
      </c>
      <c r="H203" s="1" t="s">
        <v>180</v>
      </c>
      <c r="I203" s="1" t="s">
        <v>180</v>
      </c>
      <c r="J203" s="25" t="s">
        <v>11</v>
      </c>
      <c r="K203" s="32">
        <v>8</v>
      </c>
      <c r="L203" s="1" t="str" cm="1">
        <f t="array" ref="L203">_xlfn.XLOOKUP(Y203,'Master AST results2'!AB$2:AB526,'Master AST results2'!K$2:K526)</f>
        <v xml:space="preserve"> &lt;=0.1200</v>
      </c>
      <c r="M203" s="1" t="str" cm="1">
        <f t="array" ref="M203">_xlfn.XLOOKUP(Y203,'Master AST results2'!AB$2:AB526,'Master AST results2'!M$2:M526)</f>
        <v xml:space="preserve"> &lt;=0.5000</v>
      </c>
      <c r="N203" s="1" t="str" cm="1">
        <f t="array" ref="N203">_xlfn.XLOOKUP(Y203,'Master AST results2'!AB$2:AB526,'Master AST results2'!O$2:O526)</f>
        <v xml:space="preserve"> &lt;=2.0000</v>
      </c>
      <c r="O203" s="1" t="str" cm="1">
        <f t="array" ref="O203">_xlfn.XLOOKUP(Y203,'Master AST results2'!AB$2:AB526,'Master AST results2'!Q$2:Q526)</f>
        <v xml:space="preserve"> &lt;=0.2500</v>
      </c>
      <c r="P203" s="1" t="str" cm="1">
        <f t="array" ref="P203">_xlfn.XLOOKUP(Y203,'Master AST results2'!AB$2:AB526,'Master AST results2'!S$2:S526)</f>
        <v xml:space="preserve"> &lt;=2.0000</v>
      </c>
      <c r="Q203" s="1" t="str" cm="1">
        <f t="array" ref="Q203">_xlfn.XLOOKUP(Y203,'Master AST results2'!AB$2:AB526,'Master AST results2'!T$2:T526)</f>
        <v xml:space="preserve"> &lt;=0.1200</v>
      </c>
      <c r="R203" s="1" t="str" cm="1">
        <f t="array" ref="R203">_xlfn.XLOOKUP(Y203,'Master AST results2'!AB$2:AB526,'Master AST results2'!U$2:U526)</f>
        <v xml:space="preserve"> &lt;=1.0000</v>
      </c>
      <c r="S203" s="1" t="str" cm="1">
        <f t="array" ref="S203">_xlfn.XLOOKUP(Y203,'Master AST results2'!AB$2:AB526,'Master AST results2'!V$2:V526)</f>
        <v xml:space="preserve"> &lt;=0.5000</v>
      </c>
      <c r="T203" s="1" t="str" cm="1">
        <f t="array" ref="T203">_xlfn.XLOOKUP(Y203, 'Master AST results2'!AB$2:AB526,'Master AST results2'!W$2:W526)</f>
        <v xml:space="preserve"> &gt;256.0000</v>
      </c>
      <c r="U203" s="1" t="str" cm="1">
        <f t="array" ref="U203">_xlfn.XLOOKUP(Y203,'Master AST results2'!AB$2:AB526,'Master AST results2'!X$2:X526)</f>
        <v xml:space="preserve"> &lt;=1.0000</v>
      </c>
      <c r="V203" s="31" t="s">
        <v>95</v>
      </c>
      <c r="W203" s="1">
        <v>1</v>
      </c>
      <c r="Y203" t="str">
        <f t="shared" si="3"/>
        <v>201724DOR</v>
      </c>
    </row>
    <row r="204" spans="1:25" x14ac:dyDescent="0.2">
      <c r="A204">
        <v>278</v>
      </c>
      <c r="B204" s="25">
        <v>201724</v>
      </c>
      <c r="C204" s="54" t="s">
        <v>392</v>
      </c>
      <c r="D204" s="25" cm="1">
        <f t="array" ref="D204">_xlfn.XLOOKUP(Y204,'WI &amp; IA results w tx'!R$2:R325,'WI &amp; IA results w tx'!D$2:D325)</f>
        <v>3</v>
      </c>
      <c r="E204" s="12" t="s">
        <v>97</v>
      </c>
      <c r="F204" s="60" t="s">
        <v>98</v>
      </c>
      <c r="G204" s="19" t="s">
        <v>387</v>
      </c>
      <c r="H204" s="12" t="s">
        <v>388</v>
      </c>
      <c r="I204" s="12" t="s">
        <v>181</v>
      </c>
      <c r="J204" s="25" t="s">
        <v>8</v>
      </c>
      <c r="K204" s="32">
        <v>6</v>
      </c>
      <c r="L204" s="1" cm="1">
        <f t="array" ref="L204">_xlfn.XLOOKUP(Y204,'Master AST results2'!AB$2:AB527,'Master AST results2'!K$2:K527)</f>
        <v>0.25</v>
      </c>
      <c r="M204" s="1" cm="1">
        <f t="array" ref="M204">_xlfn.XLOOKUP(Y204,'Master AST results2'!AB$2:AB527,'Master AST results2'!M$2:M527)</f>
        <v>1</v>
      </c>
      <c r="N204" s="1" t="str" cm="1">
        <f t="array" ref="N204">_xlfn.XLOOKUP(Y204,'Master AST results2'!AB$2:AB527,'Master AST results2'!O$2:O527)</f>
        <v xml:space="preserve"> &lt;=2.0000</v>
      </c>
      <c r="O204" s="1" t="str" cm="1">
        <f t="array" ref="O204">_xlfn.XLOOKUP(Y204,'Master AST results2'!AB$2:AB527,'Master AST results2'!Q$2:Q527)</f>
        <v xml:space="preserve"> &gt;4.0000</v>
      </c>
      <c r="P204" s="1" t="str" cm="1">
        <f t="array" ref="P204">_xlfn.XLOOKUP(Y204,'Master AST results2'!AB$2:AB527,'Master AST results2'!S$2:S527)</f>
        <v xml:space="preserve"> &lt;=2.0000</v>
      </c>
      <c r="Q204" s="1" cm="1">
        <f t="array" ref="Q204">_xlfn.XLOOKUP(Y204,'Master AST results2'!AB$2:AB527,'Master AST results2'!T$2:T527)</f>
        <v>0.5</v>
      </c>
      <c r="R204" s="1" t="str" cm="1">
        <f t="array" ref="R204">_xlfn.XLOOKUP(Y204,'Master AST results2'!AB$2:AB527,'Master AST results2'!U$2:U527)</f>
        <v xml:space="preserve"> &lt;=1.0000</v>
      </c>
      <c r="S204" s="1" t="str" cm="1">
        <f t="array" ref="S204">_xlfn.XLOOKUP(Y204,'Master AST results2'!AB$2:AB527,'Master AST results2'!V$2:V527)</f>
        <v xml:space="preserve"> &lt;=0.5000</v>
      </c>
      <c r="T204" s="1" t="str" cm="1">
        <f t="array" ref="T204">_xlfn.XLOOKUP(Y204, 'Master AST results2'!AB$2:AB527,'Master AST results2'!W$2:W527)</f>
        <v xml:space="preserve"> &gt;256.0000</v>
      </c>
      <c r="U204" s="1" t="str" cm="1">
        <f t="array" ref="U204">_xlfn.XLOOKUP(Y204,'Master AST results2'!AB$2:AB527,'Master AST results2'!X$2:X527)</f>
        <v xml:space="preserve"> &lt;=1.0000</v>
      </c>
      <c r="V204" s="31" t="s">
        <v>95</v>
      </c>
      <c r="W204" s="1">
        <v>1</v>
      </c>
      <c r="Y204" t="str">
        <f t="shared" si="3"/>
        <v>201724PFL</v>
      </c>
    </row>
    <row r="205" spans="1:25" x14ac:dyDescent="0.2">
      <c r="A205">
        <v>279</v>
      </c>
      <c r="B205" s="25">
        <v>201724</v>
      </c>
      <c r="C205" s="54" t="s">
        <v>392</v>
      </c>
      <c r="D205" s="25" cm="1">
        <f t="array" ref="D205">_xlfn.XLOOKUP(Y205,'WI &amp; IA results w tx'!R$2:R326,'WI &amp; IA results w tx'!D$2:D326)</f>
        <v>3</v>
      </c>
      <c r="E205" s="12" t="s">
        <v>104</v>
      </c>
      <c r="F205" s="19" t="s">
        <v>105</v>
      </c>
      <c r="G205" s="19" t="s">
        <v>387</v>
      </c>
      <c r="H205" s="12" t="s">
        <v>388</v>
      </c>
      <c r="I205" s="12" t="s">
        <v>181</v>
      </c>
      <c r="J205" s="25" t="s">
        <v>8</v>
      </c>
      <c r="K205" s="32">
        <v>7</v>
      </c>
      <c r="L205" s="1" cm="1">
        <f t="array" ref="L205">_xlfn.XLOOKUP(Y205,'Master AST results2'!AB$2:AB528,'Master AST results2'!K$2:K528)</f>
        <v>0.25</v>
      </c>
      <c r="M205" s="1" cm="1">
        <f t="array" ref="M205">_xlfn.XLOOKUP(Y205,'Master AST results2'!AB$2:AB528,'Master AST results2'!M$2:M528)</f>
        <v>1</v>
      </c>
      <c r="N205" s="1" t="str" cm="1">
        <f t="array" ref="N205">_xlfn.XLOOKUP(Y205,'Master AST results2'!AB$2:AB528,'Master AST results2'!O$2:O528)</f>
        <v xml:space="preserve"> &lt;=2.0000</v>
      </c>
      <c r="O205" s="1" t="str" cm="1">
        <f t="array" ref="O205">_xlfn.XLOOKUP(Y205,'Master AST results2'!AB$2:AB528,'Master AST results2'!Q$2:Q528)</f>
        <v xml:space="preserve"> &gt;4.0000</v>
      </c>
      <c r="P205" s="1" t="str" cm="1">
        <f t="array" ref="P205">_xlfn.XLOOKUP(Y205,'Master AST results2'!AB$2:AB528,'Master AST results2'!S$2:S528)</f>
        <v xml:space="preserve"> &lt;=2.0000</v>
      </c>
      <c r="Q205" s="1" cm="1">
        <f t="array" ref="Q205">_xlfn.XLOOKUP(Y205,'Master AST results2'!AB$2:AB528,'Master AST results2'!T$2:T528)</f>
        <v>0.5</v>
      </c>
      <c r="R205" s="1" t="str" cm="1">
        <f t="array" ref="R205">_xlfn.XLOOKUP(Y205,'Master AST results2'!AB$2:AB528,'Master AST results2'!U$2:U528)</f>
        <v xml:space="preserve"> &lt;=1.0000</v>
      </c>
      <c r="S205" s="1" t="str" cm="1">
        <f t="array" ref="S205">_xlfn.XLOOKUP(Y205,'Master AST results2'!AB$2:AB528,'Master AST results2'!V$2:V528)</f>
        <v xml:space="preserve"> &lt;=0.5000</v>
      </c>
      <c r="T205" s="1" t="str" cm="1">
        <f t="array" ref="T205">_xlfn.XLOOKUP(Y205, 'Master AST results2'!AB$2:AB528,'Master AST results2'!W$2:W528)</f>
        <v xml:space="preserve"> &gt;256.0000</v>
      </c>
      <c r="U205" s="1" t="str" cm="1">
        <f t="array" ref="U205">_xlfn.XLOOKUP(Y205,'Master AST results2'!AB$2:AB528,'Master AST results2'!X$2:X528)</f>
        <v xml:space="preserve"> &lt;=1.0000</v>
      </c>
      <c r="V205" s="31" t="s">
        <v>95</v>
      </c>
      <c r="W205" s="1">
        <v>1</v>
      </c>
      <c r="Y205" t="str">
        <f t="shared" si="3"/>
        <v>201724PFL</v>
      </c>
    </row>
    <row r="206" spans="1:25" x14ac:dyDescent="0.2">
      <c r="A206">
        <v>280</v>
      </c>
      <c r="B206" s="25">
        <v>201724</v>
      </c>
      <c r="C206" s="54" t="s">
        <v>392</v>
      </c>
      <c r="D206" s="25" cm="1">
        <f t="array" ref="D206">_xlfn.XLOOKUP(Y206,'WI &amp; IA results w tx'!R$2:R327,'WI &amp; IA results w tx'!D$2:D327)</f>
        <v>3</v>
      </c>
      <c r="E206" s="12" t="s">
        <v>104</v>
      </c>
      <c r="F206" s="19" t="s">
        <v>105</v>
      </c>
      <c r="G206" s="19" t="s">
        <v>387</v>
      </c>
      <c r="H206" s="12" t="s">
        <v>181</v>
      </c>
      <c r="I206" s="12" t="s">
        <v>181</v>
      </c>
      <c r="J206" s="25" t="s">
        <v>11</v>
      </c>
      <c r="K206" s="32">
        <v>9</v>
      </c>
      <c r="L206" s="1" t="str" cm="1">
        <f t="array" ref="L206">_xlfn.XLOOKUP(Y206,'Master AST results2'!AB$2:AB529,'Master AST results2'!K$2:K529)</f>
        <v xml:space="preserve"> &lt;=0.1200</v>
      </c>
      <c r="M206" s="1" t="str" cm="1">
        <f t="array" ref="M206">_xlfn.XLOOKUP(Y206,'Master AST results2'!AB$2:AB529,'Master AST results2'!M$2:M529)</f>
        <v xml:space="preserve"> &lt;=0.5000</v>
      </c>
      <c r="N206" s="1" t="str" cm="1">
        <f t="array" ref="N206">_xlfn.XLOOKUP(Y206,'Master AST results2'!AB$2:AB529,'Master AST results2'!O$2:O529)</f>
        <v xml:space="preserve"> &lt;=2.0000</v>
      </c>
      <c r="O206" s="1" t="str" cm="1">
        <f t="array" ref="O206">_xlfn.XLOOKUP(Y206,'Master AST results2'!AB$2:AB529,'Master AST results2'!Q$2:Q529)</f>
        <v xml:space="preserve"> &lt;=0.2500</v>
      </c>
      <c r="P206" s="1" t="str" cm="1">
        <f t="array" ref="P206">_xlfn.XLOOKUP(Y206,'Master AST results2'!AB$2:AB529,'Master AST results2'!S$2:S529)</f>
        <v xml:space="preserve"> &lt;=2.0000</v>
      </c>
      <c r="Q206" s="1" t="str" cm="1">
        <f t="array" ref="Q206">_xlfn.XLOOKUP(Y206,'Master AST results2'!AB$2:AB529,'Master AST results2'!T$2:T529)</f>
        <v xml:space="preserve"> &lt;=0.1200</v>
      </c>
      <c r="R206" s="1" t="str" cm="1">
        <f t="array" ref="R206">_xlfn.XLOOKUP(Y206,'Master AST results2'!AB$2:AB529,'Master AST results2'!U$2:U529)</f>
        <v xml:space="preserve"> &lt;=1.0000</v>
      </c>
      <c r="S206" s="1" t="str" cm="1">
        <f t="array" ref="S206">_xlfn.XLOOKUP(Y206,'Master AST results2'!AB$2:AB529,'Master AST results2'!V$2:V529)</f>
        <v xml:space="preserve"> &lt;=0.5000</v>
      </c>
      <c r="T206" s="1" t="str" cm="1">
        <f t="array" ref="T206">_xlfn.XLOOKUP(Y206, 'Master AST results2'!AB$2:AB529,'Master AST results2'!W$2:W529)</f>
        <v xml:space="preserve"> &lt;=32.0000</v>
      </c>
      <c r="U206" s="1" t="str" cm="1">
        <f t="array" ref="U206">_xlfn.XLOOKUP(Y206,'Master AST results2'!AB$2:AB529,'Master AST results2'!X$2:X529)</f>
        <v xml:space="preserve"> &lt;=1.0000</v>
      </c>
      <c r="V206" s="31" t="s">
        <v>95</v>
      </c>
      <c r="W206" s="1">
        <v>1</v>
      </c>
      <c r="X206" s="39"/>
      <c r="Y206" t="str">
        <f t="shared" si="3"/>
        <v>201724PFR</v>
      </c>
    </row>
    <row r="207" spans="1:25" x14ac:dyDescent="0.2">
      <c r="A207" cm="1">
        <f t="array" ref="A207">_xlfn.XLOOKUP(Y207,'NGS IDs for search'!I$2:I390,'NGS IDs for search'!A$2:A390)</f>
        <v>171</v>
      </c>
      <c r="B207" s="25">
        <v>201789</v>
      </c>
      <c r="C207" s="54" t="s">
        <v>392</v>
      </c>
      <c r="D207" s="25" cm="1">
        <f t="array" ref="D207">_xlfn.XLOOKUP(Y207,'WI &amp; IA results w tx'!R$2:R328,'WI &amp; IA results w tx'!D$2:D328)</f>
        <v>1</v>
      </c>
      <c r="E207" s="12" t="s">
        <v>106</v>
      </c>
      <c r="F207" s="19" t="s">
        <v>107</v>
      </c>
      <c r="G207" s="19" t="s">
        <v>387</v>
      </c>
      <c r="H207" s="12" t="s">
        <v>388</v>
      </c>
      <c r="I207" s="12" t="s">
        <v>181</v>
      </c>
      <c r="J207" s="25" t="s">
        <v>11</v>
      </c>
      <c r="K207" s="32">
        <v>10</v>
      </c>
      <c r="L207" s="1" t="str" cm="1">
        <f t="array" ref="L207">_xlfn.XLOOKUP(Y207,'Master AST results2'!AB$2:AB530,'Master AST results2'!K$2:K530)</f>
        <v xml:space="preserve"> &lt;=0.1200</v>
      </c>
      <c r="M207" s="1" t="str" cm="1">
        <f t="array" ref="M207">_xlfn.XLOOKUP(Y207,'Master AST results2'!AB$2:AB530,'Master AST results2'!M$2:M530)</f>
        <v xml:space="preserve"> &lt;=0.5000</v>
      </c>
      <c r="N207" s="1" t="str" cm="1">
        <f t="array" ref="N207">_xlfn.XLOOKUP(Y207,'Master AST results2'!AB$2:AB530,'Master AST results2'!O$2:O530)</f>
        <v xml:space="preserve"> &lt;=2.0000</v>
      </c>
      <c r="O207" s="1" t="str" cm="1">
        <f t="array" ref="O207">_xlfn.XLOOKUP(Y207,'Master AST results2'!AB$2:AB530,'Master AST results2'!Q$2:Q530)</f>
        <v xml:space="preserve"> &lt;=0.2500</v>
      </c>
      <c r="P207" s="1" t="str" cm="1">
        <f t="array" ref="P207">_xlfn.XLOOKUP(Y207,'Master AST results2'!AB$2:AB530,'Master AST results2'!S$2:S530)</f>
        <v xml:space="preserve"> &lt;=2.0000</v>
      </c>
      <c r="Q207" s="1" t="str" cm="1">
        <f t="array" ref="Q207">_xlfn.XLOOKUP(Y207,'Master AST results2'!AB$2:AB530,'Master AST results2'!T$2:T530)</f>
        <v xml:space="preserve"> &lt;=0.1200</v>
      </c>
      <c r="R207" s="1" t="str" cm="1">
        <f t="array" ref="R207">_xlfn.XLOOKUP(Y207,'Master AST results2'!AB$2:AB530,'Master AST results2'!U$2:U530)</f>
        <v xml:space="preserve"> &lt;=1.0000</v>
      </c>
      <c r="S207" s="1" t="str" cm="1">
        <f t="array" ref="S207">_xlfn.XLOOKUP(Y207,'Master AST results2'!AB$2:AB530,'Master AST results2'!V$2:V530)</f>
        <v xml:space="preserve"> &lt;=0.5000</v>
      </c>
      <c r="T207" s="1" t="str" cm="1">
        <f t="array" ref="T207">_xlfn.XLOOKUP(Y207, 'Master AST results2'!AB$2:AB530,'Master AST results2'!W$2:W530)</f>
        <v xml:space="preserve"> &gt;256.0000</v>
      </c>
      <c r="U207" s="1" t="str" cm="1">
        <f t="array" ref="U207">_xlfn.XLOOKUP(Y207,'Master AST results2'!AB$2:AB530,'Master AST results2'!X$2:X530)</f>
        <v xml:space="preserve"> &lt;=1.0000</v>
      </c>
      <c r="V207" s="31" t="s">
        <v>95</v>
      </c>
      <c r="W207" s="1">
        <v>1</v>
      </c>
      <c r="Y207" t="str">
        <f t="shared" si="3"/>
        <v>201789PFR</v>
      </c>
    </row>
    <row r="208" spans="1:25" x14ac:dyDescent="0.2">
      <c r="A208">
        <v>281</v>
      </c>
      <c r="B208" s="25">
        <v>201801</v>
      </c>
      <c r="C208" s="54" t="s">
        <v>392</v>
      </c>
      <c r="D208" s="25" cm="1">
        <f t="array" ref="D208">_xlfn.XLOOKUP(Y208,'WI &amp; IA results w tx'!Q$2:Q324,'WI &amp; IA results w tx'!D$2:D324)</f>
        <v>2</v>
      </c>
      <c r="E208" s="12" t="s">
        <v>100</v>
      </c>
      <c r="F208" s="19" t="s">
        <v>101</v>
      </c>
      <c r="G208" s="19" t="s">
        <v>389</v>
      </c>
      <c r="H208" s="12" t="s">
        <v>180</v>
      </c>
      <c r="I208" s="12" t="s">
        <v>180</v>
      </c>
      <c r="J208" s="25" t="s">
        <v>11</v>
      </c>
      <c r="K208" s="32">
        <v>11.1</v>
      </c>
      <c r="L208" s="1" t="str" cm="1">
        <f t="array" ref="L208">_xlfn.XLOOKUP(Y208,'Master AST results2'!AB$2:AB531,'Master AST results2'!K$2:K531)</f>
        <v xml:space="preserve"> &lt;=0.1200</v>
      </c>
      <c r="M208" s="1" t="str" cm="1">
        <f t="array" ref="M208">_xlfn.XLOOKUP(Y208,'Master AST results2'!AB$2:AB531,'Master AST results2'!M$2:M531)</f>
        <v xml:space="preserve"> &lt;=0.5000</v>
      </c>
      <c r="N208" s="1" t="str" cm="1">
        <f t="array" ref="N208">_xlfn.XLOOKUP(Y208,'Master AST results2'!AB$2:AB531,'Master AST results2'!O$2:O531)</f>
        <v xml:space="preserve"> &lt;=2.0000</v>
      </c>
      <c r="O208" s="1" t="str" cm="1">
        <f t="array" ref="O208">_xlfn.XLOOKUP(Y208,'Master AST results2'!AB$2:AB531,'Master AST results2'!Q$2:Q531)</f>
        <v xml:space="preserve"> &lt;=0.2500</v>
      </c>
      <c r="P208" s="1" t="str" cm="1">
        <f t="array" ref="P208">_xlfn.XLOOKUP(Y208,'Master AST results2'!AB$2:AB531,'Master AST results2'!S$2:S531)</f>
        <v xml:space="preserve"> &lt;=2.0000</v>
      </c>
      <c r="Q208" s="1" t="str" cm="1">
        <f t="array" ref="Q208">_xlfn.XLOOKUP(Y208,'Master AST results2'!AB$2:AB531,'Master AST results2'!T$2:T531)</f>
        <v xml:space="preserve"> &lt;=0.1200</v>
      </c>
      <c r="R208" s="1" t="str" cm="1">
        <f t="array" ref="R208">_xlfn.XLOOKUP(Y208,'Master AST results2'!AB$2:AB531,'Master AST results2'!U$2:U531)</f>
        <v xml:space="preserve"> &lt;=1.0000</v>
      </c>
      <c r="S208" s="1" t="str" cm="1">
        <f t="array" ref="S208">_xlfn.XLOOKUP(Y208,'Master AST results2'!AB$2:AB531,'Master AST results2'!V$2:V531)</f>
        <v xml:space="preserve"> &lt;=0.5000</v>
      </c>
      <c r="T208" s="1" t="str" cm="1">
        <f t="array" ref="T208">_xlfn.XLOOKUP(Y208, 'Master AST results2'!AB$2:AB531,'Master AST results2'!W$2:W531)</f>
        <v xml:space="preserve"> &lt;=32.0000</v>
      </c>
      <c r="U208" s="1" t="str" cm="1">
        <f t="array" ref="U208">_xlfn.XLOOKUP(Y208,'Master AST results2'!AB$2:AB531,'Master AST results2'!X$2:X531)</f>
        <v xml:space="preserve"> &lt;=1.0000</v>
      </c>
      <c r="V208" s="31" t="s">
        <v>95</v>
      </c>
      <c r="W208" s="1">
        <v>1</v>
      </c>
      <c r="Y208" t="str">
        <f t="shared" si="3"/>
        <v>201801DOR</v>
      </c>
    </row>
    <row r="209" spans="1:26" x14ac:dyDescent="0.2">
      <c r="A209">
        <v>282</v>
      </c>
      <c r="B209" s="25">
        <v>201801</v>
      </c>
      <c r="C209" s="54" t="s">
        <v>392</v>
      </c>
      <c r="D209" s="25" cm="1">
        <f t="array" ref="D209">_xlfn.XLOOKUP(Y209,'WI &amp; IA results w tx'!Q$2:Q325,'WI &amp; IA results w tx'!D$2:D325)</f>
        <v>2</v>
      </c>
      <c r="E209" s="12" t="s">
        <v>100</v>
      </c>
      <c r="F209" s="19" t="s">
        <v>101</v>
      </c>
      <c r="G209" s="19" t="s">
        <v>389</v>
      </c>
      <c r="H209" s="12" t="s">
        <v>180</v>
      </c>
      <c r="I209" s="12" t="s">
        <v>180</v>
      </c>
      <c r="J209" s="25" t="s">
        <v>11</v>
      </c>
      <c r="K209" s="32">
        <v>11.2</v>
      </c>
      <c r="L209" s="1" t="str" cm="1">
        <f t="array" ref="L209">_xlfn.XLOOKUP(Y209,'Master AST results2'!AB$2:AB532,'Master AST results2'!K$2:K532)</f>
        <v xml:space="preserve"> &lt;=0.1200</v>
      </c>
      <c r="M209" s="1" t="str" cm="1">
        <f t="array" ref="M209">_xlfn.XLOOKUP(Y209,'Master AST results2'!AB$2:AB532,'Master AST results2'!M$2:M532)</f>
        <v xml:space="preserve"> &lt;=0.5000</v>
      </c>
      <c r="N209" s="1" t="str" cm="1">
        <f t="array" ref="N209">_xlfn.XLOOKUP(Y209,'Master AST results2'!AB$2:AB532,'Master AST results2'!O$2:O532)</f>
        <v xml:space="preserve"> &lt;=2.0000</v>
      </c>
      <c r="O209" s="1" t="str" cm="1">
        <f t="array" ref="O209">_xlfn.XLOOKUP(Y209,'Master AST results2'!AB$2:AB532,'Master AST results2'!Q$2:Q532)</f>
        <v xml:space="preserve"> &lt;=0.2500</v>
      </c>
      <c r="P209" s="1" t="str" cm="1">
        <f t="array" ref="P209">_xlfn.XLOOKUP(Y209,'Master AST results2'!AB$2:AB532,'Master AST results2'!S$2:S532)</f>
        <v xml:space="preserve"> &lt;=2.0000</v>
      </c>
      <c r="Q209" s="1" t="str" cm="1">
        <f t="array" ref="Q209">_xlfn.XLOOKUP(Y209,'Master AST results2'!AB$2:AB532,'Master AST results2'!T$2:T532)</f>
        <v xml:space="preserve"> &lt;=0.1200</v>
      </c>
      <c r="R209" s="1" t="str" cm="1">
        <f t="array" ref="R209">_xlfn.XLOOKUP(Y209,'Master AST results2'!AB$2:AB532,'Master AST results2'!U$2:U532)</f>
        <v xml:space="preserve"> &lt;=1.0000</v>
      </c>
      <c r="S209" s="1" t="str" cm="1">
        <f t="array" ref="S209">_xlfn.XLOOKUP(Y209,'Master AST results2'!AB$2:AB532,'Master AST results2'!V$2:V532)</f>
        <v xml:space="preserve"> &lt;=0.5000</v>
      </c>
      <c r="T209" s="1" t="str" cm="1">
        <f t="array" ref="T209">_xlfn.XLOOKUP(Y209, 'Master AST results2'!AB$2:AB532,'Master AST results2'!W$2:W532)</f>
        <v xml:space="preserve"> &lt;=32.0000</v>
      </c>
      <c r="U209" s="1" t="str" cm="1">
        <f t="array" ref="U209">_xlfn.XLOOKUP(Y209,'Master AST results2'!AB$2:AB532,'Master AST results2'!X$2:X532)</f>
        <v xml:space="preserve"> &lt;=1.0000</v>
      </c>
      <c r="V209" s="31" t="s">
        <v>95</v>
      </c>
      <c r="W209" s="1">
        <v>1</v>
      </c>
      <c r="Y209" t="str">
        <f t="shared" si="3"/>
        <v>201801DOR</v>
      </c>
    </row>
    <row r="210" spans="1:26" ht="16" thickBot="1" x14ac:dyDescent="0.25">
      <c r="A210">
        <v>283</v>
      </c>
      <c r="B210" s="25">
        <v>201801</v>
      </c>
      <c r="C210" s="54" t="s">
        <v>392</v>
      </c>
      <c r="D210" s="25" cm="1">
        <f t="array" ref="D210">_xlfn.XLOOKUP(Y210,'WI &amp; IA results w tx'!R$2:R329,'WI &amp; IA results w tx'!D$2:D329)</f>
        <v>2</v>
      </c>
      <c r="E210" s="12" t="s">
        <v>100</v>
      </c>
      <c r="F210" s="19" t="s">
        <v>101</v>
      </c>
      <c r="G210" s="19" t="s">
        <v>389</v>
      </c>
      <c r="H210" s="12" t="s">
        <v>181</v>
      </c>
      <c r="I210" s="12" t="s">
        <v>181</v>
      </c>
      <c r="J210" s="25" t="s">
        <v>11</v>
      </c>
      <c r="K210" s="32">
        <v>12</v>
      </c>
      <c r="L210" s="1" t="str" cm="1">
        <f t="array" ref="L210">_xlfn.XLOOKUP(Y210,'Master AST results2'!AB$2:AB533,'Master AST results2'!K$2:K533)</f>
        <v xml:space="preserve"> &lt;=0.1200</v>
      </c>
      <c r="M210" s="1" t="str" cm="1">
        <f t="array" ref="M210">_xlfn.XLOOKUP(Y210,'Master AST results2'!AB$2:AB533,'Master AST results2'!M$2:M533)</f>
        <v xml:space="preserve"> &lt;=0.5000</v>
      </c>
      <c r="N210" s="1" t="str" cm="1">
        <f t="array" ref="N210">_xlfn.XLOOKUP(Y210,'Master AST results2'!AB$2:AB533,'Master AST results2'!O$2:O533)</f>
        <v xml:space="preserve"> &lt;=2.0000</v>
      </c>
      <c r="O210" s="1" t="str" cm="1">
        <f t="array" ref="O210">_xlfn.XLOOKUP(Y210,'Master AST results2'!AB$2:AB533,'Master AST results2'!Q$2:Q533)</f>
        <v xml:space="preserve"> &gt;4.0000</v>
      </c>
      <c r="P210" s="1" t="str" cm="1">
        <f t="array" ref="P210">_xlfn.XLOOKUP(Y210,'Master AST results2'!AB$2:AB533,'Master AST results2'!S$2:S533)</f>
        <v xml:space="preserve"> &lt;=2.0000</v>
      </c>
      <c r="Q210" s="1" t="str" cm="1">
        <f t="array" ref="Q210">_xlfn.XLOOKUP(Y210,'Master AST results2'!AB$2:AB533,'Master AST results2'!T$2:T533)</f>
        <v xml:space="preserve"> &lt;=0.1200</v>
      </c>
      <c r="R210" s="1" t="str" cm="1">
        <f t="array" ref="R210">_xlfn.XLOOKUP(Y210,'Master AST results2'!AB$2:AB533,'Master AST results2'!U$2:U533)</f>
        <v xml:space="preserve"> &lt;=1.0000</v>
      </c>
      <c r="S210" s="1" t="str" cm="1">
        <f t="array" ref="S210">_xlfn.XLOOKUP(Y210,'Master AST results2'!AB$2:AB533,'Master AST results2'!V$2:V533)</f>
        <v xml:space="preserve"> &lt;=0.5000</v>
      </c>
      <c r="T210" s="1" t="str" cm="1">
        <f t="array" ref="T210">_xlfn.XLOOKUP(Y210, 'Master AST results2'!AB$2:AB533,'Master AST results2'!W$2:W533)</f>
        <v xml:space="preserve"> &gt;256.0000</v>
      </c>
      <c r="U210" s="1" t="str" cm="1">
        <f t="array" ref="U210">_xlfn.XLOOKUP(Y210,'Master AST results2'!AB$2:AB533,'Master AST results2'!X$2:X533)</f>
        <v xml:space="preserve"> &lt;=1.0000</v>
      </c>
      <c r="V210" s="31" t="s">
        <v>95</v>
      </c>
      <c r="W210" s="1">
        <v>1</v>
      </c>
      <c r="Y210" t="str">
        <f t="shared" si="3"/>
        <v>201801PFR</v>
      </c>
    </row>
    <row r="211" spans="1:26" x14ac:dyDescent="0.2">
      <c r="A211" cm="1">
        <f t="array" ref="A211">_xlfn.XLOOKUP(Y211,'NGS IDs for search'!I$2:I395,'NGS IDs for search'!A$2:A395)</f>
        <v>173</v>
      </c>
      <c r="B211" s="53">
        <v>202915</v>
      </c>
      <c r="C211" s="54" t="s">
        <v>392</v>
      </c>
      <c r="D211" s="25" cm="1">
        <f t="array" ref="D211">_xlfn.XLOOKUP(Y211,'WI &amp; IA results w tx'!R$2:R332,'WI &amp; IA results w tx'!D$2:D332)</f>
        <v>2</v>
      </c>
      <c r="E211" s="103"/>
      <c r="F211" s="107" t="s">
        <v>332</v>
      </c>
      <c r="G211" s="104" t="s">
        <v>387</v>
      </c>
      <c r="H211" s="12" t="s">
        <v>388</v>
      </c>
      <c r="I211" s="12" t="s">
        <v>181</v>
      </c>
      <c r="J211" s="39" t="s">
        <v>8</v>
      </c>
      <c r="K211" s="39">
        <v>56</v>
      </c>
      <c r="L211" s="1" cm="1">
        <f t="array" ref="L211">_xlfn.XLOOKUP(Y211,'Master AST results2'!AB$2:AB538,'Master AST results2'!K$2:K538)</f>
        <v>0.5</v>
      </c>
      <c r="M211" s="1" t="str" cm="1">
        <f t="array" ref="M211">_xlfn.XLOOKUP(Y211,'Master AST results2'!AB$2:AB538,'Master AST results2'!M$2:M538)</f>
        <v xml:space="preserve"> &gt;4.0000</v>
      </c>
      <c r="N211" s="1" cm="1">
        <f t="array" ref="N211">_xlfn.XLOOKUP(Y211,'Master AST results2'!AB$2:AB538,'Master AST results2'!O$2:O538)</f>
        <v>16</v>
      </c>
      <c r="O211" s="1" cm="1">
        <f t="array" ref="O211">_xlfn.XLOOKUP(Y211,'Master AST results2'!AB$2:AB538,'Master AST results2'!Q$2:Q538)</f>
        <v>1</v>
      </c>
      <c r="P211" s="1" cm="1">
        <f t="array" ref="P211">_xlfn.XLOOKUP(Y211,'Master AST results2'!AB$2:AB538,'Master AST results2'!S$2:S538)</f>
        <v>4</v>
      </c>
      <c r="Q211" s="1" cm="1">
        <f t="array" ref="Q211">_xlfn.XLOOKUP(Y211,'Master AST results2'!AB$2:AB538,'Master AST results2'!T$2:T538)</f>
        <v>2</v>
      </c>
      <c r="R211" s="1" t="str" cm="1">
        <f t="array" ref="R211">_xlfn.XLOOKUP(Y211,'Master AST results2'!AB$2:AB538,'Master AST results2'!U$2:U538)</f>
        <v xml:space="preserve"> &lt;=1.0000</v>
      </c>
      <c r="S211" s="1" t="str" cm="1">
        <f t="array" ref="S211">_xlfn.XLOOKUP(Y211,'Master AST results2'!AB$2:AB538,'Master AST results2'!V$2:V538)</f>
        <v xml:space="preserve"> &gt;4.0000</v>
      </c>
      <c r="T211" s="1" t="str" cm="1">
        <f t="array" ref="T211">_xlfn.XLOOKUP(Y211, 'Master AST results2'!AB$2:AB538,'Master AST results2'!W$2:W538)</f>
        <v xml:space="preserve"> &gt;256.0000</v>
      </c>
      <c r="U211" s="1" t="str" cm="1">
        <f t="array" ref="U211">_xlfn.XLOOKUP(Y211,'Master AST results2'!AB$2:AB538,'Master AST results2'!X$2:X538)</f>
        <v xml:space="preserve"> &gt;8.0000</v>
      </c>
      <c r="V211" s="41" t="s">
        <v>95</v>
      </c>
      <c r="W211" s="1">
        <v>1</v>
      </c>
      <c r="Y211" t="str">
        <f t="shared" si="3"/>
        <v>202915PFL</v>
      </c>
    </row>
    <row r="212" spans="1:26" x14ac:dyDescent="0.2">
      <c r="A212" t="e" cm="1">
        <f t="array" ref="A212">_xlfn.XLOOKUP(Y212,'NGS IDs for search'!I$2:I396,'NGS IDs for search'!A$2:A396)</f>
        <v>#N/A</v>
      </c>
      <c r="B212" s="25">
        <v>202915</v>
      </c>
      <c r="C212" s="54" t="s">
        <v>392</v>
      </c>
      <c r="D212" s="25" cm="1">
        <f t="array" ref="D212">_xlfn.XLOOKUP(Y212,'WI &amp; IA results w tx'!R$2:R333,'WI &amp; IA results w tx'!D$2:D333)</f>
        <v>2</v>
      </c>
      <c r="E212" s="12" t="s">
        <v>104</v>
      </c>
      <c r="F212" s="19" t="s">
        <v>105</v>
      </c>
      <c r="G212" s="19" t="s">
        <v>387</v>
      </c>
      <c r="H212" s="12" t="s">
        <v>388</v>
      </c>
      <c r="I212" s="12" t="s">
        <v>181</v>
      </c>
      <c r="J212" s="25" t="s">
        <v>11</v>
      </c>
      <c r="K212" s="32">
        <v>16.100000000000001</v>
      </c>
      <c r="L212" s="1" cm="1">
        <f t="array" ref="L212">_xlfn.XLOOKUP(Y212,'Master AST results2'!AB$2:AB539,'Master AST results2'!K$2:K539)</f>
        <v>0.25</v>
      </c>
      <c r="M212" s="1" t="str" cm="1">
        <f t="array" ref="M212">_xlfn.XLOOKUP(Y212,'Master AST results2'!AB$2:AB539,'Master AST results2'!M$2:M539)</f>
        <v xml:space="preserve"> &lt;=0.5000</v>
      </c>
      <c r="N212" s="1" t="str" cm="1">
        <f t="array" ref="N212">_xlfn.XLOOKUP(Y212,'Master AST results2'!AB$2:AB539,'Master AST results2'!O$2:O539)</f>
        <v xml:space="preserve"> &lt;=2.0000</v>
      </c>
      <c r="O212" s="1" t="str" cm="1">
        <f t="array" ref="O212">_xlfn.XLOOKUP(Y212,'Master AST results2'!AB$2:AB539,'Master AST results2'!Q$2:Q539)</f>
        <v xml:space="preserve"> &lt;=0.2500</v>
      </c>
      <c r="P212" s="1" t="str" cm="1">
        <f t="array" ref="P212">_xlfn.XLOOKUP(Y212,'Master AST results2'!AB$2:AB539,'Master AST results2'!S$2:S539)</f>
        <v xml:space="preserve"> &lt;=2.0000</v>
      </c>
      <c r="Q212" s="1" cm="1">
        <f t="array" ref="Q212">_xlfn.XLOOKUP(Y212,'Master AST results2'!AB$2:AB539,'Master AST results2'!T$2:T539)</f>
        <v>1</v>
      </c>
      <c r="R212" s="1" t="str" cm="1">
        <f t="array" ref="R212">_xlfn.XLOOKUP(Y212,'Master AST results2'!AB$2:AB539,'Master AST results2'!U$2:U539)</f>
        <v xml:space="preserve"> &lt;=1.0000</v>
      </c>
      <c r="S212" s="1" t="str" cm="1">
        <f t="array" ref="S212">_xlfn.XLOOKUP(Y212,'Master AST results2'!AB$2:AB539,'Master AST results2'!V$2:V539)</f>
        <v xml:space="preserve"> &lt;=0.5000</v>
      </c>
      <c r="T212" s="1" t="str" cm="1">
        <f t="array" ref="T212">_xlfn.XLOOKUP(Y212, 'Master AST results2'!AB$2:AB539,'Master AST results2'!W$2:W539)</f>
        <v xml:space="preserve"> &lt;=32.0000</v>
      </c>
      <c r="U212" s="1" t="str" cm="1">
        <f t="array" ref="U212">_xlfn.XLOOKUP(Y212,'Master AST results2'!AB$2:AB539,'Master AST results2'!X$2:X539)</f>
        <v xml:space="preserve"> &lt;=1.0000</v>
      </c>
      <c r="V212" s="31" t="s">
        <v>95</v>
      </c>
      <c r="W212" s="1">
        <v>1</v>
      </c>
      <c r="Y212" t="str">
        <f t="shared" si="3"/>
        <v>202915PFR</v>
      </c>
    </row>
    <row r="213" spans="1:26" x14ac:dyDescent="0.2">
      <c r="A213" t="e" cm="1">
        <f t="array" ref="A213">_xlfn.XLOOKUP(Y213,'NGS IDs for search'!I$2:I397,'NGS IDs for search'!A$2:A397)</f>
        <v>#N/A</v>
      </c>
      <c r="B213" s="25">
        <v>202915</v>
      </c>
      <c r="C213" s="54" t="s">
        <v>392</v>
      </c>
      <c r="D213" s="25" cm="1">
        <f t="array" ref="D213">_xlfn.XLOOKUP(Y213,'WI &amp; IA results w tx'!R$2:R334,'WI &amp; IA results w tx'!D$2:D334)</f>
        <v>2</v>
      </c>
      <c r="E213" s="12" t="s">
        <v>104</v>
      </c>
      <c r="F213" s="19" t="s">
        <v>105</v>
      </c>
      <c r="G213" s="19" t="s">
        <v>387</v>
      </c>
      <c r="H213" s="12" t="s">
        <v>388</v>
      </c>
      <c r="I213" s="12" t="s">
        <v>181</v>
      </c>
      <c r="J213" s="25" t="s">
        <v>11</v>
      </c>
      <c r="K213" s="32">
        <v>16.2</v>
      </c>
      <c r="L213" s="1" cm="1">
        <f t="array" ref="L213">_xlfn.XLOOKUP(Y213,'Master AST results2'!AB$2:AB540,'Master AST results2'!K$2:K540)</f>
        <v>0.25</v>
      </c>
      <c r="M213" s="1" t="str" cm="1">
        <f t="array" ref="M213">_xlfn.XLOOKUP(Y213,'Master AST results2'!AB$2:AB540,'Master AST results2'!M$2:M540)</f>
        <v xml:space="preserve"> &lt;=0.5000</v>
      </c>
      <c r="N213" s="1" t="str" cm="1">
        <f t="array" ref="N213">_xlfn.XLOOKUP(Y213,'Master AST results2'!AB$2:AB540,'Master AST results2'!O$2:O540)</f>
        <v xml:space="preserve"> &lt;=2.0000</v>
      </c>
      <c r="O213" s="1" t="str" cm="1">
        <f t="array" ref="O213">_xlfn.XLOOKUP(Y213,'Master AST results2'!AB$2:AB540,'Master AST results2'!Q$2:Q540)</f>
        <v xml:space="preserve"> &lt;=0.2500</v>
      </c>
      <c r="P213" s="1" t="str" cm="1">
        <f t="array" ref="P213">_xlfn.XLOOKUP(Y213,'Master AST results2'!AB$2:AB540,'Master AST results2'!S$2:S540)</f>
        <v xml:space="preserve"> &lt;=2.0000</v>
      </c>
      <c r="Q213" s="1" cm="1">
        <f t="array" ref="Q213">_xlfn.XLOOKUP(Y213,'Master AST results2'!AB$2:AB540,'Master AST results2'!T$2:T540)</f>
        <v>1</v>
      </c>
      <c r="R213" s="1" t="str" cm="1">
        <f t="array" ref="R213">_xlfn.XLOOKUP(Y213,'Master AST results2'!AB$2:AB540,'Master AST results2'!U$2:U540)</f>
        <v xml:space="preserve"> &lt;=1.0000</v>
      </c>
      <c r="S213" s="1" t="str" cm="1">
        <f t="array" ref="S213">_xlfn.XLOOKUP(Y213,'Master AST results2'!AB$2:AB540,'Master AST results2'!V$2:V540)</f>
        <v xml:space="preserve"> &lt;=0.5000</v>
      </c>
      <c r="T213" s="1" t="str" cm="1">
        <f t="array" ref="T213">_xlfn.XLOOKUP(Y213, 'Master AST results2'!AB$2:AB540,'Master AST results2'!W$2:W540)</f>
        <v xml:space="preserve"> &lt;=32.0000</v>
      </c>
      <c r="U213" s="1" t="str" cm="1">
        <f t="array" ref="U213">_xlfn.XLOOKUP(Y213,'Master AST results2'!AB$2:AB540,'Master AST results2'!X$2:X540)</f>
        <v xml:space="preserve"> &lt;=1.0000</v>
      </c>
      <c r="V213" s="31" t="s">
        <v>95</v>
      </c>
      <c r="W213" s="1">
        <v>1</v>
      </c>
      <c r="Y213" t="str">
        <f t="shared" si="3"/>
        <v>202915PFR</v>
      </c>
    </row>
    <row r="214" spans="1:26" x14ac:dyDescent="0.2">
      <c r="A214" cm="1">
        <f t="array" ref="A214">_xlfn.XLOOKUP(Y214,'NGS IDs for search'!I$2:I281,'NGS IDs for search'!A$2:A281)</f>
        <v>2</v>
      </c>
      <c r="B214" s="9">
        <v>203047</v>
      </c>
      <c r="C214" s="54" t="s">
        <v>392</v>
      </c>
      <c r="D214" s="25" cm="1">
        <f t="array" ref="D214">_xlfn.XLOOKUP(Y214,'WI &amp; IA results w tx'!Q$2:Q328,'WI &amp; IA results w tx'!D$2:D328)</f>
        <v>3</v>
      </c>
      <c r="F214" s="1" t="s">
        <v>325</v>
      </c>
      <c r="G214" s="1" t="s">
        <v>389</v>
      </c>
      <c r="H214" s="12" t="s">
        <v>180</v>
      </c>
      <c r="I214" s="12" t="s">
        <v>180</v>
      </c>
      <c r="J214" t="s">
        <v>8</v>
      </c>
      <c r="K214">
        <v>1</v>
      </c>
      <c r="L214" s="1" t="str" cm="1">
        <f t="array" ref="L214">_xlfn.XLOOKUP(Y214,'Master AST results2'!AB$2:AB541,'Master AST results2'!K$2:K541)</f>
        <v xml:space="preserve"> &lt;=0.1200</v>
      </c>
      <c r="M214" s="1" t="str" cm="1">
        <f t="array" ref="M214">_xlfn.XLOOKUP(Y214,'Master AST results2'!AB$2:AB541,'Master AST results2'!M$2:M541)</f>
        <v xml:space="preserve"> &lt;=0.5000</v>
      </c>
      <c r="N214" s="1" t="str" cm="1">
        <f t="array" ref="N214">_xlfn.XLOOKUP(Y214,'Master AST results2'!AB$2:AB541,'Master AST results2'!O$2:O541)</f>
        <v xml:space="preserve"> &lt;=2.0000</v>
      </c>
      <c r="O214" s="1" t="str" cm="1">
        <f t="array" ref="O214">_xlfn.XLOOKUP(Y214,'Master AST results2'!AB$2:AB541,'Master AST results2'!Q$2:Q541)</f>
        <v xml:space="preserve"> &lt;=0.2500</v>
      </c>
      <c r="P214" s="1" t="str" cm="1">
        <f t="array" ref="P214">_xlfn.XLOOKUP(Y214,'Master AST results2'!AB$2:AB541,'Master AST results2'!S$2:S541)</f>
        <v xml:space="preserve"> &lt;=2.0000</v>
      </c>
      <c r="Q214" s="1" t="str" cm="1">
        <f t="array" ref="Q214">_xlfn.XLOOKUP(Y214,'Master AST results2'!AB$2:AB541,'Master AST results2'!T$2:T541)</f>
        <v xml:space="preserve"> &lt;=0.1200</v>
      </c>
      <c r="R214" s="1" cm="1">
        <f t="array" ref="R214">_xlfn.XLOOKUP(Y214,'Master AST results2'!AB$2:AB541,'Master AST results2'!U$2:U541)</f>
        <v>4</v>
      </c>
      <c r="S214" s="1" t="str" cm="1">
        <f t="array" ref="S214">_xlfn.XLOOKUP(Y214,'Master AST results2'!AB$2:AB541,'Master AST results2'!V$2:V541)</f>
        <v xml:space="preserve"> &lt;=0.5000</v>
      </c>
      <c r="T214" s="1" t="str" cm="1">
        <f t="array" ref="T214">_xlfn.XLOOKUP(Y214, 'Master AST results2'!AB$2:AB541,'Master AST results2'!W$2:W541)</f>
        <v xml:space="preserve"> &gt;256.0000</v>
      </c>
      <c r="U214" s="1" t="str" cm="1">
        <f t="array" ref="U214">_xlfn.XLOOKUP(Y214,'Master AST results2'!AB$2:AB541,'Master AST results2'!X$2:X541)</f>
        <v xml:space="preserve"> &lt;=1.0000</v>
      </c>
      <c r="V214" s="1" t="s">
        <v>95</v>
      </c>
      <c r="W214" s="1">
        <v>1</v>
      </c>
      <c r="Y214" t="str">
        <f t="shared" si="3"/>
        <v>203047DOL</v>
      </c>
    </row>
    <row r="215" spans="1:26" x14ac:dyDescent="0.2">
      <c r="A215" cm="1">
        <f t="array" ref="A215">_xlfn.XLOOKUP(Y215,'NGS IDs for search'!I$2:I282,'NGS IDs for search'!A$2:A282)</f>
        <v>3</v>
      </c>
      <c r="B215" s="25">
        <v>203047</v>
      </c>
      <c r="C215" s="54" t="s">
        <v>392</v>
      </c>
      <c r="D215" s="25" cm="1">
        <f t="array" ref="D215">_xlfn.XLOOKUP(Y215,'WI &amp; IA results w tx'!Q$2:Q329,'WI &amp; IA results w tx'!D$2:D329)</f>
        <v>3</v>
      </c>
      <c r="E215" s="11" t="s">
        <v>104</v>
      </c>
      <c r="F215" s="19" t="s">
        <v>105</v>
      </c>
      <c r="G215" s="19" t="s">
        <v>389</v>
      </c>
      <c r="H215" s="12" t="s">
        <v>180</v>
      </c>
      <c r="I215" s="12" t="s">
        <v>180</v>
      </c>
      <c r="J215" s="25" t="s">
        <v>11</v>
      </c>
      <c r="K215" s="32">
        <v>17</v>
      </c>
      <c r="L215" s="1" t="str" cm="1">
        <f t="array" ref="L215">_xlfn.XLOOKUP(Y215,'Master AST results2'!AB$2:AB542,'Master AST results2'!K$2:K542)</f>
        <v xml:space="preserve"> &lt;=0.1200</v>
      </c>
      <c r="M215" s="1" t="str" cm="1">
        <f t="array" ref="M215">_xlfn.XLOOKUP(Y215,'Master AST results2'!AB$2:AB542,'Master AST results2'!M$2:M542)</f>
        <v xml:space="preserve"> &lt;=0.5000</v>
      </c>
      <c r="N215" s="1" t="str" cm="1">
        <f t="array" ref="N215">_xlfn.XLOOKUP(Y215,'Master AST results2'!AB$2:AB542,'Master AST results2'!O$2:O542)</f>
        <v xml:space="preserve"> &lt;=2.0000</v>
      </c>
      <c r="O215" s="1" t="str" cm="1">
        <f t="array" ref="O215">_xlfn.XLOOKUP(Y215,'Master AST results2'!AB$2:AB542,'Master AST results2'!Q$2:Q542)</f>
        <v xml:space="preserve"> &lt;=0.2500</v>
      </c>
      <c r="P215" s="1" t="str" cm="1">
        <f t="array" ref="P215">_xlfn.XLOOKUP(Y215,'Master AST results2'!AB$2:AB542,'Master AST results2'!S$2:S542)</f>
        <v xml:space="preserve"> &lt;=2.0000</v>
      </c>
      <c r="Q215" s="1" t="str" cm="1">
        <f t="array" ref="Q215">_xlfn.XLOOKUP(Y215,'Master AST results2'!AB$2:AB542,'Master AST results2'!T$2:T542)</f>
        <v xml:space="preserve"> &lt;=0.1200</v>
      </c>
      <c r="R215" s="1" t="str" cm="1">
        <f t="array" ref="R215">_xlfn.XLOOKUP(Y215,'Master AST results2'!AB$2:AB542,'Master AST results2'!U$2:U542)</f>
        <v xml:space="preserve"> &lt;=1.0000</v>
      </c>
      <c r="S215" s="1" t="str" cm="1">
        <f t="array" ref="S215">_xlfn.XLOOKUP(Y215,'Master AST results2'!AB$2:AB542,'Master AST results2'!V$2:V542)</f>
        <v xml:space="preserve"> &lt;=0.5000</v>
      </c>
      <c r="T215" s="1" t="str" cm="1">
        <f t="array" ref="T215">_xlfn.XLOOKUP(Y215, 'Master AST results2'!AB$2:AB542,'Master AST results2'!W$2:W542)</f>
        <v xml:space="preserve"> &gt;256.0000</v>
      </c>
      <c r="U215" s="1" t="str" cm="1">
        <f t="array" ref="U215">_xlfn.XLOOKUP(Y215,'Master AST results2'!AB$2:AB542,'Master AST results2'!X$2:X542)</f>
        <v xml:space="preserve"> &lt;=1.0000</v>
      </c>
      <c r="V215" s="31" t="s">
        <v>95</v>
      </c>
      <c r="W215" s="1">
        <v>1</v>
      </c>
      <c r="Y215" t="str">
        <f t="shared" si="3"/>
        <v>203047DOR</v>
      </c>
    </row>
    <row r="216" spans="1:26" ht="16" x14ac:dyDescent="0.2">
      <c r="A216" cm="1">
        <f t="array" ref="A216">_xlfn.XLOOKUP(Y216,'NGS IDs for search'!I$2:I398,'NGS IDs for search'!A$2:A398)</f>
        <v>86</v>
      </c>
      <c r="B216" s="9">
        <v>203047</v>
      </c>
      <c r="C216" s="54" t="s">
        <v>392</v>
      </c>
      <c r="D216" s="25" cm="1">
        <f t="array" ref="D216">_xlfn.XLOOKUP(Y216,'WI &amp; IA results w tx'!R$2:R335,'WI &amp; IA results w tx'!D$2:D335)</f>
        <v>3</v>
      </c>
      <c r="E216" s="21" t="e">
        <f>E212/116</f>
        <v>#VALUE!</v>
      </c>
      <c r="F216" s="1" t="s">
        <v>325</v>
      </c>
      <c r="G216" s="22" t="s">
        <v>389</v>
      </c>
      <c r="H216" s="12" t="s">
        <v>181</v>
      </c>
      <c r="I216" s="12" t="s">
        <v>181</v>
      </c>
      <c r="J216" t="s">
        <v>8</v>
      </c>
      <c r="K216">
        <v>38</v>
      </c>
      <c r="L216" s="1" t="str" cm="1">
        <f t="array" ref="L216">_xlfn.XLOOKUP(Y216,'Master AST results2'!AB$2:AB543,'Master AST results2'!K$2:K543)</f>
        <v xml:space="preserve"> &lt;=0.1200</v>
      </c>
      <c r="M216" s="1" t="str" cm="1">
        <f t="array" ref="M216">_xlfn.XLOOKUP(Y216,'Master AST results2'!AB$2:AB543,'Master AST results2'!M$2:M543)</f>
        <v xml:space="preserve"> &lt;=0.5000</v>
      </c>
      <c r="N216" s="1" t="str" cm="1">
        <f t="array" ref="N216">_xlfn.XLOOKUP(Y216,'Master AST results2'!AB$2:AB543,'Master AST results2'!O$2:O543)</f>
        <v xml:space="preserve"> &lt;=2.0000</v>
      </c>
      <c r="O216" s="1" t="str" cm="1">
        <f t="array" ref="O216">_xlfn.XLOOKUP(Y216,'Master AST results2'!AB$2:AB543,'Master AST results2'!Q$2:Q543)</f>
        <v xml:space="preserve"> &lt;=0.2500</v>
      </c>
      <c r="P216" s="1" t="str" cm="1">
        <f t="array" ref="P216">_xlfn.XLOOKUP(Y216,'Master AST results2'!AB$2:AB543,'Master AST results2'!S$2:S543)</f>
        <v xml:space="preserve"> &lt;=2.0000</v>
      </c>
      <c r="Q216" s="1" cm="1">
        <f t="array" ref="Q216">_xlfn.XLOOKUP(Y216,'Master AST results2'!AB$2:AB543,'Master AST results2'!T$2:T543)</f>
        <v>0.25</v>
      </c>
      <c r="R216" s="1" t="str" cm="1">
        <f t="array" ref="R216">_xlfn.XLOOKUP(Y216,'Master AST results2'!AB$2:AB543,'Master AST results2'!U$2:U543)</f>
        <v xml:space="preserve"> &lt;=1.0000</v>
      </c>
      <c r="S216" s="1" t="str" cm="1">
        <f t="array" ref="S216">_xlfn.XLOOKUP(Y216,'Master AST results2'!AB$2:AB543,'Master AST results2'!V$2:V543)</f>
        <v xml:space="preserve"> &lt;=0.5000</v>
      </c>
      <c r="T216" s="1" t="str" cm="1">
        <f t="array" ref="T216">_xlfn.XLOOKUP(Y216, 'Master AST results2'!AB$2:AB543,'Master AST results2'!W$2:W543)</f>
        <v xml:space="preserve"> &lt;=32.0000</v>
      </c>
      <c r="U216" s="1" t="str" cm="1">
        <f t="array" ref="U216">_xlfn.XLOOKUP(Y216,'Master AST results2'!AB$2:AB543,'Master AST results2'!X$2:X543)</f>
        <v xml:space="preserve"> &lt;=1.0000</v>
      </c>
      <c r="V216" s="1" t="s">
        <v>95</v>
      </c>
      <c r="W216" s="1">
        <v>1</v>
      </c>
      <c r="Y216" t="str">
        <f t="shared" si="3"/>
        <v>203047PFL</v>
      </c>
      <c r="Z216" s="96"/>
    </row>
    <row r="217" spans="1:26" x14ac:dyDescent="0.2">
      <c r="A217" cm="1">
        <f t="array" ref="A217">_xlfn.XLOOKUP(Y217,'NGS IDs for search'!I$2:I399,'NGS IDs for search'!A$2:A399)</f>
        <v>87</v>
      </c>
      <c r="B217" s="25">
        <v>203047</v>
      </c>
      <c r="C217" s="54" t="s">
        <v>392</v>
      </c>
      <c r="D217" s="25" cm="1">
        <f t="array" ref="D217">_xlfn.XLOOKUP(Y217,'WI &amp; IA results w tx'!R$2:R336,'WI &amp; IA results w tx'!D$2:D336)</f>
        <v>3</v>
      </c>
      <c r="E217" s="12" t="s">
        <v>104</v>
      </c>
      <c r="F217" s="19" t="s">
        <v>105</v>
      </c>
      <c r="G217" s="19" t="s">
        <v>389</v>
      </c>
      <c r="H217" s="12" t="s">
        <v>181</v>
      </c>
      <c r="I217" s="12" t="s">
        <v>181</v>
      </c>
      <c r="J217" s="25" t="s">
        <v>11</v>
      </c>
      <c r="K217" s="32">
        <v>18</v>
      </c>
      <c r="L217" s="1" t="str" cm="1">
        <f t="array" ref="L217">_xlfn.XLOOKUP(Y217,'Master AST results2'!AB$2:AB544,'Master AST results2'!K$2:K544)</f>
        <v xml:space="preserve"> &lt;=0.1200</v>
      </c>
      <c r="M217" s="1" t="str" cm="1">
        <f t="array" ref="M217">_xlfn.XLOOKUP(Y217,'Master AST results2'!AB$2:AB544,'Master AST results2'!M$2:M544)</f>
        <v xml:space="preserve"> &lt;=0.5000</v>
      </c>
      <c r="N217" s="1" t="str" cm="1">
        <f t="array" ref="N217">_xlfn.XLOOKUP(Y217,'Master AST results2'!AB$2:AB544,'Master AST results2'!O$2:O544)</f>
        <v xml:space="preserve"> &lt;=2.0000</v>
      </c>
      <c r="O217" s="1" t="str" cm="1">
        <f t="array" ref="O217">_xlfn.XLOOKUP(Y217,'Master AST results2'!AB$2:AB544,'Master AST results2'!Q$2:Q544)</f>
        <v xml:space="preserve"> &lt;=0.2500</v>
      </c>
      <c r="P217" s="1" t="str" cm="1">
        <f t="array" ref="P217">_xlfn.XLOOKUP(Y217,'Master AST results2'!AB$2:AB544,'Master AST results2'!S$2:S544)</f>
        <v xml:space="preserve"> &lt;=2.0000</v>
      </c>
      <c r="Q217" s="1" t="str" cm="1">
        <f t="array" ref="Q217">_xlfn.XLOOKUP(Y217,'Master AST results2'!AB$2:AB544,'Master AST results2'!T$2:T544)</f>
        <v xml:space="preserve"> &lt;=0.1200</v>
      </c>
      <c r="R217" s="1" t="str" cm="1">
        <f t="array" ref="R217">_xlfn.XLOOKUP(Y217,'Master AST results2'!AB$2:AB544,'Master AST results2'!U$2:U544)</f>
        <v xml:space="preserve"> &lt;=1.0000</v>
      </c>
      <c r="S217" s="1" cm="1">
        <f t="array" ref="S217">_xlfn.XLOOKUP(Y217,'Master AST results2'!AB$2:AB544,'Master AST results2'!V$2:V544)</f>
        <v>1</v>
      </c>
      <c r="T217" s="1" t="str" cm="1">
        <f t="array" ref="T217">_xlfn.XLOOKUP(Y217, 'Master AST results2'!AB$2:AB544,'Master AST results2'!W$2:W544)</f>
        <v xml:space="preserve"> &gt;256.0000</v>
      </c>
      <c r="U217" s="1" t="str" cm="1">
        <f t="array" ref="U217">_xlfn.XLOOKUP(Y217,'Master AST results2'!AB$2:AB544,'Master AST results2'!X$2:X544)</f>
        <v xml:space="preserve"> &lt;=1.0000</v>
      </c>
      <c r="V217" s="31" t="s">
        <v>95</v>
      </c>
      <c r="W217" s="1">
        <v>1</v>
      </c>
      <c r="Y217" t="str">
        <f t="shared" si="3"/>
        <v>203047PFR</v>
      </c>
    </row>
    <row r="218" spans="1:26" x14ac:dyDescent="0.2">
      <c r="A218" s="96" cm="1">
        <f t="array" ref="A218">_xlfn.XLOOKUP(Y218,'NGS IDs for search'!I$2:I283,'NGS IDs for search'!A$2:A283)</f>
        <v>4</v>
      </c>
      <c r="B218" s="118">
        <v>203638</v>
      </c>
      <c r="C218" s="97" t="s">
        <v>392</v>
      </c>
      <c r="D218" s="120" cm="1">
        <f t="array" ref="D218">_xlfn.XLOOKUP(Y218,'WI &amp; IA results w tx'!Q$2:Q330,'WI &amp; IA results w tx'!D$2:D330)</f>
        <v>3</v>
      </c>
      <c r="E218" s="96"/>
      <c r="F218" s="98" t="s">
        <v>326</v>
      </c>
      <c r="G218" s="98" t="s">
        <v>129</v>
      </c>
      <c r="H218" s="98" t="s">
        <v>129</v>
      </c>
      <c r="I218" s="98" t="s">
        <v>180</v>
      </c>
      <c r="J218" s="96" t="s">
        <v>8</v>
      </c>
      <c r="K218" s="96">
        <v>2</v>
      </c>
      <c r="L218" s="1" t="str" cm="1">
        <f t="array" ref="L218">_xlfn.XLOOKUP(Y218,'Master AST results2'!AB$2:AB545,'Master AST results2'!K$2:K545)</f>
        <v xml:space="preserve"> &lt;=0.1200</v>
      </c>
      <c r="M218" s="1" t="str" cm="1">
        <f t="array" ref="M218">_xlfn.XLOOKUP(Y218,'Master AST results2'!AB$2:AB545,'Master AST results2'!M$2:M545)</f>
        <v xml:space="preserve"> &lt;=0.5000</v>
      </c>
      <c r="N218" s="1" t="str" cm="1">
        <f t="array" ref="N218">_xlfn.XLOOKUP(Y218,'Master AST results2'!AB$2:AB545,'Master AST results2'!O$2:O545)</f>
        <v xml:space="preserve"> &lt;=2.0000</v>
      </c>
      <c r="O218" s="1" t="str" cm="1">
        <f t="array" ref="O218">_xlfn.XLOOKUP(Y218,'Master AST results2'!AB$2:AB545,'Master AST results2'!Q$2:Q545)</f>
        <v xml:space="preserve"> &lt;=0.2500</v>
      </c>
      <c r="P218" s="1" t="str" cm="1">
        <f t="array" ref="P218">_xlfn.XLOOKUP(Y218,'Master AST results2'!AB$2:AB545,'Master AST results2'!S$2:S545)</f>
        <v xml:space="preserve"> &lt;=2.0000</v>
      </c>
      <c r="Q218" s="1" t="str" cm="1">
        <f t="array" ref="Q218">_xlfn.XLOOKUP(Y218,'Master AST results2'!AB$2:AB545,'Master AST results2'!T$2:T545)</f>
        <v xml:space="preserve"> &lt;=0.1200</v>
      </c>
      <c r="R218" s="1" t="str" cm="1">
        <f t="array" ref="R218">_xlfn.XLOOKUP(Y218,'Master AST results2'!AB$2:AB545,'Master AST results2'!U$2:U545)</f>
        <v xml:space="preserve"> &lt;=1.0000</v>
      </c>
      <c r="S218" s="1" t="str" cm="1">
        <f t="array" ref="S218">_xlfn.XLOOKUP(Y218,'Master AST results2'!AB$2:AB545,'Master AST results2'!V$2:V545)</f>
        <v xml:space="preserve"> &lt;=0.5000</v>
      </c>
      <c r="T218" s="1" t="str" cm="1">
        <f t="array" ref="T218">_xlfn.XLOOKUP(Y218, 'Master AST results2'!AB$2:AB545,'Master AST results2'!W$2:W545)</f>
        <v xml:space="preserve"> &gt;256.0000</v>
      </c>
      <c r="U218" s="1" t="str" cm="1">
        <f t="array" ref="U218">_xlfn.XLOOKUP(Y218,'Master AST results2'!AB$2:AB545,'Master AST results2'!X$2:X545)</f>
        <v xml:space="preserve"> &lt;=1.0000</v>
      </c>
      <c r="V218" s="1" t="s">
        <v>95</v>
      </c>
      <c r="W218" s="1">
        <v>1</v>
      </c>
      <c r="X218" s="96"/>
      <c r="Y218" s="96" t="str">
        <f t="shared" si="3"/>
        <v>203638DOL</v>
      </c>
    </row>
    <row r="219" spans="1:26" x14ac:dyDescent="0.2">
      <c r="A219" cm="1">
        <f t="array" ref="A219">_xlfn.XLOOKUP(Y219,'NGS IDs for search'!I$2:I284,'NGS IDs for search'!A$2:A284)</f>
        <v>5</v>
      </c>
      <c r="B219" s="9">
        <v>203638</v>
      </c>
      <c r="C219" s="54" t="s">
        <v>392</v>
      </c>
      <c r="D219" s="25" cm="1">
        <f t="array" ref="D219">_xlfn.XLOOKUP(Y219,'WI &amp; IA results w tx'!Q$2:Q331,'WI &amp; IA results w tx'!D$2:D331)</f>
        <v>3</v>
      </c>
      <c r="F219" s="19" t="s">
        <v>107</v>
      </c>
      <c r="G219" s="1" t="s">
        <v>389</v>
      </c>
      <c r="H219" s="12" t="s">
        <v>180</v>
      </c>
      <c r="I219" s="12" t="s">
        <v>180</v>
      </c>
      <c r="J219" t="s">
        <v>11</v>
      </c>
      <c r="K219">
        <v>3</v>
      </c>
      <c r="L219" s="1" t="str" cm="1">
        <f t="array" ref="L219">_xlfn.XLOOKUP(Y219,'Master AST results2'!AB$2:AB546,'Master AST results2'!K$2:K546)</f>
        <v xml:space="preserve"> &lt;=0.1200</v>
      </c>
      <c r="M219" s="1" t="str" cm="1">
        <f t="array" ref="M219">_xlfn.XLOOKUP(Y219,'Master AST results2'!AB$2:AB546,'Master AST results2'!M$2:M546)</f>
        <v xml:space="preserve"> &lt;=0.5000</v>
      </c>
      <c r="N219" s="1" t="str" cm="1">
        <f t="array" ref="N219">_xlfn.XLOOKUP(Y219,'Master AST results2'!AB$2:AB546,'Master AST results2'!O$2:O546)</f>
        <v xml:space="preserve"> &lt;=2.0000</v>
      </c>
      <c r="O219" s="1" t="str" cm="1">
        <f t="array" ref="O219">_xlfn.XLOOKUP(Y219,'Master AST results2'!AB$2:AB546,'Master AST results2'!Q$2:Q546)</f>
        <v xml:space="preserve"> &gt;4.0000</v>
      </c>
      <c r="P219" s="1" t="str" cm="1">
        <f t="array" ref="P219">_xlfn.XLOOKUP(Y219,'Master AST results2'!AB$2:AB546,'Master AST results2'!S$2:S546)</f>
        <v xml:space="preserve"> &lt;=2.0000</v>
      </c>
      <c r="Q219" s="1" t="str" cm="1">
        <f t="array" ref="Q219">_xlfn.XLOOKUP(Y219,'Master AST results2'!AB$2:AB546,'Master AST results2'!T$2:T546)</f>
        <v xml:space="preserve"> &lt;=0.1200</v>
      </c>
      <c r="R219" s="1" t="str" cm="1">
        <f t="array" ref="R219">_xlfn.XLOOKUP(Y219,'Master AST results2'!AB$2:AB546,'Master AST results2'!U$2:U546)</f>
        <v xml:space="preserve"> &lt;=1.0000</v>
      </c>
      <c r="S219" s="1" t="str" cm="1">
        <f t="array" ref="S219">_xlfn.XLOOKUP(Y219,'Master AST results2'!AB$2:AB546,'Master AST results2'!V$2:V546)</f>
        <v xml:space="preserve"> &lt;=0.5000</v>
      </c>
      <c r="T219" s="1" t="str" cm="1">
        <f t="array" ref="T219">_xlfn.XLOOKUP(Y219, 'Master AST results2'!AB$2:AB546,'Master AST results2'!W$2:W546)</f>
        <v xml:space="preserve"> &gt;256.0000</v>
      </c>
      <c r="U219" s="1" t="str" cm="1">
        <f t="array" ref="U219">_xlfn.XLOOKUP(Y219,'Master AST results2'!AB$2:AB546,'Master AST results2'!X$2:X546)</f>
        <v xml:space="preserve"> &lt;=1.0000</v>
      </c>
      <c r="V219" s="1" t="s">
        <v>95</v>
      </c>
      <c r="W219" s="1">
        <v>1</v>
      </c>
      <c r="Y219" t="str">
        <f t="shared" si="3"/>
        <v>203638DOR</v>
      </c>
    </row>
    <row r="220" spans="1:26" x14ac:dyDescent="0.2">
      <c r="A220" cm="1">
        <f t="array" ref="A220">_xlfn.XLOOKUP(Y220,'NGS IDs for search'!I$2:I400,'NGS IDs for search'!A$2:A400)</f>
        <v>88</v>
      </c>
      <c r="B220" s="25">
        <v>203638</v>
      </c>
      <c r="C220" s="54" t="s">
        <v>392</v>
      </c>
      <c r="D220" s="25" cm="1">
        <f t="array" ref="D220">_xlfn.XLOOKUP(Y220,'WI &amp; IA results w tx'!R$2:R337,'WI &amp; IA results w tx'!D$2:D337)</f>
        <v>3</v>
      </c>
      <c r="E220" s="12" t="s">
        <v>106</v>
      </c>
      <c r="F220" s="19" t="s">
        <v>107</v>
      </c>
      <c r="G220" s="19" t="s">
        <v>387</v>
      </c>
      <c r="H220" s="12" t="s">
        <v>388</v>
      </c>
      <c r="I220" s="12" t="s">
        <v>181</v>
      </c>
      <c r="J220" s="25" t="s">
        <v>8</v>
      </c>
      <c r="K220" s="32">
        <v>19</v>
      </c>
      <c r="L220" s="1" cm="1">
        <f t="array" ref="L220">_xlfn.XLOOKUP(Y220,'Master AST results2'!AB$2:AB547,'Master AST results2'!K$2:K547)</f>
        <v>1</v>
      </c>
      <c r="M220" s="1" cm="1">
        <f t="array" ref="M220">_xlfn.XLOOKUP(Y220,'Master AST results2'!AB$2:AB547,'Master AST results2'!M$2:M547)</f>
        <v>1</v>
      </c>
      <c r="N220" s="1" t="str" cm="1">
        <f t="array" ref="N220">_xlfn.XLOOKUP(Y220,'Master AST results2'!AB$2:AB547,'Master AST results2'!O$2:O547)</f>
        <v xml:space="preserve"> &lt;=2.0000</v>
      </c>
      <c r="O220" s="1" t="str" cm="1">
        <f t="array" ref="O220">_xlfn.XLOOKUP(Y220,'Master AST results2'!AB$2:AB547,'Master AST results2'!Q$2:Q547)</f>
        <v xml:space="preserve"> &lt;=0.2500</v>
      </c>
      <c r="P220" s="1" t="str" cm="1">
        <f t="array" ref="P220">_xlfn.XLOOKUP(Y220,'Master AST results2'!AB$2:AB547,'Master AST results2'!S$2:S547)</f>
        <v xml:space="preserve"> &lt;=2.0000</v>
      </c>
      <c r="Q220" s="1" cm="1">
        <f t="array" ref="Q220">_xlfn.XLOOKUP(Y220,'Master AST results2'!AB$2:AB547,'Master AST results2'!T$2:T547)</f>
        <v>8</v>
      </c>
      <c r="R220" s="1" t="str" cm="1">
        <f t="array" ref="R220">_xlfn.XLOOKUP(Y220,'Master AST results2'!AB$2:AB547,'Master AST results2'!U$2:U547)</f>
        <v xml:space="preserve"> &lt;=1.0000</v>
      </c>
      <c r="S220" s="1" t="str" cm="1">
        <f t="array" ref="S220">_xlfn.XLOOKUP(Y220,'Master AST results2'!AB$2:AB547,'Master AST results2'!V$2:V547)</f>
        <v xml:space="preserve"> &lt;=0.5000</v>
      </c>
      <c r="T220" s="1" cm="1">
        <f t="array" ref="T220">_xlfn.XLOOKUP(Y220, 'Master AST results2'!AB$2:AB547,'Master AST results2'!W$2:W547)</f>
        <v>64</v>
      </c>
      <c r="U220" s="1" t="str" cm="1">
        <f t="array" ref="U220">_xlfn.XLOOKUP(Y220,'Master AST results2'!AB$2:AB547,'Master AST results2'!X$2:X547)</f>
        <v xml:space="preserve"> &lt;=1.0000</v>
      </c>
      <c r="V220" s="31" t="s">
        <v>95</v>
      </c>
      <c r="W220" s="1">
        <v>1</v>
      </c>
      <c r="Y220" t="str">
        <f t="shared" si="3"/>
        <v>203638PFL</v>
      </c>
    </row>
    <row r="221" spans="1:26" x14ac:dyDescent="0.2">
      <c r="A221" cm="1">
        <f t="array" ref="A221">_xlfn.XLOOKUP(Y221,'NGS IDs for search'!I$2:I401,'NGS IDs for search'!A$2:A401)</f>
        <v>88</v>
      </c>
      <c r="B221" s="25">
        <v>203638</v>
      </c>
      <c r="C221" s="54" t="s">
        <v>392</v>
      </c>
      <c r="D221" s="25" cm="1">
        <f t="array" ref="D221">_xlfn.XLOOKUP(Y221,'WI &amp; IA results w tx'!R$2:R338,'WI &amp; IA results w tx'!D$2:D338)</f>
        <v>3</v>
      </c>
      <c r="E221" s="12" t="s">
        <v>106</v>
      </c>
      <c r="F221" s="19" t="s">
        <v>107</v>
      </c>
      <c r="G221" s="19" t="s">
        <v>387</v>
      </c>
      <c r="H221" s="12" t="s">
        <v>388</v>
      </c>
      <c r="I221" s="12" t="s">
        <v>181</v>
      </c>
      <c r="J221" s="25" t="s">
        <v>8</v>
      </c>
      <c r="K221" s="32">
        <v>20</v>
      </c>
      <c r="L221" s="1" cm="1">
        <f t="array" ref="L221">_xlfn.XLOOKUP(Y221,'Master AST results2'!AB$2:AB548,'Master AST results2'!K$2:K548)</f>
        <v>1</v>
      </c>
      <c r="M221" s="1" cm="1">
        <f t="array" ref="M221">_xlfn.XLOOKUP(Y221,'Master AST results2'!AB$2:AB548,'Master AST results2'!M$2:M548)</f>
        <v>1</v>
      </c>
      <c r="N221" s="1" t="str" cm="1">
        <f t="array" ref="N221">_xlfn.XLOOKUP(Y221,'Master AST results2'!AB$2:AB548,'Master AST results2'!O$2:O548)</f>
        <v xml:space="preserve"> &lt;=2.0000</v>
      </c>
      <c r="O221" s="1" t="str" cm="1">
        <f t="array" ref="O221">_xlfn.XLOOKUP(Y221,'Master AST results2'!AB$2:AB548,'Master AST results2'!Q$2:Q548)</f>
        <v xml:space="preserve"> &lt;=0.2500</v>
      </c>
      <c r="P221" s="1" t="str" cm="1">
        <f t="array" ref="P221">_xlfn.XLOOKUP(Y221,'Master AST results2'!AB$2:AB548,'Master AST results2'!S$2:S548)</f>
        <v xml:space="preserve"> &lt;=2.0000</v>
      </c>
      <c r="Q221" s="1" cm="1">
        <f t="array" ref="Q221">_xlfn.XLOOKUP(Y221,'Master AST results2'!AB$2:AB548,'Master AST results2'!T$2:T548)</f>
        <v>8</v>
      </c>
      <c r="R221" s="1" t="str" cm="1">
        <f t="array" ref="R221">_xlfn.XLOOKUP(Y221,'Master AST results2'!AB$2:AB548,'Master AST results2'!U$2:U548)</f>
        <v xml:space="preserve"> &lt;=1.0000</v>
      </c>
      <c r="S221" s="1" t="str" cm="1">
        <f t="array" ref="S221">_xlfn.XLOOKUP(Y221,'Master AST results2'!AB$2:AB548,'Master AST results2'!V$2:V548)</f>
        <v xml:space="preserve"> &lt;=0.5000</v>
      </c>
      <c r="T221" s="1" cm="1">
        <f t="array" ref="T221">_xlfn.XLOOKUP(Y221, 'Master AST results2'!AB$2:AB548,'Master AST results2'!W$2:W548)</f>
        <v>64</v>
      </c>
      <c r="U221" s="1" t="str" cm="1">
        <f t="array" ref="U221">_xlfn.XLOOKUP(Y221,'Master AST results2'!AB$2:AB548,'Master AST results2'!X$2:X548)</f>
        <v xml:space="preserve"> &lt;=1.0000</v>
      </c>
      <c r="V221" s="31" t="s">
        <v>95</v>
      </c>
      <c r="W221" s="1">
        <v>1</v>
      </c>
      <c r="Y221" t="str">
        <f t="shared" si="3"/>
        <v>203638PFL</v>
      </c>
    </row>
    <row r="222" spans="1:26" x14ac:dyDescent="0.2">
      <c r="A222" cm="1">
        <f t="array" ref="A222">_xlfn.XLOOKUP(Y222,'NGS IDs for search'!I$2:I402,'NGS IDs for search'!A$2:A402)</f>
        <v>89</v>
      </c>
      <c r="B222" s="25">
        <v>203638</v>
      </c>
      <c r="C222" s="54" t="s">
        <v>392</v>
      </c>
      <c r="D222" s="25" cm="1">
        <f t="array" ref="D222">_xlfn.XLOOKUP(Y222,'WI &amp; IA results w tx'!R$2:R339,'WI &amp; IA results w tx'!D$2:D339)</f>
        <v>3</v>
      </c>
      <c r="E222" s="12" t="s">
        <v>106</v>
      </c>
      <c r="F222" s="19" t="s">
        <v>107</v>
      </c>
      <c r="G222" s="19" t="s">
        <v>389</v>
      </c>
      <c r="H222" s="12" t="s">
        <v>181</v>
      </c>
      <c r="I222" s="12" t="s">
        <v>181</v>
      </c>
      <c r="J222" s="25" t="s">
        <v>11</v>
      </c>
      <c r="K222" s="32">
        <v>21</v>
      </c>
      <c r="L222" s="1" t="str" cm="1">
        <f t="array" ref="L222">_xlfn.XLOOKUP(Y222,'Master AST results2'!AB$2:AB549,'Master AST results2'!K$2:K549)</f>
        <v xml:space="preserve"> &lt;=0.1200</v>
      </c>
      <c r="M222" s="1" t="str" cm="1">
        <f t="array" ref="M222">_xlfn.XLOOKUP(Y222,'Master AST results2'!AB$2:AB549,'Master AST results2'!M$2:M549)</f>
        <v xml:space="preserve"> &lt;=0.5000</v>
      </c>
      <c r="N222" s="1" t="str" cm="1">
        <f t="array" ref="N222">_xlfn.XLOOKUP(Y222,'Master AST results2'!AB$2:AB549,'Master AST results2'!O$2:O549)</f>
        <v xml:space="preserve"> &lt;=2.0000</v>
      </c>
      <c r="O222" s="1" t="str" cm="1">
        <f t="array" ref="O222">_xlfn.XLOOKUP(Y222,'Master AST results2'!AB$2:AB549,'Master AST results2'!Q$2:Q549)</f>
        <v xml:space="preserve"> &gt;4.0000</v>
      </c>
      <c r="P222" s="1" t="str" cm="1">
        <f t="array" ref="P222">_xlfn.XLOOKUP(Y222,'Master AST results2'!AB$2:AB549,'Master AST results2'!S$2:S549)</f>
        <v xml:space="preserve"> &lt;=2.0000</v>
      </c>
      <c r="Q222" s="1" t="str" cm="1">
        <f t="array" ref="Q222">_xlfn.XLOOKUP(Y222,'Master AST results2'!AB$2:AB549,'Master AST results2'!T$2:T549)</f>
        <v xml:space="preserve"> &lt;=0.1200</v>
      </c>
      <c r="R222" s="1" t="str" cm="1">
        <f t="array" ref="R222">_xlfn.XLOOKUP(Y222,'Master AST results2'!AB$2:AB549,'Master AST results2'!U$2:U549)</f>
        <v xml:space="preserve"> &lt;=1.0000</v>
      </c>
      <c r="S222" s="1" t="str" cm="1">
        <f t="array" ref="S222">_xlfn.XLOOKUP(Y222,'Master AST results2'!AB$2:AB549,'Master AST results2'!V$2:V549)</f>
        <v xml:space="preserve"> &lt;=0.5000</v>
      </c>
      <c r="T222" s="1" t="str" cm="1">
        <f t="array" ref="T222">_xlfn.XLOOKUP(Y222, 'Master AST results2'!AB$2:AB549,'Master AST results2'!W$2:W549)</f>
        <v xml:space="preserve"> &gt;256.0000</v>
      </c>
      <c r="U222" s="1" t="str" cm="1">
        <f t="array" ref="U222">_xlfn.XLOOKUP(Y222,'Master AST results2'!AB$2:AB549,'Master AST results2'!X$2:X549)</f>
        <v xml:space="preserve"> &lt;=1.0000</v>
      </c>
      <c r="V222" s="31" t="s">
        <v>95</v>
      </c>
      <c r="W222" s="1">
        <v>1</v>
      </c>
      <c r="Y222" t="str">
        <f t="shared" si="3"/>
        <v>203638PFR</v>
      </c>
    </row>
    <row r="223" spans="1:26" x14ac:dyDescent="0.2">
      <c r="A223" cm="1">
        <f t="array" ref="A223">_xlfn.XLOOKUP(Y223,'NGS IDs for search'!I$2:I403,'NGS IDs for search'!A$2:A403)</f>
        <v>89</v>
      </c>
      <c r="B223" s="25">
        <v>203638</v>
      </c>
      <c r="C223" s="54" t="s">
        <v>392</v>
      </c>
      <c r="D223" s="25" cm="1">
        <f t="array" ref="D223">_xlfn.XLOOKUP(Y223,'WI &amp; IA results w tx'!R$2:R340,'WI &amp; IA results w tx'!D$2:D340)</f>
        <v>3</v>
      </c>
      <c r="E223" s="12" t="s">
        <v>106</v>
      </c>
      <c r="F223" s="19" t="s">
        <v>107</v>
      </c>
      <c r="G223" s="19" t="s">
        <v>389</v>
      </c>
      <c r="H223" s="12" t="s">
        <v>181</v>
      </c>
      <c r="I223" s="12" t="s">
        <v>181</v>
      </c>
      <c r="J223" s="25" t="s">
        <v>11</v>
      </c>
      <c r="K223" s="32">
        <v>22</v>
      </c>
      <c r="L223" s="1" t="str" cm="1">
        <f t="array" ref="L223">_xlfn.XLOOKUP(Y223,'Master AST results2'!AB$2:AB550,'Master AST results2'!K$2:K550)</f>
        <v xml:space="preserve"> &lt;=0.1200</v>
      </c>
      <c r="M223" s="1" t="str" cm="1">
        <f t="array" ref="M223">_xlfn.XLOOKUP(Y223,'Master AST results2'!AB$2:AB550,'Master AST results2'!M$2:M550)</f>
        <v xml:space="preserve"> &lt;=0.5000</v>
      </c>
      <c r="N223" s="1" t="str" cm="1">
        <f t="array" ref="N223">_xlfn.XLOOKUP(Y223,'Master AST results2'!AB$2:AB550,'Master AST results2'!O$2:O550)</f>
        <v xml:space="preserve"> &lt;=2.0000</v>
      </c>
      <c r="O223" s="1" t="str" cm="1">
        <f t="array" ref="O223">_xlfn.XLOOKUP(Y223,'Master AST results2'!AB$2:AB550,'Master AST results2'!Q$2:Q550)</f>
        <v xml:space="preserve"> &gt;4.0000</v>
      </c>
      <c r="P223" s="1" t="str" cm="1">
        <f t="array" ref="P223">_xlfn.XLOOKUP(Y223,'Master AST results2'!AB$2:AB550,'Master AST results2'!S$2:S550)</f>
        <v xml:space="preserve"> &lt;=2.0000</v>
      </c>
      <c r="Q223" s="1" t="str" cm="1">
        <f t="array" ref="Q223">_xlfn.XLOOKUP(Y223,'Master AST results2'!AB$2:AB550,'Master AST results2'!T$2:T550)</f>
        <v xml:space="preserve"> &lt;=0.1200</v>
      </c>
      <c r="R223" s="1" t="str" cm="1">
        <f t="array" ref="R223">_xlfn.XLOOKUP(Y223,'Master AST results2'!AB$2:AB550,'Master AST results2'!U$2:U550)</f>
        <v xml:space="preserve"> &lt;=1.0000</v>
      </c>
      <c r="S223" s="1" t="str" cm="1">
        <f t="array" ref="S223">_xlfn.XLOOKUP(Y223,'Master AST results2'!AB$2:AB550,'Master AST results2'!V$2:V550)</f>
        <v xml:space="preserve"> &lt;=0.5000</v>
      </c>
      <c r="T223" s="1" t="str" cm="1">
        <f t="array" ref="T223">_xlfn.XLOOKUP(Y223, 'Master AST results2'!AB$2:AB550,'Master AST results2'!W$2:W550)</f>
        <v xml:space="preserve"> &gt;256.0000</v>
      </c>
      <c r="U223" s="1" t="str" cm="1">
        <f t="array" ref="U223">_xlfn.XLOOKUP(Y223,'Master AST results2'!AB$2:AB550,'Master AST results2'!X$2:X550)</f>
        <v xml:space="preserve"> &lt;=1.0000</v>
      </c>
      <c r="V223" s="31" t="s">
        <v>95</v>
      </c>
      <c r="W223" s="1">
        <v>1</v>
      </c>
      <c r="Y223" t="str">
        <f t="shared" si="3"/>
        <v>203638PFR</v>
      </c>
    </row>
    <row r="224" spans="1:26" x14ac:dyDescent="0.2">
      <c r="A224" cm="1">
        <f t="array" ref="A224">_xlfn.XLOOKUP(Y224,'NGS IDs for search'!I$2:I285,'NGS IDs for search'!A$2:A285)</f>
        <v>6</v>
      </c>
      <c r="B224" s="9">
        <v>203783</v>
      </c>
      <c r="C224" s="54" t="s">
        <v>392</v>
      </c>
      <c r="D224" s="25" cm="1">
        <f t="array" ref="D224">_xlfn.XLOOKUP(Y224,'WI &amp; IA results w tx'!Q$2:Q332,'WI &amp; IA results w tx'!D$2:D332)</f>
        <v>3</v>
      </c>
      <c r="F224" s="1" t="s">
        <v>326</v>
      </c>
      <c r="G224" s="1" t="s">
        <v>389</v>
      </c>
      <c r="H224" s="12" t="s">
        <v>180</v>
      </c>
      <c r="I224" s="12" t="s">
        <v>180</v>
      </c>
      <c r="J224" t="s">
        <v>8</v>
      </c>
      <c r="K224">
        <v>4</v>
      </c>
      <c r="L224" s="1" cm="1">
        <f t="array" ref="L224">_xlfn.XLOOKUP(Y224,'Master AST results2'!AB$2:AB551,'Master AST results2'!K$2:K551)</f>
        <v>2</v>
      </c>
      <c r="M224" s="1" cm="1">
        <f t="array" ref="M224">_xlfn.XLOOKUP(Y224,'Master AST results2'!AB$2:AB551,'Master AST results2'!M$2:M551)</f>
        <v>2</v>
      </c>
      <c r="N224" s="1" t="str" cm="1">
        <f t="array" ref="N224">_xlfn.XLOOKUP(Y224,'Master AST results2'!AB$2:AB551,'Master AST results2'!O$2:O551)</f>
        <v xml:space="preserve"> &lt;=2.0000</v>
      </c>
      <c r="O224" s="1" t="str" cm="1">
        <f t="array" ref="O224">_xlfn.XLOOKUP(Y224,'Master AST results2'!AB$2:AB551,'Master AST results2'!Q$2:Q551)</f>
        <v xml:space="preserve"> &gt;4.0000</v>
      </c>
      <c r="P224" s="1" t="str" cm="1">
        <f t="array" ref="P224">_xlfn.XLOOKUP(Y224,'Master AST results2'!AB$2:AB551,'Master AST results2'!S$2:S551)</f>
        <v xml:space="preserve"> &lt;=2.0000</v>
      </c>
      <c r="Q224" s="1" t="str" cm="1">
        <f t="array" ref="Q224">_xlfn.XLOOKUP(Y224,'Master AST results2'!AB$2:AB551,'Master AST results2'!T$2:T551)</f>
        <v xml:space="preserve"> &gt;8.0000</v>
      </c>
      <c r="R224" s="1" t="str" cm="1">
        <f t="array" ref="R224">_xlfn.XLOOKUP(Y224,'Master AST results2'!AB$2:AB551,'Master AST results2'!U$2:U551)</f>
        <v xml:space="preserve"> &lt;=1.0000</v>
      </c>
      <c r="S224" s="1" t="str" cm="1">
        <f t="array" ref="S224">_xlfn.XLOOKUP(Y224,'Master AST results2'!AB$2:AB551,'Master AST results2'!V$2:V551)</f>
        <v xml:space="preserve"> &lt;=0.5000</v>
      </c>
      <c r="T224" s="1" t="str" cm="1">
        <f t="array" ref="T224">_xlfn.XLOOKUP(Y224, 'Master AST results2'!AB$2:AB551,'Master AST results2'!W$2:W551)</f>
        <v xml:space="preserve"> &gt;256.0000</v>
      </c>
      <c r="U224" s="1" t="str" cm="1">
        <f t="array" ref="U224">_xlfn.XLOOKUP(Y224,'Master AST results2'!AB$2:AB551,'Master AST results2'!X$2:X551)</f>
        <v xml:space="preserve"> &lt;=1.0000</v>
      </c>
      <c r="V224" s="1" t="s">
        <v>95</v>
      </c>
      <c r="W224" s="1">
        <v>1</v>
      </c>
      <c r="Y224" t="str">
        <f t="shared" si="3"/>
        <v>203783DOL</v>
      </c>
    </row>
    <row r="225" spans="1:26" x14ac:dyDescent="0.2">
      <c r="A225" cm="1">
        <f t="array" ref="A225">_xlfn.XLOOKUP(Y225,'NGS IDs for search'!I$2:I286,'NGS IDs for search'!A$2:A286)</f>
        <v>7</v>
      </c>
      <c r="B225" s="9">
        <v>203783</v>
      </c>
      <c r="C225" s="54" t="s">
        <v>392</v>
      </c>
      <c r="D225" s="25" cm="1">
        <f t="array" ref="D225">_xlfn.XLOOKUP(Y225,'WI &amp; IA results w tx'!Q$2:Q333,'WI &amp; IA results w tx'!D$2:D333)</f>
        <v>3</v>
      </c>
      <c r="F225" s="1" t="s">
        <v>325</v>
      </c>
      <c r="G225" s="1" t="s">
        <v>389</v>
      </c>
      <c r="H225" s="12" t="s">
        <v>180</v>
      </c>
      <c r="I225" s="12" t="s">
        <v>180</v>
      </c>
      <c r="J225" t="s">
        <v>11</v>
      </c>
      <c r="K225">
        <v>5</v>
      </c>
      <c r="L225" s="1" t="str" cm="1">
        <f t="array" ref="L225">_xlfn.XLOOKUP(Y225,'Master AST results2'!AB$2:AB552,'Master AST results2'!K$2:K552)</f>
        <v xml:space="preserve"> &lt;=0.1200</v>
      </c>
      <c r="M225" s="1" t="str" cm="1">
        <f t="array" ref="M225">_xlfn.XLOOKUP(Y225,'Master AST results2'!AB$2:AB552,'Master AST results2'!M$2:M552)</f>
        <v xml:space="preserve"> &lt;=0.5000</v>
      </c>
      <c r="N225" s="1" t="str" cm="1">
        <f t="array" ref="N225">_xlfn.XLOOKUP(Y225,'Master AST results2'!AB$2:AB552,'Master AST results2'!O$2:O552)</f>
        <v xml:space="preserve"> &lt;=2.0000</v>
      </c>
      <c r="O225" s="1" t="str" cm="1">
        <f t="array" ref="O225">_xlfn.XLOOKUP(Y225,'Master AST results2'!AB$2:AB552,'Master AST results2'!Q$2:Q552)</f>
        <v xml:space="preserve"> &lt;=0.2500</v>
      </c>
      <c r="P225" s="1" t="str" cm="1">
        <f t="array" ref="P225">_xlfn.XLOOKUP(Y225,'Master AST results2'!AB$2:AB552,'Master AST results2'!S$2:S552)</f>
        <v xml:space="preserve"> &lt;=2.0000</v>
      </c>
      <c r="Q225" s="1" t="str" cm="1">
        <f t="array" ref="Q225">_xlfn.XLOOKUP(Y225,'Master AST results2'!AB$2:AB552,'Master AST results2'!T$2:T552)</f>
        <v xml:space="preserve"> &lt;=0.1200</v>
      </c>
      <c r="R225" s="1" t="str" cm="1">
        <f t="array" ref="R225">_xlfn.XLOOKUP(Y225,'Master AST results2'!AB$2:AB552,'Master AST results2'!U$2:U552)</f>
        <v xml:space="preserve"> &lt;=1.0000</v>
      </c>
      <c r="S225" s="1" t="str" cm="1">
        <f t="array" ref="S225">_xlfn.XLOOKUP(Y225,'Master AST results2'!AB$2:AB552,'Master AST results2'!V$2:V552)</f>
        <v xml:space="preserve"> &lt;=0.5000</v>
      </c>
      <c r="T225" s="1" t="str" cm="1">
        <f t="array" ref="T225">_xlfn.XLOOKUP(Y225, 'Master AST results2'!AB$2:AB552,'Master AST results2'!W$2:W552)</f>
        <v xml:space="preserve"> &lt;=32.0000</v>
      </c>
      <c r="U225" s="1" t="str" cm="1">
        <f t="array" ref="U225">_xlfn.XLOOKUP(Y225,'Master AST results2'!AB$2:AB552,'Master AST results2'!X$2:X552)</f>
        <v xml:space="preserve"> &lt;=1.0000</v>
      </c>
      <c r="V225" s="1" t="s">
        <v>95</v>
      </c>
      <c r="W225" s="1">
        <v>1</v>
      </c>
      <c r="Y225" t="str">
        <f t="shared" si="3"/>
        <v>203783DOR</v>
      </c>
    </row>
    <row r="226" spans="1:26" x14ac:dyDescent="0.2">
      <c r="A226" cm="1">
        <f t="array" ref="A226">_xlfn.XLOOKUP(Y226,'NGS IDs for search'!I$2:I404,'NGS IDs for search'!A$2:A404)</f>
        <v>90</v>
      </c>
      <c r="B226" s="25">
        <v>203783</v>
      </c>
      <c r="C226" s="54" t="s">
        <v>392</v>
      </c>
      <c r="D226" s="25" cm="1">
        <f t="array" ref="D226">_xlfn.XLOOKUP(Y226,'WI &amp; IA results w tx'!R$2:R341,'WI &amp; IA results w tx'!D$2:D341)</f>
        <v>3</v>
      </c>
      <c r="E226" s="12" t="s">
        <v>100</v>
      </c>
      <c r="F226" s="19" t="s">
        <v>101</v>
      </c>
      <c r="G226" s="19" t="s">
        <v>389</v>
      </c>
      <c r="H226" s="12" t="s">
        <v>181</v>
      </c>
      <c r="I226" s="12" t="s">
        <v>181</v>
      </c>
      <c r="J226" s="25" t="s">
        <v>8</v>
      </c>
      <c r="K226" s="32">
        <v>23</v>
      </c>
      <c r="L226" s="1" cm="1">
        <f t="array" ref="L226">_xlfn.XLOOKUP(Y226,'Master AST results2'!AB$2:AB553,'Master AST results2'!K$2:K553)</f>
        <v>2</v>
      </c>
      <c r="M226" s="1" cm="1">
        <f t="array" ref="M226">_xlfn.XLOOKUP(Y226,'Master AST results2'!AB$2:AB553,'Master AST results2'!M$2:M553)</f>
        <v>1</v>
      </c>
      <c r="N226" s="1" t="str" cm="1">
        <f t="array" ref="N226">_xlfn.XLOOKUP(Y226,'Master AST results2'!AB$2:AB553,'Master AST results2'!O$2:O553)</f>
        <v xml:space="preserve"> &lt;=2.0000</v>
      </c>
      <c r="O226" s="1" cm="1">
        <f t="array" ref="O226">_xlfn.XLOOKUP(Y226,'Master AST results2'!AB$2:AB553,'Master AST results2'!Q$2:Q553)</f>
        <v>0.5</v>
      </c>
      <c r="P226" s="1" t="str" cm="1">
        <f t="array" ref="P226">_xlfn.XLOOKUP(Y226,'Master AST results2'!AB$2:AB553,'Master AST results2'!S$2:S553)</f>
        <v xml:space="preserve"> &lt;=2.0000</v>
      </c>
      <c r="Q226" s="1" cm="1">
        <f t="array" ref="Q226">_xlfn.XLOOKUP(Y226,'Master AST results2'!AB$2:AB553,'Master AST results2'!T$2:T553)</f>
        <v>8</v>
      </c>
      <c r="R226" s="1" t="str" cm="1">
        <f t="array" ref="R226">_xlfn.XLOOKUP(Y226,'Master AST results2'!AB$2:AB553,'Master AST results2'!U$2:U553)</f>
        <v xml:space="preserve"> &lt;=1.0000</v>
      </c>
      <c r="S226" s="1" t="str" cm="1">
        <f t="array" ref="S226">_xlfn.XLOOKUP(Y226,'Master AST results2'!AB$2:AB553,'Master AST results2'!V$2:V553)</f>
        <v xml:space="preserve"> &lt;=0.5000</v>
      </c>
      <c r="T226" s="1" t="str" cm="1">
        <f t="array" ref="T226">_xlfn.XLOOKUP(Y226, 'Master AST results2'!AB$2:AB553,'Master AST results2'!W$2:W553)</f>
        <v xml:space="preserve"> &gt;256.0000</v>
      </c>
      <c r="U226" s="1" t="str" cm="1">
        <f t="array" ref="U226">_xlfn.XLOOKUP(Y226,'Master AST results2'!AB$2:AB553,'Master AST results2'!X$2:X553)</f>
        <v xml:space="preserve"> &lt;=1.0000</v>
      </c>
      <c r="V226" s="31" t="s">
        <v>95</v>
      </c>
      <c r="W226" s="1">
        <v>1</v>
      </c>
      <c r="Y226" t="str">
        <f t="shared" si="3"/>
        <v>203783PFL</v>
      </c>
    </row>
    <row r="227" spans="1:26" x14ac:dyDescent="0.2">
      <c r="A227" cm="1">
        <f t="array" ref="A227">_xlfn.XLOOKUP(Y227,'NGS IDs for search'!I$2:I405,'NGS IDs for search'!A$2:A405)</f>
        <v>90</v>
      </c>
      <c r="B227" s="25">
        <v>203783</v>
      </c>
      <c r="C227" s="54" t="s">
        <v>392</v>
      </c>
      <c r="D227" s="25" cm="1">
        <f t="array" ref="D227">_xlfn.XLOOKUP(Y227,'WI &amp; IA results w tx'!R$2:R342,'WI &amp; IA results w tx'!D$2:D342)</f>
        <v>3</v>
      </c>
      <c r="E227" s="12" t="s">
        <v>100</v>
      </c>
      <c r="F227" s="19" t="s">
        <v>101</v>
      </c>
      <c r="G227" s="19" t="s">
        <v>389</v>
      </c>
      <c r="H227" s="12" t="s">
        <v>181</v>
      </c>
      <c r="I227" s="12" t="s">
        <v>181</v>
      </c>
      <c r="J227" s="25" t="s">
        <v>8</v>
      </c>
      <c r="K227" s="32">
        <v>24</v>
      </c>
      <c r="L227" s="1" cm="1">
        <f t="array" ref="L227">_xlfn.XLOOKUP(Y227,'Master AST results2'!AB$2:AB554,'Master AST results2'!K$2:K554)</f>
        <v>2</v>
      </c>
      <c r="M227" s="1" cm="1">
        <f t="array" ref="M227">_xlfn.XLOOKUP(Y227,'Master AST results2'!AB$2:AB554,'Master AST results2'!M$2:M554)</f>
        <v>1</v>
      </c>
      <c r="N227" s="1" t="str" cm="1">
        <f t="array" ref="N227">_xlfn.XLOOKUP(Y227,'Master AST results2'!AB$2:AB554,'Master AST results2'!O$2:O554)</f>
        <v xml:space="preserve"> &lt;=2.0000</v>
      </c>
      <c r="O227" s="1" cm="1">
        <f t="array" ref="O227">_xlfn.XLOOKUP(Y227,'Master AST results2'!AB$2:AB554,'Master AST results2'!Q$2:Q554)</f>
        <v>0.5</v>
      </c>
      <c r="P227" s="1" t="str" cm="1">
        <f t="array" ref="P227">_xlfn.XLOOKUP(Y227,'Master AST results2'!AB$2:AB554,'Master AST results2'!S$2:S554)</f>
        <v xml:space="preserve"> &lt;=2.0000</v>
      </c>
      <c r="Q227" s="1" cm="1">
        <f t="array" ref="Q227">_xlfn.XLOOKUP(Y227,'Master AST results2'!AB$2:AB554,'Master AST results2'!T$2:T554)</f>
        <v>8</v>
      </c>
      <c r="R227" s="1" t="str" cm="1">
        <f t="array" ref="R227">_xlfn.XLOOKUP(Y227,'Master AST results2'!AB$2:AB554,'Master AST results2'!U$2:U554)</f>
        <v xml:space="preserve"> &lt;=1.0000</v>
      </c>
      <c r="S227" s="1" t="str" cm="1">
        <f t="array" ref="S227">_xlfn.XLOOKUP(Y227,'Master AST results2'!AB$2:AB554,'Master AST results2'!V$2:V554)</f>
        <v xml:space="preserve"> &lt;=0.5000</v>
      </c>
      <c r="T227" s="1" t="str" cm="1">
        <f t="array" ref="T227">_xlfn.XLOOKUP(Y227, 'Master AST results2'!AB$2:AB554,'Master AST results2'!W$2:W554)</f>
        <v xml:space="preserve"> &gt;256.0000</v>
      </c>
      <c r="U227" s="1" t="str" cm="1">
        <f t="array" ref="U227">_xlfn.XLOOKUP(Y227,'Master AST results2'!AB$2:AB554,'Master AST results2'!X$2:X554)</f>
        <v xml:space="preserve"> &lt;=1.0000</v>
      </c>
      <c r="V227" s="31" t="s">
        <v>95</v>
      </c>
      <c r="W227" s="1">
        <v>1</v>
      </c>
      <c r="Y227" t="str">
        <f t="shared" si="3"/>
        <v>203783PFL</v>
      </c>
    </row>
    <row r="228" spans="1:26" x14ac:dyDescent="0.2">
      <c r="A228" cm="1">
        <f t="array" ref="A228">_xlfn.XLOOKUP(Y228,'NGS IDs for search'!I$2:I406,'NGS IDs for search'!A$2:A406)</f>
        <v>91</v>
      </c>
      <c r="B228" s="25">
        <v>203783</v>
      </c>
      <c r="C228" s="54" t="s">
        <v>392</v>
      </c>
      <c r="D228" s="25" cm="1">
        <f t="array" ref="D228">_xlfn.XLOOKUP(Y228,'WI &amp; IA results w tx'!R$2:R343,'WI &amp; IA results w tx'!D$2:D343)</f>
        <v>3</v>
      </c>
      <c r="E228" s="12" t="s">
        <v>104</v>
      </c>
      <c r="F228" s="19" t="s">
        <v>105</v>
      </c>
      <c r="G228" s="19" t="s">
        <v>389</v>
      </c>
      <c r="H228" s="12" t="s">
        <v>181</v>
      </c>
      <c r="I228" s="12" t="s">
        <v>181</v>
      </c>
      <c r="J228" s="25" t="s">
        <v>11</v>
      </c>
      <c r="K228" s="32">
        <v>26</v>
      </c>
      <c r="L228" s="1" t="str" cm="1">
        <f t="array" ref="L228">_xlfn.XLOOKUP(Y228,'Master AST results2'!AB$2:AB555,'Master AST results2'!K$2:K555)</f>
        <v xml:space="preserve"> &lt;=0.1200</v>
      </c>
      <c r="M228" s="1" t="str" cm="1">
        <f t="array" ref="M228">_xlfn.XLOOKUP(Y228,'Master AST results2'!AB$2:AB555,'Master AST results2'!M$2:M555)</f>
        <v xml:space="preserve"> &lt;=0.5000</v>
      </c>
      <c r="N228" s="1" t="str" cm="1">
        <f t="array" ref="N228">_xlfn.XLOOKUP(Y228,'Master AST results2'!AB$2:AB555,'Master AST results2'!O$2:O555)</f>
        <v xml:space="preserve"> &lt;=2.0000</v>
      </c>
      <c r="O228" s="1" t="str" cm="1">
        <f t="array" ref="O228">_xlfn.XLOOKUP(Y228,'Master AST results2'!AB$2:AB555,'Master AST results2'!Q$2:Q555)</f>
        <v xml:space="preserve"> &lt;=0.2500</v>
      </c>
      <c r="P228" s="1" t="str" cm="1">
        <f t="array" ref="P228">_xlfn.XLOOKUP(Y228,'Master AST results2'!AB$2:AB555,'Master AST results2'!S$2:S555)</f>
        <v xml:space="preserve"> &lt;=2.0000</v>
      </c>
      <c r="Q228" s="1" t="str" cm="1">
        <f t="array" ref="Q228">_xlfn.XLOOKUP(Y228,'Master AST results2'!AB$2:AB555,'Master AST results2'!T$2:T555)</f>
        <v xml:space="preserve"> &lt;=0.1200</v>
      </c>
      <c r="R228" s="1" t="str" cm="1">
        <f t="array" ref="R228">_xlfn.XLOOKUP(Y228,'Master AST results2'!AB$2:AB555,'Master AST results2'!U$2:U555)</f>
        <v xml:space="preserve"> &lt;=1.0000</v>
      </c>
      <c r="S228" s="1" t="str" cm="1">
        <f t="array" ref="S228">_xlfn.XLOOKUP(Y228,'Master AST results2'!AB$2:AB555,'Master AST results2'!V$2:V555)</f>
        <v xml:space="preserve"> &lt;=0.5000</v>
      </c>
      <c r="T228" s="1" t="str" cm="1">
        <f t="array" ref="T228">_xlfn.XLOOKUP(Y228, 'Master AST results2'!AB$2:AB555,'Master AST results2'!W$2:W555)</f>
        <v xml:space="preserve"> &gt;256.0000</v>
      </c>
      <c r="U228" s="1" t="str" cm="1">
        <f t="array" ref="U228">_xlfn.XLOOKUP(Y228,'Master AST results2'!AB$2:AB555,'Master AST results2'!X$2:X555)</f>
        <v xml:space="preserve"> &lt;=1.0000</v>
      </c>
      <c r="V228" s="31" t="s">
        <v>95</v>
      </c>
      <c r="W228" s="1">
        <v>1</v>
      </c>
      <c r="Y228" t="str">
        <f t="shared" si="3"/>
        <v>203783PFR</v>
      </c>
    </row>
    <row r="229" spans="1:26" x14ac:dyDescent="0.2">
      <c r="A229" s="96" cm="1">
        <f t="array" ref="A229">_xlfn.XLOOKUP(Y229,'NGS IDs for search'!I$2:I287,'NGS IDs for search'!A$2:A287)</f>
        <v>8</v>
      </c>
      <c r="B229" s="118">
        <v>204181</v>
      </c>
      <c r="C229" s="97" t="s">
        <v>392</v>
      </c>
      <c r="D229" s="120" cm="1">
        <f t="array" ref="D229">_xlfn.XLOOKUP(Y229,'WI &amp; IA results w tx'!Q$2:Q334,'WI &amp; IA results w tx'!D$2:D334)</f>
        <v>1</v>
      </c>
      <c r="E229" s="96"/>
      <c r="F229" s="19" t="s">
        <v>107</v>
      </c>
      <c r="G229" s="98" t="s">
        <v>129</v>
      </c>
      <c r="H229" s="98" t="s">
        <v>129</v>
      </c>
      <c r="I229" s="98" t="s">
        <v>180</v>
      </c>
      <c r="J229" s="96" t="s">
        <v>11</v>
      </c>
      <c r="K229" s="96">
        <v>6</v>
      </c>
      <c r="L229" s="1" t="str" cm="1">
        <f t="array" ref="L229">_xlfn.XLOOKUP(Y229,'Master AST results2'!AB$2:AB556,'Master AST results2'!K$2:K556)</f>
        <v xml:space="preserve"> &lt;=0.1200</v>
      </c>
      <c r="M229" s="1" t="str" cm="1">
        <f t="array" ref="M229">_xlfn.XLOOKUP(Y229,'Master AST results2'!AB$2:AB556,'Master AST results2'!M$2:M556)</f>
        <v xml:space="preserve"> &lt;=0.5000</v>
      </c>
      <c r="N229" s="1" t="str" cm="1">
        <f t="array" ref="N229">_xlfn.XLOOKUP(Y229,'Master AST results2'!AB$2:AB556,'Master AST results2'!O$2:O556)</f>
        <v xml:space="preserve"> &lt;=2.0000</v>
      </c>
      <c r="O229" s="1" t="str" cm="1">
        <f t="array" ref="O229">_xlfn.XLOOKUP(Y229,'Master AST results2'!AB$2:AB556,'Master AST results2'!Q$2:Q556)</f>
        <v xml:space="preserve"> &lt;=0.2500</v>
      </c>
      <c r="P229" s="1" t="str" cm="1">
        <f t="array" ref="P229">_xlfn.XLOOKUP(Y229,'Master AST results2'!AB$2:AB556,'Master AST results2'!S$2:S556)</f>
        <v xml:space="preserve"> &lt;=2.0000</v>
      </c>
      <c r="Q229" s="1" t="str" cm="1">
        <f t="array" ref="Q229">_xlfn.XLOOKUP(Y229,'Master AST results2'!AB$2:AB556,'Master AST results2'!T$2:T556)</f>
        <v xml:space="preserve"> &lt;=0.1200</v>
      </c>
      <c r="R229" s="1" t="str" cm="1">
        <f t="array" ref="R229">_xlfn.XLOOKUP(Y229,'Master AST results2'!AB$2:AB556,'Master AST results2'!U$2:U556)</f>
        <v xml:space="preserve"> &lt;=1.0000</v>
      </c>
      <c r="S229" s="1" t="str" cm="1">
        <f t="array" ref="S229">_xlfn.XLOOKUP(Y229,'Master AST results2'!AB$2:AB556,'Master AST results2'!V$2:V556)</f>
        <v xml:space="preserve"> &lt;=0.5000</v>
      </c>
      <c r="T229" s="1" t="str" cm="1">
        <f t="array" ref="T229">_xlfn.XLOOKUP(Y229, 'Master AST results2'!AB$2:AB556,'Master AST results2'!W$2:W556)</f>
        <v xml:space="preserve"> &gt;256.0000</v>
      </c>
      <c r="U229" s="1" t="str" cm="1">
        <f t="array" ref="U229">_xlfn.XLOOKUP(Y229,'Master AST results2'!AB$2:AB556,'Master AST results2'!X$2:X556)</f>
        <v xml:space="preserve"> &lt;=1.0000</v>
      </c>
      <c r="V229" s="1" t="s">
        <v>95</v>
      </c>
      <c r="W229" s="1">
        <v>1</v>
      </c>
      <c r="X229" s="96"/>
      <c r="Y229" s="96" t="str">
        <f t="shared" si="3"/>
        <v>204181DOR</v>
      </c>
    </row>
    <row r="230" spans="1:26" x14ac:dyDescent="0.2">
      <c r="A230" cm="1">
        <f t="array" ref="A230">_xlfn.XLOOKUP(Y230,'NGS IDs for search'!I$2:I407,'NGS IDs for search'!A$2:A407)</f>
        <v>92</v>
      </c>
      <c r="B230" s="9">
        <v>204181</v>
      </c>
      <c r="C230" s="54" t="s">
        <v>392</v>
      </c>
      <c r="D230" s="25" cm="1">
        <f t="array" ref="D230">_xlfn.XLOOKUP(Y230,'WI &amp; IA results w tx'!R$2:R344,'WI &amp; IA results w tx'!D$2:D344)</f>
        <v>1</v>
      </c>
      <c r="F230" s="1" t="s">
        <v>326</v>
      </c>
      <c r="G230" s="1" t="s">
        <v>387</v>
      </c>
      <c r="H230" s="12" t="s">
        <v>388</v>
      </c>
      <c r="I230" s="12" t="s">
        <v>181</v>
      </c>
      <c r="J230" t="s">
        <v>11</v>
      </c>
      <c r="K230">
        <v>39</v>
      </c>
      <c r="L230" s="1" cm="1">
        <f t="array" ref="L230">_xlfn.XLOOKUP(Y230,'Master AST results2'!AB$2:AB557,'Master AST results2'!K$2:K557)</f>
        <v>1</v>
      </c>
      <c r="M230" s="1" cm="1">
        <f t="array" ref="M230">_xlfn.XLOOKUP(Y230,'Master AST results2'!AB$2:AB557,'Master AST results2'!M$2:M557)</f>
        <v>1</v>
      </c>
      <c r="N230" s="1" t="str" cm="1">
        <f t="array" ref="N230">_xlfn.XLOOKUP(Y230,'Master AST results2'!AB$2:AB557,'Master AST results2'!O$2:O557)</f>
        <v xml:space="preserve"> &lt;=2.0000</v>
      </c>
      <c r="O230" s="1" cm="1">
        <f t="array" ref="O230">_xlfn.XLOOKUP(Y230,'Master AST results2'!AB$2:AB557,'Master AST results2'!Q$2:Q557)</f>
        <v>0.5</v>
      </c>
      <c r="P230" s="1" t="str" cm="1">
        <f t="array" ref="P230">_xlfn.XLOOKUP(Y230,'Master AST results2'!AB$2:AB557,'Master AST results2'!S$2:S557)</f>
        <v xml:space="preserve"> &lt;=2.0000</v>
      </c>
      <c r="Q230" s="1" cm="1">
        <f t="array" ref="Q230">_xlfn.XLOOKUP(Y230,'Master AST results2'!AB$2:AB557,'Master AST results2'!T$2:T557)</f>
        <v>1</v>
      </c>
      <c r="R230" s="1" t="str" cm="1">
        <f t="array" ref="R230">_xlfn.XLOOKUP(Y230,'Master AST results2'!AB$2:AB557,'Master AST results2'!U$2:U557)</f>
        <v xml:space="preserve"> &lt;=1.0000</v>
      </c>
      <c r="S230" s="1" cm="1">
        <f t="array" ref="S230">_xlfn.XLOOKUP(Y230,'Master AST results2'!AB$2:AB557,'Master AST results2'!V$2:V557)</f>
        <v>2</v>
      </c>
      <c r="T230" s="1" t="str" cm="1">
        <f t="array" ref="T230">_xlfn.XLOOKUP(Y230, 'Master AST results2'!AB$2:AB557,'Master AST results2'!W$2:W557)</f>
        <v xml:space="preserve"> &gt;256.0000</v>
      </c>
      <c r="U230" s="1" t="str" cm="1">
        <f t="array" ref="U230">_xlfn.XLOOKUP(Y230,'Master AST results2'!AB$2:AB557,'Master AST results2'!X$2:X557)</f>
        <v xml:space="preserve"> &gt;8.0000</v>
      </c>
      <c r="V230" s="1" t="s">
        <v>95</v>
      </c>
      <c r="W230" s="1">
        <v>1</v>
      </c>
      <c r="X230" s="43"/>
      <c r="Y230" t="str">
        <f t="shared" si="3"/>
        <v>204181PFR</v>
      </c>
    </row>
    <row r="231" spans="1:26" x14ac:dyDescent="0.2">
      <c r="A231">
        <v>284</v>
      </c>
      <c r="B231" s="25">
        <v>204194</v>
      </c>
      <c r="C231" s="54" t="s">
        <v>392</v>
      </c>
      <c r="D231" s="25" cm="1">
        <f t="array" ref="D231">_xlfn.XLOOKUP(Y231,'WI &amp; IA results w tx'!R$2:R345,'WI &amp; IA results w tx'!D$2:D345)</f>
        <v>3</v>
      </c>
      <c r="E231" s="12" t="s">
        <v>97</v>
      </c>
      <c r="F231" s="19" t="s">
        <v>98</v>
      </c>
      <c r="G231" s="19" t="s">
        <v>387</v>
      </c>
      <c r="H231" s="12" t="s">
        <v>388</v>
      </c>
      <c r="I231" s="12" t="s">
        <v>181</v>
      </c>
      <c r="J231" s="25" t="s">
        <v>8</v>
      </c>
      <c r="K231" s="32">
        <v>27</v>
      </c>
      <c r="L231" s="1" t="str" cm="1">
        <f t="array" ref="L231">_xlfn.XLOOKUP(Y231,'Master AST results2'!AB$2:AB558,'Master AST results2'!K$2:K558)</f>
        <v xml:space="preserve"> &lt;=0.1200</v>
      </c>
      <c r="M231" s="1" t="str" cm="1">
        <f t="array" ref="M231">_xlfn.XLOOKUP(Y231,'Master AST results2'!AB$2:AB558,'Master AST results2'!M$2:M558)</f>
        <v xml:space="preserve"> &lt;=0.5000</v>
      </c>
      <c r="N231" s="1" t="str" cm="1">
        <f t="array" ref="N231">_xlfn.XLOOKUP(Y231,'Master AST results2'!AB$2:AB558,'Master AST results2'!O$2:O558)</f>
        <v xml:space="preserve"> &lt;=2.0000</v>
      </c>
      <c r="O231" s="1" t="str" cm="1">
        <f t="array" ref="O231">_xlfn.XLOOKUP(Y231,'Master AST results2'!AB$2:AB558,'Master AST results2'!Q$2:Q558)</f>
        <v xml:space="preserve"> &lt;=0.2500</v>
      </c>
      <c r="P231" s="1" t="str" cm="1">
        <f t="array" ref="P231">_xlfn.XLOOKUP(Y231,'Master AST results2'!AB$2:AB558,'Master AST results2'!S$2:S558)</f>
        <v xml:space="preserve"> &lt;=2.0000</v>
      </c>
      <c r="Q231" s="1" t="str" cm="1">
        <f t="array" ref="Q231">_xlfn.XLOOKUP(Y231,'Master AST results2'!AB$2:AB558,'Master AST results2'!T$2:T558)</f>
        <v xml:space="preserve"> &lt;=0.1200</v>
      </c>
      <c r="R231" s="1" t="str" cm="1">
        <f t="array" ref="R231">_xlfn.XLOOKUP(Y231,'Master AST results2'!AB$2:AB558,'Master AST results2'!U$2:U558)</f>
        <v xml:space="preserve"> &lt;=1.0000</v>
      </c>
      <c r="S231" s="1" t="str" cm="1">
        <f t="array" ref="S231">_xlfn.XLOOKUP(Y231,'Master AST results2'!AB$2:AB558,'Master AST results2'!V$2:V558)</f>
        <v xml:space="preserve"> &lt;=0.5000</v>
      </c>
      <c r="T231" s="1" t="str" cm="1">
        <f t="array" ref="T231">_xlfn.XLOOKUP(Y231, 'Master AST results2'!AB$2:AB558,'Master AST results2'!W$2:W558)</f>
        <v xml:space="preserve"> &gt;256.0000</v>
      </c>
      <c r="U231" s="1" t="str" cm="1">
        <f t="array" ref="U231">_xlfn.XLOOKUP(Y231,'Master AST results2'!AB$2:AB558,'Master AST results2'!X$2:X558)</f>
        <v xml:space="preserve"> &lt;=1.0000</v>
      </c>
      <c r="V231" s="31" t="s">
        <v>95</v>
      </c>
      <c r="W231" s="1">
        <v>1</v>
      </c>
      <c r="Y231" t="str">
        <f t="shared" si="3"/>
        <v>204194PFL</v>
      </c>
    </row>
    <row r="232" spans="1:26" x14ac:dyDescent="0.2">
      <c r="A232" s="96" cm="1">
        <f t="array" ref="A232">_xlfn.XLOOKUP(Y232,'NGS IDs for search'!I$2:I288,'NGS IDs for search'!A$2:A288)</f>
        <v>9</v>
      </c>
      <c r="B232" s="118">
        <v>206196</v>
      </c>
      <c r="C232" s="97" t="s">
        <v>392</v>
      </c>
      <c r="D232" s="120" cm="1">
        <f t="array" ref="D232">_xlfn.XLOOKUP(Y232,'WI &amp; IA results w tx'!Q$2:Q335,'WI &amp; IA results w tx'!D$2:D335)</f>
        <v>3</v>
      </c>
      <c r="E232" s="96"/>
      <c r="F232" s="19" t="s">
        <v>107</v>
      </c>
      <c r="G232" s="98" t="s">
        <v>129</v>
      </c>
      <c r="H232" s="98" t="s">
        <v>129</v>
      </c>
      <c r="I232" s="98" t="s">
        <v>180</v>
      </c>
      <c r="J232" s="96" t="s">
        <v>8</v>
      </c>
      <c r="K232" s="96">
        <v>7</v>
      </c>
      <c r="L232" s="1" t="str" cm="1">
        <f t="array" ref="L232">_xlfn.XLOOKUP(Y232,'Master AST results2'!AB$2:AB559,'Master AST results2'!K$2:K559)</f>
        <v xml:space="preserve"> &lt;=0.1200</v>
      </c>
      <c r="M232" s="1" t="str" cm="1">
        <f t="array" ref="M232">_xlfn.XLOOKUP(Y232,'Master AST results2'!AB$2:AB559,'Master AST results2'!M$2:M559)</f>
        <v xml:space="preserve"> &lt;=0.5000</v>
      </c>
      <c r="N232" s="1" t="str" cm="1">
        <f t="array" ref="N232">_xlfn.XLOOKUP(Y232,'Master AST results2'!AB$2:AB559,'Master AST results2'!O$2:O559)</f>
        <v xml:space="preserve"> &lt;=2.0000</v>
      </c>
      <c r="O232" s="1" t="str" cm="1">
        <f t="array" ref="O232">_xlfn.XLOOKUP(Y232,'Master AST results2'!AB$2:AB559,'Master AST results2'!Q$2:Q559)</f>
        <v xml:space="preserve"> &lt;=0.2500</v>
      </c>
      <c r="P232" s="1" t="str" cm="1">
        <f t="array" ref="P232">_xlfn.XLOOKUP(Y232,'Master AST results2'!AB$2:AB559,'Master AST results2'!S$2:S559)</f>
        <v xml:space="preserve"> &lt;=2.0000</v>
      </c>
      <c r="Q232" s="1" t="str" cm="1">
        <f t="array" ref="Q232">_xlfn.XLOOKUP(Y232,'Master AST results2'!AB$2:AB559,'Master AST results2'!T$2:T559)</f>
        <v xml:space="preserve"> &lt;=0.1200</v>
      </c>
      <c r="R232" s="1" t="str" cm="1">
        <f t="array" ref="R232">_xlfn.XLOOKUP(Y232,'Master AST results2'!AB$2:AB559,'Master AST results2'!U$2:U559)</f>
        <v xml:space="preserve"> &lt;=1.0000</v>
      </c>
      <c r="S232" s="1" t="str" cm="1">
        <f t="array" ref="S232">_xlfn.XLOOKUP(Y232,'Master AST results2'!AB$2:AB559,'Master AST results2'!V$2:V559)</f>
        <v xml:space="preserve"> &lt;=0.5000</v>
      </c>
      <c r="T232" s="1" t="str" cm="1">
        <f t="array" ref="T232">_xlfn.XLOOKUP(Y232, 'Master AST results2'!AB$2:AB559,'Master AST results2'!W$2:W559)</f>
        <v xml:space="preserve"> &gt;256.0000</v>
      </c>
      <c r="U232" s="1" t="str" cm="1">
        <f t="array" ref="U232">_xlfn.XLOOKUP(Y232,'Master AST results2'!AB$2:AB559,'Master AST results2'!X$2:X559)</f>
        <v xml:space="preserve"> &lt;=1.0000</v>
      </c>
      <c r="V232" s="1" t="s">
        <v>95</v>
      </c>
      <c r="W232" s="1">
        <v>1</v>
      </c>
      <c r="X232" s="96"/>
      <c r="Y232" s="96" t="str">
        <f t="shared" si="3"/>
        <v>206196DOL</v>
      </c>
    </row>
    <row r="233" spans="1:26" x14ac:dyDescent="0.2">
      <c r="A233" cm="1">
        <f t="array" ref="A233">_xlfn.XLOOKUP(Y233,'NGS IDs for search'!I$2:I409,'NGS IDs for search'!A$2:A409)</f>
        <v>174</v>
      </c>
      <c r="B233" s="9">
        <v>206368</v>
      </c>
      <c r="C233" s="54" t="s">
        <v>392</v>
      </c>
      <c r="D233" s="25" cm="1">
        <f t="array" ref="D233">_xlfn.XLOOKUP(Y233,'WI &amp; IA results w tx'!R$2:R346,'WI &amp; IA results w tx'!D$2:D346)</f>
        <v>1</v>
      </c>
      <c r="F233" s="35" t="s">
        <v>330</v>
      </c>
      <c r="G233" s="1" t="s">
        <v>387</v>
      </c>
      <c r="H233" s="12" t="s">
        <v>388</v>
      </c>
      <c r="I233" s="12" t="s">
        <v>181</v>
      </c>
      <c r="J233" t="s">
        <v>8</v>
      </c>
      <c r="K233">
        <v>57</v>
      </c>
      <c r="L233" s="1" t="str" cm="1">
        <f t="array" ref="L233">_xlfn.XLOOKUP(Y233,'Master AST results2'!AB$2:AB560,'Master AST results2'!K$2:K560)</f>
        <v xml:space="preserve"> &lt;=0.1200</v>
      </c>
      <c r="M233" s="1" t="str" cm="1">
        <f t="array" ref="M233">_xlfn.XLOOKUP(Y233,'Master AST results2'!AB$2:AB560,'Master AST results2'!M$2:M560)</f>
        <v xml:space="preserve"> &lt;=0.5000</v>
      </c>
      <c r="N233" s="1" t="str" cm="1">
        <f t="array" ref="N233">_xlfn.XLOOKUP(Y233,'Master AST results2'!AB$2:AB560,'Master AST results2'!O$2:O560)</f>
        <v xml:space="preserve"> &lt;=2.0000</v>
      </c>
      <c r="O233" s="1" t="str" cm="1">
        <f t="array" ref="O233">_xlfn.XLOOKUP(Y233,'Master AST results2'!AB$2:AB560,'Master AST results2'!Q$2:Q560)</f>
        <v xml:space="preserve"> &lt;=0.2500</v>
      </c>
      <c r="P233" s="1" t="str" cm="1">
        <f t="array" ref="P233">_xlfn.XLOOKUP(Y233,'Master AST results2'!AB$2:AB560,'Master AST results2'!S$2:S560)</f>
        <v xml:space="preserve"> &lt;=2.0000</v>
      </c>
      <c r="Q233" s="1" t="str" cm="1">
        <f t="array" ref="Q233">_xlfn.XLOOKUP(Y233,'Master AST results2'!AB$2:AB560,'Master AST results2'!T$2:T560)</f>
        <v xml:space="preserve"> &lt;=0.1200</v>
      </c>
      <c r="R233" s="1" t="str" cm="1">
        <f t="array" ref="R233">_xlfn.XLOOKUP(Y233,'Master AST results2'!AB$2:AB560,'Master AST results2'!U$2:U560)</f>
        <v xml:space="preserve"> &lt;=1.0000</v>
      </c>
      <c r="S233" s="1" t="str" cm="1">
        <f t="array" ref="S233">_xlfn.XLOOKUP(Y233,'Master AST results2'!AB$2:AB560,'Master AST results2'!V$2:V560)</f>
        <v xml:space="preserve"> &lt;=0.5000</v>
      </c>
      <c r="T233" s="1" t="str" cm="1">
        <f t="array" ref="T233">_xlfn.XLOOKUP(Y233, 'Master AST results2'!AB$2:AB560,'Master AST results2'!W$2:W560)</f>
        <v xml:space="preserve"> &lt;=32.0000</v>
      </c>
      <c r="U233" s="1" t="str" cm="1">
        <f t="array" ref="U233">_xlfn.XLOOKUP(Y233,'Master AST results2'!AB$2:AB560,'Master AST results2'!X$2:X560)</f>
        <v xml:space="preserve"> &lt;=1.0000</v>
      </c>
      <c r="V233" s="1" t="s">
        <v>95</v>
      </c>
      <c r="W233" s="1">
        <v>1</v>
      </c>
      <c r="Y233" t="str">
        <f t="shared" si="3"/>
        <v>206368PFL</v>
      </c>
    </row>
    <row r="234" spans="1:26" x14ac:dyDescent="0.2">
      <c r="A234">
        <v>287</v>
      </c>
      <c r="B234" s="25">
        <v>206441</v>
      </c>
      <c r="C234" s="54" t="s">
        <v>392</v>
      </c>
      <c r="D234" s="25" cm="1">
        <f t="array" ref="D234">_xlfn.XLOOKUP(Y234,'WI &amp; IA results w tx'!R$2:R349,'WI &amp; IA results w tx'!D$2:D349)</f>
        <v>2</v>
      </c>
      <c r="E234" s="11" t="s">
        <v>97</v>
      </c>
      <c r="F234" s="31" t="s">
        <v>98</v>
      </c>
      <c r="G234" s="19" t="s">
        <v>387</v>
      </c>
      <c r="H234" s="12" t="s">
        <v>388</v>
      </c>
      <c r="I234" s="12" t="s">
        <v>181</v>
      </c>
      <c r="J234" s="25" t="s">
        <v>11</v>
      </c>
      <c r="K234" s="32">
        <v>29</v>
      </c>
      <c r="L234" s="1" t="str" cm="1">
        <f t="array" ref="L234">_xlfn.XLOOKUP(Y234,'Master AST results2'!AB$2:AB563,'Master AST results2'!K$2:K563)</f>
        <v xml:space="preserve"> &lt;=0.1200</v>
      </c>
      <c r="M234" s="1" t="str" cm="1">
        <f t="array" ref="M234">_xlfn.XLOOKUP(Y234,'Master AST results2'!AB$2:AB563,'Master AST results2'!M$2:M563)</f>
        <v xml:space="preserve"> &lt;=0.5000</v>
      </c>
      <c r="N234" s="1" t="str" cm="1">
        <f t="array" ref="N234">_xlfn.XLOOKUP(Y234,'Master AST results2'!AB$2:AB563,'Master AST results2'!O$2:O563)</f>
        <v xml:space="preserve"> &lt;=2.0000</v>
      </c>
      <c r="O234" s="1" t="str" cm="1">
        <f t="array" ref="O234">_xlfn.XLOOKUP(Y234,'Master AST results2'!AB$2:AB563,'Master AST results2'!Q$2:Q563)</f>
        <v xml:space="preserve"> &lt;=0.2500</v>
      </c>
      <c r="P234" s="1" t="str" cm="1">
        <f t="array" ref="P234">_xlfn.XLOOKUP(Y234,'Master AST results2'!AB$2:AB563,'Master AST results2'!S$2:S563)</f>
        <v xml:space="preserve"> &lt;=2.0000</v>
      </c>
      <c r="Q234" s="1" t="str" cm="1">
        <f t="array" ref="Q234">_xlfn.XLOOKUP(Y234,'Master AST results2'!AB$2:AB563,'Master AST results2'!T$2:T563)</f>
        <v xml:space="preserve"> &lt;=0.1200</v>
      </c>
      <c r="R234" s="1" t="str" cm="1">
        <f t="array" ref="R234">_xlfn.XLOOKUP(Y234,'Master AST results2'!AB$2:AB563,'Master AST results2'!U$2:U563)</f>
        <v xml:space="preserve"> &lt;=1.0000</v>
      </c>
      <c r="S234" s="1" t="str" cm="1">
        <f t="array" ref="S234">_xlfn.XLOOKUP(Y234,'Master AST results2'!AB$2:AB563,'Master AST results2'!V$2:V563)</f>
        <v xml:space="preserve"> &lt;=0.5000</v>
      </c>
      <c r="T234" s="1" t="str" cm="1">
        <f t="array" ref="T234">_xlfn.XLOOKUP(Y234, 'Master AST results2'!AB$2:AB563,'Master AST results2'!W$2:W563)</f>
        <v xml:space="preserve"> &gt;256.0000</v>
      </c>
      <c r="U234" s="1" t="str" cm="1">
        <f t="array" ref="U234">_xlfn.XLOOKUP(Y234,'Master AST results2'!AB$2:AB563,'Master AST results2'!X$2:X563)</f>
        <v xml:space="preserve"> &gt;8.0000</v>
      </c>
      <c r="V234" s="31" t="s">
        <v>95</v>
      </c>
      <c r="W234" s="1">
        <v>1</v>
      </c>
      <c r="Y234" t="str">
        <f t="shared" si="3"/>
        <v>206441PFR</v>
      </c>
    </row>
    <row r="235" spans="1:26" s="96" customFormat="1" x14ac:dyDescent="0.2">
      <c r="A235" s="96">
        <v>288</v>
      </c>
      <c r="B235" s="120">
        <v>206482</v>
      </c>
      <c r="C235" s="97" t="s">
        <v>392</v>
      </c>
      <c r="D235" s="120" cm="1">
        <f t="array" ref="D235">_xlfn.XLOOKUP(Y235,'WI &amp; IA results w tx'!Q$2:Q336,'WI &amp; IA results w tx'!D$2:D336)</f>
        <v>2</v>
      </c>
      <c r="E235" s="99" t="s">
        <v>97</v>
      </c>
      <c r="F235" s="106" t="s">
        <v>98</v>
      </c>
      <c r="G235" s="106" t="s">
        <v>389</v>
      </c>
      <c r="H235" s="99" t="s">
        <v>129</v>
      </c>
      <c r="I235" s="99" t="s">
        <v>180</v>
      </c>
      <c r="J235" s="120" t="s">
        <v>8</v>
      </c>
      <c r="K235" s="121">
        <v>30.1</v>
      </c>
      <c r="L235" s="1" t="str" cm="1">
        <f t="array" ref="L235">_xlfn.XLOOKUP(Y235,'Master AST results2'!AB$2:AB564,'Master AST results2'!K$2:K564)</f>
        <v xml:space="preserve"> &lt;=0.1200</v>
      </c>
      <c r="M235" s="1" t="str" cm="1">
        <f t="array" ref="M235">_xlfn.XLOOKUP(Y235,'Master AST results2'!AB$2:AB564,'Master AST results2'!M$2:M564)</f>
        <v xml:space="preserve"> &lt;=0.5000</v>
      </c>
      <c r="N235" s="1" t="str" cm="1">
        <f t="array" ref="N235">_xlfn.XLOOKUP(Y235,'Master AST results2'!AB$2:AB564,'Master AST results2'!O$2:O564)</f>
        <v xml:space="preserve"> &lt;=2.0000</v>
      </c>
      <c r="O235" s="1" t="str" cm="1">
        <f t="array" ref="O235">_xlfn.XLOOKUP(Y235,'Master AST results2'!AB$2:AB564,'Master AST results2'!Q$2:Q564)</f>
        <v xml:space="preserve"> &lt;=0.2500</v>
      </c>
      <c r="P235" s="1" t="str" cm="1">
        <f t="array" ref="P235">_xlfn.XLOOKUP(Y235,'Master AST results2'!AB$2:AB564,'Master AST results2'!S$2:S564)</f>
        <v xml:space="preserve"> &lt;=2.0000</v>
      </c>
      <c r="Q235" s="1" t="str" cm="1">
        <f t="array" ref="Q235">_xlfn.XLOOKUP(Y235,'Master AST results2'!AB$2:AB564,'Master AST results2'!T$2:T564)</f>
        <v xml:space="preserve"> &lt;=0.1200</v>
      </c>
      <c r="R235" s="1" t="str" cm="1">
        <f t="array" ref="R235">_xlfn.XLOOKUP(Y235,'Master AST results2'!AB$2:AB564,'Master AST results2'!U$2:U564)</f>
        <v xml:space="preserve"> &lt;=1.0000</v>
      </c>
      <c r="S235" s="1" t="str" cm="1">
        <f t="array" ref="S235">_xlfn.XLOOKUP(Y235,'Master AST results2'!AB$2:AB564,'Master AST results2'!V$2:V564)</f>
        <v xml:space="preserve"> &lt;=0.5000</v>
      </c>
      <c r="T235" s="1" t="str" cm="1">
        <f t="array" ref="T235">_xlfn.XLOOKUP(Y235, 'Master AST results2'!AB$2:AB564,'Master AST results2'!W$2:W564)</f>
        <v xml:space="preserve"> &gt;256.0000</v>
      </c>
      <c r="U235" s="1" t="str" cm="1">
        <f t="array" ref="U235">_xlfn.XLOOKUP(Y235,'Master AST results2'!AB$2:AB564,'Master AST results2'!X$2:X564)</f>
        <v xml:space="preserve"> &lt;=1.0000</v>
      </c>
      <c r="V235" s="100" t="s">
        <v>95</v>
      </c>
      <c r="W235" s="98">
        <v>1</v>
      </c>
      <c r="Y235" s="96" t="str">
        <f t="shared" si="3"/>
        <v>206482DOL</v>
      </c>
    </row>
    <row r="236" spans="1:26" x14ac:dyDescent="0.2">
      <c r="A236">
        <v>289</v>
      </c>
      <c r="B236" s="25">
        <v>206482</v>
      </c>
      <c r="C236" s="54" t="s">
        <v>392</v>
      </c>
      <c r="D236" s="25" cm="1">
        <f t="array" ref="D236">_xlfn.XLOOKUP(Y236,'WI &amp; IA results w tx'!R$2:R350,'WI &amp; IA results w tx'!D$2:D350)</f>
        <v>2</v>
      </c>
      <c r="E236" s="12" t="s">
        <v>104</v>
      </c>
      <c r="F236" s="19" t="s">
        <v>105</v>
      </c>
      <c r="G236" s="19" t="s">
        <v>389</v>
      </c>
      <c r="H236" s="12" t="s">
        <v>388</v>
      </c>
      <c r="I236" s="12" t="s">
        <v>181</v>
      </c>
      <c r="J236" s="25" t="s">
        <v>8</v>
      </c>
      <c r="K236" s="32">
        <v>30.2</v>
      </c>
      <c r="L236" s="1" t="str" cm="1">
        <f t="array" ref="L236">_xlfn.XLOOKUP(Y236,'Master AST results2'!AB$2:AB565,'Master AST results2'!K$2:K565)</f>
        <v xml:space="preserve"> &lt;=0.1200</v>
      </c>
      <c r="M236" s="1" t="str" cm="1">
        <f t="array" ref="M236">_xlfn.XLOOKUP(Y236,'Master AST results2'!AB$2:AB565,'Master AST results2'!M$2:M565)</f>
        <v xml:space="preserve"> &lt;=0.5000</v>
      </c>
      <c r="N236" s="1" t="str" cm="1">
        <f t="array" ref="N236">_xlfn.XLOOKUP(Y236,'Master AST results2'!AB$2:AB565,'Master AST results2'!O$2:O565)</f>
        <v xml:space="preserve"> &lt;=2.0000</v>
      </c>
      <c r="O236" s="1" t="str" cm="1">
        <f t="array" ref="O236">_xlfn.XLOOKUP(Y236,'Master AST results2'!AB$2:AB565,'Master AST results2'!Q$2:Q565)</f>
        <v xml:space="preserve"> &lt;=0.2500</v>
      </c>
      <c r="P236" s="1" t="str" cm="1">
        <f t="array" ref="P236">_xlfn.XLOOKUP(Y236,'Master AST results2'!AB$2:AB565,'Master AST results2'!S$2:S565)</f>
        <v xml:space="preserve"> &lt;=2.0000</v>
      </c>
      <c r="Q236" s="1" t="str" cm="1">
        <f t="array" ref="Q236">_xlfn.XLOOKUP(Y236,'Master AST results2'!AB$2:AB565,'Master AST results2'!T$2:T565)</f>
        <v xml:space="preserve"> &lt;=0.1200</v>
      </c>
      <c r="R236" s="1" t="str" cm="1">
        <f t="array" ref="R236">_xlfn.XLOOKUP(Y236,'Master AST results2'!AB$2:AB565,'Master AST results2'!U$2:U565)</f>
        <v xml:space="preserve"> &lt;=1.0000</v>
      </c>
      <c r="S236" s="1" t="str" cm="1">
        <f t="array" ref="S236">_xlfn.XLOOKUP(Y236,'Master AST results2'!AB$2:AB565,'Master AST results2'!V$2:V565)</f>
        <v xml:space="preserve"> &lt;=0.5000</v>
      </c>
      <c r="T236" s="1" t="str" cm="1">
        <f t="array" ref="T236">_xlfn.XLOOKUP(Y236, 'Master AST results2'!AB$2:AB565,'Master AST results2'!W$2:W565)</f>
        <v xml:space="preserve"> &lt;=32.0000</v>
      </c>
      <c r="U236" s="1" t="str" cm="1">
        <f t="array" ref="U236">_xlfn.XLOOKUP(Y236,'Master AST results2'!AB$2:AB565,'Master AST results2'!X$2:X565)</f>
        <v xml:space="preserve"> &lt;=1.0000</v>
      </c>
      <c r="V236" s="31" t="s">
        <v>95</v>
      </c>
      <c r="W236" s="1">
        <v>1</v>
      </c>
      <c r="Y236" t="str">
        <f t="shared" si="3"/>
        <v>206482PFL</v>
      </c>
      <c r="Z236" s="43"/>
    </row>
    <row r="237" spans="1:26" x14ac:dyDescent="0.2">
      <c r="A237" s="96" cm="1">
        <f t="array" ref="A237">_xlfn.XLOOKUP(Y237,'NGS IDs for search'!I$2:I290,'NGS IDs for search'!A$2:A290)</f>
        <v>10</v>
      </c>
      <c r="B237" s="118">
        <v>400443</v>
      </c>
      <c r="C237" s="97" t="s">
        <v>392</v>
      </c>
      <c r="D237" s="120" cm="1">
        <f t="array" ref="D237">_xlfn.XLOOKUP(Y237,'WI &amp; IA results w tx'!Q$2:Q337,'WI &amp; IA results w tx'!D$2:D337)</f>
        <v>3</v>
      </c>
      <c r="E237" s="96"/>
      <c r="F237" s="19" t="s">
        <v>107</v>
      </c>
      <c r="G237" s="98" t="s">
        <v>129</v>
      </c>
      <c r="H237" s="98" t="s">
        <v>129</v>
      </c>
      <c r="I237" s="98" t="s">
        <v>180</v>
      </c>
      <c r="J237" s="96" t="s">
        <v>8</v>
      </c>
      <c r="K237" s="96">
        <v>8</v>
      </c>
      <c r="L237" s="1" t="str" cm="1">
        <f t="array" ref="L237">_xlfn.XLOOKUP(Y237,'Master AST results2'!AB$2:AB566,'Master AST results2'!K$2:K566)</f>
        <v xml:space="preserve"> &lt;=0.1200</v>
      </c>
      <c r="M237" s="1" t="str" cm="1">
        <f t="array" ref="M237">_xlfn.XLOOKUP(Y237,'Master AST results2'!AB$2:AB566,'Master AST results2'!M$2:M566)</f>
        <v xml:space="preserve"> &lt;=0.5000</v>
      </c>
      <c r="N237" s="1" t="str" cm="1">
        <f t="array" ref="N237">_xlfn.XLOOKUP(Y237,'Master AST results2'!AB$2:AB566,'Master AST results2'!O$2:O566)</f>
        <v xml:space="preserve"> &lt;=2.0000</v>
      </c>
      <c r="O237" s="1" t="str" cm="1">
        <f t="array" ref="O237">_xlfn.XLOOKUP(Y237,'Master AST results2'!AB$2:AB566,'Master AST results2'!Q$2:Q566)</f>
        <v xml:space="preserve"> &lt;=0.2500</v>
      </c>
      <c r="P237" s="1" t="str" cm="1">
        <f t="array" ref="P237">_xlfn.XLOOKUP(Y237,'Master AST results2'!AB$2:AB566,'Master AST results2'!S$2:S566)</f>
        <v xml:space="preserve"> &lt;=2.0000</v>
      </c>
      <c r="Q237" s="1" t="str" cm="1">
        <f t="array" ref="Q237">_xlfn.XLOOKUP(Y237,'Master AST results2'!AB$2:AB566,'Master AST results2'!T$2:T566)</f>
        <v xml:space="preserve"> &lt;=0.1200</v>
      </c>
      <c r="R237" s="1" t="str" cm="1">
        <f t="array" ref="R237">_xlfn.XLOOKUP(Y237,'Master AST results2'!AB$2:AB566,'Master AST results2'!U$2:U566)</f>
        <v xml:space="preserve"> &lt;=1.0000</v>
      </c>
      <c r="S237" s="1" t="str" cm="1">
        <f t="array" ref="S237">_xlfn.XLOOKUP(Y237,'Master AST results2'!AB$2:AB566,'Master AST results2'!V$2:V566)</f>
        <v xml:space="preserve"> &lt;=0.5000</v>
      </c>
      <c r="T237" s="1" t="str" cm="1">
        <f t="array" ref="T237">_xlfn.XLOOKUP(Y237, 'Master AST results2'!AB$2:AB566,'Master AST results2'!W$2:W566)</f>
        <v xml:space="preserve"> &gt;256.0000</v>
      </c>
      <c r="U237" s="1" t="str" cm="1">
        <f t="array" ref="U237">_xlfn.XLOOKUP(Y237,'Master AST results2'!AB$2:AB566,'Master AST results2'!X$2:X566)</f>
        <v xml:space="preserve"> &lt;=1.0000</v>
      </c>
      <c r="V237" s="1" t="s">
        <v>95</v>
      </c>
      <c r="W237" s="1">
        <v>1</v>
      </c>
      <c r="X237" s="96"/>
      <c r="Y237" s="96" t="str">
        <f t="shared" si="3"/>
        <v>400443DOL</v>
      </c>
    </row>
    <row r="238" spans="1:26" x14ac:dyDescent="0.2">
      <c r="A238" s="96" cm="1">
        <f t="array" ref="A238">_xlfn.XLOOKUP(Y238,'NGS IDs for search'!I$2:I291,'NGS IDs for search'!A$2:A291)</f>
        <v>10</v>
      </c>
      <c r="B238" s="118">
        <v>400443</v>
      </c>
      <c r="C238" s="97" t="s">
        <v>392</v>
      </c>
      <c r="D238" s="120" cm="1">
        <f t="array" ref="D238">_xlfn.XLOOKUP(Y238,'WI &amp; IA results w tx'!Q$2:Q338,'WI &amp; IA results w tx'!D$2:D338)</f>
        <v>3</v>
      </c>
      <c r="E238" s="96"/>
      <c r="F238" s="19" t="s">
        <v>107</v>
      </c>
      <c r="G238" s="98" t="s">
        <v>129</v>
      </c>
      <c r="H238" s="98" t="s">
        <v>129</v>
      </c>
      <c r="I238" s="98" t="s">
        <v>180</v>
      </c>
      <c r="J238" s="96" t="s">
        <v>8</v>
      </c>
      <c r="K238" s="96">
        <v>8</v>
      </c>
      <c r="L238" s="1" t="str" cm="1">
        <f t="array" ref="L238">_xlfn.XLOOKUP(Y238,'Master AST results2'!AB$2:AB567,'Master AST results2'!K$2:K567)</f>
        <v xml:space="preserve"> &lt;=0.1200</v>
      </c>
      <c r="M238" s="1" t="str" cm="1">
        <f t="array" ref="M238">_xlfn.XLOOKUP(Y238,'Master AST results2'!AB$2:AB567,'Master AST results2'!M$2:M567)</f>
        <v xml:space="preserve"> &lt;=0.5000</v>
      </c>
      <c r="N238" s="1" t="str" cm="1">
        <f t="array" ref="N238">_xlfn.XLOOKUP(Y238,'Master AST results2'!AB$2:AB567,'Master AST results2'!O$2:O567)</f>
        <v xml:space="preserve"> &lt;=2.0000</v>
      </c>
      <c r="O238" s="1" t="str" cm="1">
        <f t="array" ref="O238">_xlfn.XLOOKUP(Y238,'Master AST results2'!AB$2:AB567,'Master AST results2'!Q$2:Q567)</f>
        <v xml:space="preserve"> &lt;=0.2500</v>
      </c>
      <c r="P238" s="1" t="str" cm="1">
        <f t="array" ref="P238">_xlfn.XLOOKUP(Y238,'Master AST results2'!AB$2:AB567,'Master AST results2'!S$2:S567)</f>
        <v xml:space="preserve"> &lt;=2.0000</v>
      </c>
      <c r="Q238" s="1" t="str" cm="1">
        <f t="array" ref="Q238">_xlfn.XLOOKUP(Y238,'Master AST results2'!AB$2:AB567,'Master AST results2'!T$2:T567)</f>
        <v xml:space="preserve"> &lt;=0.1200</v>
      </c>
      <c r="R238" s="1" t="str" cm="1">
        <f t="array" ref="R238">_xlfn.XLOOKUP(Y238,'Master AST results2'!AB$2:AB567,'Master AST results2'!U$2:U567)</f>
        <v xml:space="preserve"> &lt;=1.0000</v>
      </c>
      <c r="S238" s="1" t="str" cm="1">
        <f t="array" ref="S238">_xlfn.XLOOKUP(Y238,'Master AST results2'!AB$2:AB567,'Master AST results2'!V$2:V567)</f>
        <v xml:space="preserve"> &lt;=0.5000</v>
      </c>
      <c r="T238" s="1" t="str" cm="1">
        <f t="array" ref="T238">_xlfn.XLOOKUP(Y238, 'Master AST results2'!AB$2:AB567,'Master AST results2'!W$2:W567)</f>
        <v xml:space="preserve"> &gt;256.0000</v>
      </c>
      <c r="U238" s="1" t="str" cm="1">
        <f t="array" ref="U238">_xlfn.XLOOKUP(Y238,'Master AST results2'!AB$2:AB567,'Master AST results2'!X$2:X567)</f>
        <v xml:space="preserve"> &lt;=1.0000</v>
      </c>
      <c r="V238" s="1" t="s">
        <v>95</v>
      </c>
      <c r="W238" s="1">
        <v>1</v>
      </c>
      <c r="X238" s="96"/>
      <c r="Y238" s="96" t="str">
        <f t="shared" si="3"/>
        <v>400443DOL</v>
      </c>
    </row>
    <row r="239" spans="1:26" x14ac:dyDescent="0.2">
      <c r="A239" cm="1">
        <f t="array" ref="A239">_xlfn.XLOOKUP(Y239,'NGS IDs for search'!I$2:I292,'NGS IDs for search'!A$2:A292)</f>
        <v>11</v>
      </c>
      <c r="B239" s="25">
        <v>400443</v>
      </c>
      <c r="C239" s="54" t="s">
        <v>392</v>
      </c>
      <c r="D239" s="25" cm="1">
        <f t="array" ref="D239">_xlfn.XLOOKUP(Y239,'WI &amp; IA results w tx'!Q$2:Q339,'WI &amp; IA results w tx'!D$2:D339)</f>
        <v>3</v>
      </c>
      <c r="E239" s="11" t="s">
        <v>106</v>
      </c>
      <c r="F239" s="19" t="s">
        <v>107</v>
      </c>
      <c r="G239" s="19" t="s">
        <v>389</v>
      </c>
      <c r="H239" s="12" t="s">
        <v>180</v>
      </c>
      <c r="I239" s="12" t="s">
        <v>180</v>
      </c>
      <c r="J239" s="25" t="s">
        <v>11</v>
      </c>
      <c r="K239" s="32">
        <v>31</v>
      </c>
      <c r="L239" s="1" t="str" cm="1">
        <f t="array" ref="L239">_xlfn.XLOOKUP(Y239,'Master AST results2'!AB$2:AB568,'Master AST results2'!K$2:K568)</f>
        <v xml:space="preserve"> &lt;=0.1200</v>
      </c>
      <c r="M239" s="1" t="str" cm="1">
        <f t="array" ref="M239">_xlfn.XLOOKUP(Y239,'Master AST results2'!AB$2:AB568,'Master AST results2'!M$2:M568)</f>
        <v xml:space="preserve"> &lt;=0.5000</v>
      </c>
      <c r="N239" s="1" t="str" cm="1">
        <f t="array" ref="N239">_xlfn.XLOOKUP(Y239,'Master AST results2'!AB$2:AB568,'Master AST results2'!O$2:O568)</f>
        <v xml:space="preserve"> &lt;=2.0000</v>
      </c>
      <c r="O239" s="1" t="str" cm="1">
        <f t="array" ref="O239">_xlfn.XLOOKUP(Y239,'Master AST results2'!AB$2:AB568,'Master AST results2'!Q$2:Q568)</f>
        <v xml:space="preserve"> &lt;=0.2500</v>
      </c>
      <c r="P239" s="1" t="str" cm="1">
        <f t="array" ref="P239">_xlfn.XLOOKUP(Y239,'Master AST results2'!AB$2:AB568,'Master AST results2'!S$2:S568)</f>
        <v xml:space="preserve"> &lt;=2.0000</v>
      </c>
      <c r="Q239" s="1" t="str" cm="1">
        <f t="array" ref="Q239">_xlfn.XLOOKUP(Y239,'Master AST results2'!AB$2:AB568,'Master AST results2'!T$2:T568)</f>
        <v xml:space="preserve"> &lt;=0.1200</v>
      </c>
      <c r="R239" s="1" t="str" cm="1">
        <f t="array" ref="R239">_xlfn.XLOOKUP(Y239,'Master AST results2'!AB$2:AB568,'Master AST results2'!U$2:U568)</f>
        <v xml:space="preserve"> &lt;=1.0000</v>
      </c>
      <c r="S239" s="1" t="str" cm="1">
        <f t="array" ref="S239">_xlfn.XLOOKUP(Y239,'Master AST results2'!AB$2:AB568,'Master AST results2'!V$2:V568)</f>
        <v xml:space="preserve"> &lt;=0.5000</v>
      </c>
      <c r="T239" s="1" cm="1">
        <f t="array" ref="T239">_xlfn.XLOOKUP(Y239, 'Master AST results2'!AB$2:AB568,'Master AST results2'!W$2:W568)</f>
        <v>256</v>
      </c>
      <c r="U239" s="1" t="str" cm="1">
        <f t="array" ref="U239">_xlfn.XLOOKUP(Y239,'Master AST results2'!AB$2:AB568,'Master AST results2'!X$2:X568)</f>
        <v xml:space="preserve"> &lt;=1.0000</v>
      </c>
      <c r="V239" s="31" t="s">
        <v>95</v>
      </c>
      <c r="W239" s="1">
        <v>1</v>
      </c>
      <c r="Y239" t="str">
        <f t="shared" si="3"/>
        <v>400443DOR</v>
      </c>
    </row>
    <row r="240" spans="1:26" x14ac:dyDescent="0.2">
      <c r="A240" cm="1">
        <f t="array" ref="A240">_xlfn.XLOOKUP(Y240,'NGS IDs for search'!I$2:I414,'NGS IDs for search'!A$2:A414)</f>
        <v>94</v>
      </c>
      <c r="B240" s="9">
        <v>400443</v>
      </c>
      <c r="C240" s="54" t="s">
        <v>392</v>
      </c>
      <c r="D240" s="25" cm="1">
        <f t="array" ref="D240">_xlfn.XLOOKUP(Y240,'WI &amp; IA results w tx'!R$2:R351,'WI &amp; IA results w tx'!D$2:D351)</f>
        <v>3</v>
      </c>
      <c r="F240" s="1" t="s">
        <v>325</v>
      </c>
      <c r="G240" s="1" t="s">
        <v>387</v>
      </c>
      <c r="H240" s="12" t="s">
        <v>388</v>
      </c>
      <c r="I240" s="12" t="s">
        <v>181</v>
      </c>
      <c r="J240" t="s">
        <v>8</v>
      </c>
      <c r="K240">
        <v>40</v>
      </c>
      <c r="L240" s="1" t="str" cm="1">
        <f t="array" ref="L240">_xlfn.XLOOKUP(Y240,'Master AST results2'!AB$2:AB569,'Master AST results2'!K$2:K569)</f>
        <v xml:space="preserve"> &lt;=0.1200</v>
      </c>
      <c r="M240" s="1" t="str" cm="1">
        <f t="array" ref="M240">_xlfn.XLOOKUP(Y240,'Master AST results2'!AB$2:AB569,'Master AST results2'!M$2:M569)</f>
        <v xml:space="preserve"> &lt;=0.5000</v>
      </c>
      <c r="N240" s="1" t="str" cm="1">
        <f t="array" ref="N240">_xlfn.XLOOKUP(Y240,'Master AST results2'!AB$2:AB569,'Master AST results2'!O$2:O569)</f>
        <v xml:space="preserve"> &lt;=2.0000</v>
      </c>
      <c r="O240" s="1" t="str" cm="1">
        <f t="array" ref="O240">_xlfn.XLOOKUP(Y240,'Master AST results2'!AB$2:AB569,'Master AST results2'!Q$2:Q569)</f>
        <v xml:space="preserve"> &lt;=0.2500</v>
      </c>
      <c r="P240" s="1" t="str" cm="1">
        <f t="array" ref="P240">_xlfn.XLOOKUP(Y240,'Master AST results2'!AB$2:AB569,'Master AST results2'!S$2:S569)</f>
        <v xml:space="preserve"> &lt;=2.0000</v>
      </c>
      <c r="Q240" s="1" t="str" cm="1">
        <f t="array" ref="Q240">_xlfn.XLOOKUP(Y240,'Master AST results2'!AB$2:AB569,'Master AST results2'!T$2:T569)</f>
        <v xml:space="preserve"> &lt;=0.1200</v>
      </c>
      <c r="R240" s="1" t="str" cm="1">
        <f t="array" ref="R240">_xlfn.XLOOKUP(Y240,'Master AST results2'!AB$2:AB569,'Master AST results2'!U$2:U569)</f>
        <v xml:space="preserve"> &lt;=1.0000</v>
      </c>
      <c r="S240" s="1" t="str" cm="1">
        <f t="array" ref="S240">_xlfn.XLOOKUP(Y240,'Master AST results2'!AB$2:AB569,'Master AST results2'!V$2:V569)</f>
        <v xml:space="preserve"> &lt;=0.5000</v>
      </c>
      <c r="T240" s="1" t="str" cm="1">
        <f t="array" ref="T240">_xlfn.XLOOKUP(Y240, 'Master AST results2'!AB$2:AB569,'Master AST results2'!W$2:W569)</f>
        <v xml:space="preserve"> &lt;=32.0000</v>
      </c>
      <c r="U240" s="1" t="str" cm="1">
        <f t="array" ref="U240">_xlfn.XLOOKUP(Y240,'Master AST results2'!AB$2:AB569,'Master AST results2'!X$2:X569)</f>
        <v xml:space="preserve"> &lt;=1.0000</v>
      </c>
      <c r="V240" s="1" t="s">
        <v>95</v>
      </c>
      <c r="W240" s="1">
        <v>1</v>
      </c>
      <c r="Y240" t="str">
        <f t="shared" si="3"/>
        <v>400443PFL</v>
      </c>
    </row>
    <row r="241" spans="1:25" x14ac:dyDescent="0.2">
      <c r="A241" cm="1">
        <f t="array" ref="A241">_xlfn.XLOOKUP(Y241,'NGS IDs for search'!I$2:I415,'NGS IDs for search'!A$2:A415)</f>
        <v>95</v>
      </c>
      <c r="B241" s="25">
        <v>400443</v>
      </c>
      <c r="C241" s="54" t="s">
        <v>392</v>
      </c>
      <c r="D241" s="25" cm="1">
        <f t="array" ref="D241">_xlfn.XLOOKUP(Y241,'WI &amp; IA results w tx'!R$2:R352,'WI &amp; IA results w tx'!D$2:D352)</f>
        <v>3</v>
      </c>
      <c r="E241" s="12" t="s">
        <v>106</v>
      </c>
      <c r="F241" s="19" t="s">
        <v>107</v>
      </c>
      <c r="G241" s="19" t="s">
        <v>389</v>
      </c>
      <c r="H241" s="12" t="s">
        <v>181</v>
      </c>
      <c r="I241" s="12" t="s">
        <v>181</v>
      </c>
      <c r="J241" s="25" t="s">
        <v>11</v>
      </c>
      <c r="K241" s="32">
        <v>32.1</v>
      </c>
      <c r="L241" s="1" t="str" cm="1">
        <f t="array" ref="L241">_xlfn.XLOOKUP(Y241,'Master AST results2'!AB$2:AB570,'Master AST results2'!K$2:K570)</f>
        <v xml:space="preserve"> &lt;=0.1200</v>
      </c>
      <c r="M241" s="1" t="str" cm="1">
        <f t="array" ref="M241">_xlfn.XLOOKUP(Y241,'Master AST results2'!AB$2:AB570,'Master AST results2'!M$2:M570)</f>
        <v xml:space="preserve"> &lt;=0.5000</v>
      </c>
      <c r="N241" s="1" t="str" cm="1">
        <f t="array" ref="N241">_xlfn.XLOOKUP(Y241,'Master AST results2'!AB$2:AB570,'Master AST results2'!O$2:O570)</f>
        <v xml:space="preserve"> &lt;=2.0000</v>
      </c>
      <c r="O241" s="1" t="str" cm="1">
        <f t="array" ref="O241">_xlfn.XLOOKUP(Y241,'Master AST results2'!AB$2:AB570,'Master AST results2'!Q$2:Q570)</f>
        <v xml:space="preserve"> &lt;=0.2500</v>
      </c>
      <c r="P241" s="1" t="str" cm="1">
        <f t="array" ref="P241">_xlfn.XLOOKUP(Y241,'Master AST results2'!AB$2:AB570,'Master AST results2'!S$2:S570)</f>
        <v xml:space="preserve"> &lt;=2.0000</v>
      </c>
      <c r="Q241" s="1" t="str" cm="1">
        <f t="array" ref="Q241">_xlfn.XLOOKUP(Y241,'Master AST results2'!AB$2:AB570,'Master AST results2'!T$2:T570)</f>
        <v xml:space="preserve"> &lt;=0.1200</v>
      </c>
      <c r="R241" s="1" t="str" cm="1">
        <f t="array" ref="R241">_xlfn.XLOOKUP(Y241,'Master AST results2'!AB$2:AB570,'Master AST results2'!U$2:U570)</f>
        <v xml:space="preserve"> &lt;=1.0000</v>
      </c>
      <c r="S241" s="1" t="str" cm="1">
        <f t="array" ref="S241">_xlfn.XLOOKUP(Y241,'Master AST results2'!AB$2:AB570,'Master AST results2'!V$2:V570)</f>
        <v xml:space="preserve"> &lt;=0.5000</v>
      </c>
      <c r="T241" s="1" t="str" cm="1">
        <f t="array" ref="T241">_xlfn.XLOOKUP(Y241, 'Master AST results2'!AB$2:AB570,'Master AST results2'!W$2:W570)</f>
        <v xml:space="preserve"> &gt;256.0000</v>
      </c>
      <c r="U241" s="1" t="str" cm="1">
        <f t="array" ref="U241">_xlfn.XLOOKUP(Y241,'Master AST results2'!AB$2:AB570,'Master AST results2'!X$2:X570)</f>
        <v xml:space="preserve"> &lt;=1.0000</v>
      </c>
      <c r="V241" s="31" t="s">
        <v>95</v>
      </c>
      <c r="W241" s="1">
        <v>1</v>
      </c>
      <c r="Y241" t="str">
        <f t="shared" si="3"/>
        <v>400443PFR</v>
      </c>
    </row>
    <row r="242" spans="1:25" x14ac:dyDescent="0.2">
      <c r="A242" cm="1">
        <f t="array" ref="A242">_xlfn.XLOOKUP(Y242,'NGS IDs for search'!I$2:I416,'NGS IDs for search'!A$2:A416)</f>
        <v>95</v>
      </c>
      <c r="B242" s="25">
        <v>400443</v>
      </c>
      <c r="C242" s="54" t="s">
        <v>392</v>
      </c>
      <c r="D242" s="25" cm="1">
        <f t="array" ref="D242">_xlfn.XLOOKUP(Y242,'WI &amp; IA results w tx'!R$2:R353,'WI &amp; IA results w tx'!D$2:D353)</f>
        <v>3</v>
      </c>
      <c r="E242" s="12" t="s">
        <v>106</v>
      </c>
      <c r="F242" s="19" t="s">
        <v>107</v>
      </c>
      <c r="G242" s="19" t="s">
        <v>389</v>
      </c>
      <c r="H242" s="12" t="s">
        <v>181</v>
      </c>
      <c r="I242" s="12" t="s">
        <v>181</v>
      </c>
      <c r="J242" s="25" t="s">
        <v>11</v>
      </c>
      <c r="K242" s="32">
        <v>32.200000000000003</v>
      </c>
      <c r="L242" s="1" t="str" cm="1">
        <f t="array" ref="L242">_xlfn.XLOOKUP(Y242,'Master AST results2'!AB$2:AB571,'Master AST results2'!K$2:K571)</f>
        <v xml:space="preserve"> &lt;=0.1200</v>
      </c>
      <c r="M242" s="1" t="str" cm="1">
        <f t="array" ref="M242">_xlfn.XLOOKUP(Y242,'Master AST results2'!AB$2:AB571,'Master AST results2'!M$2:M571)</f>
        <v xml:space="preserve"> &lt;=0.5000</v>
      </c>
      <c r="N242" s="1" t="str" cm="1">
        <f t="array" ref="N242">_xlfn.XLOOKUP(Y242,'Master AST results2'!AB$2:AB571,'Master AST results2'!O$2:O571)</f>
        <v xml:space="preserve"> &lt;=2.0000</v>
      </c>
      <c r="O242" s="1" t="str" cm="1">
        <f t="array" ref="O242">_xlfn.XLOOKUP(Y242,'Master AST results2'!AB$2:AB571,'Master AST results2'!Q$2:Q571)</f>
        <v xml:space="preserve"> &lt;=0.2500</v>
      </c>
      <c r="P242" s="1" t="str" cm="1">
        <f t="array" ref="P242">_xlfn.XLOOKUP(Y242,'Master AST results2'!AB$2:AB571,'Master AST results2'!S$2:S571)</f>
        <v xml:space="preserve"> &lt;=2.0000</v>
      </c>
      <c r="Q242" s="1" t="str" cm="1">
        <f t="array" ref="Q242">_xlfn.XLOOKUP(Y242,'Master AST results2'!AB$2:AB571,'Master AST results2'!T$2:T571)</f>
        <v xml:space="preserve"> &lt;=0.1200</v>
      </c>
      <c r="R242" s="1" t="str" cm="1">
        <f t="array" ref="R242">_xlfn.XLOOKUP(Y242,'Master AST results2'!AB$2:AB571,'Master AST results2'!U$2:U571)</f>
        <v xml:space="preserve"> &lt;=1.0000</v>
      </c>
      <c r="S242" s="1" t="str" cm="1">
        <f t="array" ref="S242">_xlfn.XLOOKUP(Y242,'Master AST results2'!AB$2:AB571,'Master AST results2'!V$2:V571)</f>
        <v xml:space="preserve"> &lt;=0.5000</v>
      </c>
      <c r="T242" s="1" t="str" cm="1">
        <f t="array" ref="T242">_xlfn.XLOOKUP(Y242, 'Master AST results2'!AB$2:AB571,'Master AST results2'!W$2:W571)</f>
        <v xml:space="preserve"> &gt;256.0000</v>
      </c>
      <c r="U242" s="1" t="str" cm="1">
        <f t="array" ref="U242">_xlfn.XLOOKUP(Y242,'Master AST results2'!AB$2:AB571,'Master AST results2'!X$2:X571)</f>
        <v xml:space="preserve"> &lt;=1.0000</v>
      </c>
      <c r="V242" s="31" t="s">
        <v>95</v>
      </c>
      <c r="W242" s="1">
        <v>1</v>
      </c>
      <c r="Y242" t="str">
        <f t="shared" si="3"/>
        <v>400443PFR</v>
      </c>
    </row>
    <row r="243" spans="1:25" x14ac:dyDescent="0.2">
      <c r="A243" s="96" cm="1">
        <f t="array" ref="A243">_xlfn.XLOOKUP(Y243,'NGS IDs for search'!I$2:I293,'NGS IDs for search'!A$2:A293)</f>
        <v>12</v>
      </c>
      <c r="B243" s="118">
        <v>400971</v>
      </c>
      <c r="C243" s="97" t="s">
        <v>392</v>
      </c>
      <c r="D243" s="120" cm="1">
        <f t="array" ref="D243">_xlfn.XLOOKUP(Y243,'WI &amp; IA results w tx'!Q$2:Q340,'WI &amp; IA results w tx'!D$2:D340)</f>
        <v>3</v>
      </c>
      <c r="E243" s="122"/>
      <c r="F243" s="124" t="s">
        <v>330</v>
      </c>
      <c r="G243" s="125" t="s">
        <v>129</v>
      </c>
      <c r="H243" s="98" t="s">
        <v>129</v>
      </c>
      <c r="I243" s="98" t="s">
        <v>180</v>
      </c>
      <c r="J243" s="96" t="s">
        <v>8</v>
      </c>
      <c r="K243" s="96">
        <v>9</v>
      </c>
      <c r="L243" s="1" cm="1">
        <f t="array" ref="L243">_xlfn.XLOOKUP(Y243,'Master AST results2'!AB$2:AB572,'Master AST results2'!K$2:K572)</f>
        <v>1</v>
      </c>
      <c r="M243" s="1" t="str" cm="1">
        <f t="array" ref="M243">_xlfn.XLOOKUP(Y243,'Master AST results2'!AB$2:AB572,'Master AST results2'!M$2:M572)</f>
        <v xml:space="preserve"> &lt;=0.5000</v>
      </c>
      <c r="N243" s="1" t="str" cm="1">
        <f t="array" ref="N243">_xlfn.XLOOKUP(Y243,'Master AST results2'!AB$2:AB572,'Master AST results2'!O$2:O572)</f>
        <v xml:space="preserve"> &lt;=2.0000</v>
      </c>
      <c r="O243" s="1" t="str" cm="1">
        <f t="array" ref="O243">_xlfn.XLOOKUP(Y243,'Master AST results2'!AB$2:AB572,'Master AST results2'!Q$2:Q572)</f>
        <v xml:space="preserve"> &lt;=0.2500</v>
      </c>
      <c r="P243" s="1" t="str" cm="1">
        <f t="array" ref="P243">_xlfn.XLOOKUP(Y243,'Master AST results2'!AB$2:AB572,'Master AST results2'!S$2:S572)</f>
        <v xml:space="preserve"> &lt;=2.0000</v>
      </c>
      <c r="Q243" s="1" cm="1">
        <f t="array" ref="Q243">_xlfn.XLOOKUP(Y243,'Master AST results2'!AB$2:AB572,'Master AST results2'!T$2:T572)</f>
        <v>4</v>
      </c>
      <c r="R243" s="1" t="str" cm="1">
        <f t="array" ref="R243">_xlfn.XLOOKUP(Y243,'Master AST results2'!AB$2:AB572,'Master AST results2'!U$2:U572)</f>
        <v xml:space="preserve"> &lt;=1.0000</v>
      </c>
      <c r="S243" s="1" t="str" cm="1">
        <f t="array" ref="S243">_xlfn.XLOOKUP(Y243,'Master AST results2'!AB$2:AB572,'Master AST results2'!V$2:V572)</f>
        <v xml:space="preserve"> &lt;=0.5000</v>
      </c>
      <c r="T243" s="1" t="str" cm="1">
        <f t="array" ref="T243">_xlfn.XLOOKUP(Y243, 'Master AST results2'!AB$2:AB572,'Master AST results2'!W$2:W572)</f>
        <v xml:space="preserve"> &lt;=32.0000</v>
      </c>
      <c r="U243" s="1" t="str" cm="1">
        <f t="array" ref="U243">_xlfn.XLOOKUP(Y243,'Master AST results2'!AB$2:AB572,'Master AST results2'!X$2:X572)</f>
        <v xml:space="preserve"> &lt;=1.0000</v>
      </c>
      <c r="V243" s="1" t="s">
        <v>95</v>
      </c>
      <c r="W243" s="1">
        <v>1</v>
      </c>
      <c r="X243" s="96"/>
      <c r="Y243" s="96" t="str">
        <f t="shared" si="3"/>
        <v>400971DOL</v>
      </c>
    </row>
    <row r="244" spans="1:25" x14ac:dyDescent="0.2">
      <c r="A244" cm="1">
        <f t="array" ref="A244">_xlfn.XLOOKUP(Y244,'NGS IDs for search'!I$2:I417,'NGS IDs for search'!A$2:A417)</f>
        <v>96</v>
      </c>
      <c r="B244" s="9">
        <v>400971</v>
      </c>
      <c r="C244" s="54" t="s">
        <v>392</v>
      </c>
      <c r="D244" s="25" cm="1">
        <f t="array" ref="D244">_xlfn.XLOOKUP(Y244,'WI &amp; IA results w tx'!R$2:R354,'WI &amp; IA results w tx'!D$2:D354)</f>
        <v>3</v>
      </c>
      <c r="F244" s="19" t="s">
        <v>107</v>
      </c>
      <c r="G244" s="1" t="s">
        <v>389</v>
      </c>
      <c r="H244" s="12" t="s">
        <v>388</v>
      </c>
      <c r="I244" s="12" t="s">
        <v>181</v>
      </c>
      <c r="J244" t="s">
        <v>8</v>
      </c>
      <c r="K244">
        <v>41</v>
      </c>
      <c r="L244" s="1" t="str" cm="1">
        <f t="array" ref="L244">_xlfn.XLOOKUP(Y244,'Master AST results2'!AB$2:AB573,'Master AST results2'!K$2:K573)</f>
        <v xml:space="preserve"> &lt;=0.1200</v>
      </c>
      <c r="M244" s="1" t="str" cm="1">
        <f t="array" ref="M244">_xlfn.XLOOKUP(Y244,'Master AST results2'!AB$2:AB573,'Master AST results2'!M$2:M573)</f>
        <v xml:space="preserve"> &lt;=0.5000</v>
      </c>
      <c r="N244" s="1" t="str" cm="1">
        <f t="array" ref="N244">_xlfn.XLOOKUP(Y244,'Master AST results2'!AB$2:AB573,'Master AST results2'!O$2:O573)</f>
        <v xml:space="preserve"> &lt;=2.0000</v>
      </c>
      <c r="O244" s="1" t="str" cm="1">
        <f t="array" ref="O244">_xlfn.XLOOKUP(Y244,'Master AST results2'!AB$2:AB573,'Master AST results2'!Q$2:Q573)</f>
        <v xml:space="preserve"> &lt;=0.2500</v>
      </c>
      <c r="P244" s="1" t="str" cm="1">
        <f t="array" ref="P244">_xlfn.XLOOKUP(Y244,'Master AST results2'!AB$2:AB573,'Master AST results2'!S$2:S573)</f>
        <v xml:space="preserve"> &lt;=2.0000</v>
      </c>
      <c r="Q244" s="1" t="str" cm="1">
        <f t="array" ref="Q244">_xlfn.XLOOKUP(Y244,'Master AST results2'!AB$2:AB573,'Master AST results2'!T$2:T573)</f>
        <v xml:space="preserve"> &lt;=0.1200</v>
      </c>
      <c r="R244" s="1" t="str" cm="1">
        <f t="array" ref="R244">_xlfn.XLOOKUP(Y244,'Master AST results2'!AB$2:AB573,'Master AST results2'!U$2:U573)</f>
        <v xml:space="preserve"> &lt;=1.0000</v>
      </c>
      <c r="S244" s="1" t="str" cm="1">
        <f t="array" ref="S244">_xlfn.XLOOKUP(Y244,'Master AST results2'!AB$2:AB573,'Master AST results2'!V$2:V573)</f>
        <v xml:space="preserve"> &lt;=0.5000</v>
      </c>
      <c r="T244" s="1" t="str" cm="1">
        <f t="array" ref="T244">_xlfn.XLOOKUP(Y244, 'Master AST results2'!AB$2:AB573,'Master AST results2'!W$2:W573)</f>
        <v xml:space="preserve"> &gt;256.0000</v>
      </c>
      <c r="U244" s="1" t="str" cm="1">
        <f t="array" ref="U244">_xlfn.XLOOKUP(Y244,'Master AST results2'!AB$2:AB573,'Master AST results2'!X$2:X573)</f>
        <v xml:space="preserve"> &lt;=1.0000</v>
      </c>
      <c r="V244" s="1" t="s">
        <v>95</v>
      </c>
      <c r="W244" s="1">
        <v>1</v>
      </c>
      <c r="Y244" t="str">
        <f t="shared" si="3"/>
        <v>400971PFL</v>
      </c>
    </row>
    <row r="245" spans="1:25" x14ac:dyDescent="0.2">
      <c r="A245" s="96">
        <v>290</v>
      </c>
      <c r="B245" s="118">
        <v>401123</v>
      </c>
      <c r="C245" s="97" t="s">
        <v>392</v>
      </c>
      <c r="D245" s="120">
        <v>2</v>
      </c>
      <c r="E245" s="96"/>
      <c r="F245" s="19" t="s">
        <v>107</v>
      </c>
      <c r="G245" s="98" t="s">
        <v>129</v>
      </c>
      <c r="H245" s="98" t="s">
        <v>129</v>
      </c>
      <c r="I245" s="98" t="s">
        <v>180</v>
      </c>
      <c r="J245" s="96" t="s">
        <v>11</v>
      </c>
      <c r="K245" s="96">
        <v>72</v>
      </c>
      <c r="L245" s="1" t="str" cm="1">
        <f t="array" ref="L245">_xlfn.XLOOKUP(Y245,'Master AST results2'!AB$2:AB574,'Master AST results2'!K$2:K574)</f>
        <v xml:space="preserve"> &lt;=0.1200</v>
      </c>
      <c r="M245" s="1" t="str" cm="1">
        <f t="array" ref="M245">_xlfn.XLOOKUP(Y245,'Master AST results2'!AB$2:AB574,'Master AST results2'!M$2:M574)</f>
        <v xml:space="preserve"> &lt;=0.5000</v>
      </c>
      <c r="N245" s="1" t="str" cm="1">
        <f t="array" ref="N245">_xlfn.XLOOKUP(Y245,'Master AST results2'!AB$2:AB574,'Master AST results2'!O$2:O574)</f>
        <v xml:space="preserve"> &lt;=2.0000</v>
      </c>
      <c r="O245" s="1" t="str" cm="1">
        <f t="array" ref="O245">_xlfn.XLOOKUP(Y245,'Master AST results2'!AB$2:AB574,'Master AST results2'!Q$2:Q574)</f>
        <v xml:space="preserve"> &lt;=0.2500</v>
      </c>
      <c r="P245" s="1" t="str" cm="1">
        <f t="array" ref="P245">_xlfn.XLOOKUP(Y245,'Master AST results2'!AB$2:AB574,'Master AST results2'!S$2:S574)</f>
        <v xml:space="preserve"> &lt;=2.0000</v>
      </c>
      <c r="Q245" s="1" t="str" cm="1">
        <f t="array" ref="Q245">_xlfn.XLOOKUP(Y245,'Master AST results2'!AB$2:AB574,'Master AST results2'!T$2:T574)</f>
        <v xml:space="preserve"> &lt;=0.1200</v>
      </c>
      <c r="R245" s="1" t="str" cm="1">
        <f t="array" ref="R245">_xlfn.XLOOKUP(Y245,'Master AST results2'!AB$2:AB574,'Master AST results2'!U$2:U574)</f>
        <v xml:space="preserve"> &lt;=1.0000</v>
      </c>
      <c r="S245" s="1" t="str" cm="1">
        <f t="array" ref="S245">_xlfn.XLOOKUP(Y245,'Master AST results2'!AB$2:AB574,'Master AST results2'!V$2:V574)</f>
        <v xml:space="preserve"> &lt;=0.5000</v>
      </c>
      <c r="T245" s="1" t="str" cm="1">
        <f t="array" ref="T245">_xlfn.XLOOKUP(Y245, 'Master AST results2'!AB$2:AB574,'Master AST results2'!W$2:W574)</f>
        <v xml:space="preserve"> &gt;256.0000</v>
      </c>
      <c r="U245" s="1" t="str" cm="1">
        <f t="array" ref="U245">_xlfn.XLOOKUP(Y245,'Master AST results2'!AB$2:AB574,'Master AST results2'!X$2:X574)</f>
        <v xml:space="preserve"> &lt;=1.0000</v>
      </c>
      <c r="V245" s="1" t="s">
        <v>95</v>
      </c>
      <c r="W245" s="1">
        <v>1</v>
      </c>
      <c r="X245" s="96"/>
      <c r="Y245" s="96" t="str">
        <f t="shared" si="3"/>
        <v>401123DOR</v>
      </c>
    </row>
    <row r="246" spans="1:25" x14ac:dyDescent="0.2">
      <c r="A246">
        <v>291</v>
      </c>
      <c r="B246" s="9">
        <v>401123</v>
      </c>
      <c r="C246" s="54" t="s">
        <v>392</v>
      </c>
      <c r="D246" s="25">
        <v>2</v>
      </c>
      <c r="F246" s="35" t="s">
        <v>332</v>
      </c>
      <c r="G246" s="1" t="s">
        <v>388</v>
      </c>
      <c r="H246" s="12" t="s">
        <v>388</v>
      </c>
      <c r="I246" s="12" t="s">
        <v>181</v>
      </c>
      <c r="J246" t="s">
        <v>11</v>
      </c>
      <c r="K246">
        <v>73</v>
      </c>
      <c r="L246" s="1" cm="1">
        <f t="array" ref="L246">_xlfn.XLOOKUP(Y246,'Master AST results2'!AB$2:AB575,'Master AST results2'!K$2:K575)</f>
        <v>0.5</v>
      </c>
      <c r="M246" s="1" cm="1">
        <f t="array" ref="M246">_xlfn.XLOOKUP(Y246,'Master AST results2'!AB$2:AB575,'Master AST results2'!M$2:M575)</f>
        <v>2</v>
      </c>
      <c r="N246" s="1" t="str" cm="1">
        <f t="array" ref="N246">_xlfn.XLOOKUP(Y246,'Master AST results2'!AB$2:AB575,'Master AST results2'!O$2:O575)</f>
        <v xml:space="preserve"> &lt;=2.0000</v>
      </c>
      <c r="O246" s="1" t="str" cm="1">
        <f t="array" ref="O246">_xlfn.XLOOKUP(Y246,'Master AST results2'!AB$2:AB575,'Master AST results2'!Q$2:Q575)</f>
        <v xml:space="preserve"> &gt;4.0000</v>
      </c>
      <c r="P246" s="1" t="str" cm="1">
        <f t="array" ref="P246">_xlfn.XLOOKUP(Y246,'Master AST results2'!AB$2:AB575,'Master AST results2'!S$2:S575)</f>
        <v xml:space="preserve"> &lt;=2.0000</v>
      </c>
      <c r="Q246" s="1" cm="1">
        <f t="array" ref="Q246">_xlfn.XLOOKUP(Y246,'Master AST results2'!AB$2:AB575,'Master AST results2'!T$2:T575)</f>
        <v>0.5</v>
      </c>
      <c r="R246" s="1" t="str" cm="1">
        <f t="array" ref="R246">_xlfn.XLOOKUP(Y246,'Master AST results2'!AB$2:AB575,'Master AST results2'!U$2:U575)</f>
        <v xml:space="preserve"> &lt;=1.0000</v>
      </c>
      <c r="S246" s="1" t="str" cm="1">
        <f t="array" ref="S246">_xlfn.XLOOKUP(Y246,'Master AST results2'!AB$2:AB575,'Master AST results2'!V$2:V575)</f>
        <v xml:space="preserve"> &lt;=0.5000</v>
      </c>
      <c r="T246" s="1" cm="1">
        <f t="array" ref="T246">_xlfn.XLOOKUP(Y246, 'Master AST results2'!AB$2:AB575,'Master AST results2'!W$2:W575)</f>
        <v>128</v>
      </c>
      <c r="U246" s="1" t="str" cm="1">
        <f t="array" ref="U246">_xlfn.XLOOKUP(Y246,'Master AST results2'!AB$2:AB575,'Master AST results2'!X$2:X575)</f>
        <v xml:space="preserve"> &lt;=1.0000</v>
      </c>
      <c r="V246" s="1" t="s">
        <v>95</v>
      </c>
      <c r="W246" s="1">
        <v>1</v>
      </c>
      <c r="Y246" t="str">
        <f t="shared" si="3"/>
        <v>401123PFR</v>
      </c>
    </row>
    <row r="247" spans="1:25" x14ac:dyDescent="0.2">
      <c r="A247" cm="1">
        <f t="array" ref="A247">_xlfn.XLOOKUP(Y247,'NGS IDs for search'!I$2:I295,'NGS IDs for search'!A$2:A295)</f>
        <v>13</v>
      </c>
      <c r="B247" s="25">
        <v>401594</v>
      </c>
      <c r="C247" s="54" t="s">
        <v>392</v>
      </c>
      <c r="D247" s="25" cm="1">
        <f t="array" ref="D247">_xlfn.XLOOKUP(Y247,'WI &amp; IA results w tx'!Q$2:Q342,'WI &amp; IA results w tx'!D$2:D342)</f>
        <v>3</v>
      </c>
      <c r="E247" s="12" t="s">
        <v>97</v>
      </c>
      <c r="F247" s="19" t="s">
        <v>98</v>
      </c>
      <c r="G247" s="19" t="s">
        <v>389</v>
      </c>
      <c r="H247" s="12" t="s">
        <v>180</v>
      </c>
      <c r="I247" s="12" t="s">
        <v>180</v>
      </c>
      <c r="J247" s="25" t="s">
        <v>8</v>
      </c>
      <c r="K247" s="32">
        <v>33</v>
      </c>
      <c r="L247" s="1" cm="1">
        <f t="array" ref="L247">_xlfn.XLOOKUP(Y247,'Master AST results2'!AB$2:AB576,'Master AST results2'!K$2:K576)</f>
        <v>0.5</v>
      </c>
      <c r="M247" s="1" t="str" cm="1">
        <f t="array" ref="M247">_xlfn.XLOOKUP(Y247,'Master AST results2'!AB$2:AB576,'Master AST results2'!M$2:M576)</f>
        <v xml:space="preserve"> &lt;=0.5000</v>
      </c>
      <c r="N247" s="1" t="str" cm="1">
        <f t="array" ref="N247">_xlfn.XLOOKUP(Y247,'Master AST results2'!AB$2:AB576,'Master AST results2'!O$2:O576)</f>
        <v xml:space="preserve"> &lt;=2.0000</v>
      </c>
      <c r="O247" s="1" t="str" cm="1">
        <f t="array" ref="O247">_xlfn.XLOOKUP(Y247,'Master AST results2'!AB$2:AB576,'Master AST results2'!Q$2:Q576)</f>
        <v xml:space="preserve"> &lt;=0.2500</v>
      </c>
      <c r="P247" s="1" t="str" cm="1">
        <f t="array" ref="P247">_xlfn.XLOOKUP(Y247,'Master AST results2'!AB$2:AB576,'Master AST results2'!S$2:S576)</f>
        <v xml:space="preserve"> &lt;=2.0000</v>
      </c>
      <c r="Q247" s="1" cm="1">
        <f t="array" ref="Q247">_xlfn.XLOOKUP(Y247,'Master AST results2'!AB$2:AB576,'Master AST results2'!T$2:T576)</f>
        <v>2</v>
      </c>
      <c r="R247" s="1" t="str" cm="1">
        <f t="array" ref="R247">_xlfn.XLOOKUP(Y247,'Master AST results2'!AB$2:AB576,'Master AST results2'!U$2:U576)</f>
        <v xml:space="preserve"> &lt;=1.0000</v>
      </c>
      <c r="S247" s="1" t="str" cm="1">
        <f t="array" ref="S247">_xlfn.XLOOKUP(Y247,'Master AST results2'!AB$2:AB576,'Master AST results2'!V$2:V576)</f>
        <v xml:space="preserve"> &lt;=0.5000</v>
      </c>
      <c r="T247" s="1" t="str" cm="1">
        <f t="array" ref="T247">_xlfn.XLOOKUP(Y247, 'Master AST results2'!AB$2:AB576,'Master AST results2'!W$2:W576)</f>
        <v xml:space="preserve"> &lt;=32.0000</v>
      </c>
      <c r="U247" s="1" t="str" cm="1">
        <f t="array" ref="U247">_xlfn.XLOOKUP(Y247,'Master AST results2'!AB$2:AB576,'Master AST results2'!X$2:X576)</f>
        <v xml:space="preserve"> &lt;=1.0000</v>
      </c>
      <c r="V247" s="31" t="s">
        <v>95</v>
      </c>
      <c r="W247" s="1">
        <v>1</v>
      </c>
      <c r="Y247" t="str">
        <f t="shared" si="3"/>
        <v>401594DOL</v>
      </c>
    </row>
    <row r="248" spans="1:25" x14ac:dyDescent="0.2">
      <c r="A248" cm="1">
        <f t="array" ref="A248">_xlfn.XLOOKUP(Y248,'NGS IDs for search'!I$2:I419,'NGS IDs for search'!A$2:A419)</f>
        <v>97</v>
      </c>
      <c r="B248" s="25">
        <v>401594</v>
      </c>
      <c r="C248" s="54" t="s">
        <v>392</v>
      </c>
      <c r="D248" s="25" cm="1">
        <f t="array" ref="D248">_xlfn.XLOOKUP(Y248,'WI &amp; IA results w tx'!R$2:R356,'WI &amp; IA results w tx'!D$2:D356)</f>
        <v>3</v>
      </c>
      <c r="E248" s="12" t="s">
        <v>97</v>
      </c>
      <c r="F248" s="19" t="s">
        <v>98</v>
      </c>
      <c r="G248" s="19" t="s">
        <v>389</v>
      </c>
      <c r="H248" s="12" t="s">
        <v>181</v>
      </c>
      <c r="I248" s="12" t="s">
        <v>181</v>
      </c>
      <c r="J248" s="25" t="s">
        <v>8</v>
      </c>
      <c r="K248" s="32">
        <v>34</v>
      </c>
      <c r="L248" s="1" cm="1">
        <f t="array" ref="L248">_xlfn.XLOOKUP(Y248,'Master AST results2'!AB$2:AB577,'Master AST results2'!K$2:K577)</f>
        <v>0.5</v>
      </c>
      <c r="M248" s="1" t="str" cm="1">
        <f t="array" ref="M248">_xlfn.XLOOKUP(Y248,'Master AST results2'!AB$2:AB577,'Master AST results2'!M$2:M577)</f>
        <v xml:space="preserve"> &lt;=0.5000</v>
      </c>
      <c r="N248" s="1" t="str" cm="1">
        <f t="array" ref="N248">_xlfn.XLOOKUP(Y248,'Master AST results2'!AB$2:AB577,'Master AST results2'!O$2:O577)</f>
        <v xml:space="preserve"> &lt;=2.0000</v>
      </c>
      <c r="O248" s="1" t="str" cm="1">
        <f t="array" ref="O248">_xlfn.XLOOKUP(Y248,'Master AST results2'!AB$2:AB577,'Master AST results2'!Q$2:Q577)</f>
        <v xml:space="preserve"> &lt;=0.2500</v>
      </c>
      <c r="P248" s="1" t="str" cm="1">
        <f t="array" ref="P248">_xlfn.XLOOKUP(Y248,'Master AST results2'!AB$2:AB577,'Master AST results2'!S$2:S577)</f>
        <v xml:space="preserve"> &lt;=2.0000</v>
      </c>
      <c r="Q248" s="1" cm="1">
        <f t="array" ref="Q248">_xlfn.XLOOKUP(Y248,'Master AST results2'!AB$2:AB577,'Master AST results2'!T$2:T577)</f>
        <v>2</v>
      </c>
      <c r="R248" s="1" t="str" cm="1">
        <f t="array" ref="R248">_xlfn.XLOOKUP(Y248,'Master AST results2'!AB$2:AB577,'Master AST results2'!U$2:U577)</f>
        <v xml:space="preserve"> &lt;=1.0000</v>
      </c>
      <c r="S248" s="1" t="str" cm="1">
        <f t="array" ref="S248">_xlfn.XLOOKUP(Y248,'Master AST results2'!AB$2:AB577,'Master AST results2'!V$2:V577)</f>
        <v xml:space="preserve"> &lt;=0.5000</v>
      </c>
      <c r="T248" s="1" t="str" cm="1">
        <f t="array" ref="T248">_xlfn.XLOOKUP(Y248, 'Master AST results2'!AB$2:AB577,'Master AST results2'!W$2:W577)</f>
        <v xml:space="preserve"> &lt;=32.0000</v>
      </c>
      <c r="U248" s="1" t="str" cm="1">
        <f t="array" ref="U248">_xlfn.XLOOKUP(Y248,'Master AST results2'!AB$2:AB577,'Master AST results2'!X$2:X577)</f>
        <v xml:space="preserve"> &lt;=1.0000</v>
      </c>
      <c r="V248" s="31" t="s">
        <v>95</v>
      </c>
      <c r="W248" s="1">
        <v>1</v>
      </c>
      <c r="X248" s="39"/>
      <c r="Y248" t="str">
        <f t="shared" si="3"/>
        <v>401594PFL</v>
      </c>
    </row>
    <row r="249" spans="1:25" x14ac:dyDescent="0.2">
      <c r="A249" s="96" cm="1">
        <f t="array" ref="A249">_xlfn.XLOOKUP(Y249,'NGS IDs for search'!I$2:I296,'NGS IDs for search'!A$2:A296)</f>
        <v>14</v>
      </c>
      <c r="B249" s="118">
        <v>401899</v>
      </c>
      <c r="C249" s="97" t="s">
        <v>392</v>
      </c>
      <c r="D249" s="120" cm="1">
        <f t="array" ref="D249">_xlfn.XLOOKUP(Y249,'WI &amp; IA results w tx'!Q$2:Q343,'WI &amp; IA results w tx'!D$2:D343)</f>
        <v>3</v>
      </c>
      <c r="E249" s="96"/>
      <c r="F249" s="124" t="s">
        <v>325</v>
      </c>
      <c r="G249" s="98" t="s">
        <v>129</v>
      </c>
      <c r="H249" s="98" t="s">
        <v>129</v>
      </c>
      <c r="I249" s="98" t="s">
        <v>180</v>
      </c>
      <c r="J249" s="96" t="s">
        <v>8</v>
      </c>
      <c r="K249" s="96">
        <v>10</v>
      </c>
      <c r="L249" s="1" t="str" cm="1">
        <f t="array" ref="L249">_xlfn.XLOOKUP(Y249,'Master AST results2'!AB$2:AB578,'Master AST results2'!K$2:K578)</f>
        <v xml:space="preserve"> &lt;=0.1200</v>
      </c>
      <c r="M249" s="1" t="str" cm="1">
        <f t="array" ref="M249">_xlfn.XLOOKUP(Y249,'Master AST results2'!AB$2:AB578,'Master AST results2'!M$2:M578)</f>
        <v xml:space="preserve"> &lt;=0.5000</v>
      </c>
      <c r="N249" s="1" t="str" cm="1">
        <f t="array" ref="N249">_xlfn.XLOOKUP(Y249,'Master AST results2'!AB$2:AB578,'Master AST results2'!O$2:O578)</f>
        <v xml:space="preserve"> &lt;=2.0000</v>
      </c>
      <c r="O249" s="1" t="str" cm="1">
        <f t="array" ref="O249">_xlfn.XLOOKUP(Y249,'Master AST results2'!AB$2:AB578,'Master AST results2'!Q$2:Q578)</f>
        <v xml:space="preserve"> &lt;=0.2500</v>
      </c>
      <c r="P249" s="1" t="str" cm="1">
        <f t="array" ref="P249">_xlfn.XLOOKUP(Y249,'Master AST results2'!AB$2:AB578,'Master AST results2'!S$2:S578)</f>
        <v xml:space="preserve"> &lt;=2.0000</v>
      </c>
      <c r="Q249" s="1" t="str" cm="1">
        <f t="array" ref="Q249">_xlfn.XLOOKUP(Y249,'Master AST results2'!AB$2:AB578,'Master AST results2'!T$2:T578)</f>
        <v xml:space="preserve"> &lt;=0.1200</v>
      </c>
      <c r="R249" s="1" t="str" cm="1">
        <f t="array" ref="R249">_xlfn.XLOOKUP(Y249,'Master AST results2'!AB$2:AB578,'Master AST results2'!U$2:U578)</f>
        <v xml:space="preserve"> &lt;=1.0000</v>
      </c>
      <c r="S249" s="1" t="str" cm="1">
        <f t="array" ref="S249">_xlfn.XLOOKUP(Y249,'Master AST results2'!AB$2:AB578,'Master AST results2'!V$2:V578)</f>
        <v xml:space="preserve"> &lt;=0.5000</v>
      </c>
      <c r="T249" s="1" t="str" cm="1">
        <f t="array" ref="T249">_xlfn.XLOOKUP(Y249, 'Master AST results2'!AB$2:AB578,'Master AST results2'!W$2:W578)</f>
        <v xml:space="preserve"> &lt;=32.0000</v>
      </c>
      <c r="U249" s="1" t="str" cm="1">
        <f t="array" ref="U249">_xlfn.XLOOKUP(Y249,'Master AST results2'!AB$2:AB578,'Master AST results2'!X$2:X578)</f>
        <v xml:space="preserve"> &lt;=1.0000</v>
      </c>
      <c r="V249" s="1" t="s">
        <v>95</v>
      </c>
      <c r="W249" s="1">
        <v>1</v>
      </c>
      <c r="X249" s="96"/>
      <c r="Y249" s="96" t="str">
        <f t="shared" si="3"/>
        <v>401899DOL</v>
      </c>
    </row>
    <row r="250" spans="1:25" x14ac:dyDescent="0.2">
      <c r="A250" cm="1">
        <f t="array" ref="A250">_xlfn.XLOOKUP(Y250,'NGS IDs for search'!I$2:I297,'NGS IDs for search'!A$2:A297)</f>
        <v>15</v>
      </c>
      <c r="B250" s="9">
        <v>401899</v>
      </c>
      <c r="C250" s="54" t="s">
        <v>392</v>
      </c>
      <c r="D250" s="25" cm="1">
        <f t="array" ref="D250">_xlfn.XLOOKUP(Y250,'WI &amp; IA results w tx'!Q$2:Q344,'WI &amp; IA results w tx'!D$2:D344)</f>
        <v>3</v>
      </c>
      <c r="F250" s="1" t="s">
        <v>330</v>
      </c>
      <c r="G250" s="1" t="s">
        <v>389</v>
      </c>
      <c r="H250" s="12" t="s">
        <v>180</v>
      </c>
      <c r="I250" s="12" t="s">
        <v>180</v>
      </c>
      <c r="J250" t="s">
        <v>11</v>
      </c>
      <c r="K250">
        <v>11</v>
      </c>
      <c r="L250" s="1" t="str" cm="1">
        <f t="array" ref="L250">_xlfn.XLOOKUP(Y250,'Master AST results2'!AB$2:AB579,'Master AST results2'!K$2:K579)</f>
        <v xml:space="preserve"> &lt;=0.1200</v>
      </c>
      <c r="M250" s="1" cm="1">
        <f t="array" ref="M250">_xlfn.XLOOKUP(Y250,'Master AST results2'!AB$2:AB579,'Master AST results2'!M$2:M579)</f>
        <v>1</v>
      </c>
      <c r="N250" s="1" t="str" cm="1">
        <f t="array" ref="N250">_xlfn.XLOOKUP(Y250,'Master AST results2'!AB$2:AB579,'Master AST results2'!O$2:O579)</f>
        <v xml:space="preserve"> &lt;=2.0000</v>
      </c>
      <c r="O250" s="1" t="str" cm="1">
        <f t="array" ref="O250">_xlfn.XLOOKUP(Y250,'Master AST results2'!AB$2:AB579,'Master AST results2'!Q$2:Q579)</f>
        <v xml:space="preserve"> &lt;=0.2500</v>
      </c>
      <c r="P250" s="1" t="str" cm="1">
        <f t="array" ref="P250">_xlfn.XLOOKUP(Y250,'Master AST results2'!AB$2:AB579,'Master AST results2'!S$2:S579)</f>
        <v xml:space="preserve"> &lt;=2.0000</v>
      </c>
      <c r="Q250" s="1" cm="1">
        <f t="array" ref="Q250">_xlfn.XLOOKUP(Y250,'Master AST results2'!AB$2:AB579,'Master AST results2'!T$2:T579)</f>
        <v>0.5</v>
      </c>
      <c r="R250" s="1" t="str" cm="1">
        <f t="array" ref="R250">_xlfn.XLOOKUP(Y250,'Master AST results2'!AB$2:AB579,'Master AST results2'!U$2:U579)</f>
        <v xml:space="preserve"> &lt;=1.0000</v>
      </c>
      <c r="S250" s="1" t="str" cm="1">
        <f t="array" ref="S250">_xlfn.XLOOKUP(Y250,'Master AST results2'!AB$2:AB579,'Master AST results2'!V$2:V579)</f>
        <v xml:space="preserve"> &lt;=0.5000</v>
      </c>
      <c r="T250" s="1" t="str" cm="1">
        <f t="array" ref="T250">_xlfn.XLOOKUP(Y250, 'Master AST results2'!AB$2:AB579,'Master AST results2'!W$2:W579)</f>
        <v xml:space="preserve"> &gt;256.0000</v>
      </c>
      <c r="U250" s="1" cm="1">
        <f t="array" ref="U250">_xlfn.XLOOKUP(Y250,'Master AST results2'!AB$2:AB579,'Master AST results2'!X$2:X579)</f>
        <v>2</v>
      </c>
      <c r="V250" s="1" t="s">
        <v>95</v>
      </c>
      <c r="W250" s="1">
        <v>1</v>
      </c>
      <c r="Y250" t="str">
        <f t="shared" si="3"/>
        <v>401899DOR</v>
      </c>
    </row>
    <row r="251" spans="1:25" x14ac:dyDescent="0.2">
      <c r="A251" cm="1">
        <f t="array" ref="A251">_xlfn.XLOOKUP(Y251,'NGS IDs for search'!I$2:I420,'NGS IDs for search'!A$2:A420)</f>
        <v>98</v>
      </c>
      <c r="B251" s="9">
        <v>401899</v>
      </c>
      <c r="C251" s="54" t="s">
        <v>392</v>
      </c>
      <c r="D251" s="25" cm="1">
        <f t="array" ref="D251">_xlfn.XLOOKUP(Y251,'WI &amp; IA results w tx'!R$2:R357,'WI &amp; IA results w tx'!D$2:D357)</f>
        <v>3</v>
      </c>
      <c r="F251" s="19" t="s">
        <v>107</v>
      </c>
      <c r="G251" s="1" t="s">
        <v>387</v>
      </c>
      <c r="H251" s="12" t="s">
        <v>388</v>
      </c>
      <c r="I251" s="12" t="s">
        <v>181</v>
      </c>
      <c r="J251" t="s">
        <v>8</v>
      </c>
      <c r="K251">
        <v>42</v>
      </c>
      <c r="L251" s="1" t="str" cm="1">
        <f t="array" ref="L251">_xlfn.XLOOKUP(Y251,'Master AST results2'!AB$2:AB580,'Master AST results2'!K$2:K580)</f>
        <v xml:space="preserve"> &lt;=0.1200</v>
      </c>
      <c r="M251" s="1" t="str" cm="1">
        <f t="array" ref="M251">_xlfn.XLOOKUP(Y251,'Master AST results2'!AB$2:AB580,'Master AST results2'!M$2:M580)</f>
        <v xml:space="preserve"> &lt;=0.5000</v>
      </c>
      <c r="N251" s="1" t="str" cm="1">
        <f t="array" ref="N251">_xlfn.XLOOKUP(Y251,'Master AST results2'!AB$2:AB580,'Master AST results2'!O$2:O580)</f>
        <v xml:space="preserve"> &lt;=2.0000</v>
      </c>
      <c r="O251" s="1" t="str" cm="1">
        <f t="array" ref="O251">_xlfn.XLOOKUP(Y251,'Master AST results2'!AB$2:AB580,'Master AST results2'!Q$2:Q580)</f>
        <v xml:space="preserve"> &lt;=0.2500</v>
      </c>
      <c r="P251" s="1" t="str" cm="1">
        <f t="array" ref="P251">_xlfn.XLOOKUP(Y251,'Master AST results2'!AB$2:AB580,'Master AST results2'!S$2:S580)</f>
        <v xml:space="preserve"> &lt;=2.0000</v>
      </c>
      <c r="Q251" s="1" t="str" cm="1">
        <f t="array" ref="Q251">_xlfn.XLOOKUP(Y251,'Master AST results2'!AB$2:AB580,'Master AST results2'!T$2:T580)</f>
        <v xml:space="preserve"> &lt;=0.1200</v>
      </c>
      <c r="R251" s="1" t="str" cm="1">
        <f t="array" ref="R251">_xlfn.XLOOKUP(Y251,'Master AST results2'!AB$2:AB580,'Master AST results2'!U$2:U580)</f>
        <v xml:space="preserve"> &lt;=1.0000</v>
      </c>
      <c r="S251" s="1" t="str" cm="1">
        <f t="array" ref="S251">_xlfn.XLOOKUP(Y251,'Master AST results2'!AB$2:AB580,'Master AST results2'!V$2:V580)</f>
        <v xml:space="preserve"> &lt;=0.5000</v>
      </c>
      <c r="T251" s="1" t="str" cm="1">
        <f t="array" ref="T251">_xlfn.XLOOKUP(Y251, 'Master AST results2'!AB$2:AB580,'Master AST results2'!W$2:W580)</f>
        <v xml:space="preserve"> &gt;256.0000</v>
      </c>
      <c r="U251" s="1" t="str" cm="1">
        <f t="array" ref="U251">_xlfn.XLOOKUP(Y251,'Master AST results2'!AB$2:AB580,'Master AST results2'!X$2:X580)</f>
        <v xml:space="preserve"> &lt;=1.0000</v>
      </c>
      <c r="V251" s="1" t="s">
        <v>95</v>
      </c>
      <c r="W251" s="1">
        <v>1</v>
      </c>
      <c r="Y251" t="str">
        <f t="shared" ref="Y251:Y300" si="4">B251&amp;I251&amp;J251</f>
        <v>401899PFL</v>
      </c>
    </row>
    <row r="252" spans="1:25" x14ac:dyDescent="0.2">
      <c r="A252" cm="1">
        <f t="array" ref="A252">_xlfn.XLOOKUP(Y252,'NGS IDs for search'!I$2:I421,'NGS IDs for search'!A$2:A421)</f>
        <v>99</v>
      </c>
      <c r="B252" s="25">
        <v>401899</v>
      </c>
      <c r="C252" s="54" t="s">
        <v>392</v>
      </c>
      <c r="D252" s="25" cm="1">
        <f t="array" ref="D252">_xlfn.XLOOKUP(Y252,'WI &amp; IA results w tx'!R$2:R358,'WI &amp; IA results w tx'!D$2:D358)</f>
        <v>3</v>
      </c>
      <c r="E252" s="12" t="s">
        <v>97</v>
      </c>
      <c r="F252" s="19" t="s">
        <v>98</v>
      </c>
      <c r="G252" s="19" t="s">
        <v>389</v>
      </c>
      <c r="H252" s="12" t="s">
        <v>181</v>
      </c>
      <c r="I252" s="12" t="s">
        <v>181</v>
      </c>
      <c r="J252" s="25" t="s">
        <v>11</v>
      </c>
      <c r="K252" s="32">
        <v>35</v>
      </c>
      <c r="L252" s="1" t="str" cm="1">
        <f t="array" ref="L252">_xlfn.XLOOKUP(Y252,'Master AST results2'!AB$2:AB581,'Master AST results2'!K$2:K581)</f>
        <v xml:space="preserve"> &lt;=0.1200</v>
      </c>
      <c r="M252" s="1" cm="1">
        <f t="array" ref="M252">_xlfn.XLOOKUP(Y252,'Master AST results2'!AB$2:AB581,'Master AST results2'!M$2:M581)</f>
        <v>4</v>
      </c>
      <c r="N252" s="1" t="str" cm="1">
        <f t="array" ref="N252">_xlfn.XLOOKUP(Y252,'Master AST results2'!AB$2:AB581,'Master AST results2'!O$2:O581)</f>
        <v xml:space="preserve"> &lt;=2.0000</v>
      </c>
      <c r="O252" s="1" t="str" cm="1">
        <f t="array" ref="O252">_xlfn.XLOOKUP(Y252,'Master AST results2'!AB$2:AB581,'Master AST results2'!Q$2:Q581)</f>
        <v xml:space="preserve"> &lt;=0.2500</v>
      </c>
      <c r="P252" s="1" t="str" cm="1">
        <f t="array" ref="P252">_xlfn.XLOOKUP(Y252,'Master AST results2'!AB$2:AB581,'Master AST results2'!S$2:S581)</f>
        <v xml:space="preserve"> &lt;=2.0000</v>
      </c>
      <c r="Q252" s="1" t="str" cm="1">
        <f t="array" ref="Q252">_xlfn.XLOOKUP(Y252,'Master AST results2'!AB$2:AB581,'Master AST results2'!T$2:T581)</f>
        <v xml:space="preserve"> &lt;=0.1200</v>
      </c>
      <c r="R252" s="1" t="str" cm="1">
        <f t="array" ref="R252">_xlfn.XLOOKUP(Y252,'Master AST results2'!AB$2:AB581,'Master AST results2'!U$2:U581)</f>
        <v xml:space="preserve"> &lt;=1.0000</v>
      </c>
      <c r="S252" s="1" t="str" cm="1">
        <f t="array" ref="S252">_xlfn.XLOOKUP(Y252,'Master AST results2'!AB$2:AB581,'Master AST results2'!V$2:V581)</f>
        <v xml:space="preserve"> &lt;=0.5000</v>
      </c>
      <c r="T252" s="1" t="str" cm="1">
        <f t="array" ref="T252">_xlfn.XLOOKUP(Y252, 'Master AST results2'!AB$2:AB581,'Master AST results2'!W$2:W581)</f>
        <v xml:space="preserve"> &lt;=32.0000</v>
      </c>
      <c r="U252" s="1" t="str" cm="1">
        <f t="array" ref="U252">_xlfn.XLOOKUP(Y252,'Master AST results2'!AB$2:AB581,'Master AST results2'!X$2:X581)</f>
        <v xml:space="preserve"> &gt;8.0000</v>
      </c>
      <c r="V252" s="31" t="s">
        <v>95</v>
      </c>
      <c r="W252" s="1">
        <v>1</v>
      </c>
      <c r="Y252" t="str">
        <f t="shared" si="4"/>
        <v>401899PFR</v>
      </c>
    </row>
    <row r="253" spans="1:25" x14ac:dyDescent="0.2">
      <c r="A253" s="96" cm="1">
        <f t="array" ref="A253">_xlfn.XLOOKUP(Y253,'NGS IDs for search'!I$2:I298,'NGS IDs for search'!A$2:A298)</f>
        <v>16</v>
      </c>
      <c r="B253" s="118">
        <v>402235</v>
      </c>
      <c r="C253" s="97" t="s">
        <v>392</v>
      </c>
      <c r="D253" s="120" cm="1">
        <f t="array" ref="D253">_xlfn.XLOOKUP(Y253,'WI &amp; IA results w tx'!Q$2:Q345,'WI &amp; IA results w tx'!D$2:D345)</f>
        <v>3</v>
      </c>
      <c r="E253" s="96"/>
      <c r="F253" s="19" t="s">
        <v>107</v>
      </c>
      <c r="G253" s="98" t="s">
        <v>129</v>
      </c>
      <c r="H253" s="98" t="s">
        <v>129</v>
      </c>
      <c r="I253" s="98" t="s">
        <v>180</v>
      </c>
      <c r="J253" s="96" t="s">
        <v>8</v>
      </c>
      <c r="K253" s="96">
        <v>12</v>
      </c>
      <c r="L253" s="1" t="str" cm="1">
        <f t="array" ref="L253">_xlfn.XLOOKUP(Y253,'Master AST results2'!AB$2:AB582,'Master AST results2'!K$2:K582)</f>
        <v xml:space="preserve"> &lt;=0.1200</v>
      </c>
      <c r="M253" s="1" t="str" cm="1">
        <f t="array" ref="M253">_xlfn.XLOOKUP(Y253,'Master AST results2'!AB$2:AB582,'Master AST results2'!M$2:M582)</f>
        <v xml:space="preserve"> &lt;=0.5000</v>
      </c>
      <c r="N253" s="1" t="str" cm="1">
        <f t="array" ref="N253">_xlfn.XLOOKUP(Y253,'Master AST results2'!AB$2:AB582,'Master AST results2'!O$2:O582)</f>
        <v xml:space="preserve"> &lt;=2.0000</v>
      </c>
      <c r="O253" s="1" t="str" cm="1">
        <f t="array" ref="O253">_xlfn.XLOOKUP(Y253,'Master AST results2'!AB$2:AB582,'Master AST results2'!Q$2:Q582)</f>
        <v xml:space="preserve"> &lt;=0.2500</v>
      </c>
      <c r="P253" s="1" t="str" cm="1">
        <f t="array" ref="P253">_xlfn.XLOOKUP(Y253,'Master AST results2'!AB$2:AB582,'Master AST results2'!S$2:S582)</f>
        <v xml:space="preserve"> &lt;=2.0000</v>
      </c>
      <c r="Q253" s="1" t="str" cm="1">
        <f t="array" ref="Q253">_xlfn.XLOOKUP(Y253,'Master AST results2'!AB$2:AB582,'Master AST results2'!T$2:T582)</f>
        <v xml:space="preserve"> &lt;=0.1200</v>
      </c>
      <c r="R253" s="1" t="str" cm="1">
        <f t="array" ref="R253">_xlfn.XLOOKUP(Y253,'Master AST results2'!AB$2:AB582,'Master AST results2'!U$2:U582)</f>
        <v xml:space="preserve"> &lt;=1.0000</v>
      </c>
      <c r="S253" s="1" t="str" cm="1">
        <f t="array" ref="S253">_xlfn.XLOOKUP(Y253,'Master AST results2'!AB$2:AB582,'Master AST results2'!V$2:V582)</f>
        <v xml:space="preserve"> &lt;=0.5000</v>
      </c>
      <c r="T253" s="1" t="str" cm="1">
        <f t="array" ref="T253">_xlfn.XLOOKUP(Y253, 'Master AST results2'!AB$2:AB582,'Master AST results2'!W$2:W582)</f>
        <v xml:space="preserve"> &gt;256.0000</v>
      </c>
      <c r="U253" s="1" t="str" cm="1">
        <f t="array" ref="U253">_xlfn.XLOOKUP(Y253,'Master AST results2'!AB$2:AB582,'Master AST results2'!X$2:X582)</f>
        <v xml:space="preserve"> &lt;=1.0000</v>
      </c>
      <c r="V253" s="1" t="s">
        <v>95</v>
      </c>
      <c r="W253" s="1">
        <v>1</v>
      </c>
      <c r="X253" s="96"/>
      <c r="Y253" s="96" t="str">
        <f t="shared" si="4"/>
        <v>402235DOL</v>
      </c>
    </row>
    <row r="254" spans="1:25" x14ac:dyDescent="0.2">
      <c r="A254" s="96" cm="1">
        <f t="array" ref="A254">_xlfn.XLOOKUP(Y254,'NGS IDs for search'!I$2:I300,'NGS IDs for search'!A$2:A300)</f>
        <v>17</v>
      </c>
      <c r="B254" s="118">
        <v>402235</v>
      </c>
      <c r="C254" s="97" t="s">
        <v>392</v>
      </c>
      <c r="D254" s="120" cm="1">
        <f t="array" ref="D254">_xlfn.XLOOKUP(Y254,'WI &amp; IA results w tx'!Q$2:Q347,'WI &amp; IA results w tx'!D$2:D347)</f>
        <v>3</v>
      </c>
      <c r="E254" s="96"/>
      <c r="F254" s="98" t="s">
        <v>325</v>
      </c>
      <c r="G254" s="98" t="s">
        <v>129</v>
      </c>
      <c r="H254" s="98" t="s">
        <v>129</v>
      </c>
      <c r="I254" s="98" t="s">
        <v>180</v>
      </c>
      <c r="J254" s="96" t="s">
        <v>11</v>
      </c>
      <c r="K254" s="96">
        <v>13</v>
      </c>
      <c r="L254" s="1" t="str" cm="1">
        <f t="array" ref="L254">_xlfn.XLOOKUP(Y254,'Master AST results2'!AB$2:AB583,'Master AST results2'!K$2:K583)</f>
        <v xml:space="preserve"> &lt;=0.1200</v>
      </c>
      <c r="M254" s="1" t="str" cm="1">
        <f t="array" ref="M254">_xlfn.XLOOKUP(Y254,'Master AST results2'!AB$2:AB583,'Master AST results2'!M$2:M583)</f>
        <v xml:space="preserve"> &lt;=0.5000</v>
      </c>
      <c r="N254" s="1" t="str" cm="1">
        <f t="array" ref="N254">_xlfn.XLOOKUP(Y254,'Master AST results2'!AB$2:AB583,'Master AST results2'!O$2:O583)</f>
        <v xml:space="preserve"> &lt;=2.0000</v>
      </c>
      <c r="O254" s="1" t="str" cm="1">
        <f t="array" ref="O254">_xlfn.XLOOKUP(Y254,'Master AST results2'!AB$2:AB583,'Master AST results2'!Q$2:Q583)</f>
        <v xml:space="preserve"> &lt;=0.2500</v>
      </c>
      <c r="P254" s="1" t="str" cm="1">
        <f t="array" ref="P254">_xlfn.XLOOKUP(Y254,'Master AST results2'!AB$2:AB583,'Master AST results2'!S$2:S583)</f>
        <v xml:space="preserve"> &lt;=2.0000</v>
      </c>
      <c r="Q254" s="1" t="str" cm="1">
        <f t="array" ref="Q254">_xlfn.XLOOKUP(Y254,'Master AST results2'!AB$2:AB583,'Master AST results2'!T$2:T583)</f>
        <v xml:space="preserve"> &lt;=0.1200</v>
      </c>
      <c r="R254" s="1" t="str" cm="1">
        <f t="array" ref="R254">_xlfn.XLOOKUP(Y254,'Master AST results2'!AB$2:AB583,'Master AST results2'!U$2:U583)</f>
        <v xml:space="preserve"> &lt;=1.0000</v>
      </c>
      <c r="S254" s="1" t="str" cm="1">
        <f t="array" ref="S254">_xlfn.XLOOKUP(Y254,'Master AST results2'!AB$2:AB583,'Master AST results2'!V$2:V583)</f>
        <v xml:space="preserve"> &lt;=0.5000</v>
      </c>
      <c r="T254" s="1" t="str" cm="1">
        <f t="array" ref="T254">_xlfn.XLOOKUP(Y254, 'Master AST results2'!AB$2:AB583,'Master AST results2'!W$2:W583)</f>
        <v xml:space="preserve"> &lt;=32.0000</v>
      </c>
      <c r="U254" s="1" t="str" cm="1">
        <f t="array" ref="U254">_xlfn.XLOOKUP(Y254,'Master AST results2'!AB$2:AB583,'Master AST results2'!X$2:X583)</f>
        <v xml:space="preserve"> &lt;=1.0000</v>
      </c>
      <c r="V254" s="1" t="s">
        <v>95</v>
      </c>
      <c r="W254" s="1">
        <v>1</v>
      </c>
      <c r="X254" s="96"/>
      <c r="Y254" s="96" t="str">
        <f t="shared" si="4"/>
        <v>402235DOR</v>
      </c>
    </row>
    <row r="255" spans="1:25" x14ac:dyDescent="0.2">
      <c r="A255" cm="1">
        <f t="array" ref="A255">_xlfn.XLOOKUP(Y255,'NGS IDs for search'!I$2:I299,'NGS IDs for search'!A$2:A299)</f>
        <v>17</v>
      </c>
      <c r="B255" s="9">
        <v>402235</v>
      </c>
      <c r="C255" s="54" t="s">
        <v>392</v>
      </c>
      <c r="D255" s="25" cm="1">
        <f t="array" ref="D255">_xlfn.XLOOKUP(Y255,'WI &amp; IA results w tx'!Q$2:Q346,'WI &amp; IA results w tx'!D$2:D346)</f>
        <v>3</v>
      </c>
      <c r="F255" s="1" t="s">
        <v>330</v>
      </c>
      <c r="G255" s="1" t="s">
        <v>389</v>
      </c>
      <c r="H255" s="12" t="s">
        <v>180</v>
      </c>
      <c r="I255" s="12" t="s">
        <v>180</v>
      </c>
      <c r="J255" t="s">
        <v>11</v>
      </c>
      <c r="K255">
        <v>13</v>
      </c>
      <c r="L255" s="1" t="str" cm="1">
        <f t="array" ref="L255">_xlfn.XLOOKUP(Y255,'Master AST results2'!AB$2:AB584,'Master AST results2'!K$2:K584)</f>
        <v xml:space="preserve"> &lt;=0.1200</v>
      </c>
      <c r="M255" s="1" t="str" cm="1">
        <f t="array" ref="M255">_xlfn.XLOOKUP(Y255,'Master AST results2'!AB$2:AB584,'Master AST results2'!M$2:M584)</f>
        <v xml:space="preserve"> &lt;=0.5000</v>
      </c>
      <c r="N255" s="1" t="str" cm="1">
        <f t="array" ref="N255">_xlfn.XLOOKUP(Y255,'Master AST results2'!AB$2:AB584,'Master AST results2'!O$2:O584)</f>
        <v xml:space="preserve"> &lt;=2.0000</v>
      </c>
      <c r="O255" s="1" t="str" cm="1">
        <f t="array" ref="O255">_xlfn.XLOOKUP(Y255,'Master AST results2'!AB$2:AB584,'Master AST results2'!Q$2:Q584)</f>
        <v xml:space="preserve"> &lt;=0.2500</v>
      </c>
      <c r="P255" s="1" t="str" cm="1">
        <f t="array" ref="P255">_xlfn.XLOOKUP(Y255,'Master AST results2'!AB$2:AB584,'Master AST results2'!S$2:S584)</f>
        <v xml:space="preserve"> &lt;=2.0000</v>
      </c>
      <c r="Q255" s="1" t="str" cm="1">
        <f t="array" ref="Q255">_xlfn.XLOOKUP(Y255,'Master AST results2'!AB$2:AB584,'Master AST results2'!T$2:T584)</f>
        <v xml:space="preserve"> &lt;=0.1200</v>
      </c>
      <c r="R255" s="1" t="str" cm="1">
        <f t="array" ref="R255">_xlfn.XLOOKUP(Y255,'Master AST results2'!AB$2:AB584,'Master AST results2'!U$2:U584)</f>
        <v xml:space="preserve"> &lt;=1.0000</v>
      </c>
      <c r="S255" s="1" t="str" cm="1">
        <f t="array" ref="S255">_xlfn.XLOOKUP(Y255,'Master AST results2'!AB$2:AB584,'Master AST results2'!V$2:V584)</f>
        <v xml:space="preserve"> &lt;=0.5000</v>
      </c>
      <c r="T255" s="1" t="str" cm="1">
        <f t="array" ref="T255">_xlfn.XLOOKUP(Y255, 'Master AST results2'!AB$2:AB584,'Master AST results2'!W$2:W584)</f>
        <v xml:space="preserve"> &lt;=32.0000</v>
      </c>
      <c r="U255" s="1" t="str" cm="1">
        <f t="array" ref="U255">_xlfn.XLOOKUP(Y255,'Master AST results2'!AB$2:AB584,'Master AST results2'!X$2:X584)</f>
        <v xml:space="preserve"> &lt;=1.0000</v>
      </c>
      <c r="V255" s="1" t="s">
        <v>95</v>
      </c>
      <c r="W255" s="1">
        <v>1</v>
      </c>
      <c r="Y255" t="str">
        <f t="shared" si="4"/>
        <v>402235DOR</v>
      </c>
    </row>
    <row r="256" spans="1:25" x14ac:dyDescent="0.2">
      <c r="A256" cm="1">
        <f t="array" ref="A256">_xlfn.XLOOKUP(Y256,'NGS IDs for search'!I$2:I422,'NGS IDs for search'!A$2:A422)</f>
        <v>100</v>
      </c>
      <c r="B256" s="9">
        <v>402235</v>
      </c>
      <c r="C256" s="54" t="s">
        <v>392</v>
      </c>
      <c r="D256" s="25" cm="1">
        <f t="array" ref="D256">_xlfn.XLOOKUP(Y256,'WI &amp; IA results w tx'!R$2:R359,'WI &amp; IA results w tx'!D$2:D359)</f>
        <v>3</v>
      </c>
      <c r="F256" s="1" t="s">
        <v>330</v>
      </c>
      <c r="G256" s="1" t="s">
        <v>387</v>
      </c>
      <c r="H256" s="12" t="s">
        <v>388</v>
      </c>
      <c r="I256" s="12" t="s">
        <v>181</v>
      </c>
      <c r="J256" t="s">
        <v>8</v>
      </c>
      <c r="K256">
        <v>43</v>
      </c>
      <c r="L256" s="1" cm="1">
        <f t="array" ref="L256">_xlfn.XLOOKUP(Y256,'Master AST results2'!AB$2:AB585,'Master AST results2'!K$2:K585)</f>
        <v>0.25</v>
      </c>
      <c r="M256" s="1" t="str" cm="1">
        <f t="array" ref="M256">_xlfn.XLOOKUP(Y256,'Master AST results2'!AB$2:AB585,'Master AST results2'!M$2:M585)</f>
        <v xml:space="preserve"> &lt;=0.5000</v>
      </c>
      <c r="N256" s="1" t="str" cm="1">
        <f t="array" ref="N256">_xlfn.XLOOKUP(Y256,'Master AST results2'!AB$2:AB585,'Master AST results2'!O$2:O585)</f>
        <v xml:space="preserve"> &lt;=2.0000</v>
      </c>
      <c r="O256" s="1" t="str" cm="1">
        <f t="array" ref="O256">_xlfn.XLOOKUP(Y256,'Master AST results2'!AB$2:AB585,'Master AST results2'!Q$2:Q585)</f>
        <v xml:space="preserve"> &lt;=0.2500</v>
      </c>
      <c r="P256" s="1" t="str" cm="1">
        <f t="array" ref="P256">_xlfn.XLOOKUP(Y256,'Master AST results2'!AB$2:AB585,'Master AST results2'!S$2:S585)</f>
        <v xml:space="preserve"> &lt;=2.0000</v>
      </c>
      <c r="Q256" s="1" cm="1">
        <f t="array" ref="Q256">_xlfn.XLOOKUP(Y256,'Master AST results2'!AB$2:AB585,'Master AST results2'!T$2:T585)</f>
        <v>1</v>
      </c>
      <c r="R256" s="1" t="str" cm="1">
        <f t="array" ref="R256">_xlfn.XLOOKUP(Y256,'Master AST results2'!AB$2:AB585,'Master AST results2'!U$2:U585)</f>
        <v xml:space="preserve"> &lt;=1.0000</v>
      </c>
      <c r="S256" s="1" t="str" cm="1">
        <f t="array" ref="S256">_xlfn.XLOOKUP(Y256,'Master AST results2'!AB$2:AB585,'Master AST results2'!V$2:V585)</f>
        <v xml:space="preserve"> &lt;=0.5000</v>
      </c>
      <c r="T256" s="1" t="str" cm="1">
        <f t="array" ref="T256">_xlfn.XLOOKUP(Y256, 'Master AST results2'!AB$2:AB585,'Master AST results2'!W$2:W585)</f>
        <v xml:space="preserve"> &lt;=32.0000</v>
      </c>
      <c r="U256" s="1" t="str" cm="1">
        <f t="array" ref="U256">_xlfn.XLOOKUP(Y256,'Master AST results2'!AB$2:AB585,'Master AST results2'!X$2:X585)</f>
        <v xml:space="preserve"> &lt;=1.0000</v>
      </c>
      <c r="V256" s="1" t="s">
        <v>95</v>
      </c>
      <c r="W256" s="1">
        <v>1</v>
      </c>
      <c r="Y256" t="str">
        <f t="shared" si="4"/>
        <v>402235PFL</v>
      </c>
    </row>
    <row r="257" spans="1:27" x14ac:dyDescent="0.2">
      <c r="A257" cm="1">
        <f t="array" ref="A257">_xlfn.XLOOKUP(Y257,'NGS IDs for search'!I$2:I423,'NGS IDs for search'!A$2:A423)</f>
        <v>101</v>
      </c>
      <c r="B257" s="25">
        <v>402235</v>
      </c>
      <c r="C257" s="54" t="s">
        <v>392</v>
      </c>
      <c r="D257" s="25" cm="1">
        <f t="array" ref="D257">_xlfn.XLOOKUP(Y257,'WI &amp; IA results w tx'!R$2:R360,'WI &amp; IA results w tx'!D$2:D360)</f>
        <v>3</v>
      </c>
      <c r="E257" s="12" t="s">
        <v>97</v>
      </c>
      <c r="F257" s="19" t="s">
        <v>98</v>
      </c>
      <c r="G257" s="19" t="s">
        <v>389</v>
      </c>
      <c r="H257" s="12" t="s">
        <v>181</v>
      </c>
      <c r="I257" s="12" t="s">
        <v>181</v>
      </c>
      <c r="J257" s="25" t="s">
        <v>11</v>
      </c>
      <c r="K257" s="32">
        <v>36</v>
      </c>
      <c r="L257" s="1" t="str" cm="1">
        <f t="array" ref="L257">_xlfn.XLOOKUP(Y257,'Master AST results2'!AB$2:AB586,'Master AST results2'!K$2:K586)</f>
        <v xml:space="preserve"> &lt;=0.1200</v>
      </c>
      <c r="M257" s="1" t="str" cm="1">
        <f t="array" ref="M257">_xlfn.XLOOKUP(Y257,'Master AST results2'!AB$2:AB586,'Master AST results2'!M$2:M586)</f>
        <v xml:space="preserve"> &lt;=0.5000</v>
      </c>
      <c r="N257" s="1" t="str" cm="1">
        <f t="array" ref="N257">_xlfn.XLOOKUP(Y257,'Master AST results2'!AB$2:AB586,'Master AST results2'!O$2:O586)</f>
        <v xml:space="preserve"> &lt;=2.0000</v>
      </c>
      <c r="O257" s="1" t="str" cm="1">
        <f t="array" ref="O257">_xlfn.XLOOKUP(Y257,'Master AST results2'!AB$2:AB586,'Master AST results2'!Q$2:Q586)</f>
        <v xml:space="preserve"> &lt;=0.2500</v>
      </c>
      <c r="P257" s="1" t="str" cm="1">
        <f t="array" ref="P257">_xlfn.XLOOKUP(Y257,'Master AST results2'!AB$2:AB586,'Master AST results2'!S$2:S586)</f>
        <v xml:space="preserve"> &lt;=2.0000</v>
      </c>
      <c r="Q257" s="1" t="str" cm="1">
        <f t="array" ref="Q257">_xlfn.XLOOKUP(Y257,'Master AST results2'!AB$2:AB586,'Master AST results2'!T$2:T586)</f>
        <v xml:space="preserve"> &lt;=0.1200</v>
      </c>
      <c r="R257" s="1" t="str" cm="1">
        <f t="array" ref="R257">_xlfn.XLOOKUP(Y257,'Master AST results2'!AB$2:AB586,'Master AST results2'!U$2:U586)</f>
        <v xml:space="preserve"> &lt;=1.0000</v>
      </c>
      <c r="S257" s="1" t="str" cm="1">
        <f t="array" ref="S257">_xlfn.XLOOKUP(Y257,'Master AST results2'!AB$2:AB586,'Master AST results2'!V$2:V586)</f>
        <v xml:space="preserve"> &lt;=0.5000</v>
      </c>
      <c r="T257" s="1" t="str" cm="1">
        <f t="array" ref="T257">_xlfn.XLOOKUP(Y257, 'Master AST results2'!AB$2:AB586,'Master AST results2'!W$2:W586)</f>
        <v xml:space="preserve"> &lt;=32.0000</v>
      </c>
      <c r="U257" s="1" t="str" cm="1">
        <f t="array" ref="U257">_xlfn.XLOOKUP(Y257,'Master AST results2'!AB$2:AB586,'Master AST results2'!X$2:X586)</f>
        <v xml:space="preserve"> &lt;=1.0000</v>
      </c>
      <c r="V257" s="31" t="s">
        <v>95</v>
      </c>
      <c r="W257" s="1">
        <v>1</v>
      </c>
      <c r="Y257" t="str">
        <f t="shared" si="4"/>
        <v>402235PFR</v>
      </c>
    </row>
    <row r="258" spans="1:27" x14ac:dyDescent="0.2">
      <c r="A258" cm="1">
        <f t="array" ref="A258">_xlfn.XLOOKUP(Y258,'NGS IDs for search'!I$2:I424,'NGS IDs for search'!A$2:A424)</f>
        <v>175</v>
      </c>
      <c r="B258" s="9">
        <v>403585</v>
      </c>
      <c r="C258" s="54" t="s">
        <v>392</v>
      </c>
      <c r="D258" s="25" cm="1">
        <f t="array" ref="D258">_xlfn.XLOOKUP(Y258,'WI &amp; IA results w tx'!R$2:R361,'WI &amp; IA results w tx'!D$2:D361)</f>
        <v>2</v>
      </c>
      <c r="F258" s="19" t="s">
        <v>107</v>
      </c>
      <c r="G258" s="1" t="s">
        <v>387</v>
      </c>
      <c r="H258" s="12" t="s">
        <v>388</v>
      </c>
      <c r="I258" s="12" t="s">
        <v>181</v>
      </c>
      <c r="J258" t="s">
        <v>8</v>
      </c>
      <c r="K258">
        <v>58</v>
      </c>
      <c r="L258" s="1" t="str" cm="1">
        <f t="array" ref="L258">_xlfn.XLOOKUP(Y258,'Master AST results2'!AB$2:AB587,'Master AST results2'!K$2:K587)</f>
        <v xml:space="preserve"> &lt;=0.1200</v>
      </c>
      <c r="M258" s="1" t="str" cm="1">
        <f t="array" ref="M258">_xlfn.XLOOKUP(Y258,'Master AST results2'!AB$2:AB587,'Master AST results2'!M$2:M587)</f>
        <v xml:space="preserve"> &lt;=0.5000</v>
      </c>
      <c r="N258" s="1" t="str" cm="1">
        <f t="array" ref="N258">_xlfn.XLOOKUP(Y258,'Master AST results2'!AB$2:AB587,'Master AST results2'!O$2:O587)</f>
        <v xml:space="preserve"> &lt;=2.0000</v>
      </c>
      <c r="O258" s="1" t="str" cm="1">
        <f t="array" ref="O258">_xlfn.XLOOKUP(Y258,'Master AST results2'!AB$2:AB587,'Master AST results2'!Q$2:Q587)</f>
        <v xml:space="preserve"> &lt;=0.2500</v>
      </c>
      <c r="P258" s="1" t="str" cm="1">
        <f t="array" ref="P258">_xlfn.XLOOKUP(Y258,'Master AST results2'!AB$2:AB587,'Master AST results2'!S$2:S587)</f>
        <v xml:space="preserve"> &lt;=2.0000</v>
      </c>
      <c r="Q258" s="1" t="str" cm="1">
        <f t="array" ref="Q258">_xlfn.XLOOKUP(Y258,'Master AST results2'!AB$2:AB587,'Master AST results2'!T$2:T587)</f>
        <v xml:space="preserve"> &lt;=0.1200</v>
      </c>
      <c r="R258" s="1" t="str" cm="1">
        <f t="array" ref="R258">_xlfn.XLOOKUP(Y258,'Master AST results2'!AB$2:AB587,'Master AST results2'!U$2:U587)</f>
        <v xml:space="preserve"> &lt;=1.0000</v>
      </c>
      <c r="S258" s="1" t="str" cm="1">
        <f t="array" ref="S258">_xlfn.XLOOKUP(Y258,'Master AST results2'!AB$2:AB587,'Master AST results2'!V$2:V587)</f>
        <v xml:space="preserve"> &lt;=0.5000</v>
      </c>
      <c r="T258" s="1" t="str" cm="1">
        <f t="array" ref="T258">_xlfn.XLOOKUP(Y258, 'Master AST results2'!AB$2:AB587,'Master AST results2'!W$2:W587)</f>
        <v xml:space="preserve"> &gt;256.0000</v>
      </c>
      <c r="U258" s="1" t="str" cm="1">
        <f t="array" ref="U258">_xlfn.XLOOKUP(Y258,'Master AST results2'!AB$2:AB587,'Master AST results2'!X$2:X587)</f>
        <v xml:space="preserve"> &lt;=1.0000</v>
      </c>
      <c r="V258" s="1" t="s">
        <v>95</v>
      </c>
      <c r="W258" s="1">
        <v>1</v>
      </c>
      <c r="Y258" t="str">
        <f t="shared" si="4"/>
        <v>403585PFL</v>
      </c>
    </row>
    <row r="259" spans="1:27" x14ac:dyDescent="0.2">
      <c r="A259" s="96">
        <v>293</v>
      </c>
      <c r="B259" s="119">
        <v>403886</v>
      </c>
      <c r="C259" s="97" t="s">
        <v>392</v>
      </c>
      <c r="D259" s="120" cm="1">
        <f t="array" ref="D259">_xlfn.XLOOKUP(Y259,'WI &amp; IA results w tx'!Q$2:Q349,'WI &amp; IA results w tx'!D$2:D349)</f>
        <v>3</v>
      </c>
      <c r="E259" s="99"/>
      <c r="F259" s="106" t="s">
        <v>105</v>
      </c>
      <c r="G259" s="98" t="s">
        <v>129</v>
      </c>
      <c r="H259" s="98" t="s">
        <v>129</v>
      </c>
      <c r="I259" s="98" t="s">
        <v>180</v>
      </c>
      <c r="J259" s="120" t="s">
        <v>11</v>
      </c>
      <c r="K259" s="121">
        <v>37.200000000000003</v>
      </c>
      <c r="L259" s="1" t="str" cm="1">
        <f t="array" ref="L259">_xlfn.XLOOKUP(Y259,'Master AST results2'!AB$2:AB588,'Master AST results2'!K$2:K588)</f>
        <v xml:space="preserve"> &lt;=0.1200</v>
      </c>
      <c r="M259" s="1" t="str" cm="1">
        <f t="array" ref="M259">_xlfn.XLOOKUP(Y259,'Master AST results2'!AB$2:AB588,'Master AST results2'!M$2:M588)</f>
        <v xml:space="preserve"> &lt;=0.5000</v>
      </c>
      <c r="N259" s="1" t="str" cm="1">
        <f t="array" ref="N259">_xlfn.XLOOKUP(Y259,'Master AST results2'!AB$2:AB588,'Master AST results2'!O$2:O588)</f>
        <v xml:space="preserve"> &lt;=2.0000</v>
      </c>
      <c r="O259" s="1" t="str" cm="1">
        <f t="array" ref="O259">_xlfn.XLOOKUP(Y259,'Master AST results2'!AB$2:AB588,'Master AST results2'!Q$2:Q588)</f>
        <v xml:space="preserve"> &lt;=0.2500</v>
      </c>
      <c r="P259" s="1" t="str" cm="1">
        <f t="array" ref="P259">_xlfn.XLOOKUP(Y259,'Master AST results2'!AB$2:AB588,'Master AST results2'!S$2:S588)</f>
        <v xml:space="preserve"> &lt;=2.0000</v>
      </c>
      <c r="Q259" s="1" t="str" cm="1">
        <f t="array" ref="Q259">_xlfn.XLOOKUP(Y259,'Master AST results2'!AB$2:AB588,'Master AST results2'!T$2:T588)</f>
        <v xml:space="preserve"> &lt;=0.1200</v>
      </c>
      <c r="R259" s="1" t="str" cm="1">
        <f t="array" ref="R259">_xlfn.XLOOKUP(Y259,'Master AST results2'!AB$2:AB588,'Master AST results2'!U$2:U588)</f>
        <v xml:space="preserve"> &lt;=1.0000</v>
      </c>
      <c r="S259" s="1" t="str" cm="1">
        <f t="array" ref="S259">_xlfn.XLOOKUP(Y259,'Master AST results2'!AB$2:AB588,'Master AST results2'!V$2:V588)</f>
        <v xml:space="preserve"> &lt;=0.5000</v>
      </c>
      <c r="T259" s="1" t="str" cm="1">
        <f t="array" ref="T259">_xlfn.XLOOKUP(Y259, 'Master AST results2'!AB$2:AB588,'Master AST results2'!W$2:W588)</f>
        <v xml:space="preserve"> &lt;=32.0000</v>
      </c>
      <c r="U259" s="1" t="str" cm="1">
        <f t="array" ref="U259">_xlfn.XLOOKUP(Y259,'Master AST results2'!AB$2:AB588,'Master AST results2'!X$2:X588)</f>
        <v xml:space="preserve"> &lt;=1.0000</v>
      </c>
      <c r="V259" s="31" t="s">
        <v>95</v>
      </c>
      <c r="W259" s="1">
        <v>1</v>
      </c>
      <c r="X259" s="96"/>
      <c r="Y259" s="96" t="str">
        <f t="shared" si="4"/>
        <v>403886DOR</v>
      </c>
      <c r="AA259" s="39"/>
    </row>
    <row r="260" spans="1:27" x14ac:dyDescent="0.2">
      <c r="A260">
        <v>292</v>
      </c>
      <c r="B260" s="25">
        <v>403886</v>
      </c>
      <c r="C260" s="54" t="s">
        <v>392</v>
      </c>
      <c r="D260" s="25" cm="1">
        <f t="array" ref="D260">_xlfn.XLOOKUP(Y260,'WI &amp; IA results w tx'!Q$2:Q348,'WI &amp; IA results w tx'!D$2:D348)</f>
        <v>3</v>
      </c>
      <c r="E260" s="12" t="s">
        <v>97</v>
      </c>
      <c r="F260" s="60" t="s">
        <v>98</v>
      </c>
      <c r="G260" s="19" t="s">
        <v>389</v>
      </c>
      <c r="H260" s="12" t="s">
        <v>180</v>
      </c>
      <c r="I260" s="12" t="s">
        <v>180</v>
      </c>
      <c r="J260" s="25" t="s">
        <v>11</v>
      </c>
      <c r="K260" s="32">
        <v>37.1</v>
      </c>
      <c r="L260" s="1" t="str" cm="1">
        <f t="array" ref="L260">_xlfn.XLOOKUP(Y260,'Master AST results2'!AB$2:AB589,'Master AST results2'!K$2:K589)</f>
        <v xml:space="preserve"> &lt;=0.1200</v>
      </c>
      <c r="M260" s="1" t="str" cm="1">
        <f t="array" ref="M260">_xlfn.XLOOKUP(Y260,'Master AST results2'!AB$2:AB589,'Master AST results2'!M$2:M589)</f>
        <v xml:space="preserve"> &lt;=0.5000</v>
      </c>
      <c r="N260" s="1" t="str" cm="1">
        <f t="array" ref="N260">_xlfn.XLOOKUP(Y260,'Master AST results2'!AB$2:AB589,'Master AST results2'!O$2:O589)</f>
        <v xml:space="preserve"> &lt;=2.0000</v>
      </c>
      <c r="O260" s="1" t="str" cm="1">
        <f t="array" ref="O260">_xlfn.XLOOKUP(Y260,'Master AST results2'!AB$2:AB589,'Master AST results2'!Q$2:Q589)</f>
        <v xml:space="preserve"> &lt;=0.2500</v>
      </c>
      <c r="P260" s="1" t="str" cm="1">
        <f t="array" ref="P260">_xlfn.XLOOKUP(Y260,'Master AST results2'!AB$2:AB589,'Master AST results2'!S$2:S589)</f>
        <v xml:space="preserve"> &lt;=2.0000</v>
      </c>
      <c r="Q260" s="1" t="str" cm="1">
        <f t="array" ref="Q260">_xlfn.XLOOKUP(Y260,'Master AST results2'!AB$2:AB589,'Master AST results2'!T$2:T589)</f>
        <v xml:space="preserve"> &lt;=0.1200</v>
      </c>
      <c r="R260" s="1" t="str" cm="1">
        <f t="array" ref="R260">_xlfn.XLOOKUP(Y260,'Master AST results2'!AB$2:AB589,'Master AST results2'!U$2:U589)</f>
        <v xml:space="preserve"> &lt;=1.0000</v>
      </c>
      <c r="S260" s="1" t="str" cm="1">
        <f t="array" ref="S260">_xlfn.XLOOKUP(Y260,'Master AST results2'!AB$2:AB589,'Master AST results2'!V$2:V589)</f>
        <v xml:space="preserve"> &lt;=0.5000</v>
      </c>
      <c r="T260" s="1" t="str" cm="1">
        <f t="array" ref="T260">_xlfn.XLOOKUP(Y260, 'Master AST results2'!AB$2:AB589,'Master AST results2'!W$2:W589)</f>
        <v xml:space="preserve"> &lt;=32.0000</v>
      </c>
      <c r="U260" s="1" t="str" cm="1">
        <f t="array" ref="U260">_xlfn.XLOOKUP(Y260,'Master AST results2'!AB$2:AB589,'Master AST results2'!X$2:X589)</f>
        <v xml:space="preserve"> &lt;=1.0000</v>
      </c>
      <c r="V260" s="31" t="s">
        <v>95</v>
      </c>
      <c r="W260" s="1">
        <v>1</v>
      </c>
      <c r="Y260" t="str">
        <f t="shared" si="4"/>
        <v>403886DOR</v>
      </c>
    </row>
    <row r="261" spans="1:27" x14ac:dyDescent="0.2">
      <c r="A261">
        <v>294</v>
      </c>
      <c r="B261" s="50">
        <v>403886</v>
      </c>
      <c r="C261" s="54" t="s">
        <v>392</v>
      </c>
      <c r="D261" s="25" cm="1">
        <f t="array" ref="D261">_xlfn.XLOOKUP(Y261,'WI &amp; IA results w tx'!R$2:R362,'WI &amp; IA results w tx'!D$2:D362)</f>
        <v>3</v>
      </c>
      <c r="E261" s="23" t="s">
        <v>97</v>
      </c>
      <c r="F261" s="24" t="s">
        <v>98</v>
      </c>
      <c r="G261" s="19" t="s">
        <v>389</v>
      </c>
      <c r="H261" s="12" t="s">
        <v>181</v>
      </c>
      <c r="I261" s="12" t="s">
        <v>181</v>
      </c>
      <c r="J261" s="50" t="s">
        <v>11</v>
      </c>
      <c r="K261" s="75">
        <v>38</v>
      </c>
      <c r="L261" s="1" t="str" cm="1">
        <f t="array" ref="L261">_xlfn.XLOOKUP(Y261,'Master AST results2'!AB$2:AB590,'Master AST results2'!K$2:K590)</f>
        <v xml:space="preserve"> &lt;=0.1200</v>
      </c>
      <c r="M261" s="1" t="str" cm="1">
        <f t="array" ref="M261">_xlfn.XLOOKUP(Y261,'Master AST results2'!AB$2:AB590,'Master AST results2'!M$2:M590)</f>
        <v xml:space="preserve"> &lt;=0.5000</v>
      </c>
      <c r="N261" s="1" t="str" cm="1">
        <f t="array" ref="N261">_xlfn.XLOOKUP(Y261,'Master AST results2'!AB$2:AB590,'Master AST results2'!O$2:O590)</f>
        <v xml:space="preserve"> &lt;=2.0000</v>
      </c>
      <c r="O261" s="1" t="str" cm="1">
        <f t="array" ref="O261">_xlfn.XLOOKUP(Y261,'Master AST results2'!AB$2:AB590,'Master AST results2'!Q$2:Q590)</f>
        <v xml:space="preserve"> &lt;=0.2500</v>
      </c>
      <c r="P261" s="1" t="str" cm="1">
        <f t="array" ref="P261">_xlfn.XLOOKUP(Y261,'Master AST results2'!AB$2:AB590,'Master AST results2'!S$2:S590)</f>
        <v xml:space="preserve"> &lt;=2.0000</v>
      </c>
      <c r="Q261" s="1" t="str" cm="1">
        <f t="array" ref="Q261">_xlfn.XLOOKUP(Y261,'Master AST results2'!AB$2:AB590,'Master AST results2'!T$2:T590)</f>
        <v xml:space="preserve"> &lt;=0.1200</v>
      </c>
      <c r="R261" s="1" t="str" cm="1">
        <f t="array" ref="R261">_xlfn.XLOOKUP(Y261,'Master AST results2'!AB$2:AB590,'Master AST results2'!U$2:U590)</f>
        <v xml:space="preserve"> &lt;=1.0000</v>
      </c>
      <c r="S261" s="1" t="str" cm="1">
        <f t="array" ref="S261">_xlfn.XLOOKUP(Y261,'Master AST results2'!AB$2:AB590,'Master AST results2'!V$2:V590)</f>
        <v xml:space="preserve"> &lt;=0.5000</v>
      </c>
      <c r="T261" s="1" t="str" cm="1">
        <f t="array" ref="T261">_xlfn.XLOOKUP(Y261, 'Master AST results2'!AB$2:AB590,'Master AST results2'!W$2:W590)</f>
        <v xml:space="preserve"> &lt;=32.0000</v>
      </c>
      <c r="U261" s="1" t="str" cm="1">
        <f t="array" ref="U261">_xlfn.XLOOKUP(Y261,'Master AST results2'!AB$2:AB590,'Master AST results2'!X$2:X590)</f>
        <v xml:space="preserve"> &lt;=1.0000</v>
      </c>
      <c r="V261" s="76" t="s">
        <v>95</v>
      </c>
      <c r="W261" s="58">
        <v>1</v>
      </c>
      <c r="X261" s="33"/>
      <c r="Y261" t="str">
        <f t="shared" si="4"/>
        <v>403886PFR</v>
      </c>
    </row>
    <row r="262" spans="1:27" x14ac:dyDescent="0.2">
      <c r="A262" cm="1">
        <f t="array" ref="A262">_xlfn.XLOOKUP(Y262,'NGS IDs for search'!I$2:I303,'NGS IDs for search'!A$2:A303)</f>
        <v>18</v>
      </c>
      <c r="B262" s="9">
        <v>403989</v>
      </c>
      <c r="C262" s="54" t="s">
        <v>392</v>
      </c>
      <c r="D262" s="25" cm="1">
        <f t="array" ref="D262">_xlfn.XLOOKUP(Y262,'WI &amp; IA results w tx'!Q$2:Q350,'WI &amp; IA results w tx'!D$2:D350)</f>
        <v>2</v>
      </c>
      <c r="F262" s="19" t="s">
        <v>107</v>
      </c>
      <c r="G262" s="1" t="s">
        <v>389</v>
      </c>
      <c r="H262" s="12" t="s">
        <v>180</v>
      </c>
      <c r="I262" s="12" t="s">
        <v>180</v>
      </c>
      <c r="J262" t="s">
        <v>8</v>
      </c>
      <c r="K262">
        <v>14</v>
      </c>
      <c r="L262" s="1" t="str" cm="1">
        <f t="array" ref="L262">_xlfn.XLOOKUP(Y262,'Master AST results2'!AB$2:AB591,'Master AST results2'!K$2:K591)</f>
        <v xml:space="preserve"> &lt;=0.1200</v>
      </c>
      <c r="M262" s="1" t="str" cm="1">
        <f t="array" ref="M262">_xlfn.XLOOKUP(Y262,'Master AST results2'!AB$2:AB591,'Master AST results2'!M$2:M591)</f>
        <v xml:space="preserve"> &lt;=0.5000</v>
      </c>
      <c r="N262" s="1" t="str" cm="1">
        <f t="array" ref="N262">_xlfn.XLOOKUP(Y262,'Master AST results2'!AB$2:AB591,'Master AST results2'!O$2:O591)</f>
        <v xml:space="preserve"> &lt;=2.0000</v>
      </c>
      <c r="O262" s="1" t="str" cm="1">
        <f t="array" ref="O262">_xlfn.XLOOKUP(Y262,'Master AST results2'!AB$2:AB591,'Master AST results2'!Q$2:Q591)</f>
        <v xml:space="preserve"> &lt;=0.2500</v>
      </c>
      <c r="P262" s="1" t="str" cm="1">
        <f t="array" ref="P262">_xlfn.XLOOKUP(Y262,'Master AST results2'!AB$2:AB591,'Master AST results2'!S$2:S591)</f>
        <v xml:space="preserve"> &lt;=2.0000</v>
      </c>
      <c r="Q262" s="1" t="str" cm="1">
        <f t="array" ref="Q262">_xlfn.XLOOKUP(Y262,'Master AST results2'!AB$2:AB591,'Master AST results2'!T$2:T591)</f>
        <v xml:space="preserve"> &lt;=0.1200</v>
      </c>
      <c r="R262" s="1" t="str" cm="1">
        <f t="array" ref="R262">_xlfn.XLOOKUP(Y262,'Master AST results2'!AB$2:AB591,'Master AST results2'!U$2:U591)</f>
        <v xml:space="preserve"> &lt;=1.0000</v>
      </c>
      <c r="S262" s="1" t="str" cm="1">
        <f t="array" ref="S262">_xlfn.XLOOKUP(Y262,'Master AST results2'!AB$2:AB591,'Master AST results2'!V$2:V591)</f>
        <v xml:space="preserve"> &lt;=0.5000</v>
      </c>
      <c r="T262" s="1" t="str" cm="1">
        <f t="array" ref="T262">_xlfn.XLOOKUP(Y262, 'Master AST results2'!AB$2:AB591,'Master AST results2'!W$2:W591)</f>
        <v xml:space="preserve"> &gt;256.0000</v>
      </c>
      <c r="U262" s="1" t="str" cm="1">
        <f t="array" ref="U262">_xlfn.XLOOKUP(Y262,'Master AST results2'!AB$2:AB591,'Master AST results2'!X$2:X591)</f>
        <v xml:space="preserve"> &lt;=1.0000</v>
      </c>
      <c r="V262" s="1" t="s">
        <v>95</v>
      </c>
      <c r="W262" s="1">
        <v>1</v>
      </c>
      <c r="Y262" t="str">
        <f t="shared" si="4"/>
        <v>403989DOL</v>
      </c>
    </row>
    <row r="263" spans="1:27" x14ac:dyDescent="0.2">
      <c r="A263" cm="1">
        <f t="array" ref="A263">_xlfn.XLOOKUP(Y263,'NGS IDs for search'!I$2:I426,'NGS IDs for search'!A$2:A426)</f>
        <v>102</v>
      </c>
      <c r="B263" s="25">
        <v>403989</v>
      </c>
      <c r="C263" s="54" t="s">
        <v>392</v>
      </c>
      <c r="D263" s="25" cm="1">
        <f t="array" ref="D263">_xlfn.XLOOKUP(Y263,'WI &amp; IA results w tx'!R$2:R363,'WI &amp; IA results w tx'!D$2:D363)</f>
        <v>2</v>
      </c>
      <c r="E263" s="12" t="s">
        <v>106</v>
      </c>
      <c r="F263" s="19" t="s">
        <v>107</v>
      </c>
      <c r="G263" s="19" t="s">
        <v>389</v>
      </c>
      <c r="H263" s="12" t="s">
        <v>181</v>
      </c>
      <c r="I263" s="12" t="s">
        <v>181</v>
      </c>
      <c r="J263" s="25" t="s">
        <v>8</v>
      </c>
      <c r="K263" s="32">
        <v>39</v>
      </c>
      <c r="L263" s="1" t="str" cm="1">
        <f t="array" ref="L263">_xlfn.XLOOKUP(Y263,'Master AST results2'!AB$2:AB592,'Master AST results2'!K$2:K592)</f>
        <v xml:space="preserve"> &lt;=0.1200</v>
      </c>
      <c r="M263" s="1" t="str" cm="1">
        <f t="array" ref="M263">_xlfn.XLOOKUP(Y263,'Master AST results2'!AB$2:AB592,'Master AST results2'!M$2:M592)</f>
        <v xml:space="preserve"> &lt;=0.5000</v>
      </c>
      <c r="N263" s="1" t="str" cm="1">
        <f t="array" ref="N263">_xlfn.XLOOKUP(Y263,'Master AST results2'!AB$2:AB592,'Master AST results2'!O$2:O592)</f>
        <v xml:space="preserve"> &lt;=2.0000</v>
      </c>
      <c r="O263" s="1" t="str" cm="1">
        <f t="array" ref="O263">_xlfn.XLOOKUP(Y263,'Master AST results2'!AB$2:AB592,'Master AST results2'!Q$2:Q592)</f>
        <v xml:space="preserve"> &lt;=0.2500</v>
      </c>
      <c r="P263" s="1" t="str" cm="1">
        <f t="array" ref="P263">_xlfn.XLOOKUP(Y263,'Master AST results2'!AB$2:AB592,'Master AST results2'!S$2:S592)</f>
        <v xml:space="preserve"> &lt;=2.0000</v>
      </c>
      <c r="Q263" s="1" t="str" cm="1">
        <f t="array" ref="Q263">_xlfn.XLOOKUP(Y263,'Master AST results2'!AB$2:AB592,'Master AST results2'!T$2:T592)</f>
        <v xml:space="preserve"> &lt;=0.1200</v>
      </c>
      <c r="R263" s="1" t="str" cm="1">
        <f t="array" ref="R263">_xlfn.XLOOKUP(Y263,'Master AST results2'!AB$2:AB592,'Master AST results2'!U$2:U592)</f>
        <v xml:space="preserve"> &lt;=1.0000</v>
      </c>
      <c r="S263" s="1" t="str" cm="1">
        <f t="array" ref="S263">_xlfn.XLOOKUP(Y263,'Master AST results2'!AB$2:AB592,'Master AST results2'!V$2:V592)</f>
        <v xml:space="preserve"> &lt;=0.5000</v>
      </c>
      <c r="T263" s="1" cm="1">
        <f t="array" ref="T263">_xlfn.XLOOKUP(Y263, 'Master AST results2'!AB$2:AB592,'Master AST results2'!W$2:W592)</f>
        <v>256</v>
      </c>
      <c r="U263" s="1" t="str" cm="1">
        <f t="array" ref="U263">_xlfn.XLOOKUP(Y263,'Master AST results2'!AB$2:AB592,'Master AST results2'!X$2:X592)</f>
        <v xml:space="preserve"> &gt;8.0000</v>
      </c>
      <c r="V263" s="31" t="s">
        <v>95</v>
      </c>
      <c r="W263" s="1">
        <v>1</v>
      </c>
      <c r="Y263" t="str">
        <f t="shared" si="4"/>
        <v>403989PFL</v>
      </c>
    </row>
    <row r="264" spans="1:27" x14ac:dyDescent="0.2">
      <c r="A264" cm="1">
        <f t="array" ref="A264">_xlfn.XLOOKUP(Y264,'NGS IDs for search'!I$2:I427,'NGS IDs for search'!A$2:A427)</f>
        <v>176</v>
      </c>
      <c r="B264" s="9">
        <v>404337</v>
      </c>
      <c r="C264" s="54" t="s">
        <v>392</v>
      </c>
      <c r="D264" s="25" cm="1">
        <f t="array" ref="D264">_xlfn.XLOOKUP(Y264,'WI &amp; IA results w tx'!R$2:R364,'WI &amp; IA results w tx'!D$2:D364)</f>
        <v>1</v>
      </c>
      <c r="F264" s="35" t="s">
        <v>330</v>
      </c>
      <c r="G264" s="1" t="s">
        <v>387</v>
      </c>
      <c r="H264" s="12" t="s">
        <v>388</v>
      </c>
      <c r="I264" s="12" t="s">
        <v>181</v>
      </c>
      <c r="J264" t="s">
        <v>8</v>
      </c>
      <c r="K264">
        <v>59</v>
      </c>
      <c r="L264" s="1" t="str" cm="1">
        <f t="array" ref="L264">_xlfn.XLOOKUP(Y264,'Master AST results2'!AB$2:AB593,'Master AST results2'!K$2:K593)</f>
        <v xml:space="preserve"> &lt;=0.1200</v>
      </c>
      <c r="M264" s="1" t="str" cm="1">
        <f t="array" ref="M264">_xlfn.XLOOKUP(Y264,'Master AST results2'!AB$2:AB593,'Master AST results2'!M$2:M593)</f>
        <v xml:space="preserve"> &lt;=0.5000</v>
      </c>
      <c r="N264" s="1" t="str" cm="1">
        <f t="array" ref="N264">_xlfn.XLOOKUP(Y264,'Master AST results2'!AB$2:AB593,'Master AST results2'!O$2:O593)</f>
        <v xml:space="preserve"> &lt;=2.0000</v>
      </c>
      <c r="O264" s="1" t="str" cm="1">
        <f t="array" ref="O264">_xlfn.XLOOKUP(Y264,'Master AST results2'!AB$2:AB593,'Master AST results2'!Q$2:Q593)</f>
        <v xml:space="preserve"> &lt;=0.2500</v>
      </c>
      <c r="P264" s="1" t="str" cm="1">
        <f t="array" ref="P264">_xlfn.XLOOKUP(Y264,'Master AST results2'!AB$2:AB593,'Master AST results2'!S$2:S593)</f>
        <v xml:space="preserve"> &lt;=2.0000</v>
      </c>
      <c r="Q264" s="1" t="str" cm="1">
        <f t="array" ref="Q264">_xlfn.XLOOKUP(Y264,'Master AST results2'!AB$2:AB593,'Master AST results2'!T$2:T593)</f>
        <v xml:space="preserve"> &lt;=0.1200</v>
      </c>
      <c r="R264" s="1" t="str" cm="1">
        <f t="array" ref="R264">_xlfn.XLOOKUP(Y264,'Master AST results2'!AB$2:AB593,'Master AST results2'!U$2:U593)</f>
        <v xml:space="preserve"> &lt;=1.0000</v>
      </c>
      <c r="S264" s="1" t="str" cm="1">
        <f t="array" ref="S264">_xlfn.XLOOKUP(Y264,'Master AST results2'!AB$2:AB593,'Master AST results2'!V$2:V593)</f>
        <v xml:space="preserve"> &lt;=0.5000</v>
      </c>
      <c r="T264" s="1" t="str" cm="1">
        <f t="array" ref="T264">_xlfn.XLOOKUP(Y264, 'Master AST results2'!AB$2:AB593,'Master AST results2'!W$2:W593)</f>
        <v xml:space="preserve"> &gt;256.0000</v>
      </c>
      <c r="U264" s="1" t="str" cm="1">
        <f t="array" ref="U264">_xlfn.XLOOKUP(Y264,'Master AST results2'!AB$2:AB593,'Master AST results2'!X$2:X593)</f>
        <v xml:space="preserve"> &lt;=1.0000</v>
      </c>
      <c r="V264" s="1" t="s">
        <v>95</v>
      </c>
      <c r="W264" s="1">
        <v>1</v>
      </c>
      <c r="Y264" t="str">
        <f t="shared" si="4"/>
        <v>404337PFL</v>
      </c>
    </row>
    <row r="265" spans="1:27" x14ac:dyDescent="0.2">
      <c r="A265" cm="1">
        <f t="array" ref="A265">_xlfn.XLOOKUP(Y265,'NGS IDs for search'!I$2:I428,'NGS IDs for search'!A$2:A428)</f>
        <v>177</v>
      </c>
      <c r="B265" s="25">
        <v>404344</v>
      </c>
      <c r="C265" s="54" t="s">
        <v>392</v>
      </c>
      <c r="D265" s="25" cm="1">
        <f t="array" ref="D265">_xlfn.XLOOKUP(Y265,'WI &amp; IA results w tx'!R$2:R365,'WI &amp; IA results w tx'!D$2:D365)</f>
        <v>2</v>
      </c>
      <c r="E265" s="12" t="s">
        <v>97</v>
      </c>
      <c r="F265" s="60" t="s">
        <v>98</v>
      </c>
      <c r="G265" s="19" t="s">
        <v>387</v>
      </c>
      <c r="H265" s="12" t="s">
        <v>388</v>
      </c>
      <c r="I265" s="12" t="s">
        <v>181</v>
      </c>
      <c r="J265" s="25" t="s">
        <v>8</v>
      </c>
      <c r="K265" s="32">
        <v>40</v>
      </c>
      <c r="L265" s="1" t="str" cm="1">
        <f t="array" ref="L265">_xlfn.XLOOKUP(Y265,'Master AST results2'!AB$2:AB595,'Master AST results2'!K$2:K595)</f>
        <v xml:space="preserve"> &lt;=0.1200</v>
      </c>
      <c r="M265" s="1" t="str" cm="1">
        <f t="array" ref="M265">_xlfn.XLOOKUP(Y265,'Master AST results2'!AB$2:AB595,'Master AST results2'!M$2:M595)</f>
        <v xml:space="preserve"> &lt;=0.5000</v>
      </c>
      <c r="N265" s="1" t="str" cm="1">
        <f t="array" ref="N265">_xlfn.XLOOKUP(Y265,'Master AST results2'!AB$2:AB595,'Master AST results2'!O$2:O595)</f>
        <v xml:space="preserve"> &lt;=2.0000</v>
      </c>
      <c r="O265" s="1" t="str" cm="1">
        <f t="array" ref="O265">_xlfn.XLOOKUP(Y265,'Master AST results2'!AB$2:AB595,'Master AST results2'!Q$2:Q595)</f>
        <v xml:space="preserve"> &lt;=0.2500</v>
      </c>
      <c r="P265" s="1" t="str" cm="1">
        <f t="array" ref="P265">_xlfn.XLOOKUP(Y265,'Master AST results2'!AB$2:AB595,'Master AST results2'!S$2:S595)</f>
        <v xml:space="preserve"> &lt;=2.0000</v>
      </c>
      <c r="Q265" s="1" t="str" cm="1">
        <f t="array" ref="Q265">_xlfn.XLOOKUP(Y265,'Master AST results2'!AB$2:AB595,'Master AST results2'!T$2:T595)</f>
        <v xml:space="preserve"> &lt;=0.1200</v>
      </c>
      <c r="R265" s="1" t="str" cm="1">
        <f t="array" ref="R265">_xlfn.XLOOKUP(Y265,'Master AST results2'!AB$2:AB595,'Master AST results2'!U$2:U595)</f>
        <v xml:space="preserve"> &lt;=1.0000</v>
      </c>
      <c r="S265" s="1" t="str" cm="1">
        <f t="array" ref="S265">_xlfn.XLOOKUP(Y265,'Master AST results2'!AB$2:AB595,'Master AST results2'!V$2:V595)</f>
        <v xml:space="preserve"> &lt;=0.5000</v>
      </c>
      <c r="T265" s="1" t="str" cm="1">
        <f t="array" ref="T265">_xlfn.XLOOKUP(Y265, 'Master AST results2'!AB$2:AB595,'Master AST results2'!W$2:W595)</f>
        <v xml:space="preserve"> &lt;=32.0000</v>
      </c>
      <c r="U265" s="1" t="str" cm="1">
        <f t="array" ref="U265">_xlfn.XLOOKUP(Y265,'Master AST results2'!AB$2:AB595,'Master AST results2'!X$2:X595)</f>
        <v xml:space="preserve"> &lt;=1.0000</v>
      </c>
      <c r="V265" s="31" t="s">
        <v>95</v>
      </c>
      <c r="W265" s="1">
        <v>1</v>
      </c>
      <c r="Y265" t="str">
        <f t="shared" si="4"/>
        <v>404344PFL</v>
      </c>
    </row>
    <row r="266" spans="1:27" x14ac:dyDescent="0.2">
      <c r="A266" cm="1">
        <f t="array" ref="A266">_xlfn.XLOOKUP(Y266,'NGS IDs for search'!I$2:I429,'NGS IDs for search'!A$2:A429)</f>
        <v>178</v>
      </c>
      <c r="B266" s="25">
        <v>404344</v>
      </c>
      <c r="C266" s="54" t="s">
        <v>392</v>
      </c>
      <c r="D266" s="25" cm="1">
        <f t="array" ref="D266">_xlfn.XLOOKUP(Y266,'WI &amp; IA results w tx'!R$2:R366,'WI &amp; IA results w tx'!D$2:D366)</f>
        <v>2</v>
      </c>
      <c r="E266" s="12" t="s">
        <v>108</v>
      </c>
      <c r="F266" s="60" t="s">
        <v>332</v>
      </c>
      <c r="G266" s="19" t="s">
        <v>388</v>
      </c>
      <c r="H266" s="12" t="s">
        <v>388</v>
      </c>
      <c r="I266" s="12" t="s">
        <v>181</v>
      </c>
      <c r="J266" s="25" t="s">
        <v>11</v>
      </c>
      <c r="K266" s="32">
        <v>53</v>
      </c>
      <c r="L266" s="1" t="str" cm="1">
        <f t="array" ref="L266">_xlfn.XLOOKUP(Y266,'Master AST results2'!AB$2:AB596,'Master AST results2'!K$2:K596)</f>
        <v xml:space="preserve"> &lt;=0.1200</v>
      </c>
      <c r="M266" s="1" cm="1">
        <f t="array" ref="M266">_xlfn.XLOOKUP(Y266,'Master AST results2'!AB$2:AB596,'Master AST results2'!M$2:M596)</f>
        <v>2</v>
      </c>
      <c r="N266" s="1" t="str" cm="1">
        <f t="array" ref="N266">_xlfn.XLOOKUP(Y266,'Master AST results2'!AB$2:AB596,'Master AST results2'!O$2:O596)</f>
        <v xml:space="preserve"> &lt;=2.0000</v>
      </c>
      <c r="O266" s="1" t="str" cm="1">
        <f t="array" ref="O266">_xlfn.XLOOKUP(Y266,'Master AST results2'!AB$2:AB596,'Master AST results2'!Q$2:Q596)</f>
        <v xml:space="preserve"> &lt;=0.2500</v>
      </c>
      <c r="P266" s="1" t="str" cm="1">
        <f t="array" ref="P266">_xlfn.XLOOKUP(Y266,'Master AST results2'!AB$2:AB596,'Master AST results2'!S$2:S596)</f>
        <v xml:space="preserve"> &lt;=2.0000</v>
      </c>
      <c r="Q266" s="1" t="str" cm="1">
        <f t="array" ref="Q266">_xlfn.XLOOKUP(Y266,'Master AST results2'!AB$2:AB596,'Master AST results2'!T$2:T596)</f>
        <v xml:space="preserve"> &lt;=0.1200</v>
      </c>
      <c r="R266" s="1" t="str" cm="1">
        <f t="array" ref="R266">_xlfn.XLOOKUP(Y266,'Master AST results2'!AB$2:AB596,'Master AST results2'!U$2:U596)</f>
        <v xml:space="preserve"> &lt;=1.0000</v>
      </c>
      <c r="S266" s="1" t="str" cm="1">
        <f t="array" ref="S266">_xlfn.XLOOKUP(Y266,'Master AST results2'!AB$2:AB596,'Master AST results2'!V$2:V596)</f>
        <v xml:space="preserve"> &lt;=0.5000</v>
      </c>
      <c r="T266" s="1" t="str" cm="1">
        <f t="array" ref="T266">_xlfn.XLOOKUP(Y266, 'Master AST results2'!AB$2:AB596,'Master AST results2'!W$2:W596)</f>
        <v xml:space="preserve"> &lt;=32.0000</v>
      </c>
      <c r="U266" s="1" t="str" cm="1">
        <f t="array" ref="U266">_xlfn.XLOOKUP(Y266,'Master AST results2'!AB$2:AB596,'Master AST results2'!X$2:X596)</f>
        <v xml:space="preserve"> &lt;=1.0000</v>
      </c>
      <c r="V266" s="31" t="s">
        <v>95</v>
      </c>
      <c r="W266" s="1">
        <v>1</v>
      </c>
      <c r="Y266" t="str">
        <f t="shared" si="4"/>
        <v>404344PFR</v>
      </c>
    </row>
    <row r="267" spans="1:27" x14ac:dyDescent="0.2">
      <c r="A267" cm="1">
        <f t="array" ref="A267">_xlfn.XLOOKUP(Y267,'NGS IDs for search'!I$2:I305,'NGS IDs for search'!A$2:A305)</f>
        <v>19</v>
      </c>
      <c r="B267" s="25">
        <v>404623</v>
      </c>
      <c r="C267" s="54" t="s">
        <v>392</v>
      </c>
      <c r="D267" s="25" cm="1">
        <f t="array" ref="D267">_xlfn.XLOOKUP(Y267,'WI &amp; IA results w tx'!Q$2:Q352,'WI &amp; IA results w tx'!D$2:D352)</f>
        <v>1</v>
      </c>
      <c r="E267" s="12" t="s">
        <v>104</v>
      </c>
      <c r="F267" s="19" t="s">
        <v>105</v>
      </c>
      <c r="G267" s="19" t="s">
        <v>389</v>
      </c>
      <c r="H267" s="12" t="s">
        <v>180</v>
      </c>
      <c r="I267" s="12" t="s">
        <v>180</v>
      </c>
      <c r="J267" s="25" t="s">
        <v>8</v>
      </c>
      <c r="K267" s="32">
        <v>42</v>
      </c>
      <c r="L267" s="1" t="str" cm="1">
        <f t="array" ref="L267">_xlfn.XLOOKUP(Y267,'Master AST results2'!AB$2:AB597,'Master AST results2'!K$2:K597)</f>
        <v xml:space="preserve"> &lt;=0.1200</v>
      </c>
      <c r="M267" s="1" t="str" cm="1">
        <f t="array" ref="M267">_xlfn.XLOOKUP(Y267,'Master AST results2'!AB$2:AB597,'Master AST results2'!M$2:M597)</f>
        <v xml:space="preserve"> &lt;=0.5000</v>
      </c>
      <c r="N267" s="1" t="str" cm="1">
        <f t="array" ref="N267">_xlfn.XLOOKUP(Y267,'Master AST results2'!AB$2:AB597,'Master AST results2'!O$2:O597)</f>
        <v xml:space="preserve"> &lt;=2.0000</v>
      </c>
      <c r="O267" s="1" t="str" cm="1">
        <f t="array" ref="O267">_xlfn.XLOOKUP(Y267,'Master AST results2'!AB$2:AB597,'Master AST results2'!Q$2:Q597)</f>
        <v xml:space="preserve"> &lt;=0.2500</v>
      </c>
      <c r="P267" s="1" t="str" cm="1">
        <f t="array" ref="P267">_xlfn.XLOOKUP(Y267,'Master AST results2'!AB$2:AB597,'Master AST results2'!S$2:S597)</f>
        <v xml:space="preserve"> &lt;=2.0000</v>
      </c>
      <c r="Q267" s="1" t="str" cm="1">
        <f t="array" ref="Q267">_xlfn.XLOOKUP(Y267,'Master AST results2'!AB$2:AB597,'Master AST results2'!T$2:T597)</f>
        <v xml:space="preserve"> &lt;=0.1200</v>
      </c>
      <c r="R267" s="1" t="str" cm="1">
        <f t="array" ref="R267">_xlfn.XLOOKUP(Y267,'Master AST results2'!AB$2:AB597,'Master AST results2'!U$2:U597)</f>
        <v xml:space="preserve"> &lt;=1.0000</v>
      </c>
      <c r="S267" s="1" t="str" cm="1">
        <f t="array" ref="S267">_xlfn.XLOOKUP(Y267,'Master AST results2'!AB$2:AB597,'Master AST results2'!V$2:V597)</f>
        <v xml:space="preserve"> &lt;=0.5000</v>
      </c>
      <c r="T267" s="1" t="str" cm="1">
        <f t="array" ref="T267">_xlfn.XLOOKUP(Y267, 'Master AST results2'!AB$2:AB597,'Master AST results2'!W$2:W597)</f>
        <v xml:space="preserve"> &lt;=32.0000</v>
      </c>
      <c r="U267" s="1" t="str" cm="1">
        <f t="array" ref="U267">_xlfn.XLOOKUP(Y267,'Master AST results2'!AB$2:AB597,'Master AST results2'!X$2:X597)</f>
        <v xml:space="preserve"> &lt;=1.0000</v>
      </c>
      <c r="V267" s="31" t="s">
        <v>95</v>
      </c>
      <c r="W267" s="1">
        <v>1</v>
      </c>
      <c r="Y267" t="str">
        <f t="shared" si="4"/>
        <v>404623DOL</v>
      </c>
    </row>
    <row r="268" spans="1:27" x14ac:dyDescent="0.2">
      <c r="A268" cm="1">
        <f t="array" ref="A268">_xlfn.XLOOKUP(Y268,'NGS IDs for search'!I$2:I430,'NGS IDs for search'!A$2:A430)</f>
        <v>103</v>
      </c>
      <c r="B268" s="25">
        <v>404623</v>
      </c>
      <c r="C268" s="54" t="s">
        <v>392</v>
      </c>
      <c r="D268" s="25" cm="1">
        <f t="array" ref="D268">_xlfn.XLOOKUP(Y268,'WI &amp; IA results w tx'!R$2:R367,'WI &amp; IA results w tx'!D$2:D367)</f>
        <v>1</v>
      </c>
      <c r="E268" s="12" t="s">
        <v>104</v>
      </c>
      <c r="F268" s="60" t="s">
        <v>105</v>
      </c>
      <c r="G268" s="19" t="s">
        <v>389</v>
      </c>
      <c r="H268" s="12" t="s">
        <v>181</v>
      </c>
      <c r="I268" s="12" t="s">
        <v>181</v>
      </c>
      <c r="J268" s="25" t="s">
        <v>8</v>
      </c>
      <c r="K268" s="32">
        <v>43</v>
      </c>
      <c r="L268" s="1" t="str" cm="1">
        <f t="array" ref="L268">_xlfn.XLOOKUP(Y268,'Master AST results2'!AB$2:AB598,'Master AST results2'!K$2:K598)</f>
        <v xml:space="preserve"> &lt;=0.1200</v>
      </c>
      <c r="M268" s="1" t="str" cm="1">
        <f t="array" ref="M268">_xlfn.XLOOKUP(Y268,'Master AST results2'!AB$2:AB598,'Master AST results2'!M$2:M598)</f>
        <v xml:space="preserve"> &lt;=0.5000</v>
      </c>
      <c r="N268" s="1" t="str" cm="1">
        <f t="array" ref="N268">_xlfn.XLOOKUP(Y268,'Master AST results2'!AB$2:AB598,'Master AST results2'!O$2:O598)</f>
        <v xml:space="preserve"> &lt;=2.0000</v>
      </c>
      <c r="O268" s="1" t="str" cm="1">
        <f t="array" ref="O268">_xlfn.XLOOKUP(Y268,'Master AST results2'!AB$2:AB598,'Master AST results2'!Q$2:Q598)</f>
        <v xml:space="preserve"> &lt;=0.2500</v>
      </c>
      <c r="P268" s="1" t="str" cm="1">
        <f t="array" ref="P268">_xlfn.XLOOKUP(Y268,'Master AST results2'!AB$2:AB598,'Master AST results2'!S$2:S598)</f>
        <v xml:space="preserve"> &lt;=2.0000</v>
      </c>
      <c r="Q268" s="1" t="str" cm="1">
        <f t="array" ref="Q268">_xlfn.XLOOKUP(Y268,'Master AST results2'!AB$2:AB598,'Master AST results2'!T$2:T598)</f>
        <v xml:space="preserve"> &lt;=0.1200</v>
      </c>
      <c r="R268" s="1" t="str" cm="1">
        <f t="array" ref="R268">_xlfn.XLOOKUP(Y268,'Master AST results2'!AB$2:AB598,'Master AST results2'!U$2:U598)</f>
        <v xml:space="preserve"> &lt;=1.0000</v>
      </c>
      <c r="S268" s="1" t="str" cm="1">
        <f t="array" ref="S268">_xlfn.XLOOKUP(Y268,'Master AST results2'!AB$2:AB598,'Master AST results2'!V$2:V598)</f>
        <v xml:space="preserve"> &lt;=0.5000</v>
      </c>
      <c r="T268" s="1" t="str" cm="1">
        <f t="array" ref="T268">_xlfn.XLOOKUP(Y268, 'Master AST results2'!AB$2:AB598,'Master AST results2'!W$2:W598)</f>
        <v xml:space="preserve"> &lt;=32.0000</v>
      </c>
      <c r="U268" s="1" t="str" cm="1">
        <f t="array" ref="U268">_xlfn.XLOOKUP(Y268,'Master AST results2'!AB$2:AB598,'Master AST results2'!X$2:X598)</f>
        <v xml:space="preserve"> &lt;=1.0000</v>
      </c>
      <c r="V268" s="31" t="s">
        <v>95</v>
      </c>
      <c r="W268" s="1">
        <v>1</v>
      </c>
      <c r="Y268" t="str">
        <f t="shared" si="4"/>
        <v>404623PFL</v>
      </c>
    </row>
    <row r="269" spans="1:27" x14ac:dyDescent="0.2">
      <c r="A269" s="96" cm="1">
        <f t="array" ref="A269">_xlfn.XLOOKUP(Y269,'NGS IDs for search'!I$2:I306,'NGS IDs for search'!A$2:A306)</f>
        <v>20</v>
      </c>
      <c r="B269" s="118">
        <v>405715</v>
      </c>
      <c r="C269" s="97" t="s">
        <v>392</v>
      </c>
      <c r="D269" s="120" cm="1">
        <f t="array" ref="D269">_xlfn.XLOOKUP(Y269,'WI &amp; IA results w tx'!Q$2:Q353,'WI &amp; IA results w tx'!D$2:D353)</f>
        <v>1</v>
      </c>
      <c r="E269" s="96"/>
      <c r="F269" s="124" t="s">
        <v>330</v>
      </c>
      <c r="G269" s="98" t="s">
        <v>129</v>
      </c>
      <c r="H269" s="98" t="s">
        <v>129</v>
      </c>
      <c r="I269" s="98" t="s">
        <v>180</v>
      </c>
      <c r="J269" s="96" t="s">
        <v>8</v>
      </c>
      <c r="K269" s="96">
        <v>15</v>
      </c>
      <c r="L269" s="1" t="str" cm="1">
        <f t="array" ref="L269">_xlfn.XLOOKUP(Y269,'Master AST results2'!AB$2:AB599,'Master AST results2'!K$2:K599)</f>
        <v xml:space="preserve"> &lt;=0.1200</v>
      </c>
      <c r="M269" s="1" t="str" cm="1">
        <f t="array" ref="M269">_xlfn.XLOOKUP(Y269,'Master AST results2'!AB$2:AB599,'Master AST results2'!M$2:M599)</f>
        <v xml:space="preserve"> &lt;=0.5000</v>
      </c>
      <c r="N269" s="1" t="str" cm="1">
        <f t="array" ref="N269">_xlfn.XLOOKUP(Y269,'Master AST results2'!AB$2:AB599,'Master AST results2'!O$2:O599)</f>
        <v xml:space="preserve"> &lt;=2.0000</v>
      </c>
      <c r="O269" s="1" t="str" cm="1">
        <f t="array" ref="O269">_xlfn.XLOOKUP(Y269,'Master AST results2'!AB$2:AB599,'Master AST results2'!Q$2:Q599)</f>
        <v xml:space="preserve"> &lt;=0.2500</v>
      </c>
      <c r="P269" s="1" t="str" cm="1">
        <f t="array" ref="P269">_xlfn.XLOOKUP(Y269,'Master AST results2'!AB$2:AB599,'Master AST results2'!S$2:S599)</f>
        <v xml:space="preserve"> &lt;=2.0000</v>
      </c>
      <c r="Q269" s="1" t="str" cm="1">
        <f t="array" ref="Q269">_xlfn.XLOOKUP(Y269,'Master AST results2'!AB$2:AB599,'Master AST results2'!T$2:T599)</f>
        <v xml:space="preserve"> &lt;=0.1200</v>
      </c>
      <c r="R269" s="1" t="str" cm="1">
        <f t="array" ref="R269">_xlfn.XLOOKUP(Y269,'Master AST results2'!AB$2:AB599,'Master AST results2'!U$2:U599)</f>
        <v xml:space="preserve"> &lt;=1.0000</v>
      </c>
      <c r="S269" s="1" t="str" cm="1">
        <f t="array" ref="S269">_xlfn.XLOOKUP(Y269,'Master AST results2'!AB$2:AB599,'Master AST results2'!V$2:V599)</f>
        <v xml:space="preserve"> &lt;=0.5000</v>
      </c>
      <c r="T269" s="1" t="str" cm="1">
        <f t="array" ref="T269">_xlfn.XLOOKUP(Y269, 'Master AST results2'!AB$2:AB599,'Master AST results2'!W$2:W599)</f>
        <v xml:space="preserve"> &lt;=32.0000</v>
      </c>
      <c r="U269" s="1" t="str" cm="1">
        <f t="array" ref="U269">_xlfn.XLOOKUP(Y269,'Master AST results2'!AB$2:AB599,'Master AST results2'!X$2:X599)</f>
        <v xml:space="preserve"> &lt;=1.0000</v>
      </c>
      <c r="V269" s="1" t="s">
        <v>95</v>
      </c>
      <c r="W269" s="1">
        <v>1</v>
      </c>
      <c r="X269" s="96"/>
      <c r="Y269" s="96" t="str">
        <f t="shared" si="4"/>
        <v>405715DOL</v>
      </c>
    </row>
    <row r="270" spans="1:27" x14ac:dyDescent="0.2">
      <c r="A270" cm="1">
        <f t="array" ref="A270">_xlfn.XLOOKUP(Y270,'NGS IDs for search'!I$2:I431,'NGS IDs for search'!A$2:A431)</f>
        <v>104</v>
      </c>
      <c r="B270" s="9">
        <v>405715</v>
      </c>
      <c r="C270" s="54" t="s">
        <v>392</v>
      </c>
      <c r="D270" s="25" cm="1">
        <f t="array" ref="D270">_xlfn.XLOOKUP(Y270,'WI &amp; IA results w tx'!R$2:R368,'WI &amp; IA results w tx'!D$2:D368)</f>
        <v>1</v>
      </c>
      <c r="F270" s="35" t="s">
        <v>325</v>
      </c>
      <c r="G270" s="1" t="s">
        <v>387</v>
      </c>
      <c r="H270" s="12" t="s">
        <v>388</v>
      </c>
      <c r="I270" s="12" t="s">
        <v>181</v>
      </c>
      <c r="J270" t="s">
        <v>8</v>
      </c>
      <c r="K270">
        <v>44</v>
      </c>
      <c r="L270" s="1" t="str" cm="1">
        <f t="array" ref="L270">_xlfn.XLOOKUP(Y270,'Master AST results2'!AB$2:AB600,'Master AST results2'!K$2:K600)</f>
        <v xml:space="preserve"> &lt;=0.1200</v>
      </c>
      <c r="M270" s="1" t="str" cm="1">
        <f t="array" ref="M270">_xlfn.XLOOKUP(Y270,'Master AST results2'!AB$2:AB600,'Master AST results2'!M$2:M600)</f>
        <v xml:space="preserve"> &lt;=0.5000</v>
      </c>
      <c r="N270" s="1" t="str" cm="1">
        <f t="array" ref="N270">_xlfn.XLOOKUP(Y270,'Master AST results2'!AB$2:AB600,'Master AST results2'!O$2:O600)</f>
        <v xml:space="preserve"> &lt;=2.0000</v>
      </c>
      <c r="O270" s="1" t="str" cm="1">
        <f t="array" ref="O270">_xlfn.XLOOKUP(Y270,'Master AST results2'!AB$2:AB600,'Master AST results2'!Q$2:Q600)</f>
        <v xml:space="preserve"> &lt;=0.2500</v>
      </c>
      <c r="P270" s="1" t="str" cm="1">
        <f t="array" ref="P270">_xlfn.XLOOKUP(Y270,'Master AST results2'!AB$2:AB600,'Master AST results2'!S$2:S600)</f>
        <v xml:space="preserve"> &lt;=2.0000</v>
      </c>
      <c r="Q270" s="1" t="str" cm="1">
        <f t="array" ref="Q270">_xlfn.XLOOKUP(Y270,'Master AST results2'!AB$2:AB600,'Master AST results2'!T$2:T600)</f>
        <v xml:space="preserve"> &lt;=0.1200</v>
      </c>
      <c r="R270" s="1" t="str" cm="1">
        <f t="array" ref="R270">_xlfn.XLOOKUP(Y270,'Master AST results2'!AB$2:AB600,'Master AST results2'!U$2:U600)</f>
        <v xml:space="preserve"> &lt;=1.0000</v>
      </c>
      <c r="S270" s="1" t="str" cm="1">
        <f t="array" ref="S270">_xlfn.XLOOKUP(Y270,'Master AST results2'!AB$2:AB600,'Master AST results2'!V$2:V600)</f>
        <v xml:space="preserve"> &lt;=0.5000</v>
      </c>
      <c r="T270" s="1" t="str" cm="1">
        <f t="array" ref="T270">_xlfn.XLOOKUP(Y270, 'Master AST results2'!AB$2:AB600,'Master AST results2'!W$2:W600)</f>
        <v xml:space="preserve"> &lt;=32.0000</v>
      </c>
      <c r="U270" s="1" t="str" cm="1">
        <f t="array" ref="U270">_xlfn.XLOOKUP(Y270,'Master AST results2'!AB$2:AB600,'Master AST results2'!X$2:X600)</f>
        <v xml:space="preserve"> &lt;=1.0000</v>
      </c>
      <c r="V270" s="1" t="s">
        <v>95</v>
      </c>
      <c r="W270" s="1">
        <v>1</v>
      </c>
      <c r="Y270" t="str">
        <f t="shared" si="4"/>
        <v>405715PFL</v>
      </c>
    </row>
    <row r="271" spans="1:27" x14ac:dyDescent="0.2">
      <c r="A271" cm="1">
        <f t="array" ref="A271">_xlfn.XLOOKUP(Y271,'NGS IDs for search'!I$2:I432,'NGS IDs for search'!A$2:A432)</f>
        <v>179</v>
      </c>
      <c r="B271" s="25">
        <v>405715</v>
      </c>
      <c r="C271" s="54" t="s">
        <v>392</v>
      </c>
      <c r="D271" s="25" cm="1">
        <f t="array" ref="D271">_xlfn.XLOOKUP(Y271,'WI &amp; IA results w tx'!R$2:R369,'WI &amp; IA results w tx'!D$2:D369)</f>
        <v>1</v>
      </c>
      <c r="E271" s="11" t="s">
        <v>97</v>
      </c>
      <c r="F271" s="61" t="s">
        <v>98</v>
      </c>
      <c r="G271" s="19" t="s">
        <v>387</v>
      </c>
      <c r="H271" s="12" t="s">
        <v>388</v>
      </c>
      <c r="I271" s="12" t="s">
        <v>181</v>
      </c>
      <c r="J271" s="25" t="s">
        <v>11</v>
      </c>
      <c r="K271" s="32">
        <v>44</v>
      </c>
      <c r="L271" s="1" t="str" cm="1">
        <f t="array" ref="L271">_xlfn.XLOOKUP(Y271,'Master AST results2'!AB$2:AB601,'Master AST results2'!K$2:K601)</f>
        <v xml:space="preserve"> &lt;=0.1200</v>
      </c>
      <c r="M271" s="1" t="str" cm="1">
        <f t="array" ref="M271">_xlfn.XLOOKUP(Y271,'Master AST results2'!AB$2:AB601,'Master AST results2'!M$2:M601)</f>
        <v xml:space="preserve"> &lt;=0.5000</v>
      </c>
      <c r="N271" s="1" t="str" cm="1">
        <f t="array" ref="N271">_xlfn.XLOOKUP(Y271,'Master AST results2'!AB$2:AB601,'Master AST results2'!O$2:O601)</f>
        <v xml:space="preserve"> &lt;=2.0000</v>
      </c>
      <c r="O271" s="1" cm="1">
        <f t="array" ref="O271">_xlfn.XLOOKUP(Y271,'Master AST results2'!AB$2:AB601,'Master AST results2'!Q$2:Q601)</f>
        <v>1</v>
      </c>
      <c r="P271" s="1" t="str" cm="1">
        <f t="array" ref="P271">_xlfn.XLOOKUP(Y271,'Master AST results2'!AB$2:AB601,'Master AST results2'!S$2:S601)</f>
        <v xml:space="preserve"> &lt;=2.0000</v>
      </c>
      <c r="Q271" s="1" t="str" cm="1">
        <f t="array" ref="Q271">_xlfn.XLOOKUP(Y271,'Master AST results2'!AB$2:AB601,'Master AST results2'!T$2:T601)</f>
        <v xml:space="preserve"> &lt;=0.1200</v>
      </c>
      <c r="R271" s="1" t="str" cm="1">
        <f t="array" ref="R271">_xlfn.XLOOKUP(Y271,'Master AST results2'!AB$2:AB601,'Master AST results2'!U$2:U601)</f>
        <v xml:space="preserve"> &lt;=1.0000</v>
      </c>
      <c r="S271" s="1" t="str" cm="1">
        <f t="array" ref="S271">_xlfn.XLOOKUP(Y271,'Master AST results2'!AB$2:AB601,'Master AST results2'!V$2:V601)</f>
        <v xml:space="preserve"> &lt;=0.5000</v>
      </c>
      <c r="T271" s="1" t="str" cm="1">
        <f t="array" ref="T271">_xlfn.XLOOKUP(Y271, 'Master AST results2'!AB$2:AB601,'Master AST results2'!W$2:W601)</f>
        <v xml:space="preserve"> &lt;=32.0000</v>
      </c>
      <c r="U271" s="1" t="str" cm="1">
        <f t="array" ref="U271">_xlfn.XLOOKUP(Y271,'Master AST results2'!AB$2:AB601,'Master AST results2'!X$2:X601)</f>
        <v xml:space="preserve"> &gt;8.0000</v>
      </c>
      <c r="V271" s="31" t="s">
        <v>95</v>
      </c>
      <c r="W271" s="1">
        <v>1</v>
      </c>
      <c r="Y271" t="str">
        <f t="shared" si="4"/>
        <v>405715PFR</v>
      </c>
    </row>
    <row r="272" spans="1:27" x14ac:dyDescent="0.2">
      <c r="A272" cm="1">
        <f t="array" ref="A272">_xlfn.XLOOKUP(Y272,'NGS IDs for search'!I$2:I433,'NGS IDs for search'!A$2:A433)</f>
        <v>180</v>
      </c>
      <c r="B272" s="9">
        <v>701238</v>
      </c>
      <c r="C272" s="54" t="s">
        <v>392</v>
      </c>
      <c r="D272" s="25" cm="1">
        <f t="array" ref="D272">_xlfn.XLOOKUP(Y272,'WI &amp; IA results w tx'!R$2:R370,'WI &amp; IA results w tx'!D$2:D370)</f>
        <v>1</v>
      </c>
      <c r="F272" s="19" t="s">
        <v>107</v>
      </c>
      <c r="G272" s="1" t="s">
        <v>387</v>
      </c>
      <c r="H272" s="12" t="s">
        <v>388</v>
      </c>
      <c r="I272" s="12" t="s">
        <v>181</v>
      </c>
      <c r="J272" t="s">
        <v>11</v>
      </c>
      <c r="K272">
        <v>60</v>
      </c>
      <c r="L272" s="1" t="str" cm="1">
        <f t="array" ref="L272">_xlfn.XLOOKUP(Y272,'Master AST results2'!AB$2:AB602,'Master AST results2'!K$2:K602)</f>
        <v xml:space="preserve"> &lt;=0.1200</v>
      </c>
      <c r="M272" s="1" cm="1">
        <f t="array" ref="M272">_xlfn.XLOOKUP(Y272,'Master AST results2'!AB$2:AB602,'Master AST results2'!M$2:M602)</f>
        <v>1</v>
      </c>
      <c r="N272" s="1" t="str" cm="1">
        <f t="array" ref="N272">_xlfn.XLOOKUP(Y272,'Master AST results2'!AB$2:AB602,'Master AST results2'!O$2:O602)</f>
        <v xml:space="preserve"> &lt;=2.0000</v>
      </c>
      <c r="O272" s="1" t="str" cm="1">
        <f t="array" ref="O272">_xlfn.XLOOKUP(Y272,'Master AST results2'!AB$2:AB602,'Master AST results2'!Q$2:Q602)</f>
        <v xml:space="preserve"> &lt;=0.2500</v>
      </c>
      <c r="P272" s="1" t="str" cm="1">
        <f t="array" ref="P272">_xlfn.XLOOKUP(Y272,'Master AST results2'!AB$2:AB602,'Master AST results2'!S$2:S602)</f>
        <v xml:space="preserve"> &lt;=2.0000</v>
      </c>
      <c r="Q272" s="1" t="str" cm="1">
        <f t="array" ref="Q272">_xlfn.XLOOKUP(Y272,'Master AST results2'!AB$2:AB602,'Master AST results2'!T$2:T602)</f>
        <v xml:space="preserve"> &lt;=0.1200</v>
      </c>
      <c r="R272" s="1" t="str" cm="1">
        <f t="array" ref="R272">_xlfn.XLOOKUP(Y272,'Master AST results2'!AB$2:AB602,'Master AST results2'!U$2:U602)</f>
        <v xml:space="preserve"> &lt;=1.0000</v>
      </c>
      <c r="S272" s="1" t="str" cm="1">
        <f t="array" ref="S272">_xlfn.XLOOKUP(Y272,'Master AST results2'!AB$2:AB602,'Master AST results2'!V$2:V602)</f>
        <v xml:space="preserve"> &lt;=0.5000</v>
      </c>
      <c r="T272" s="1" t="str" cm="1">
        <f t="array" ref="T272">_xlfn.XLOOKUP(Y272, 'Master AST results2'!AB$2:AB602,'Master AST results2'!W$2:W602)</f>
        <v xml:space="preserve"> &gt;256.0000</v>
      </c>
      <c r="U272" s="1" t="str" cm="1">
        <f t="array" ref="U272">_xlfn.XLOOKUP(Y272,'Master AST results2'!AB$2:AB602,'Master AST results2'!X$2:X602)</f>
        <v xml:space="preserve"> &gt;8.0000</v>
      </c>
      <c r="V272" s="1" t="s">
        <v>95</v>
      </c>
      <c r="W272" s="1">
        <v>1</v>
      </c>
      <c r="Y272" t="str">
        <f t="shared" si="4"/>
        <v>701238PFR</v>
      </c>
    </row>
    <row r="273" spans="1:25" x14ac:dyDescent="0.2">
      <c r="A273" cm="1">
        <f t="array" ref="A273">_xlfn.XLOOKUP(Y273,'NGS IDs for search'!I$2:I435,'NGS IDs for search'!A$2:A435)</f>
        <v>181</v>
      </c>
      <c r="B273" s="9">
        <v>702130</v>
      </c>
      <c r="C273" s="54" t="s">
        <v>392</v>
      </c>
      <c r="D273" s="25" cm="1">
        <f t="array" ref="D273">_xlfn.XLOOKUP(Y273,'WI &amp; IA results w tx'!R$2:R372,'WI &amp; IA results w tx'!D$2:D372)</f>
        <v>2</v>
      </c>
      <c r="F273" s="35" t="s">
        <v>330</v>
      </c>
      <c r="G273" s="1" t="s">
        <v>387</v>
      </c>
      <c r="H273" s="12" t="s">
        <v>388</v>
      </c>
      <c r="I273" s="12" t="s">
        <v>181</v>
      </c>
      <c r="J273" t="s">
        <v>8</v>
      </c>
      <c r="K273">
        <v>61</v>
      </c>
      <c r="L273" s="1" cm="1">
        <f t="array" ref="L273">_xlfn.XLOOKUP(Y273,'Master AST results2'!AB$2:AB605,'Master AST results2'!K$2:K605)</f>
        <v>2</v>
      </c>
      <c r="M273" s="1" t="str" cm="1">
        <f t="array" ref="M273">_xlfn.XLOOKUP(Y273,'Master AST results2'!AB$2:AB605,'Master AST results2'!M$2:M605)</f>
        <v xml:space="preserve"> &lt;=0.5000</v>
      </c>
      <c r="N273" s="1" t="str" cm="1">
        <f t="array" ref="N273">_xlfn.XLOOKUP(Y273,'Master AST results2'!AB$2:AB605,'Master AST results2'!O$2:O605)</f>
        <v xml:space="preserve"> &lt;=2.0000</v>
      </c>
      <c r="O273" s="1" cm="1">
        <f t="array" ref="O273">_xlfn.XLOOKUP(Y273,'Master AST results2'!AB$2:AB605,'Master AST results2'!Q$2:Q605)</f>
        <v>0.5</v>
      </c>
      <c r="P273" s="1" t="str" cm="1">
        <f t="array" ref="P273">_xlfn.XLOOKUP(Y273,'Master AST results2'!AB$2:AB605,'Master AST results2'!S$2:S605)</f>
        <v xml:space="preserve"> &lt;=2.0000</v>
      </c>
      <c r="Q273" s="1" cm="1">
        <f t="array" ref="Q273">_xlfn.XLOOKUP(Y273,'Master AST results2'!AB$2:AB605,'Master AST results2'!T$2:T605)</f>
        <v>8</v>
      </c>
      <c r="R273" s="1" t="str" cm="1">
        <f t="array" ref="R273">_xlfn.XLOOKUP(Y273,'Master AST results2'!AB$2:AB605,'Master AST results2'!U$2:U605)</f>
        <v xml:space="preserve"> &lt;=1.0000</v>
      </c>
      <c r="S273" s="1" t="str" cm="1">
        <f t="array" ref="S273">_xlfn.XLOOKUP(Y273,'Master AST results2'!AB$2:AB605,'Master AST results2'!V$2:V605)</f>
        <v xml:space="preserve"> &lt;=0.5000</v>
      </c>
      <c r="T273" s="1" cm="1">
        <f t="array" ref="T273">_xlfn.XLOOKUP(Y273, 'Master AST results2'!AB$2:AB605,'Master AST results2'!W$2:W605)</f>
        <v>128</v>
      </c>
      <c r="U273" s="1" t="str" cm="1">
        <f t="array" ref="U273">_xlfn.XLOOKUP(Y273,'Master AST results2'!AB$2:AB605,'Master AST results2'!X$2:X605)</f>
        <v xml:space="preserve"> &gt;8.0000</v>
      </c>
      <c r="V273" s="1" t="s">
        <v>95</v>
      </c>
      <c r="W273" s="1">
        <v>1</v>
      </c>
      <c r="Y273" t="str">
        <f t="shared" si="4"/>
        <v>702130PFL</v>
      </c>
    </row>
    <row r="274" spans="1:25" x14ac:dyDescent="0.2">
      <c r="A274" cm="1">
        <f t="array" ref="A274">_xlfn.XLOOKUP(Y274,'NGS IDs for search'!I$2:I308,'NGS IDs for search'!A$2:A308)</f>
        <v>21</v>
      </c>
      <c r="B274" s="9">
        <v>702396</v>
      </c>
      <c r="C274" s="54" t="s">
        <v>392</v>
      </c>
      <c r="D274" s="25" cm="1">
        <f t="array" ref="D274">_xlfn.XLOOKUP(Y274,'WI &amp; IA results w tx'!Q$2:Q355,'WI &amp; IA results w tx'!D$2:D355)</f>
        <v>3</v>
      </c>
      <c r="F274" s="35" t="s">
        <v>325</v>
      </c>
      <c r="G274" s="1" t="s">
        <v>389</v>
      </c>
      <c r="H274" s="12" t="s">
        <v>180</v>
      </c>
      <c r="I274" s="12" t="s">
        <v>180</v>
      </c>
      <c r="J274" t="s">
        <v>8</v>
      </c>
      <c r="K274">
        <v>16</v>
      </c>
      <c r="L274" s="1" t="str" cm="1">
        <f t="array" ref="L274">_xlfn.XLOOKUP(Y274,'Master AST results2'!AB$2:AB606,'Master AST results2'!K$2:K606)</f>
        <v xml:space="preserve"> &lt;=0.1200</v>
      </c>
      <c r="M274" s="1" t="str" cm="1">
        <f t="array" ref="M274">_xlfn.XLOOKUP(Y274,'Master AST results2'!AB$2:AB606,'Master AST results2'!M$2:M606)</f>
        <v xml:space="preserve"> &lt;=0.5000</v>
      </c>
      <c r="N274" s="1" t="str" cm="1">
        <f t="array" ref="N274">_xlfn.XLOOKUP(Y274,'Master AST results2'!AB$2:AB606,'Master AST results2'!O$2:O606)</f>
        <v xml:space="preserve"> &lt;=2.0000</v>
      </c>
      <c r="O274" s="1" t="str" cm="1">
        <f t="array" ref="O274">_xlfn.XLOOKUP(Y274,'Master AST results2'!AB$2:AB606,'Master AST results2'!Q$2:Q606)</f>
        <v xml:space="preserve"> &lt;=0.2500</v>
      </c>
      <c r="P274" s="1" t="str" cm="1">
        <f t="array" ref="P274">_xlfn.XLOOKUP(Y274,'Master AST results2'!AB$2:AB606,'Master AST results2'!S$2:S606)</f>
        <v xml:space="preserve"> &lt;=2.0000</v>
      </c>
      <c r="Q274" s="1" t="str" cm="1">
        <f t="array" ref="Q274">_xlfn.XLOOKUP(Y274,'Master AST results2'!AB$2:AB606,'Master AST results2'!T$2:T606)</f>
        <v xml:space="preserve"> &lt;=0.1200</v>
      </c>
      <c r="R274" s="1" t="str" cm="1">
        <f t="array" ref="R274">_xlfn.XLOOKUP(Y274,'Master AST results2'!AB$2:AB606,'Master AST results2'!U$2:U606)</f>
        <v xml:space="preserve"> &lt;=1.0000</v>
      </c>
      <c r="S274" s="1" t="str" cm="1">
        <f t="array" ref="S274">_xlfn.XLOOKUP(Y274,'Master AST results2'!AB$2:AB606,'Master AST results2'!V$2:V606)</f>
        <v xml:space="preserve"> &lt;=0.5000</v>
      </c>
      <c r="T274" s="1" t="str" cm="1">
        <f t="array" ref="T274">_xlfn.XLOOKUP(Y274, 'Master AST results2'!AB$2:AB606,'Master AST results2'!W$2:W606)</f>
        <v xml:space="preserve"> &lt;=32.0000</v>
      </c>
      <c r="U274" s="1" t="str" cm="1">
        <f t="array" ref="U274">_xlfn.XLOOKUP(Y274,'Master AST results2'!AB$2:AB606,'Master AST results2'!X$2:X606)</f>
        <v xml:space="preserve"> &lt;=1.0000</v>
      </c>
      <c r="V274" s="1" t="s">
        <v>95</v>
      </c>
      <c r="W274" s="1">
        <v>1</v>
      </c>
      <c r="Y274" t="str">
        <f t="shared" si="4"/>
        <v>702396DOL</v>
      </c>
    </row>
    <row r="275" spans="1:25" x14ac:dyDescent="0.2">
      <c r="A275" cm="1">
        <f t="array" ref="A275">_xlfn.XLOOKUP(Y275,'NGS IDs for search'!I$2:I437,'NGS IDs for search'!A$2:A437)</f>
        <v>182</v>
      </c>
      <c r="B275" s="25">
        <v>702396</v>
      </c>
      <c r="C275" s="54" t="s">
        <v>392</v>
      </c>
      <c r="D275" s="25" cm="1">
        <f t="array" ref="D275">_xlfn.XLOOKUP(Y275,'WI &amp; IA results w tx'!R$2:R374,'WI &amp; IA results w tx'!D$2:D374)</f>
        <v>3</v>
      </c>
      <c r="E275" s="23" t="s">
        <v>104</v>
      </c>
      <c r="F275" s="60" t="s">
        <v>105</v>
      </c>
      <c r="G275" s="24" t="s">
        <v>387</v>
      </c>
      <c r="H275" s="12" t="s">
        <v>388</v>
      </c>
      <c r="I275" s="12" t="s">
        <v>181</v>
      </c>
      <c r="J275" t="s">
        <v>11</v>
      </c>
      <c r="K275" s="32">
        <v>47</v>
      </c>
      <c r="L275" s="1" t="str" cm="1">
        <f t="array" ref="L275">_xlfn.XLOOKUP(Y275,'Master AST results2'!AB$2:AB607,'Master AST results2'!K$2:K607)</f>
        <v xml:space="preserve"> &lt;=0.1200</v>
      </c>
      <c r="M275" s="1" t="str" cm="1">
        <f t="array" ref="M275">_xlfn.XLOOKUP(Y275,'Master AST results2'!AB$2:AB607,'Master AST results2'!M$2:M607)</f>
        <v xml:space="preserve"> &lt;=0.5000</v>
      </c>
      <c r="N275" s="1" t="str" cm="1">
        <f t="array" ref="N275">_xlfn.XLOOKUP(Y275,'Master AST results2'!AB$2:AB607,'Master AST results2'!O$2:O607)</f>
        <v xml:space="preserve"> &lt;=2.0000</v>
      </c>
      <c r="O275" s="1" t="str" cm="1">
        <f t="array" ref="O275">_xlfn.XLOOKUP(Y275,'Master AST results2'!AB$2:AB607,'Master AST results2'!Q$2:Q607)</f>
        <v xml:space="preserve"> &lt;=0.2500</v>
      </c>
      <c r="P275" s="1" t="str" cm="1">
        <f t="array" ref="P275">_xlfn.XLOOKUP(Y275,'Master AST results2'!AB$2:AB607,'Master AST results2'!S$2:S607)</f>
        <v xml:space="preserve"> &lt;=2.0000</v>
      </c>
      <c r="Q275" s="1" t="str" cm="1">
        <f t="array" ref="Q275">_xlfn.XLOOKUP(Y275,'Master AST results2'!AB$2:AB607,'Master AST results2'!T$2:T607)</f>
        <v xml:space="preserve"> &lt;=0.1200</v>
      </c>
      <c r="R275" s="1" t="str" cm="1">
        <f t="array" ref="R275">_xlfn.XLOOKUP(Y275,'Master AST results2'!AB$2:AB607,'Master AST results2'!U$2:U607)</f>
        <v xml:space="preserve"> &lt;=1.0000</v>
      </c>
      <c r="S275" s="1" t="str" cm="1">
        <f t="array" ref="S275">_xlfn.XLOOKUP(Y275,'Master AST results2'!AB$2:AB607,'Master AST results2'!V$2:V607)</f>
        <v xml:space="preserve"> &lt;=0.5000</v>
      </c>
      <c r="T275" s="1" t="str" cm="1">
        <f t="array" ref="T275">_xlfn.XLOOKUP(Y275, 'Master AST results2'!AB$2:AB607,'Master AST results2'!W$2:W607)</f>
        <v xml:space="preserve"> &lt;=32.0000</v>
      </c>
      <c r="U275" s="1" t="str" cm="1">
        <f t="array" ref="U275">_xlfn.XLOOKUP(Y275,'Master AST results2'!AB$2:AB607,'Master AST results2'!X$2:X607)</f>
        <v xml:space="preserve"> &lt;=1.0000</v>
      </c>
      <c r="V275" s="31" t="s">
        <v>95</v>
      </c>
      <c r="W275" s="1">
        <v>1</v>
      </c>
      <c r="Y275" t="str">
        <f t="shared" si="4"/>
        <v>702396PFR</v>
      </c>
    </row>
    <row r="276" spans="1:25" x14ac:dyDescent="0.2">
      <c r="A276" cm="1">
        <f t="array" ref="A276">_xlfn.XLOOKUP(Y276,'NGS IDs for search'!I$2:I436,'NGS IDs for search'!A$2:A436)</f>
        <v>105</v>
      </c>
      <c r="B276" s="25">
        <v>702396</v>
      </c>
      <c r="C276" s="54" t="s">
        <v>392</v>
      </c>
      <c r="D276" s="25" cm="1">
        <f t="array" ref="D276">_xlfn.XLOOKUP(Y276,'WI &amp; IA results w tx'!R$2:R373,'WI &amp; IA results w tx'!D$2:D373)</f>
        <v>3</v>
      </c>
      <c r="E276" s="12" t="s">
        <v>104</v>
      </c>
      <c r="F276" s="60" t="s">
        <v>105</v>
      </c>
      <c r="G276" s="19" t="s">
        <v>389</v>
      </c>
      <c r="H276" s="12" t="s">
        <v>181</v>
      </c>
      <c r="I276" s="12" t="s">
        <v>181</v>
      </c>
      <c r="J276" t="s">
        <v>8</v>
      </c>
      <c r="K276" s="32">
        <v>46</v>
      </c>
      <c r="L276" s="1" t="str" cm="1">
        <f t="array" ref="L276">_xlfn.XLOOKUP(Y276,'Master AST results2'!AB$2:AB608,'Master AST results2'!K$2:K608)</f>
        <v xml:space="preserve"> &lt;=0.1200</v>
      </c>
      <c r="M276" s="1" t="str" cm="1">
        <f t="array" ref="M276">_xlfn.XLOOKUP(Y276,'Master AST results2'!AB$2:AB608,'Master AST results2'!M$2:M608)</f>
        <v xml:space="preserve"> &lt;=0.5000</v>
      </c>
      <c r="N276" s="1" t="str" cm="1">
        <f t="array" ref="N276">_xlfn.XLOOKUP(Y276,'Master AST results2'!AB$2:AB608,'Master AST results2'!O$2:O608)</f>
        <v xml:space="preserve"> &lt;=2.0000</v>
      </c>
      <c r="O276" s="1" t="str" cm="1">
        <f t="array" ref="O276">_xlfn.XLOOKUP(Y276,'Master AST results2'!AB$2:AB608,'Master AST results2'!Q$2:Q608)</f>
        <v xml:space="preserve"> &lt;=0.2500</v>
      </c>
      <c r="P276" s="1" t="str" cm="1">
        <f t="array" ref="P276">_xlfn.XLOOKUP(Y276,'Master AST results2'!AB$2:AB608,'Master AST results2'!S$2:S608)</f>
        <v xml:space="preserve"> &lt;=2.0000</v>
      </c>
      <c r="Q276" s="1" t="str" cm="1">
        <f t="array" ref="Q276">_xlfn.XLOOKUP(Y276,'Master AST results2'!AB$2:AB608,'Master AST results2'!T$2:T608)</f>
        <v xml:space="preserve"> &lt;=0.1200</v>
      </c>
      <c r="R276" s="1" t="str" cm="1">
        <f t="array" ref="R276">_xlfn.XLOOKUP(Y276,'Master AST results2'!AB$2:AB608,'Master AST results2'!U$2:U608)</f>
        <v xml:space="preserve"> &lt;=1.0000</v>
      </c>
      <c r="S276" s="1" t="str" cm="1">
        <f t="array" ref="S276">_xlfn.XLOOKUP(Y276,'Master AST results2'!AB$2:AB608,'Master AST results2'!V$2:V608)</f>
        <v xml:space="preserve"> &lt;=0.5000</v>
      </c>
      <c r="T276" s="1" t="str" cm="1">
        <f t="array" ref="T276">_xlfn.XLOOKUP(Y276, 'Master AST results2'!AB$2:AB608,'Master AST results2'!W$2:W608)</f>
        <v xml:space="preserve"> &lt;=32.0000</v>
      </c>
      <c r="U276" s="1" t="str" cm="1">
        <f t="array" ref="U276">_xlfn.XLOOKUP(Y276,'Master AST results2'!AB$2:AB608,'Master AST results2'!X$2:X608)</f>
        <v xml:space="preserve"> &lt;=1.0000</v>
      </c>
      <c r="V276" s="31" t="s">
        <v>95</v>
      </c>
      <c r="W276" s="1">
        <v>1</v>
      </c>
      <c r="Y276" t="str">
        <f t="shared" si="4"/>
        <v>702396PFL</v>
      </c>
    </row>
    <row r="277" spans="1:25" x14ac:dyDescent="0.2">
      <c r="A277" s="96" cm="1">
        <f t="array" ref="A277">_xlfn.XLOOKUP(Y277,'NGS IDs for search'!I$2:I309,'NGS IDs for search'!A$2:A309)</f>
        <v>22</v>
      </c>
      <c r="B277" s="118">
        <v>703561</v>
      </c>
      <c r="C277" s="97" t="s">
        <v>392</v>
      </c>
      <c r="D277" s="120" cm="1">
        <f t="array" ref="D277">_xlfn.XLOOKUP(Y277,'WI &amp; IA results w tx'!Q$2:Q356,'WI &amp; IA results w tx'!D$2:D356)</f>
        <v>3</v>
      </c>
      <c r="E277" s="96"/>
      <c r="F277" s="124" t="s">
        <v>330</v>
      </c>
      <c r="G277" s="98" t="s">
        <v>129</v>
      </c>
      <c r="H277" s="98" t="s">
        <v>129</v>
      </c>
      <c r="I277" s="98" t="s">
        <v>180</v>
      </c>
      <c r="J277" s="96" t="s">
        <v>8</v>
      </c>
      <c r="K277" s="96">
        <v>17</v>
      </c>
      <c r="L277" s="1" t="str" cm="1">
        <f t="array" ref="L277">_xlfn.XLOOKUP(Y277,'Master AST results2'!AB$2:AB609,'Master AST results2'!K$2:K609)</f>
        <v xml:space="preserve"> &lt;=0.1200</v>
      </c>
      <c r="M277" s="1" t="str" cm="1">
        <f t="array" ref="M277">_xlfn.XLOOKUP(Y277,'Master AST results2'!AB$2:AB609,'Master AST results2'!M$2:M609)</f>
        <v xml:space="preserve"> &lt;=0.5000</v>
      </c>
      <c r="N277" s="1" t="str" cm="1">
        <f t="array" ref="N277">_xlfn.XLOOKUP(Y277,'Master AST results2'!AB$2:AB609,'Master AST results2'!O$2:O609)</f>
        <v xml:space="preserve"> &lt;=2.0000</v>
      </c>
      <c r="O277" s="1" t="str" cm="1">
        <f t="array" ref="O277">_xlfn.XLOOKUP(Y277,'Master AST results2'!AB$2:AB609,'Master AST results2'!Q$2:Q609)</f>
        <v xml:space="preserve"> &lt;=0.2500</v>
      </c>
      <c r="P277" s="1" t="str" cm="1">
        <f t="array" ref="P277">_xlfn.XLOOKUP(Y277,'Master AST results2'!AB$2:AB609,'Master AST results2'!S$2:S609)</f>
        <v xml:space="preserve"> &lt;=2.0000</v>
      </c>
      <c r="Q277" s="1" t="str" cm="1">
        <f t="array" ref="Q277">_xlfn.XLOOKUP(Y277,'Master AST results2'!AB$2:AB609,'Master AST results2'!T$2:T609)</f>
        <v xml:space="preserve"> &lt;=0.1200</v>
      </c>
      <c r="R277" s="1" t="str" cm="1">
        <f t="array" ref="R277">_xlfn.XLOOKUP(Y277,'Master AST results2'!AB$2:AB609,'Master AST results2'!U$2:U609)</f>
        <v xml:space="preserve"> &lt;=1.0000</v>
      </c>
      <c r="S277" s="1" t="str" cm="1">
        <f t="array" ref="S277">_xlfn.XLOOKUP(Y277,'Master AST results2'!AB$2:AB609,'Master AST results2'!V$2:V609)</f>
        <v xml:space="preserve"> &lt;=0.5000</v>
      </c>
      <c r="T277" s="1" t="str" cm="1">
        <f t="array" ref="T277">_xlfn.XLOOKUP(Y277, 'Master AST results2'!AB$2:AB609,'Master AST results2'!W$2:W609)</f>
        <v xml:space="preserve"> &gt;256.0000</v>
      </c>
      <c r="U277" s="1" t="str" cm="1">
        <f t="array" ref="U277">_xlfn.XLOOKUP(Y277,'Master AST results2'!AB$2:AB609,'Master AST results2'!X$2:X609)</f>
        <v xml:space="preserve"> &lt;=1.0000</v>
      </c>
      <c r="V277" s="1" t="s">
        <v>95</v>
      </c>
      <c r="W277" s="1">
        <v>1</v>
      </c>
      <c r="X277" s="96"/>
      <c r="Y277" s="96" t="str">
        <f t="shared" si="4"/>
        <v>703561DOL</v>
      </c>
    </row>
    <row r="278" spans="1:25" x14ac:dyDescent="0.2">
      <c r="A278" cm="1">
        <f t="array" ref="A278">_xlfn.XLOOKUP(Y278,'NGS IDs for search'!I$2:I438,'NGS IDs for search'!A$2:A438)</f>
        <v>106</v>
      </c>
      <c r="B278" s="9">
        <v>703561</v>
      </c>
      <c r="C278" s="54" t="s">
        <v>392</v>
      </c>
      <c r="D278" s="25" cm="1">
        <f t="array" ref="D278">_xlfn.XLOOKUP(Y278,'WI &amp; IA results w tx'!R$2:R375,'WI &amp; IA results w tx'!D$2:D375)</f>
        <v>3</v>
      </c>
      <c r="F278" s="19" t="s">
        <v>107</v>
      </c>
      <c r="G278" s="1" t="s">
        <v>387</v>
      </c>
      <c r="H278" s="12" t="s">
        <v>388</v>
      </c>
      <c r="I278" s="12" t="s">
        <v>181</v>
      </c>
      <c r="J278" t="s">
        <v>8</v>
      </c>
      <c r="K278">
        <v>45</v>
      </c>
      <c r="L278" s="1" t="str" cm="1">
        <f t="array" ref="L278">_xlfn.XLOOKUP(Y278,'Master AST results2'!AB$2:AB610,'Master AST results2'!K$2:K610)</f>
        <v xml:space="preserve"> &lt;=0.1200</v>
      </c>
      <c r="M278" s="1" t="str" cm="1">
        <f t="array" ref="M278">_xlfn.XLOOKUP(Y278,'Master AST results2'!AB$2:AB610,'Master AST results2'!M$2:M610)</f>
        <v xml:space="preserve"> &lt;=0.5000</v>
      </c>
      <c r="N278" s="1" t="str" cm="1">
        <f t="array" ref="N278">_xlfn.XLOOKUP(Y278,'Master AST results2'!AB$2:AB610,'Master AST results2'!O$2:O610)</f>
        <v xml:space="preserve"> &lt;=2.0000</v>
      </c>
      <c r="O278" s="1" t="str" cm="1">
        <f t="array" ref="O278">_xlfn.XLOOKUP(Y278,'Master AST results2'!AB$2:AB610,'Master AST results2'!Q$2:Q610)</f>
        <v xml:space="preserve"> &lt;=0.2500</v>
      </c>
      <c r="P278" s="1" t="str" cm="1">
        <f t="array" ref="P278">_xlfn.XLOOKUP(Y278,'Master AST results2'!AB$2:AB610,'Master AST results2'!S$2:S610)</f>
        <v xml:space="preserve"> &lt;=2.0000</v>
      </c>
      <c r="Q278" s="1" t="str" cm="1">
        <f t="array" ref="Q278">_xlfn.XLOOKUP(Y278,'Master AST results2'!AB$2:AB610,'Master AST results2'!T$2:T610)</f>
        <v xml:space="preserve"> &lt;=0.1200</v>
      </c>
      <c r="R278" s="1" t="str" cm="1">
        <f t="array" ref="R278">_xlfn.XLOOKUP(Y278,'Master AST results2'!AB$2:AB610,'Master AST results2'!U$2:U610)</f>
        <v xml:space="preserve"> &lt;=1.0000</v>
      </c>
      <c r="S278" s="1" t="str" cm="1">
        <f t="array" ref="S278">_xlfn.XLOOKUP(Y278,'Master AST results2'!AB$2:AB610,'Master AST results2'!V$2:V610)</f>
        <v xml:space="preserve"> &lt;=0.5000</v>
      </c>
      <c r="T278" s="1" t="str" cm="1">
        <f t="array" ref="T278">_xlfn.XLOOKUP(Y278, 'Master AST results2'!AB$2:AB610,'Master AST results2'!W$2:W610)</f>
        <v xml:space="preserve"> &lt;=32.0000</v>
      </c>
      <c r="U278" s="1" t="str" cm="1">
        <f t="array" ref="U278">_xlfn.XLOOKUP(Y278,'Master AST results2'!AB$2:AB610,'Master AST results2'!X$2:X610)</f>
        <v xml:space="preserve"> &lt;=1.0000</v>
      </c>
      <c r="V278" s="1" t="s">
        <v>95</v>
      </c>
      <c r="W278" s="1">
        <v>1</v>
      </c>
      <c r="Y278" t="str">
        <f t="shared" si="4"/>
        <v>703561PFL</v>
      </c>
    </row>
    <row r="279" spans="1:25" x14ac:dyDescent="0.2">
      <c r="A279" cm="1">
        <f t="array" ref="A279">_xlfn.XLOOKUP(Y279,'NGS IDs for search'!I$2:I439,'NGS IDs for search'!A$2:A439)</f>
        <v>183</v>
      </c>
      <c r="B279" s="25">
        <v>703561</v>
      </c>
      <c r="C279" s="54" t="s">
        <v>392</v>
      </c>
      <c r="D279" s="25" cm="1">
        <f t="array" ref="D279">_xlfn.XLOOKUP(Y279,'WI &amp; IA results w tx'!R$2:R376,'WI &amp; IA results w tx'!D$2:D376)</f>
        <v>3</v>
      </c>
      <c r="E279" s="12" t="s">
        <v>97</v>
      </c>
      <c r="F279" s="60" t="s">
        <v>98</v>
      </c>
      <c r="G279" s="19" t="s">
        <v>387</v>
      </c>
      <c r="H279" s="12" t="s">
        <v>181</v>
      </c>
      <c r="I279" s="12" t="s">
        <v>181</v>
      </c>
      <c r="J279" t="s">
        <v>11</v>
      </c>
      <c r="K279" s="32">
        <v>48</v>
      </c>
      <c r="L279" s="1" t="str" cm="1">
        <f t="array" ref="L279">_xlfn.XLOOKUP(Y279,'Master AST results2'!AB$2:AB611,'Master AST results2'!K$2:K611)</f>
        <v xml:space="preserve"> &lt;=0.1200</v>
      </c>
      <c r="M279" s="1" t="str" cm="1">
        <f t="array" ref="M279">_xlfn.XLOOKUP(Y279,'Master AST results2'!AB$2:AB611,'Master AST results2'!M$2:M611)</f>
        <v xml:space="preserve"> &lt;=0.5000</v>
      </c>
      <c r="N279" s="1" t="str" cm="1">
        <f t="array" ref="N279">_xlfn.XLOOKUP(Y279,'Master AST results2'!AB$2:AB611,'Master AST results2'!O$2:O611)</f>
        <v xml:space="preserve"> &lt;=2.0000</v>
      </c>
      <c r="O279" s="1" t="str" cm="1">
        <f t="array" ref="O279">_xlfn.XLOOKUP(Y279,'Master AST results2'!AB$2:AB611,'Master AST results2'!Q$2:Q611)</f>
        <v xml:space="preserve"> &lt;=0.2500</v>
      </c>
      <c r="P279" s="1" t="str" cm="1">
        <f t="array" ref="P279">_xlfn.XLOOKUP(Y279,'Master AST results2'!AB$2:AB611,'Master AST results2'!S$2:S611)</f>
        <v xml:space="preserve"> &lt;=2.0000</v>
      </c>
      <c r="Q279" s="1" t="str" cm="1">
        <f t="array" ref="Q279">_xlfn.XLOOKUP(Y279,'Master AST results2'!AB$2:AB611,'Master AST results2'!T$2:T611)</f>
        <v xml:space="preserve"> &lt;=0.1200</v>
      </c>
      <c r="R279" s="1" t="str" cm="1">
        <f t="array" ref="R279">_xlfn.XLOOKUP(Y279,'Master AST results2'!AB$2:AB611,'Master AST results2'!U$2:U611)</f>
        <v xml:space="preserve"> &lt;=1.0000</v>
      </c>
      <c r="S279" s="1" t="str" cm="1">
        <f t="array" ref="S279">_xlfn.XLOOKUP(Y279,'Master AST results2'!AB$2:AB611,'Master AST results2'!V$2:V611)</f>
        <v xml:space="preserve"> &lt;=0.5000</v>
      </c>
      <c r="T279" s="1" cm="1">
        <f t="array" ref="T279">_xlfn.XLOOKUP(Y279, 'Master AST results2'!AB$2:AB611,'Master AST results2'!W$2:W611)</f>
        <v>256</v>
      </c>
      <c r="U279" s="1" t="str" cm="1">
        <f t="array" ref="U279">_xlfn.XLOOKUP(Y279,'Master AST results2'!AB$2:AB611,'Master AST results2'!X$2:X611)</f>
        <v xml:space="preserve"> &lt;=1.0000</v>
      </c>
      <c r="V279" s="31" t="s">
        <v>95</v>
      </c>
      <c r="W279" s="1">
        <v>1</v>
      </c>
      <c r="Y279" t="str">
        <f t="shared" si="4"/>
        <v>703561PFR</v>
      </c>
    </row>
    <row r="280" spans="1:25" x14ac:dyDescent="0.2">
      <c r="A280" cm="1">
        <f t="array" ref="A280">_xlfn.XLOOKUP(Y280,'NGS IDs for search'!I$2:I310,'NGS IDs for search'!A$2:A310)</f>
        <v>23</v>
      </c>
      <c r="B280" s="9">
        <v>704761</v>
      </c>
      <c r="C280" s="54" t="s">
        <v>392</v>
      </c>
      <c r="D280" s="25" cm="1">
        <f t="array" ref="D280">_xlfn.XLOOKUP(Y280,'WI &amp; IA results w tx'!Q$2:Q357,'WI &amp; IA results w tx'!D$2:D357)</f>
        <v>3</v>
      </c>
      <c r="E280" s="59"/>
      <c r="F280" s="35" t="s">
        <v>330</v>
      </c>
      <c r="G280" s="62" t="s">
        <v>389</v>
      </c>
      <c r="H280" s="12" t="s">
        <v>180</v>
      </c>
      <c r="I280" s="12" t="s">
        <v>180</v>
      </c>
      <c r="J280" t="s">
        <v>11</v>
      </c>
      <c r="K280">
        <v>18</v>
      </c>
      <c r="L280" s="1" t="str" cm="1">
        <f t="array" ref="L280">_xlfn.XLOOKUP(Y280,'Master AST results2'!AB$2:AB612,'Master AST results2'!K$2:K612)</f>
        <v xml:space="preserve"> &lt;=0.1200</v>
      </c>
      <c r="M280" s="1" t="str" cm="1">
        <f t="array" ref="M280">_xlfn.XLOOKUP(Y280,'Master AST results2'!AB$2:AB612,'Master AST results2'!M$2:M612)</f>
        <v xml:space="preserve"> &lt;=0.5000</v>
      </c>
      <c r="N280" s="1" t="str" cm="1">
        <f t="array" ref="N280">_xlfn.XLOOKUP(Y280,'Master AST results2'!AB$2:AB612,'Master AST results2'!O$2:O612)</f>
        <v xml:space="preserve"> &lt;=2.0000</v>
      </c>
      <c r="O280" s="1" t="str" cm="1">
        <f t="array" ref="O280">_xlfn.XLOOKUP(Y280,'Master AST results2'!AB$2:AB612,'Master AST results2'!Q$2:Q612)</f>
        <v xml:space="preserve"> &lt;=0.2500</v>
      </c>
      <c r="P280" s="1" t="str" cm="1">
        <f t="array" ref="P280">_xlfn.XLOOKUP(Y280,'Master AST results2'!AB$2:AB612,'Master AST results2'!S$2:S612)</f>
        <v xml:space="preserve"> &lt;=2.0000</v>
      </c>
      <c r="Q280" s="1" t="str" cm="1">
        <f t="array" ref="Q280">_xlfn.XLOOKUP(Y280,'Master AST results2'!AB$2:AB612,'Master AST results2'!T$2:T612)</f>
        <v xml:space="preserve"> &lt;=0.1200</v>
      </c>
      <c r="R280" s="1" t="str" cm="1">
        <f t="array" ref="R280">_xlfn.XLOOKUP(Y280,'Master AST results2'!AB$2:AB612,'Master AST results2'!U$2:U612)</f>
        <v xml:space="preserve"> &lt;=1.0000</v>
      </c>
      <c r="S280" s="1" t="str" cm="1">
        <f t="array" ref="S280">_xlfn.XLOOKUP(Y280,'Master AST results2'!AB$2:AB612,'Master AST results2'!V$2:V612)</f>
        <v xml:space="preserve"> &lt;=0.5000</v>
      </c>
      <c r="T280" s="1" t="str" cm="1">
        <f t="array" ref="T280">_xlfn.XLOOKUP(Y280, 'Master AST results2'!AB$2:AB612,'Master AST results2'!W$2:W612)</f>
        <v xml:space="preserve"> &gt;256.0000</v>
      </c>
      <c r="U280" s="1" t="str" cm="1">
        <f t="array" ref="U280">_xlfn.XLOOKUP(Y280,'Master AST results2'!AB$2:AB612,'Master AST results2'!X$2:X612)</f>
        <v xml:space="preserve"> &lt;=1.0000</v>
      </c>
      <c r="V280" s="1" t="s">
        <v>95</v>
      </c>
      <c r="W280" s="1">
        <v>1</v>
      </c>
      <c r="Y280" t="str">
        <f t="shared" si="4"/>
        <v>704761DOR</v>
      </c>
    </row>
    <row r="281" spans="1:25" x14ac:dyDescent="0.2">
      <c r="A281" cm="1">
        <f t="array" ref="A281">_xlfn.XLOOKUP(Y281,'NGS IDs for search'!I$2:I440,'NGS IDs for search'!A$2:A440)</f>
        <v>107</v>
      </c>
      <c r="B281" s="25">
        <v>704761</v>
      </c>
      <c r="C281" s="54" t="s">
        <v>392</v>
      </c>
      <c r="D281" s="25" cm="1">
        <f t="array" ref="D281">_xlfn.XLOOKUP(Y281,'WI &amp; IA results w tx'!R$2:R377,'WI &amp; IA results w tx'!D$2:D377)</f>
        <v>3</v>
      </c>
      <c r="E281" s="12" t="s">
        <v>97</v>
      </c>
      <c r="F281" s="60" t="s">
        <v>98</v>
      </c>
      <c r="G281" s="19" t="s">
        <v>389</v>
      </c>
      <c r="H281" s="12" t="s">
        <v>181</v>
      </c>
      <c r="I281" s="12" t="s">
        <v>181</v>
      </c>
      <c r="J281" t="s">
        <v>11</v>
      </c>
      <c r="K281" s="32">
        <v>49</v>
      </c>
      <c r="L281" s="1" t="str" cm="1">
        <f t="array" ref="L281">_xlfn.XLOOKUP(Y281,'Master AST results2'!AB$2:AB613,'Master AST results2'!K$2:K613)</f>
        <v xml:space="preserve"> &lt;=0.1200</v>
      </c>
      <c r="M281" s="1" t="str" cm="1">
        <f t="array" ref="M281">_xlfn.XLOOKUP(Y281,'Master AST results2'!AB$2:AB613,'Master AST results2'!M$2:M613)</f>
        <v xml:space="preserve"> &lt;=0.5000</v>
      </c>
      <c r="N281" s="1" t="str" cm="1">
        <f t="array" ref="N281">_xlfn.XLOOKUP(Y281,'Master AST results2'!AB$2:AB613,'Master AST results2'!O$2:O613)</f>
        <v xml:space="preserve"> &lt;=2.0000</v>
      </c>
      <c r="O281" s="1" t="str" cm="1">
        <f t="array" ref="O281">_xlfn.XLOOKUP(Y281,'Master AST results2'!AB$2:AB613,'Master AST results2'!Q$2:Q613)</f>
        <v xml:space="preserve"> &lt;=0.2500</v>
      </c>
      <c r="P281" s="1" t="str" cm="1">
        <f t="array" ref="P281">_xlfn.XLOOKUP(Y281,'Master AST results2'!AB$2:AB613,'Master AST results2'!S$2:S613)</f>
        <v xml:space="preserve"> &lt;=2.0000</v>
      </c>
      <c r="Q281" s="1" t="str" cm="1">
        <f t="array" ref="Q281">_xlfn.XLOOKUP(Y281,'Master AST results2'!AB$2:AB613,'Master AST results2'!T$2:T613)</f>
        <v xml:space="preserve"> &lt;=0.1200</v>
      </c>
      <c r="R281" s="1" t="str" cm="1">
        <f t="array" ref="R281">_xlfn.XLOOKUP(Y281,'Master AST results2'!AB$2:AB613,'Master AST results2'!U$2:U613)</f>
        <v xml:space="preserve"> &lt;=1.0000</v>
      </c>
      <c r="S281" s="1" t="str" cm="1">
        <f t="array" ref="S281">_xlfn.XLOOKUP(Y281,'Master AST results2'!AB$2:AB613,'Master AST results2'!V$2:V613)</f>
        <v xml:space="preserve"> &lt;=0.5000</v>
      </c>
      <c r="T281" s="1" t="str" cm="1">
        <f t="array" ref="T281">_xlfn.XLOOKUP(Y281, 'Master AST results2'!AB$2:AB613,'Master AST results2'!W$2:W613)</f>
        <v xml:space="preserve"> &lt;=32.0000</v>
      </c>
      <c r="U281" s="1" t="str" cm="1">
        <f t="array" ref="U281">_xlfn.XLOOKUP(Y281,'Master AST results2'!AB$2:AB613,'Master AST results2'!X$2:X613)</f>
        <v xml:space="preserve"> &lt;=1.0000</v>
      </c>
      <c r="V281" s="31" t="s">
        <v>95</v>
      </c>
      <c r="W281" s="1">
        <v>1</v>
      </c>
      <c r="Y281" t="str">
        <f t="shared" si="4"/>
        <v>704761PFR</v>
      </c>
    </row>
    <row r="282" spans="1:25" x14ac:dyDescent="0.2">
      <c r="A282" cm="1">
        <f t="array" ref="A282">_xlfn.XLOOKUP(Y282,'NGS IDs for search'!I$2:I311,'NGS IDs for search'!A$2:A311)</f>
        <v>24</v>
      </c>
      <c r="B282" s="25">
        <v>705674</v>
      </c>
      <c r="C282" s="54" t="s">
        <v>392</v>
      </c>
      <c r="D282" s="25" cm="1">
        <f t="array" ref="D282">_xlfn.XLOOKUP(Y282,'WI &amp; IA results w tx'!Q$2:Q358,'WI &amp; IA results w tx'!D$2:D358)</f>
        <v>3</v>
      </c>
      <c r="E282" s="12" t="s">
        <v>97</v>
      </c>
      <c r="F282" s="60" t="s">
        <v>98</v>
      </c>
      <c r="G282" s="19" t="s">
        <v>389</v>
      </c>
      <c r="H282" s="12" t="s">
        <v>180</v>
      </c>
      <c r="I282" s="12" t="s">
        <v>180</v>
      </c>
      <c r="J282" t="s">
        <v>8</v>
      </c>
      <c r="K282" s="32">
        <v>50</v>
      </c>
      <c r="L282" s="1" t="str" cm="1">
        <f t="array" ref="L282">_xlfn.XLOOKUP(Y282,'Master AST results2'!AB$2:AB614,'Master AST results2'!K$2:K614)</f>
        <v xml:space="preserve"> &lt;=0.1200</v>
      </c>
      <c r="M282" s="1" t="str" cm="1">
        <f t="array" ref="M282">_xlfn.XLOOKUP(Y282,'Master AST results2'!AB$2:AB614,'Master AST results2'!M$2:M614)</f>
        <v xml:space="preserve"> &lt;=0.5000</v>
      </c>
      <c r="N282" s="1" t="str" cm="1">
        <f t="array" ref="N282">_xlfn.XLOOKUP(Y282,'Master AST results2'!AB$2:AB614,'Master AST results2'!O$2:O614)</f>
        <v xml:space="preserve"> &lt;=2.0000</v>
      </c>
      <c r="O282" s="1" t="str" cm="1">
        <f t="array" ref="O282">_xlfn.XLOOKUP(Y282,'Master AST results2'!AB$2:AB614,'Master AST results2'!Q$2:Q614)</f>
        <v xml:space="preserve"> &lt;=0.2500</v>
      </c>
      <c r="P282" s="1" t="str" cm="1">
        <f t="array" ref="P282">_xlfn.XLOOKUP(Y282,'Master AST results2'!AB$2:AB614,'Master AST results2'!S$2:S614)</f>
        <v xml:space="preserve"> &lt;=2.0000</v>
      </c>
      <c r="Q282" s="1" t="str" cm="1">
        <f t="array" ref="Q282">_xlfn.XLOOKUP(Y282,'Master AST results2'!AB$2:AB614,'Master AST results2'!T$2:T614)</f>
        <v xml:space="preserve"> &lt;=0.1200</v>
      </c>
      <c r="R282" s="1" t="str" cm="1">
        <f t="array" ref="R282">_xlfn.XLOOKUP(Y282,'Master AST results2'!AB$2:AB614,'Master AST results2'!U$2:U614)</f>
        <v xml:space="preserve"> &lt;=1.0000</v>
      </c>
      <c r="S282" s="1" t="str" cm="1">
        <f t="array" ref="S282">_xlfn.XLOOKUP(Y282,'Master AST results2'!AB$2:AB614,'Master AST results2'!V$2:V614)</f>
        <v xml:space="preserve"> &lt;=0.5000</v>
      </c>
      <c r="T282" s="1" cm="1">
        <f t="array" ref="T282">_xlfn.XLOOKUP(Y282, 'Master AST results2'!AB$2:AB614,'Master AST results2'!W$2:W614)</f>
        <v>256</v>
      </c>
      <c r="U282" s="1" t="str" cm="1">
        <f t="array" ref="U282">_xlfn.XLOOKUP(Y282,'Master AST results2'!AB$2:AB614,'Master AST results2'!X$2:X614)</f>
        <v xml:space="preserve"> &lt;=1.0000</v>
      </c>
      <c r="V282" s="31" t="s">
        <v>95</v>
      </c>
      <c r="W282" s="1">
        <v>1</v>
      </c>
      <c r="Y282" t="str">
        <f t="shared" si="4"/>
        <v>705674DOL</v>
      </c>
    </row>
    <row r="283" spans="1:25" x14ac:dyDescent="0.2">
      <c r="A283" t="e" cm="1">
        <f t="array" ref="A283">_xlfn.XLOOKUP(Y283,'NGS IDs for search'!I$2:I312,'NGS IDs for search'!A$2:A312)</f>
        <v>#N/A</v>
      </c>
      <c r="B283" s="25">
        <v>705674</v>
      </c>
      <c r="C283" s="54" t="s">
        <v>392</v>
      </c>
      <c r="D283" s="25" cm="1">
        <f t="array" ref="D283">_xlfn.XLOOKUP(Y283,'WI &amp; IA results w tx'!R$2:R379,'WI &amp; IA results w tx'!D$2:D379)</f>
        <v>3</v>
      </c>
      <c r="E283" s="12" t="s">
        <v>97</v>
      </c>
      <c r="F283" s="60" t="s">
        <v>98</v>
      </c>
      <c r="G283" s="19" t="s">
        <v>387</v>
      </c>
      <c r="H283" s="12" t="s">
        <v>388</v>
      </c>
      <c r="I283" s="12" t="s">
        <v>181</v>
      </c>
      <c r="J283" t="s">
        <v>11</v>
      </c>
      <c r="K283" s="32">
        <v>52.1</v>
      </c>
      <c r="L283" s="1" t="str" cm="1">
        <f t="array" ref="L283">_xlfn.XLOOKUP(Y283,'Master AST results2'!AB$2:AB615,'Master AST results2'!K$2:K615)</f>
        <v xml:space="preserve"> &lt;=0.1200</v>
      </c>
      <c r="M283" s="1" cm="1">
        <f t="array" ref="M283">_xlfn.XLOOKUP(Y283,'Master AST results2'!AB$2:AB615,'Master AST results2'!M$2:M615)</f>
        <v>1</v>
      </c>
      <c r="N283" s="1" t="str" cm="1">
        <f t="array" ref="N283">_xlfn.XLOOKUP(Y283,'Master AST results2'!AB$2:AB615,'Master AST results2'!O$2:O615)</f>
        <v xml:space="preserve"> &lt;=2.0000</v>
      </c>
      <c r="O283" s="1" t="str" cm="1">
        <f t="array" ref="O283">_xlfn.XLOOKUP(Y283,'Master AST results2'!AB$2:AB615,'Master AST results2'!Q$2:Q615)</f>
        <v xml:space="preserve"> &gt;4.0000</v>
      </c>
      <c r="P283" s="1" t="str" cm="1">
        <f t="array" ref="P283">_xlfn.XLOOKUP(Y283,'Master AST results2'!AB$2:AB615,'Master AST results2'!S$2:S615)</f>
        <v xml:space="preserve"> &lt;=2.0000</v>
      </c>
      <c r="Q283" s="1" t="str" cm="1">
        <f t="array" ref="Q283">_xlfn.XLOOKUP(Y283,'Master AST results2'!AB$2:AB615,'Master AST results2'!T$2:T615)</f>
        <v xml:space="preserve"> &lt;=0.1200</v>
      </c>
      <c r="R283" s="1" t="str" cm="1">
        <f t="array" ref="R283">_xlfn.XLOOKUP(Y283,'Master AST results2'!AB$2:AB615,'Master AST results2'!U$2:U615)</f>
        <v xml:space="preserve"> &lt;=1.0000</v>
      </c>
      <c r="S283" s="1" t="str" cm="1">
        <f t="array" ref="S283">_xlfn.XLOOKUP(Y283,'Master AST results2'!AB$2:AB615,'Master AST results2'!V$2:V615)</f>
        <v xml:space="preserve"> &gt;4.0000</v>
      </c>
      <c r="T283" s="1" t="str" cm="1">
        <f t="array" ref="T283">_xlfn.XLOOKUP(Y283, 'Master AST results2'!AB$2:AB615,'Master AST results2'!W$2:W615)</f>
        <v xml:space="preserve"> &lt;=32.0000</v>
      </c>
      <c r="U283" s="1" t="str" cm="1">
        <f t="array" ref="U283">_xlfn.XLOOKUP(Y283,'Master AST results2'!AB$2:AB615,'Master AST results2'!X$2:X615)</f>
        <v xml:space="preserve"> &gt;8.0000</v>
      </c>
      <c r="V283" s="31" t="s">
        <v>95</v>
      </c>
      <c r="W283" s="1">
        <v>1</v>
      </c>
      <c r="Y283" t="str">
        <f t="shared" si="4"/>
        <v>705674PFR</v>
      </c>
    </row>
    <row r="284" spans="1:25" x14ac:dyDescent="0.2">
      <c r="A284" t="e" cm="1">
        <f t="array" ref="A284">_xlfn.XLOOKUP(Y284,'NGS IDs for search'!I$2:I442,'NGS IDs for search'!A$2:A442)</f>
        <v>#N/A</v>
      </c>
      <c r="B284" s="25">
        <v>705674</v>
      </c>
      <c r="C284" s="54" t="s">
        <v>392</v>
      </c>
      <c r="D284" s="25" cm="1">
        <f t="array" ref="D284">_xlfn.XLOOKUP(Y284,'WI &amp; IA results w tx'!R$2:R380,'WI &amp; IA results w tx'!D$2:D380)</f>
        <v>3</v>
      </c>
      <c r="E284" s="12" t="s">
        <v>109</v>
      </c>
      <c r="F284" s="60" t="s">
        <v>110</v>
      </c>
      <c r="G284" s="19" t="s">
        <v>387</v>
      </c>
      <c r="H284" s="12" t="s">
        <v>388</v>
      </c>
      <c r="I284" s="12" t="s">
        <v>181</v>
      </c>
      <c r="J284" s="25" t="s">
        <v>11</v>
      </c>
      <c r="K284" s="32">
        <v>52.2</v>
      </c>
      <c r="L284" s="1" t="str" cm="1">
        <f t="array" ref="L284">_xlfn.XLOOKUP(Y284,'Master AST results2'!AB$2:AB616,'Master AST results2'!K$2:K616)</f>
        <v xml:space="preserve"> &lt;=0.1200</v>
      </c>
      <c r="M284" s="1" cm="1">
        <f t="array" ref="M284">_xlfn.XLOOKUP(Y284,'Master AST results2'!AB$2:AB616,'Master AST results2'!M$2:M616)</f>
        <v>1</v>
      </c>
      <c r="N284" s="1" t="str" cm="1">
        <f t="array" ref="N284">_xlfn.XLOOKUP(Y284,'Master AST results2'!AB$2:AB616,'Master AST results2'!O$2:O616)</f>
        <v xml:space="preserve"> &lt;=2.0000</v>
      </c>
      <c r="O284" s="1" t="str" cm="1">
        <f t="array" ref="O284">_xlfn.XLOOKUP(Y284,'Master AST results2'!AB$2:AB616,'Master AST results2'!Q$2:Q616)</f>
        <v xml:space="preserve"> &gt;4.0000</v>
      </c>
      <c r="P284" s="1" t="str" cm="1">
        <f t="array" ref="P284">_xlfn.XLOOKUP(Y284,'Master AST results2'!AB$2:AB616,'Master AST results2'!S$2:S616)</f>
        <v xml:space="preserve"> &lt;=2.0000</v>
      </c>
      <c r="Q284" s="1" t="str" cm="1">
        <f t="array" ref="Q284">_xlfn.XLOOKUP(Y284,'Master AST results2'!AB$2:AB616,'Master AST results2'!T$2:T616)</f>
        <v xml:space="preserve"> &lt;=0.1200</v>
      </c>
      <c r="R284" s="1" t="str" cm="1">
        <f t="array" ref="R284">_xlfn.XLOOKUP(Y284,'Master AST results2'!AB$2:AB616,'Master AST results2'!U$2:U616)</f>
        <v xml:space="preserve"> &lt;=1.0000</v>
      </c>
      <c r="S284" s="1" t="str" cm="1">
        <f t="array" ref="S284">_xlfn.XLOOKUP(Y284,'Master AST results2'!AB$2:AB616,'Master AST results2'!V$2:V616)</f>
        <v xml:space="preserve"> &gt;4.0000</v>
      </c>
      <c r="T284" s="1" t="str" cm="1">
        <f t="array" ref="T284">_xlfn.XLOOKUP(Y284, 'Master AST results2'!AB$2:AB616,'Master AST results2'!W$2:W616)</f>
        <v xml:space="preserve"> &lt;=32.0000</v>
      </c>
      <c r="U284" s="1" t="str" cm="1">
        <f t="array" ref="U284">_xlfn.XLOOKUP(Y284,'Master AST results2'!AB$2:AB616,'Master AST results2'!X$2:X616)</f>
        <v xml:space="preserve"> &gt;8.0000</v>
      </c>
      <c r="V284" s="31" t="s">
        <v>95</v>
      </c>
      <c r="W284" s="1">
        <v>1</v>
      </c>
      <c r="Y284" t="str">
        <f t="shared" si="4"/>
        <v>705674PFR</v>
      </c>
    </row>
    <row r="285" spans="1:25" x14ac:dyDescent="0.2">
      <c r="A285" cm="1">
        <f t="array" ref="A285">_xlfn.XLOOKUP(Y285,'NGS IDs for search'!I$2:I441,'NGS IDs for search'!A$2:A441)</f>
        <v>108</v>
      </c>
      <c r="B285" s="25">
        <v>705674</v>
      </c>
      <c r="C285" s="54" t="s">
        <v>392</v>
      </c>
      <c r="D285" s="25" cm="1">
        <f t="array" ref="D285">_xlfn.XLOOKUP(Y285,'WI &amp; IA results w tx'!R$2:R378,'WI &amp; IA results w tx'!D$2:D378)</f>
        <v>3</v>
      </c>
      <c r="E285" s="12" t="s">
        <v>97</v>
      </c>
      <c r="F285" s="60" t="s">
        <v>98</v>
      </c>
      <c r="G285" s="19" t="s">
        <v>389</v>
      </c>
      <c r="H285" s="12" t="s">
        <v>181</v>
      </c>
      <c r="I285" s="12" t="s">
        <v>181</v>
      </c>
      <c r="J285" t="s">
        <v>8</v>
      </c>
      <c r="K285" s="32">
        <v>51</v>
      </c>
      <c r="L285" s="1" t="str" cm="1">
        <f t="array" ref="L285">_xlfn.XLOOKUP(Y285,'Master AST results2'!AB$2:AB617,'Master AST results2'!K$2:K617)</f>
        <v xml:space="preserve"> &lt;=0.1200</v>
      </c>
      <c r="M285" s="1" t="str" cm="1">
        <f t="array" ref="M285">_xlfn.XLOOKUP(Y285,'Master AST results2'!AB$2:AB617,'Master AST results2'!M$2:M617)</f>
        <v xml:space="preserve"> &lt;=0.5000</v>
      </c>
      <c r="N285" s="1" t="str" cm="1">
        <f t="array" ref="N285">_xlfn.XLOOKUP(Y285,'Master AST results2'!AB$2:AB617,'Master AST results2'!O$2:O617)</f>
        <v xml:space="preserve"> &lt;=2.0000</v>
      </c>
      <c r="O285" s="1" t="str" cm="1">
        <f t="array" ref="O285">_xlfn.XLOOKUP(Y285,'Master AST results2'!AB$2:AB617,'Master AST results2'!Q$2:Q617)</f>
        <v xml:space="preserve"> &lt;=0.2500</v>
      </c>
      <c r="P285" s="1" t="str" cm="1">
        <f t="array" ref="P285">_xlfn.XLOOKUP(Y285,'Master AST results2'!AB$2:AB617,'Master AST results2'!S$2:S617)</f>
        <v xml:space="preserve"> &lt;=2.0000</v>
      </c>
      <c r="Q285" s="1" t="str" cm="1">
        <f t="array" ref="Q285">_xlfn.XLOOKUP(Y285,'Master AST results2'!AB$2:AB617,'Master AST results2'!T$2:T617)</f>
        <v xml:space="preserve"> &lt;=0.1200</v>
      </c>
      <c r="R285" s="1" t="str" cm="1">
        <f t="array" ref="R285">_xlfn.XLOOKUP(Y285,'Master AST results2'!AB$2:AB617,'Master AST results2'!U$2:U617)</f>
        <v xml:space="preserve"> &lt;=1.0000</v>
      </c>
      <c r="S285" s="1" t="str" cm="1">
        <f t="array" ref="S285">_xlfn.XLOOKUP(Y285,'Master AST results2'!AB$2:AB617,'Master AST results2'!V$2:V617)</f>
        <v xml:space="preserve"> &lt;=0.5000</v>
      </c>
      <c r="T285" s="1" t="str" cm="1">
        <f t="array" ref="T285">_xlfn.XLOOKUP(Y285, 'Master AST results2'!AB$2:AB617,'Master AST results2'!W$2:W617)</f>
        <v xml:space="preserve"> &lt;=32.0000</v>
      </c>
      <c r="U285" s="1" t="str" cm="1">
        <f t="array" ref="U285">_xlfn.XLOOKUP(Y285,'Master AST results2'!AB$2:AB617,'Master AST results2'!X$2:X617)</f>
        <v xml:space="preserve"> &lt;=1.0000</v>
      </c>
      <c r="V285" s="31" t="s">
        <v>95</v>
      </c>
      <c r="W285" s="1">
        <v>1</v>
      </c>
      <c r="Y285" t="str">
        <f t="shared" si="4"/>
        <v>705674PFL</v>
      </c>
    </row>
    <row r="286" spans="1:25" x14ac:dyDescent="0.2">
      <c r="A286" cm="1">
        <f t="array" ref="A286">_xlfn.XLOOKUP(Y286,'NGS IDs for search'!I$2:I313,'NGS IDs for search'!A$2:A313)</f>
        <v>25</v>
      </c>
      <c r="B286" s="9">
        <v>802145</v>
      </c>
      <c r="C286" s="54" t="s">
        <v>392</v>
      </c>
      <c r="D286" s="25" cm="1">
        <f t="array" ref="D286">_xlfn.XLOOKUP(Y286,'WI &amp; IA results w tx'!Q$2:Q359,'WI &amp; IA results w tx'!D$2:D359)</f>
        <v>2</v>
      </c>
      <c r="F286" s="35" t="s">
        <v>331</v>
      </c>
      <c r="G286" s="1" t="s">
        <v>389</v>
      </c>
      <c r="H286" s="12" t="s">
        <v>180</v>
      </c>
      <c r="I286" s="12" t="s">
        <v>180</v>
      </c>
      <c r="J286" t="s">
        <v>11</v>
      </c>
      <c r="K286">
        <v>19</v>
      </c>
      <c r="L286" s="1" t="str" cm="1">
        <f t="array" ref="L286">_xlfn.XLOOKUP(Y286,'Master AST results2'!AB$2:AB618,'Master AST results2'!K$2:K618)</f>
        <v xml:space="preserve"> &lt;=0.1200</v>
      </c>
      <c r="M286" s="1" cm="1">
        <f t="array" ref="M286">_xlfn.XLOOKUP(Y286,'Master AST results2'!AB$2:AB618,'Master AST results2'!M$2:M618)</f>
        <v>1</v>
      </c>
      <c r="N286" s="1" t="str" cm="1">
        <f t="array" ref="N286">_xlfn.XLOOKUP(Y286,'Master AST results2'!AB$2:AB618,'Master AST results2'!O$2:O618)</f>
        <v xml:space="preserve"> &lt;=2.0000</v>
      </c>
      <c r="O286" s="1" t="str" cm="1">
        <f t="array" ref="O286">_xlfn.XLOOKUP(Y286,'Master AST results2'!AB$2:AB618,'Master AST results2'!Q$2:Q618)</f>
        <v xml:space="preserve"> &lt;=0.2500</v>
      </c>
      <c r="P286" s="1" t="str" cm="1">
        <f t="array" ref="P286">_xlfn.XLOOKUP(Y286,'Master AST results2'!AB$2:AB618,'Master AST results2'!S$2:S618)</f>
        <v xml:space="preserve"> &lt;=2.0000</v>
      </c>
      <c r="Q286" s="1" t="str" cm="1">
        <f t="array" ref="Q286">_xlfn.XLOOKUP(Y286,'Master AST results2'!AB$2:AB618,'Master AST results2'!T$2:T618)</f>
        <v xml:space="preserve"> &lt;=0.1200</v>
      </c>
      <c r="R286" s="1" t="str" cm="1">
        <f t="array" ref="R286">_xlfn.XLOOKUP(Y286,'Master AST results2'!AB$2:AB618,'Master AST results2'!U$2:U618)</f>
        <v xml:space="preserve"> &lt;=1.0000</v>
      </c>
      <c r="S286" s="1" t="str" cm="1">
        <f t="array" ref="S286">_xlfn.XLOOKUP(Y286,'Master AST results2'!AB$2:AB618,'Master AST results2'!V$2:V618)</f>
        <v xml:space="preserve"> &lt;=0.5000</v>
      </c>
      <c r="T286" s="1" t="str" cm="1">
        <f t="array" ref="T286">_xlfn.XLOOKUP(Y286, 'Master AST results2'!AB$2:AB618,'Master AST results2'!W$2:W618)</f>
        <v xml:space="preserve"> &gt;256.0000</v>
      </c>
      <c r="U286" s="1" t="str" cm="1">
        <f t="array" ref="U286">_xlfn.XLOOKUP(Y286,'Master AST results2'!AB$2:AB618,'Master AST results2'!X$2:X618)</f>
        <v xml:space="preserve"> &lt;=1.0000</v>
      </c>
      <c r="V286" s="1" t="s">
        <v>95</v>
      </c>
      <c r="W286" s="1">
        <v>1</v>
      </c>
      <c r="Y286" t="str">
        <f t="shared" si="4"/>
        <v>802145DOR</v>
      </c>
    </row>
    <row r="287" spans="1:25" x14ac:dyDescent="0.2">
      <c r="A287" cm="1">
        <f t="array" ref="A287">_xlfn.XLOOKUP(Y287,'NGS IDs for search'!I$2:I443,'NGS IDs for search'!A$2:A443)</f>
        <v>109</v>
      </c>
      <c r="B287" s="9">
        <v>802145</v>
      </c>
      <c r="C287" s="54" t="s">
        <v>392</v>
      </c>
      <c r="D287" s="25" cm="1">
        <f t="array" ref="D287">_xlfn.XLOOKUP(Y287,'WI &amp; IA results w tx'!R$2:R381,'WI &amp; IA results w tx'!D$2:D381)</f>
        <v>2</v>
      </c>
      <c r="F287" s="35" t="s">
        <v>331</v>
      </c>
      <c r="G287" s="1" t="s">
        <v>389</v>
      </c>
      <c r="H287" s="12" t="s">
        <v>181</v>
      </c>
      <c r="I287" s="12" t="s">
        <v>181</v>
      </c>
      <c r="J287" t="s">
        <v>11</v>
      </c>
      <c r="K287">
        <v>46</v>
      </c>
      <c r="L287" s="1" t="str" cm="1">
        <f t="array" ref="L287">_xlfn.XLOOKUP(Y287,'Master AST results2'!AB$2:AB619,'Master AST results2'!K$2:K619)</f>
        <v xml:space="preserve"> &lt;=0.1200</v>
      </c>
      <c r="M287" s="1" cm="1">
        <f t="array" ref="M287">_xlfn.XLOOKUP(Y287,'Master AST results2'!AB$2:AB619,'Master AST results2'!M$2:M619)</f>
        <v>1</v>
      </c>
      <c r="N287" s="1" t="str" cm="1">
        <f t="array" ref="N287">_xlfn.XLOOKUP(Y287,'Master AST results2'!AB$2:AB619,'Master AST results2'!O$2:O619)</f>
        <v xml:space="preserve"> &lt;=2.0000</v>
      </c>
      <c r="O287" s="1" t="str" cm="1">
        <f t="array" ref="O287">_xlfn.XLOOKUP(Y287,'Master AST results2'!AB$2:AB619,'Master AST results2'!Q$2:Q619)</f>
        <v xml:space="preserve"> &lt;=0.2500</v>
      </c>
      <c r="P287" s="1" t="str" cm="1">
        <f t="array" ref="P287">_xlfn.XLOOKUP(Y287,'Master AST results2'!AB$2:AB619,'Master AST results2'!S$2:S619)</f>
        <v xml:space="preserve"> &lt;=2.0000</v>
      </c>
      <c r="Q287" s="1" t="str" cm="1">
        <f t="array" ref="Q287">_xlfn.XLOOKUP(Y287,'Master AST results2'!AB$2:AB619,'Master AST results2'!T$2:T619)</f>
        <v xml:space="preserve"> &lt;=0.1200</v>
      </c>
      <c r="R287" s="1" t="str" cm="1">
        <f t="array" ref="R287">_xlfn.XLOOKUP(Y287,'Master AST results2'!AB$2:AB619,'Master AST results2'!U$2:U619)</f>
        <v xml:space="preserve"> &lt;=1.0000</v>
      </c>
      <c r="S287" s="1" t="str" cm="1">
        <f t="array" ref="S287">_xlfn.XLOOKUP(Y287,'Master AST results2'!AB$2:AB619,'Master AST results2'!V$2:V619)</f>
        <v xml:space="preserve"> &lt;=0.5000</v>
      </c>
      <c r="T287" s="1" t="str" cm="1">
        <f t="array" ref="T287">_xlfn.XLOOKUP(Y287, 'Master AST results2'!AB$2:AB619,'Master AST results2'!W$2:W619)</f>
        <v xml:space="preserve"> &gt;256.0000</v>
      </c>
      <c r="U287" s="1" t="str" cm="1">
        <f t="array" ref="U287">_xlfn.XLOOKUP(Y287,'Master AST results2'!AB$2:AB619,'Master AST results2'!X$2:X619)</f>
        <v xml:space="preserve"> &lt;=1.0000</v>
      </c>
      <c r="V287" s="1" t="s">
        <v>95</v>
      </c>
      <c r="W287" s="1">
        <v>1</v>
      </c>
      <c r="Y287" t="str">
        <f t="shared" si="4"/>
        <v>802145PFR</v>
      </c>
    </row>
    <row r="288" spans="1:25" x14ac:dyDescent="0.2">
      <c r="A288" cm="1">
        <f t="array" ref="A288">_xlfn.XLOOKUP(Y288,'NGS IDs for search'!I$2:I444,'NGS IDs for search'!A$2:A444)</f>
        <v>185</v>
      </c>
      <c r="B288" s="9">
        <v>802516</v>
      </c>
      <c r="C288" s="54" t="s">
        <v>392</v>
      </c>
      <c r="D288" s="25" cm="1">
        <f t="array" ref="D288">_xlfn.XLOOKUP(Y288,'WI &amp; IA results w tx'!R$2:R382,'WI &amp; IA results w tx'!D$2:D382)</f>
        <v>2</v>
      </c>
      <c r="F288" s="35" t="s">
        <v>330</v>
      </c>
      <c r="G288" s="1" t="s">
        <v>387</v>
      </c>
      <c r="H288" s="12" t="s">
        <v>388</v>
      </c>
      <c r="I288" s="12" t="s">
        <v>181</v>
      </c>
      <c r="J288" t="s">
        <v>8</v>
      </c>
      <c r="K288">
        <v>62</v>
      </c>
      <c r="L288" s="1" t="str" cm="1">
        <f t="array" ref="L288">_xlfn.XLOOKUP(Y288,'Master AST results2'!AB$2:AB620,'Master AST results2'!K$2:K620)</f>
        <v xml:space="preserve"> &lt;=0.1200</v>
      </c>
      <c r="M288" s="1" t="str" cm="1">
        <f t="array" ref="M288">_xlfn.XLOOKUP(Y288,'Master AST results2'!AB$2:AB620,'Master AST results2'!M$2:M620)</f>
        <v xml:space="preserve"> &lt;=0.5000</v>
      </c>
      <c r="N288" s="1" t="str" cm="1">
        <f t="array" ref="N288">_xlfn.XLOOKUP(Y288,'Master AST results2'!AB$2:AB620,'Master AST results2'!O$2:O620)</f>
        <v xml:space="preserve"> &lt;=2.0000</v>
      </c>
      <c r="O288" s="1" t="str" cm="1">
        <f t="array" ref="O288">_xlfn.XLOOKUP(Y288,'Master AST results2'!AB$2:AB620,'Master AST results2'!Q$2:Q620)</f>
        <v xml:space="preserve"> &lt;=0.2500</v>
      </c>
      <c r="P288" s="1" t="str" cm="1">
        <f t="array" ref="P288">_xlfn.XLOOKUP(Y288,'Master AST results2'!AB$2:AB620,'Master AST results2'!S$2:S620)</f>
        <v xml:space="preserve"> &lt;=2.0000</v>
      </c>
      <c r="Q288" s="1" t="str" cm="1">
        <f t="array" ref="Q288">_xlfn.XLOOKUP(Y288,'Master AST results2'!AB$2:AB620,'Master AST results2'!T$2:T620)</f>
        <v xml:space="preserve"> &lt;=0.1200</v>
      </c>
      <c r="R288" s="1" t="str" cm="1">
        <f t="array" ref="R288">_xlfn.XLOOKUP(Y288,'Master AST results2'!AB$2:AB620,'Master AST results2'!U$2:U620)</f>
        <v xml:space="preserve"> &lt;=1.0000</v>
      </c>
      <c r="S288" s="1" t="str" cm="1">
        <f t="array" ref="S288">_xlfn.XLOOKUP(Y288,'Master AST results2'!AB$2:AB620,'Master AST results2'!V$2:V620)</f>
        <v xml:space="preserve"> &lt;=0.5000</v>
      </c>
      <c r="T288" s="1" t="str" cm="1">
        <f t="array" ref="T288">_xlfn.XLOOKUP(Y288, 'Master AST results2'!AB$2:AB620,'Master AST results2'!W$2:W620)</f>
        <v xml:space="preserve"> &gt;256.0000</v>
      </c>
      <c r="U288" s="1" t="str" cm="1">
        <f t="array" ref="U288">_xlfn.XLOOKUP(Y288,'Master AST results2'!AB$2:AB620,'Master AST results2'!X$2:X620)</f>
        <v xml:space="preserve"> &lt;=1.0000</v>
      </c>
      <c r="V288" s="1" t="s">
        <v>95</v>
      </c>
      <c r="W288" s="1">
        <v>1</v>
      </c>
      <c r="Y288" t="str">
        <f t="shared" si="4"/>
        <v>802516PFL</v>
      </c>
    </row>
    <row r="289" spans="1:27" x14ac:dyDescent="0.2">
      <c r="A289" t="e" cm="1">
        <f t="array" ref="A289">_xlfn.XLOOKUP(Y289,'NGS IDs for search'!I$2:I445,'NGS IDs for search'!A$2:A445)</f>
        <v>#N/A</v>
      </c>
      <c r="B289" s="25">
        <v>802530</v>
      </c>
      <c r="C289" s="54" t="s">
        <v>392</v>
      </c>
      <c r="D289" s="25" cm="1">
        <f t="array" ref="D289">_xlfn.XLOOKUP(Y289,'WI &amp; IA results w tx'!R$2:R383,'WI &amp; IA results w tx'!D$2:D383)</f>
        <v>1</v>
      </c>
      <c r="E289" s="11" t="s">
        <v>90</v>
      </c>
      <c r="F289" s="61" t="s">
        <v>91</v>
      </c>
      <c r="G289" s="19" t="s">
        <v>387</v>
      </c>
      <c r="H289" s="12" t="s">
        <v>388</v>
      </c>
      <c r="I289" s="12" t="s">
        <v>181</v>
      </c>
      <c r="J289" s="25" t="s">
        <v>11</v>
      </c>
      <c r="K289" s="32">
        <v>54</v>
      </c>
      <c r="L289" s="1" t="str" cm="1">
        <f t="array" ref="L289">_xlfn.XLOOKUP(Y289,'Master AST results2'!AB$2:AB621,'Master AST results2'!K$2:K621)</f>
        <v xml:space="preserve"> &lt;=0.1200</v>
      </c>
      <c r="M289" s="1" cm="1">
        <f t="array" ref="M289">_xlfn.XLOOKUP(Y289,'Master AST results2'!AB$2:AB621,'Master AST results2'!M$2:M621)</f>
        <v>2</v>
      </c>
      <c r="N289" s="1" t="str" cm="1">
        <f t="array" ref="N289">_xlfn.XLOOKUP(Y289,'Master AST results2'!AB$2:AB621,'Master AST results2'!O$2:O621)</f>
        <v xml:space="preserve"> &lt;=2.0000</v>
      </c>
      <c r="O289" s="1" cm="1">
        <f t="array" ref="O289">_xlfn.XLOOKUP(Y289,'Master AST results2'!AB$2:AB621,'Master AST results2'!Q$2:Q621)</f>
        <v>4</v>
      </c>
      <c r="P289" s="1" t="str" cm="1">
        <f t="array" ref="P289">_xlfn.XLOOKUP(Y289,'Master AST results2'!AB$2:AB621,'Master AST results2'!S$2:S621)</f>
        <v xml:space="preserve"> &lt;=2.0000</v>
      </c>
      <c r="Q289" s="1" t="str" cm="1">
        <f t="array" ref="Q289">_xlfn.XLOOKUP(Y289,'Master AST results2'!AB$2:AB621,'Master AST results2'!T$2:T621)</f>
        <v xml:space="preserve"> &lt;=0.1200</v>
      </c>
      <c r="R289" s="1" t="str" cm="1">
        <f t="array" ref="R289">_xlfn.XLOOKUP(Y289,'Master AST results2'!AB$2:AB621,'Master AST results2'!U$2:U621)</f>
        <v xml:space="preserve"> &lt;=1.0000</v>
      </c>
      <c r="S289" s="1" t="str" cm="1">
        <f t="array" ref="S289">_xlfn.XLOOKUP(Y289,'Master AST results2'!AB$2:AB621,'Master AST results2'!V$2:V621)</f>
        <v xml:space="preserve"> &lt;=0.5000</v>
      </c>
      <c r="T289" s="1" t="str" cm="1">
        <f t="array" ref="T289">_xlfn.XLOOKUP(Y289, 'Master AST results2'!AB$2:AB621,'Master AST results2'!W$2:W621)</f>
        <v xml:space="preserve"> &lt;=32.0000</v>
      </c>
      <c r="U289" s="1" t="str" cm="1">
        <f t="array" ref="U289">_xlfn.XLOOKUP(Y289,'Master AST results2'!AB$2:AB621,'Master AST results2'!X$2:X621)</f>
        <v xml:space="preserve"> &lt;=1.0000</v>
      </c>
      <c r="V289" s="31" t="s">
        <v>95</v>
      </c>
      <c r="W289" s="1">
        <v>1</v>
      </c>
      <c r="Y289" t="str">
        <f t="shared" si="4"/>
        <v>802530PFR</v>
      </c>
    </row>
    <row r="290" spans="1:27" x14ac:dyDescent="0.2">
      <c r="A290" s="96" t="e" cm="1">
        <f t="array" ref="A290">_xlfn.XLOOKUP(Y290,'NGS IDs for search'!I$2:I192,'NGS IDs for search'!A$2:A192)</f>
        <v>#N/A</v>
      </c>
      <c r="B290" s="119">
        <v>802939</v>
      </c>
      <c r="C290" s="97" t="s">
        <v>392</v>
      </c>
      <c r="D290" s="120" cm="1">
        <f t="array" ref="D290">_xlfn.XLOOKUP(Y290,'WI &amp; IA results w tx'!Q$2:Q360,'WI &amp; IA results w tx'!D$2:D360)</f>
        <v>3</v>
      </c>
      <c r="E290" s="99"/>
      <c r="F290" s="123" t="s">
        <v>98</v>
      </c>
      <c r="G290" s="98" t="s">
        <v>129</v>
      </c>
      <c r="H290" s="98" t="s">
        <v>129</v>
      </c>
      <c r="I290" s="98" t="s">
        <v>180</v>
      </c>
      <c r="J290" s="120" t="s">
        <v>8</v>
      </c>
      <c r="K290" s="121">
        <v>55.1</v>
      </c>
      <c r="L290" s="1" cm="1">
        <f t="array" ref="L290">_xlfn.XLOOKUP(Y290,'Master AST results2'!AB$2:AB622,'Master AST results2'!K$2:K622)</f>
        <v>0.25</v>
      </c>
      <c r="M290" s="1" t="str" cm="1">
        <f t="array" ref="M290">_xlfn.XLOOKUP(Y290,'Master AST results2'!AB$2:AB622,'Master AST results2'!M$2:M622)</f>
        <v xml:space="preserve"> &lt;=0.5000</v>
      </c>
      <c r="N290" s="1" t="str" cm="1">
        <f t="array" ref="N290">_xlfn.XLOOKUP(Y290,'Master AST results2'!AB$2:AB622,'Master AST results2'!O$2:O622)</f>
        <v xml:space="preserve"> &lt;=2.0000</v>
      </c>
      <c r="O290" s="1" cm="1">
        <f t="array" ref="O290">_xlfn.XLOOKUP(Y290,'Master AST results2'!AB$2:AB622,'Master AST results2'!Q$2:Q622)</f>
        <v>0.5</v>
      </c>
      <c r="P290" s="1" t="str" cm="1">
        <f t="array" ref="P290">_xlfn.XLOOKUP(Y290,'Master AST results2'!AB$2:AB622,'Master AST results2'!S$2:S622)</f>
        <v xml:space="preserve"> &lt;=2.0000</v>
      </c>
      <c r="Q290" s="1" cm="1">
        <f t="array" ref="Q290">_xlfn.XLOOKUP(Y290,'Master AST results2'!AB$2:AB622,'Master AST results2'!T$2:T622)</f>
        <v>0.5</v>
      </c>
      <c r="R290" s="1" t="str" cm="1">
        <f t="array" ref="R290">_xlfn.XLOOKUP(Y290,'Master AST results2'!AB$2:AB622,'Master AST results2'!U$2:U622)</f>
        <v xml:space="preserve"> &lt;=1.0000</v>
      </c>
      <c r="S290" s="1" t="str" cm="1">
        <f t="array" ref="S290">_xlfn.XLOOKUP(Y290,'Master AST results2'!AB$2:AB622,'Master AST results2'!V$2:V622)</f>
        <v xml:space="preserve"> &lt;=0.5000</v>
      </c>
      <c r="T290" s="1" t="str" cm="1">
        <f t="array" ref="T290">_xlfn.XLOOKUP(Y290, 'Master AST results2'!AB$2:AB622,'Master AST results2'!W$2:W622)</f>
        <v xml:space="preserve"> &lt;=32.0000</v>
      </c>
      <c r="U290" s="1" t="str" cm="1">
        <f t="array" ref="U290">_xlfn.XLOOKUP(Y290,'Master AST results2'!AB$2:AB622,'Master AST results2'!X$2:X622)</f>
        <v xml:space="preserve"> &lt;=1.0000</v>
      </c>
      <c r="V290" s="31" t="s">
        <v>95</v>
      </c>
      <c r="W290" s="1">
        <v>1</v>
      </c>
      <c r="X290" s="96"/>
      <c r="Y290" s="96" t="str">
        <f t="shared" si="4"/>
        <v>802939DOL</v>
      </c>
    </row>
    <row r="291" spans="1:27" x14ac:dyDescent="0.2">
      <c r="A291" s="96" t="e" cm="1">
        <f t="array" ref="A291">_xlfn.XLOOKUP(Y291,'NGS IDs for search'!I$2:I193,'NGS IDs for search'!A$2:A193)</f>
        <v>#N/A</v>
      </c>
      <c r="B291" s="119">
        <v>802939</v>
      </c>
      <c r="C291" s="97" t="s">
        <v>392</v>
      </c>
      <c r="D291" s="120" cm="1">
        <f t="array" ref="D291">_xlfn.XLOOKUP(Y291,'WI &amp; IA results w tx'!Q$2:Q361,'WI &amp; IA results w tx'!D$2:D361)</f>
        <v>3</v>
      </c>
      <c r="E291" s="99"/>
      <c r="F291" s="123" t="s">
        <v>98</v>
      </c>
      <c r="G291" s="98" t="s">
        <v>129</v>
      </c>
      <c r="H291" s="98" t="s">
        <v>129</v>
      </c>
      <c r="I291" s="98" t="s">
        <v>180</v>
      </c>
      <c r="J291" s="120" t="s">
        <v>8</v>
      </c>
      <c r="K291" s="121">
        <v>55.2</v>
      </c>
      <c r="L291" s="1" cm="1">
        <f t="array" ref="L291">_xlfn.XLOOKUP(Y291,'Master AST results2'!AB$2:AB623,'Master AST results2'!K$2:K623)</f>
        <v>0.25</v>
      </c>
      <c r="M291" s="1" t="str" cm="1">
        <f t="array" ref="M291">_xlfn.XLOOKUP(Y291,'Master AST results2'!AB$2:AB623,'Master AST results2'!M$2:M623)</f>
        <v xml:space="preserve"> &lt;=0.5000</v>
      </c>
      <c r="N291" s="1" t="str" cm="1">
        <f t="array" ref="N291">_xlfn.XLOOKUP(Y291,'Master AST results2'!AB$2:AB623,'Master AST results2'!O$2:O623)</f>
        <v xml:space="preserve"> &lt;=2.0000</v>
      </c>
      <c r="O291" s="1" cm="1">
        <f t="array" ref="O291">_xlfn.XLOOKUP(Y291,'Master AST results2'!AB$2:AB623,'Master AST results2'!Q$2:Q623)</f>
        <v>0.5</v>
      </c>
      <c r="P291" s="1" t="str" cm="1">
        <f t="array" ref="P291">_xlfn.XLOOKUP(Y291,'Master AST results2'!AB$2:AB623,'Master AST results2'!S$2:S623)</f>
        <v xml:space="preserve"> &lt;=2.0000</v>
      </c>
      <c r="Q291" s="1" cm="1">
        <f t="array" ref="Q291">_xlfn.XLOOKUP(Y291,'Master AST results2'!AB$2:AB623,'Master AST results2'!T$2:T623)</f>
        <v>0.5</v>
      </c>
      <c r="R291" s="1" t="str" cm="1">
        <f t="array" ref="R291">_xlfn.XLOOKUP(Y291,'Master AST results2'!AB$2:AB623,'Master AST results2'!U$2:U623)</f>
        <v xml:space="preserve"> &lt;=1.0000</v>
      </c>
      <c r="S291" s="1" t="str" cm="1">
        <f t="array" ref="S291">_xlfn.XLOOKUP(Y291,'Master AST results2'!AB$2:AB623,'Master AST results2'!V$2:V623)</f>
        <v xml:space="preserve"> &lt;=0.5000</v>
      </c>
      <c r="T291" s="1" t="str" cm="1">
        <f t="array" ref="T291">_xlfn.XLOOKUP(Y291, 'Master AST results2'!AB$2:AB623,'Master AST results2'!W$2:W623)</f>
        <v xml:space="preserve"> &lt;=32.0000</v>
      </c>
      <c r="U291" s="1" t="str" cm="1">
        <f t="array" ref="U291">_xlfn.XLOOKUP(Y291,'Master AST results2'!AB$2:AB623,'Master AST results2'!X$2:X623)</f>
        <v xml:space="preserve"> &lt;=1.0000</v>
      </c>
      <c r="V291" s="31" t="s">
        <v>95</v>
      </c>
      <c r="W291" s="1">
        <v>1</v>
      </c>
      <c r="X291" s="96"/>
      <c r="Y291" s="96" t="str">
        <f t="shared" si="4"/>
        <v>802939DOL</v>
      </c>
    </row>
    <row r="292" spans="1:27" x14ac:dyDescent="0.2">
      <c r="A292" cm="1">
        <f t="array" ref="A292">_xlfn.XLOOKUP(Y292,'NGS IDs for search'!I$2:I446,'NGS IDs for search'!A$2:A446)</f>
        <v>186</v>
      </c>
      <c r="B292" s="25">
        <v>802939</v>
      </c>
      <c r="C292" s="54" t="s">
        <v>392</v>
      </c>
      <c r="D292" s="25" cm="1">
        <f t="array" ref="D292">_xlfn.XLOOKUP(Y292,'WI &amp; IA results w tx'!R$2:R384,'WI &amp; IA results w tx'!D$2:D384)</f>
        <v>3</v>
      </c>
      <c r="E292" s="11" t="s">
        <v>104</v>
      </c>
      <c r="F292" s="60" t="s">
        <v>105</v>
      </c>
      <c r="G292" s="19" t="s">
        <v>387</v>
      </c>
      <c r="H292" s="12" t="s">
        <v>388</v>
      </c>
      <c r="I292" s="12" t="s">
        <v>181</v>
      </c>
      <c r="J292" s="25" t="s">
        <v>8</v>
      </c>
      <c r="K292" s="32">
        <v>56</v>
      </c>
      <c r="L292" s="1" t="str" cm="1">
        <f t="array" ref="L292">_xlfn.XLOOKUP(Y292,'Master AST results2'!AB$2:AB624,'Master AST results2'!K$2:K624)</f>
        <v xml:space="preserve"> &lt;=0.1200</v>
      </c>
      <c r="M292" s="1" t="str" cm="1">
        <f t="array" ref="M292">_xlfn.XLOOKUP(Y292,'Master AST results2'!AB$2:AB624,'Master AST results2'!M$2:M624)</f>
        <v xml:space="preserve"> &lt;=0.5000</v>
      </c>
      <c r="N292" s="1" t="str" cm="1">
        <f t="array" ref="N292">_xlfn.XLOOKUP(Y292,'Master AST results2'!AB$2:AB624,'Master AST results2'!O$2:O624)</f>
        <v xml:space="preserve"> &lt;=2.0000</v>
      </c>
      <c r="O292" s="1" t="str" cm="1">
        <f t="array" ref="O292">_xlfn.XLOOKUP(Y292,'Master AST results2'!AB$2:AB624,'Master AST results2'!Q$2:Q624)</f>
        <v xml:space="preserve"> &lt;=0.2500</v>
      </c>
      <c r="P292" s="1" t="str" cm="1">
        <f t="array" ref="P292">_xlfn.XLOOKUP(Y292,'Master AST results2'!AB$2:AB624,'Master AST results2'!S$2:S624)</f>
        <v xml:space="preserve"> &lt;=2.0000</v>
      </c>
      <c r="Q292" s="1" t="str" cm="1">
        <f t="array" ref="Q292">_xlfn.XLOOKUP(Y292,'Master AST results2'!AB$2:AB624,'Master AST results2'!T$2:T624)</f>
        <v xml:space="preserve"> &lt;=0.1200</v>
      </c>
      <c r="R292" s="1" t="str" cm="1">
        <f t="array" ref="R292">_xlfn.XLOOKUP(Y292,'Master AST results2'!AB$2:AB624,'Master AST results2'!U$2:U624)</f>
        <v xml:space="preserve"> &lt;=1.0000</v>
      </c>
      <c r="S292" s="1" t="str" cm="1">
        <f t="array" ref="S292">_xlfn.XLOOKUP(Y292,'Master AST results2'!AB$2:AB624,'Master AST results2'!V$2:V624)</f>
        <v xml:space="preserve"> &lt;=0.5000</v>
      </c>
      <c r="T292" s="1" t="str" cm="1">
        <f t="array" ref="T292">_xlfn.XLOOKUP(Y292, 'Master AST results2'!AB$2:AB624,'Master AST results2'!W$2:W624)</f>
        <v xml:space="preserve"> &lt;=32.0000</v>
      </c>
      <c r="U292" s="1" t="str" cm="1">
        <f t="array" ref="U292">_xlfn.XLOOKUP(Y292,'Master AST results2'!AB$2:AB624,'Master AST results2'!X$2:X624)</f>
        <v xml:space="preserve"> &lt;=1.0000</v>
      </c>
      <c r="V292" s="31" t="s">
        <v>95</v>
      </c>
      <c r="W292" s="1">
        <v>1</v>
      </c>
      <c r="Y292" t="str">
        <f t="shared" si="4"/>
        <v>802939PFL</v>
      </c>
    </row>
    <row r="293" spans="1:27" x14ac:dyDescent="0.2">
      <c r="A293" cm="1">
        <f t="array" ref="A293">_xlfn.XLOOKUP(Y293,'NGS IDs for search'!I$2:I447,'NGS IDs for search'!A$2:A447)</f>
        <v>187</v>
      </c>
      <c r="B293" s="9">
        <v>802939</v>
      </c>
      <c r="C293" s="54" t="s">
        <v>392</v>
      </c>
      <c r="D293" s="25" cm="1">
        <f t="array" ref="D293">_xlfn.XLOOKUP(Y293,'WI &amp; IA results w tx'!R$2:R385,'WI &amp; IA results w tx'!D$2:D385)</f>
        <v>3</v>
      </c>
      <c r="F293" s="35" t="s">
        <v>330</v>
      </c>
      <c r="G293" s="1" t="s">
        <v>387</v>
      </c>
      <c r="H293" s="12" t="s">
        <v>388</v>
      </c>
      <c r="I293" s="12" t="s">
        <v>181</v>
      </c>
      <c r="J293" t="s">
        <v>11</v>
      </c>
      <c r="K293">
        <v>63</v>
      </c>
      <c r="L293" s="1" cm="1">
        <f t="array" ref="L293">_xlfn.XLOOKUP(Y293,'Master AST results2'!AB$2:AB625,'Master AST results2'!K$2:K625)</f>
        <v>0.25</v>
      </c>
      <c r="M293" s="1" t="str" cm="1">
        <f t="array" ref="M293">_xlfn.XLOOKUP(Y293,'Master AST results2'!AB$2:AB625,'Master AST results2'!M$2:M625)</f>
        <v xml:space="preserve"> &lt;=0.5000</v>
      </c>
      <c r="N293" s="1" t="str" cm="1">
        <f t="array" ref="N293">_xlfn.XLOOKUP(Y293,'Master AST results2'!AB$2:AB625,'Master AST results2'!O$2:O625)</f>
        <v xml:space="preserve"> &lt;=2.0000</v>
      </c>
      <c r="O293" s="1" cm="1">
        <f t="array" ref="O293">_xlfn.XLOOKUP(Y293,'Master AST results2'!AB$2:AB625,'Master AST results2'!Q$2:Q625)</f>
        <v>0.5</v>
      </c>
      <c r="P293" s="1" t="str" cm="1">
        <f t="array" ref="P293">_xlfn.XLOOKUP(Y293,'Master AST results2'!AB$2:AB625,'Master AST results2'!S$2:S625)</f>
        <v xml:space="preserve"> &lt;=2.0000</v>
      </c>
      <c r="Q293" s="1" cm="1">
        <f t="array" ref="Q293">_xlfn.XLOOKUP(Y293,'Master AST results2'!AB$2:AB625,'Master AST results2'!T$2:T625)</f>
        <v>2</v>
      </c>
      <c r="R293" s="1" t="str" cm="1">
        <f t="array" ref="R293">_xlfn.XLOOKUP(Y293,'Master AST results2'!AB$2:AB625,'Master AST results2'!U$2:U625)</f>
        <v xml:space="preserve"> &lt;=1.0000</v>
      </c>
      <c r="S293" s="1" t="str" cm="1">
        <f t="array" ref="S293">_xlfn.XLOOKUP(Y293,'Master AST results2'!AB$2:AB625,'Master AST results2'!V$2:V625)</f>
        <v xml:space="preserve"> &lt;=0.5000</v>
      </c>
      <c r="T293" s="1" t="str" cm="1">
        <f t="array" ref="T293">_xlfn.XLOOKUP(Y293, 'Master AST results2'!AB$2:AB625,'Master AST results2'!W$2:W625)</f>
        <v xml:space="preserve"> &lt;=32.0000</v>
      </c>
      <c r="U293" s="1" t="str" cm="1">
        <f t="array" ref="U293">_xlfn.XLOOKUP(Y293,'Master AST results2'!AB$2:AB625,'Master AST results2'!X$2:X625)</f>
        <v xml:space="preserve"> &lt;=1.0000</v>
      </c>
      <c r="V293" s="1" t="s">
        <v>95</v>
      </c>
      <c r="W293" s="1">
        <v>1</v>
      </c>
      <c r="Y293" t="str">
        <f t="shared" si="4"/>
        <v>802939PFR</v>
      </c>
      <c r="AA293" s="96"/>
    </row>
    <row r="294" spans="1:27" x14ac:dyDescent="0.2">
      <c r="A294" t="e" cm="1">
        <f t="array" ref="A294">_xlfn.XLOOKUP(Y294,'NGS IDs for search'!I$2:I448,'NGS IDs for search'!A$2:A448)</f>
        <v>#N/A</v>
      </c>
      <c r="B294" s="25">
        <v>802974</v>
      </c>
      <c r="C294" s="54" t="s">
        <v>392</v>
      </c>
      <c r="D294" s="25" cm="1">
        <f t="array" ref="D294">_xlfn.XLOOKUP(Y294,'WI &amp; IA results w tx'!R$2:R386,'WI &amp; IA results w tx'!D$2:D386)</f>
        <v>1</v>
      </c>
      <c r="E294" s="12" t="s">
        <v>104</v>
      </c>
      <c r="F294" s="60" t="s">
        <v>105</v>
      </c>
      <c r="G294" s="19" t="s">
        <v>387</v>
      </c>
      <c r="H294" s="12" t="s">
        <v>388</v>
      </c>
      <c r="I294" s="12" t="s">
        <v>181</v>
      </c>
      <c r="J294" s="25" t="s">
        <v>8</v>
      </c>
      <c r="K294" s="32">
        <v>57</v>
      </c>
      <c r="L294" s="1" t="str" cm="1">
        <f t="array" ref="L294">_xlfn.XLOOKUP(Y294,'Master AST results2'!AB$2:AB626,'Master AST results2'!K$2:K626)</f>
        <v xml:space="preserve"> &lt;=0.1200</v>
      </c>
      <c r="M294" s="1" t="str" cm="1">
        <f t="array" ref="M294">_xlfn.XLOOKUP(Y294,'Master AST results2'!AB$2:AB626,'Master AST results2'!M$2:M626)</f>
        <v xml:space="preserve"> &lt;=0.5000</v>
      </c>
      <c r="N294" s="1" t="str" cm="1">
        <f t="array" ref="N294">_xlfn.XLOOKUP(Y294,'Master AST results2'!AB$2:AB626,'Master AST results2'!O$2:O626)</f>
        <v xml:space="preserve"> &lt;=2.0000</v>
      </c>
      <c r="O294" s="1" t="str" cm="1">
        <f t="array" ref="O294">_xlfn.XLOOKUP(Y294,'Master AST results2'!AB$2:AB626,'Master AST results2'!Q$2:Q626)</f>
        <v xml:space="preserve"> &lt;=0.2500</v>
      </c>
      <c r="P294" s="1" t="str" cm="1">
        <f t="array" ref="P294">_xlfn.XLOOKUP(Y294,'Master AST results2'!AB$2:AB626,'Master AST results2'!S$2:S626)</f>
        <v xml:space="preserve"> &lt;=2.0000</v>
      </c>
      <c r="Q294" s="1" t="str" cm="1">
        <f t="array" ref="Q294">_xlfn.XLOOKUP(Y294,'Master AST results2'!AB$2:AB626,'Master AST results2'!T$2:T626)</f>
        <v xml:space="preserve"> &lt;=0.1200</v>
      </c>
      <c r="R294" s="1" t="str" cm="1">
        <f t="array" ref="R294">_xlfn.XLOOKUP(Y294,'Master AST results2'!AB$2:AB626,'Master AST results2'!U$2:U626)</f>
        <v xml:space="preserve"> &lt;=1.0000</v>
      </c>
      <c r="S294" s="1" t="str" cm="1">
        <f t="array" ref="S294">_xlfn.XLOOKUP(Y294,'Master AST results2'!AB$2:AB626,'Master AST results2'!V$2:V626)</f>
        <v xml:space="preserve"> &lt;=0.5000</v>
      </c>
      <c r="T294" s="1" t="str" cm="1">
        <f t="array" ref="T294">_xlfn.XLOOKUP(Y294, 'Master AST results2'!AB$2:AB626,'Master AST results2'!W$2:W626)</f>
        <v xml:space="preserve"> &lt;=32.0000</v>
      </c>
      <c r="U294" s="1" t="str" cm="1">
        <f t="array" ref="U294">_xlfn.XLOOKUP(Y294,'Master AST results2'!AB$2:AB626,'Master AST results2'!X$2:X626)</f>
        <v xml:space="preserve"> &lt;=1.0000</v>
      </c>
      <c r="V294" s="31" t="s">
        <v>95</v>
      </c>
      <c r="W294" s="1">
        <v>1</v>
      </c>
      <c r="Y294" t="str">
        <f t="shared" si="4"/>
        <v>802974PFL</v>
      </c>
    </row>
    <row r="295" spans="1:27" x14ac:dyDescent="0.2">
      <c r="A295" t="e" cm="1">
        <f t="array" ref="A295">_xlfn.XLOOKUP(Y295,'NGS IDs for search'!I$2:I449,'NGS IDs for search'!A$2:A449)</f>
        <v>#N/A</v>
      </c>
      <c r="B295" s="25">
        <v>802974</v>
      </c>
      <c r="C295" s="54" t="s">
        <v>392</v>
      </c>
      <c r="D295" s="25" cm="1">
        <f t="array" ref="D295">_xlfn.XLOOKUP(Y295,'WI &amp; IA results w tx'!R$2:R387,'WI &amp; IA results w tx'!D$2:D387)</f>
        <v>1</v>
      </c>
      <c r="E295" s="12" t="s">
        <v>90</v>
      </c>
      <c r="F295" s="60" t="s">
        <v>91</v>
      </c>
      <c r="G295" s="19" t="s">
        <v>387</v>
      </c>
      <c r="H295" s="12" t="s">
        <v>388</v>
      </c>
      <c r="I295" s="12" t="s">
        <v>181</v>
      </c>
      <c r="J295" s="25" t="s">
        <v>11</v>
      </c>
      <c r="K295" s="32">
        <v>58</v>
      </c>
      <c r="L295" s="1" t="str" cm="1">
        <f t="array" ref="L295">_xlfn.XLOOKUP(Y295,'Master AST results2'!AB$2:AB627,'Master AST results2'!K$2:K627)</f>
        <v xml:space="preserve"> &lt;=0.1200</v>
      </c>
      <c r="M295" s="1" t="str" cm="1">
        <f t="array" ref="M295">_xlfn.XLOOKUP(Y295,'Master AST results2'!AB$2:AB627,'Master AST results2'!M$2:M627)</f>
        <v xml:space="preserve"> &lt;=0.5000</v>
      </c>
      <c r="N295" s="1" t="str" cm="1">
        <f t="array" ref="N295">_xlfn.XLOOKUP(Y295,'Master AST results2'!AB$2:AB627,'Master AST results2'!O$2:O627)</f>
        <v xml:space="preserve"> &lt;=2.0000</v>
      </c>
      <c r="O295" s="1" t="str" cm="1">
        <f t="array" ref="O295">_xlfn.XLOOKUP(Y295,'Master AST results2'!AB$2:AB627,'Master AST results2'!Q$2:Q627)</f>
        <v xml:space="preserve"> &gt;4.0000</v>
      </c>
      <c r="P295" s="1" t="str" cm="1">
        <f t="array" ref="P295">_xlfn.XLOOKUP(Y295,'Master AST results2'!AB$2:AB627,'Master AST results2'!S$2:S627)</f>
        <v xml:space="preserve"> &lt;=2.0000</v>
      </c>
      <c r="Q295" s="1" t="str" cm="1">
        <f t="array" ref="Q295">_xlfn.XLOOKUP(Y295,'Master AST results2'!AB$2:AB627,'Master AST results2'!T$2:T627)</f>
        <v xml:space="preserve"> &lt;=0.1200</v>
      </c>
      <c r="R295" s="1" t="str" cm="1">
        <f t="array" ref="R295">_xlfn.XLOOKUP(Y295,'Master AST results2'!AB$2:AB627,'Master AST results2'!U$2:U627)</f>
        <v xml:space="preserve"> &lt;=1.0000</v>
      </c>
      <c r="S295" s="1" t="str" cm="1">
        <f t="array" ref="S295">_xlfn.XLOOKUP(Y295,'Master AST results2'!AB$2:AB627,'Master AST results2'!V$2:V627)</f>
        <v xml:space="preserve"> &lt;=0.5000</v>
      </c>
      <c r="T295" s="1" t="str" cm="1">
        <f t="array" ref="T295">_xlfn.XLOOKUP(Y295, 'Master AST results2'!AB$2:AB627,'Master AST results2'!W$2:W627)</f>
        <v xml:space="preserve"> &lt;=32.0000</v>
      </c>
      <c r="U295" s="1" t="str" cm="1">
        <f t="array" ref="U295">_xlfn.XLOOKUP(Y295,'Master AST results2'!AB$2:AB627,'Master AST results2'!X$2:X627)</f>
        <v xml:space="preserve"> &lt;=1.0000</v>
      </c>
      <c r="V295" s="31" t="s">
        <v>95</v>
      </c>
      <c r="W295" s="1">
        <v>1</v>
      </c>
      <c r="Y295" t="str">
        <f t="shared" si="4"/>
        <v>802974PFR</v>
      </c>
    </row>
    <row r="296" spans="1:27" x14ac:dyDescent="0.2">
      <c r="A296" cm="1">
        <f t="array" ref="A296">_xlfn.XLOOKUP(Y296,'NGS IDs for search'!I$2:I317,'NGS IDs for search'!A$2:A317)</f>
        <v>26</v>
      </c>
      <c r="B296" s="9">
        <v>803471</v>
      </c>
      <c r="C296" s="54" t="s">
        <v>392</v>
      </c>
      <c r="D296" s="25" cm="1">
        <f t="array" ref="D296">_xlfn.XLOOKUP(Y296,'WI &amp; IA results w tx'!Q$2:Q363,'WI &amp; IA results w tx'!D$2:D363)</f>
        <v>3</v>
      </c>
      <c r="F296" s="35" t="s">
        <v>326</v>
      </c>
      <c r="G296" s="1" t="s">
        <v>389</v>
      </c>
      <c r="H296" s="12" t="s">
        <v>180</v>
      </c>
      <c r="I296" s="12" t="s">
        <v>180</v>
      </c>
      <c r="J296" t="s">
        <v>11</v>
      </c>
      <c r="K296">
        <v>20</v>
      </c>
      <c r="L296" s="1" t="str" cm="1">
        <f t="array" ref="L296">_xlfn.XLOOKUP(Y296,'Master AST results2'!AB$2:AB630,'Master AST results2'!K$2:K630)</f>
        <v xml:space="preserve"> &lt;=0.1200</v>
      </c>
      <c r="M296" s="1" t="str" cm="1">
        <f t="array" ref="M296">_xlfn.XLOOKUP(Y296,'Master AST results2'!AB$2:AB630,'Master AST results2'!M$2:M630)</f>
        <v xml:space="preserve"> &lt;=0.5000</v>
      </c>
      <c r="N296" s="1" t="str" cm="1">
        <f t="array" ref="N296">_xlfn.XLOOKUP(Y296,'Master AST results2'!AB$2:AB630,'Master AST results2'!O$2:O630)</f>
        <v xml:space="preserve"> &lt;=2.0000</v>
      </c>
      <c r="O296" s="1" t="str" cm="1">
        <f t="array" ref="O296">_xlfn.XLOOKUP(Y296,'Master AST results2'!AB$2:AB630,'Master AST results2'!Q$2:Q630)</f>
        <v xml:space="preserve"> &gt;4.0000</v>
      </c>
      <c r="P296" s="1" t="str" cm="1">
        <f t="array" ref="P296">_xlfn.XLOOKUP(Y296,'Master AST results2'!AB$2:AB630,'Master AST results2'!S$2:S630)</f>
        <v xml:space="preserve"> &lt;=2.0000</v>
      </c>
      <c r="Q296" s="1" t="str" cm="1">
        <f t="array" ref="Q296">_xlfn.XLOOKUP(Y296,'Master AST results2'!AB$2:AB630,'Master AST results2'!T$2:T630)</f>
        <v xml:space="preserve"> &lt;=0.1200</v>
      </c>
      <c r="R296" s="1" t="str" cm="1">
        <f t="array" ref="R296">_xlfn.XLOOKUP(Y296,'Master AST results2'!AB$2:AB630,'Master AST results2'!U$2:U630)</f>
        <v xml:space="preserve"> &lt;=1.0000</v>
      </c>
      <c r="S296" s="1" t="str" cm="1">
        <f t="array" ref="S296">_xlfn.XLOOKUP(Y296,'Master AST results2'!AB$2:AB630,'Master AST results2'!V$2:V630)</f>
        <v xml:space="preserve"> &lt;=0.5000</v>
      </c>
      <c r="T296" s="1" t="str" cm="1">
        <f t="array" ref="T296">_xlfn.XLOOKUP(Y296, 'Master AST results2'!AB$2:AB630,'Master AST results2'!W$2:W630)</f>
        <v xml:space="preserve"> &gt;256.0000</v>
      </c>
      <c r="U296" s="1" t="str" cm="1">
        <f t="array" ref="U296">_xlfn.XLOOKUP(Y296,'Master AST results2'!AB$2:AB630,'Master AST results2'!X$2:X630)</f>
        <v xml:space="preserve"> &lt;=1.0000</v>
      </c>
      <c r="V296" s="1" t="s">
        <v>95</v>
      </c>
      <c r="W296" s="1">
        <v>1</v>
      </c>
      <c r="Y296" t="str">
        <f t="shared" si="4"/>
        <v>803471DOR</v>
      </c>
    </row>
    <row r="297" spans="1:27" x14ac:dyDescent="0.2">
      <c r="A297" cm="1">
        <f t="array" ref="A297">_xlfn.XLOOKUP(Y297,'NGS IDs for search'!I$2:I451,'NGS IDs for search'!A$2:A451)</f>
        <v>110</v>
      </c>
      <c r="B297" s="9">
        <v>803471</v>
      </c>
      <c r="C297" s="54" t="s">
        <v>392</v>
      </c>
      <c r="D297" s="25" cm="1">
        <f t="array" ref="D297">_xlfn.XLOOKUP(Y297,'WI &amp; IA results w tx'!R$2:R389,'WI &amp; IA results w tx'!D$2:D389)</f>
        <v>3</v>
      </c>
      <c r="F297" s="35" t="s">
        <v>326</v>
      </c>
      <c r="G297" s="1" t="s">
        <v>389</v>
      </c>
      <c r="H297" s="12" t="s">
        <v>181</v>
      </c>
      <c r="I297" s="12" t="s">
        <v>181</v>
      </c>
      <c r="J297" t="s">
        <v>11</v>
      </c>
      <c r="K297">
        <v>47</v>
      </c>
      <c r="L297" s="1" t="str" cm="1">
        <f t="array" ref="L297">_xlfn.XLOOKUP(Y297,'Master AST results2'!AB$2:AB631,'Master AST results2'!K$2:K631)</f>
        <v xml:space="preserve"> &lt;=0.1200</v>
      </c>
      <c r="M297" s="1" t="str" cm="1">
        <f t="array" ref="M297">_xlfn.XLOOKUP(Y297,'Master AST results2'!AB$2:AB631,'Master AST results2'!M$2:M631)</f>
        <v xml:space="preserve"> &lt;=0.5000</v>
      </c>
      <c r="N297" s="1" t="str" cm="1">
        <f t="array" ref="N297">_xlfn.XLOOKUP(Y297,'Master AST results2'!AB$2:AB631,'Master AST results2'!O$2:O631)</f>
        <v xml:space="preserve"> &lt;=2.0000</v>
      </c>
      <c r="O297" s="1" t="str" cm="1">
        <f t="array" ref="O297">_xlfn.XLOOKUP(Y297,'Master AST results2'!AB$2:AB631,'Master AST results2'!Q$2:Q631)</f>
        <v xml:space="preserve"> &gt;4.0000</v>
      </c>
      <c r="P297" s="1" t="str" cm="1">
        <f t="array" ref="P297">_xlfn.XLOOKUP(Y297,'Master AST results2'!AB$2:AB631,'Master AST results2'!S$2:S631)</f>
        <v xml:space="preserve"> &lt;=2.0000</v>
      </c>
      <c r="Q297" s="1" t="str" cm="1">
        <f t="array" ref="Q297">_xlfn.XLOOKUP(Y297,'Master AST results2'!AB$2:AB631,'Master AST results2'!T$2:T631)</f>
        <v xml:space="preserve"> &lt;=0.1200</v>
      </c>
      <c r="R297" s="1" t="str" cm="1">
        <f t="array" ref="R297">_xlfn.XLOOKUP(Y297,'Master AST results2'!AB$2:AB631,'Master AST results2'!U$2:U631)</f>
        <v xml:space="preserve"> &lt;=1.0000</v>
      </c>
      <c r="S297" s="1" t="str" cm="1">
        <f t="array" ref="S297">_xlfn.XLOOKUP(Y297,'Master AST results2'!AB$2:AB631,'Master AST results2'!V$2:V631)</f>
        <v xml:space="preserve"> &lt;=0.5000</v>
      </c>
      <c r="T297" s="1" t="str" cm="1">
        <f t="array" ref="T297">_xlfn.XLOOKUP(Y297, 'Master AST results2'!AB$2:AB631,'Master AST results2'!W$2:W631)</f>
        <v xml:space="preserve"> &lt;=32.0000</v>
      </c>
      <c r="U297" s="1" t="str" cm="1">
        <f t="array" ref="U297">_xlfn.XLOOKUP(Y297,'Master AST results2'!AB$2:AB631,'Master AST results2'!X$2:X631)</f>
        <v xml:space="preserve"> &lt;=1.0000</v>
      </c>
      <c r="V297" s="1" t="s">
        <v>95</v>
      </c>
      <c r="W297" s="1">
        <v>1</v>
      </c>
      <c r="Y297" t="str">
        <f t="shared" si="4"/>
        <v>803471PFR</v>
      </c>
    </row>
    <row r="298" spans="1:27" x14ac:dyDescent="0.2">
      <c r="A298" t="e" cm="1">
        <f t="array" ref="A298">_xlfn.XLOOKUP(Y298,'NGS IDs for search'!I$2:I452,'NGS IDs for search'!A$2:A452)</f>
        <v>#N/A</v>
      </c>
      <c r="B298" s="25">
        <v>804629</v>
      </c>
      <c r="C298" s="54" t="s">
        <v>392</v>
      </c>
      <c r="D298" s="25" cm="1">
        <f t="array" ref="D298">_xlfn.XLOOKUP(Y298,'WI &amp; IA results w tx'!R$2:R390,'WI &amp; IA results w tx'!D$2:D390)</f>
        <v>3</v>
      </c>
      <c r="E298" s="12" t="s">
        <v>97</v>
      </c>
      <c r="F298" s="60" t="s">
        <v>98</v>
      </c>
      <c r="G298" s="19" t="s">
        <v>387</v>
      </c>
      <c r="H298" s="12" t="s">
        <v>388</v>
      </c>
      <c r="I298" s="12" t="s">
        <v>181</v>
      </c>
      <c r="J298" s="25" t="s">
        <v>8</v>
      </c>
      <c r="K298" s="32">
        <v>60</v>
      </c>
      <c r="L298" s="1" cm="1">
        <f t="array" ref="L298">_xlfn.XLOOKUP(Y298,'Master AST results2'!AB$2:AB632,'Master AST results2'!K$2:K632)</f>
        <v>0.5</v>
      </c>
      <c r="M298" s="1" cm="1">
        <f t="array" ref="M298">_xlfn.XLOOKUP(Y298,'Master AST results2'!AB$2:AB632,'Master AST results2'!M$2:M632)</f>
        <v>2</v>
      </c>
      <c r="N298" s="1" t="str" cm="1">
        <f t="array" ref="N298">_xlfn.XLOOKUP(Y298,'Master AST results2'!AB$2:AB632,'Master AST results2'!O$2:O632)</f>
        <v xml:space="preserve"> &lt;=2.0000</v>
      </c>
      <c r="O298" s="1" cm="1">
        <f t="array" ref="O298">_xlfn.XLOOKUP(Y298,'Master AST results2'!AB$2:AB632,'Master AST results2'!Q$2:Q632)</f>
        <v>0.5</v>
      </c>
      <c r="P298" s="1" t="str" cm="1">
        <f t="array" ref="P298">_xlfn.XLOOKUP(Y298,'Master AST results2'!AB$2:AB632,'Master AST results2'!S$2:S632)</f>
        <v xml:space="preserve"> &lt;=2.0000</v>
      </c>
      <c r="Q298" s="1" cm="1">
        <f t="array" ref="Q298">_xlfn.XLOOKUP(Y298,'Master AST results2'!AB$2:AB632,'Master AST results2'!T$2:T632)</f>
        <v>0.5</v>
      </c>
      <c r="R298" s="1" t="str" cm="1">
        <f t="array" ref="R298">_xlfn.XLOOKUP(Y298,'Master AST results2'!AB$2:AB632,'Master AST results2'!U$2:U632)</f>
        <v xml:space="preserve"> &lt;=1.0000</v>
      </c>
      <c r="S298" s="1" t="str" cm="1">
        <f t="array" ref="S298">_xlfn.XLOOKUP(Y298,'Master AST results2'!AB$2:AB632,'Master AST results2'!V$2:V632)</f>
        <v xml:space="preserve"> &lt;=0.5000</v>
      </c>
      <c r="T298" s="1" t="str" cm="1">
        <f t="array" ref="T298">_xlfn.XLOOKUP(Y298, 'Master AST results2'!AB$2:AB632,'Master AST results2'!W$2:W632)</f>
        <v xml:space="preserve"> &lt;=32.0000</v>
      </c>
      <c r="U298" s="1" cm="1">
        <f t="array" ref="U298">_xlfn.XLOOKUP(Y298,'Master AST results2'!AB$2:AB632,'Master AST results2'!X$2:X632)</f>
        <v>2</v>
      </c>
      <c r="V298" s="31" t="s">
        <v>95</v>
      </c>
      <c r="W298" s="1">
        <v>1</v>
      </c>
      <c r="Y298" t="str">
        <f t="shared" si="4"/>
        <v>804629PFL</v>
      </c>
    </row>
    <row r="299" spans="1:27" x14ac:dyDescent="0.2">
      <c r="A299" cm="1">
        <f t="array" ref="A299">_xlfn.XLOOKUP(Y299,'NGS IDs for search'!I$2:I318,'NGS IDs for search'!A$2:A318)</f>
        <v>27</v>
      </c>
      <c r="B299" s="9">
        <v>805570</v>
      </c>
      <c r="C299" s="54" t="s">
        <v>392</v>
      </c>
      <c r="D299" s="25" cm="1">
        <f t="array" ref="D299">_xlfn.XLOOKUP(Y299,'WI &amp; IA results w tx'!Q$2:Q364,'WI &amp; IA results w tx'!D$2:D364)</f>
        <v>3</v>
      </c>
      <c r="F299" s="35" t="s">
        <v>330</v>
      </c>
      <c r="G299" s="1" t="s">
        <v>389</v>
      </c>
      <c r="H299" s="12" t="s">
        <v>180</v>
      </c>
      <c r="I299" s="12" t="s">
        <v>180</v>
      </c>
      <c r="J299" t="s">
        <v>8</v>
      </c>
      <c r="K299">
        <v>21</v>
      </c>
      <c r="L299" s="1" t="str" cm="1">
        <f t="array" ref="L299">_xlfn.XLOOKUP(Y299,'Master AST results2'!AB$2:AB633,'Master AST results2'!K$2:K633)</f>
        <v xml:space="preserve"> &lt;=0.1200</v>
      </c>
      <c r="M299" s="1" t="str" cm="1">
        <f t="array" ref="M299">_xlfn.XLOOKUP(Y299,'Master AST results2'!AB$2:AB633,'Master AST results2'!M$2:M633)</f>
        <v xml:space="preserve"> &lt;=0.5000</v>
      </c>
      <c r="N299" s="1" t="str" cm="1">
        <f t="array" ref="N299">_xlfn.XLOOKUP(Y299,'Master AST results2'!AB$2:AB633,'Master AST results2'!O$2:O633)</f>
        <v xml:space="preserve"> &lt;=2.0000</v>
      </c>
      <c r="O299" s="1" t="str" cm="1">
        <f t="array" ref="O299">_xlfn.XLOOKUP(Y299,'Master AST results2'!AB$2:AB633,'Master AST results2'!Q$2:Q633)</f>
        <v xml:space="preserve"> &lt;=0.2500</v>
      </c>
      <c r="P299" s="1" t="str" cm="1">
        <f t="array" ref="P299">_xlfn.XLOOKUP(Y299,'Master AST results2'!AB$2:AB633,'Master AST results2'!S$2:S633)</f>
        <v xml:space="preserve"> &lt;=2.0000</v>
      </c>
      <c r="Q299" s="1" t="str" cm="1">
        <f t="array" ref="Q299">_xlfn.XLOOKUP(Y299,'Master AST results2'!AB$2:AB633,'Master AST results2'!T$2:T633)</f>
        <v xml:space="preserve"> &lt;=0.1200</v>
      </c>
      <c r="R299" s="1" t="str" cm="1">
        <f t="array" ref="R299">_xlfn.XLOOKUP(Y299,'Master AST results2'!AB$2:AB633,'Master AST results2'!U$2:U633)</f>
        <v xml:space="preserve"> &lt;=1.0000</v>
      </c>
      <c r="S299" s="1" t="str" cm="1">
        <f t="array" ref="S299">_xlfn.XLOOKUP(Y299,'Master AST results2'!AB$2:AB633,'Master AST results2'!V$2:V633)</f>
        <v xml:space="preserve"> &lt;=0.5000</v>
      </c>
      <c r="T299" s="1" t="str" cm="1">
        <f t="array" ref="T299">_xlfn.XLOOKUP(Y299, 'Master AST results2'!AB$2:AB633,'Master AST results2'!W$2:W633)</f>
        <v xml:space="preserve"> &lt;=32.0000</v>
      </c>
      <c r="U299" s="1" t="str" cm="1">
        <f t="array" ref="U299">_xlfn.XLOOKUP(Y299,'Master AST results2'!AB$2:AB633,'Master AST results2'!X$2:X633)</f>
        <v xml:space="preserve"> &lt;=1.0000</v>
      </c>
      <c r="V299" s="1" t="s">
        <v>95</v>
      </c>
      <c r="W299" s="1">
        <v>1</v>
      </c>
      <c r="Y299" t="str">
        <f t="shared" si="4"/>
        <v>805570DOL</v>
      </c>
    </row>
    <row r="300" spans="1:27" x14ac:dyDescent="0.2">
      <c r="A300" cm="1">
        <f t="array" ref="A300">_xlfn.XLOOKUP(Y300,'NGS IDs for search'!I$2:I453,'NGS IDs for search'!A$2:A453)</f>
        <v>111</v>
      </c>
      <c r="B300" s="9">
        <v>805570</v>
      </c>
      <c r="C300" s="54" t="s">
        <v>392</v>
      </c>
      <c r="D300" s="25" cm="1">
        <f t="array" ref="D300">_xlfn.XLOOKUP(Y300,'WI &amp; IA results w tx'!R$2:R391,'WI &amp; IA results w tx'!D$2:D391)</f>
        <v>3</v>
      </c>
      <c r="F300" s="35" t="s">
        <v>330</v>
      </c>
      <c r="G300" s="1" t="s">
        <v>389</v>
      </c>
      <c r="H300" s="12" t="s">
        <v>181</v>
      </c>
      <c r="I300" s="12" t="s">
        <v>181</v>
      </c>
      <c r="J300" t="s">
        <v>8</v>
      </c>
      <c r="K300">
        <v>48</v>
      </c>
      <c r="L300" s="1" t="str" cm="1">
        <f t="array" ref="L300">_xlfn.XLOOKUP(Y300,'Master AST results2'!AB$2:AB634,'Master AST results2'!K$2:K634)</f>
        <v xml:space="preserve"> &lt;=0.1200</v>
      </c>
      <c r="M300" s="1" t="str" cm="1">
        <f t="array" ref="M300">_xlfn.XLOOKUP(Y300,'Master AST results2'!AB$2:AB634,'Master AST results2'!M$2:M634)</f>
        <v xml:space="preserve"> &lt;=0.5000</v>
      </c>
      <c r="N300" s="1" t="str" cm="1">
        <f t="array" ref="N300">_xlfn.XLOOKUP(Y300,'Master AST results2'!AB$2:AB634,'Master AST results2'!O$2:O634)</f>
        <v xml:space="preserve"> &lt;=2.0000</v>
      </c>
      <c r="O300" s="1" t="str" cm="1">
        <f t="array" ref="O300">_xlfn.XLOOKUP(Y300,'Master AST results2'!AB$2:AB634,'Master AST results2'!Q$2:Q634)</f>
        <v xml:space="preserve"> &lt;=0.2500</v>
      </c>
      <c r="P300" s="1" t="str" cm="1">
        <f t="array" ref="P300">_xlfn.XLOOKUP(Y300,'Master AST results2'!AB$2:AB634,'Master AST results2'!S$2:S634)</f>
        <v xml:space="preserve"> &lt;=2.0000</v>
      </c>
      <c r="Q300" s="1" t="str" cm="1">
        <f t="array" ref="Q300">_xlfn.XLOOKUP(Y300,'Master AST results2'!AB$2:AB634,'Master AST results2'!T$2:T634)</f>
        <v xml:space="preserve"> &lt;=0.1200</v>
      </c>
      <c r="R300" s="1" t="str" cm="1">
        <f t="array" ref="R300">_xlfn.XLOOKUP(Y300,'Master AST results2'!AB$2:AB634,'Master AST results2'!U$2:U634)</f>
        <v xml:space="preserve"> &lt;=1.0000</v>
      </c>
      <c r="S300" s="1" t="str" cm="1">
        <f t="array" ref="S300">_xlfn.XLOOKUP(Y300,'Master AST results2'!AB$2:AB634,'Master AST results2'!V$2:V634)</f>
        <v xml:space="preserve"> &lt;=0.5000</v>
      </c>
      <c r="T300" s="1" t="str" cm="1">
        <f t="array" ref="T300">_xlfn.XLOOKUP(Y300, 'Master AST results2'!AB$2:AB634,'Master AST results2'!W$2:W634)</f>
        <v xml:space="preserve"> &gt;256.0000</v>
      </c>
      <c r="U300" s="1" t="str" cm="1">
        <f t="array" ref="U300">_xlfn.XLOOKUP(Y300,'Master AST results2'!AB$2:AB634,'Master AST results2'!X$2:X634)</f>
        <v xml:space="preserve"> &lt;=1.0000</v>
      </c>
      <c r="V300" s="1" t="s">
        <v>95</v>
      </c>
      <c r="W300" s="1">
        <v>1</v>
      </c>
      <c r="Y300" t="str">
        <f t="shared" si="4"/>
        <v>805570PFL</v>
      </c>
    </row>
    <row r="301" spans="1:27" x14ac:dyDescent="0.2">
      <c r="F301" s="35"/>
    </row>
  </sheetData>
  <autoFilter ref="A1:AA303" xr:uid="{52CF5FF4-7A86-4185-B59C-CD15B8B11520}"/>
  <sortState xmlns:xlrd2="http://schemas.microsoft.com/office/spreadsheetml/2017/richdata2" ref="A2:Y303">
    <sortCondition ref="B2:B303"/>
    <sortCondition ref="H2:H303"/>
  </sortState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64D9-F1B5-6C46-9DED-5C544C9E9429}">
  <dimension ref="A1:AW318"/>
  <sheetViews>
    <sheetView tabSelected="1" topLeftCell="AC1" zoomScale="120" zoomScaleNormal="120" workbookViewId="0">
      <selection activeCell="AE2" sqref="AE2"/>
    </sheetView>
  </sheetViews>
  <sheetFormatPr baseColWidth="10" defaultColWidth="8.83203125" defaultRowHeight="15" x14ac:dyDescent="0.2"/>
  <cols>
    <col min="2" max="2" width="12.33203125" style="1" bestFit="1" customWidth="1"/>
    <col min="3" max="3" width="14.33203125" bestFit="1" customWidth="1"/>
    <col min="5" max="5" width="21.33203125" style="1" bestFit="1" customWidth="1"/>
    <col min="6" max="6" width="14.83203125" style="1" hidden="1" customWidth="1"/>
    <col min="9" max="9" width="10.33203125" style="9" bestFit="1" customWidth="1"/>
    <col min="10" max="10" width="10.5" style="1" bestFit="1" customWidth="1"/>
    <col min="11" max="11" width="9" style="1" bestFit="1" customWidth="1"/>
    <col min="12" max="12" width="9.1640625" style="1" bestFit="1" customWidth="1"/>
    <col min="13" max="13" width="9" style="1" bestFit="1" customWidth="1"/>
    <col min="14" max="15" width="13.6640625" style="1" customWidth="1"/>
    <col min="16" max="16" width="12.5" style="1" bestFit="1" customWidth="1"/>
    <col min="17" max="17" width="9" style="1" bestFit="1" customWidth="1"/>
    <col min="18" max="18" width="8.83203125" style="1"/>
    <col min="19" max="20" width="8.6640625" style="1" bestFit="1" customWidth="1"/>
    <col min="21" max="21" width="9.83203125" style="1" bestFit="1" customWidth="1"/>
    <col min="22" max="22" width="8.6640625" style="1" bestFit="1" customWidth="1"/>
    <col min="23" max="23" width="11.5" style="1" bestFit="1" customWidth="1"/>
    <col min="24" max="24" width="9.83203125" style="1" bestFit="1" customWidth="1"/>
    <col min="25" max="25" width="13.1640625" style="1" bestFit="1" customWidth="1"/>
    <col min="26" max="26" width="2.1640625" style="1" bestFit="1" customWidth="1"/>
    <col min="27" max="27" width="64.83203125" bestFit="1" customWidth="1"/>
    <col min="31" max="31" width="15.1640625" bestFit="1" customWidth="1"/>
    <col min="32" max="32" width="14.83203125" bestFit="1" customWidth="1"/>
    <col min="33" max="33" width="3.1640625" bestFit="1" customWidth="1"/>
    <col min="34" max="35" width="6.33203125" bestFit="1" customWidth="1"/>
    <col min="36" max="36" width="3.83203125" bestFit="1" customWidth="1"/>
    <col min="37" max="37" width="3.1640625" bestFit="1" customWidth="1"/>
    <col min="38" max="38" width="6.33203125" bestFit="1" customWidth="1"/>
    <col min="39" max="39" width="3.83203125" bestFit="1" customWidth="1"/>
    <col min="40" max="40" width="3.1640625" bestFit="1" customWidth="1"/>
    <col min="41" max="41" width="6.33203125" bestFit="1" customWidth="1"/>
    <col min="42" max="42" width="6.83203125" bestFit="1" customWidth="1"/>
    <col min="43" max="43" width="3.1640625" bestFit="1" customWidth="1"/>
    <col min="44" max="44" width="9.33203125" bestFit="1" customWidth="1"/>
    <col min="45" max="45" width="8" bestFit="1" customWidth="1"/>
    <col min="46" max="46" width="3.1640625" bestFit="1" customWidth="1"/>
    <col min="47" max="47" width="6.33203125" bestFit="1" customWidth="1"/>
    <col min="48" max="48" width="10.5" bestFit="1" customWidth="1"/>
    <col min="49" max="49" width="10" bestFit="1" customWidth="1"/>
  </cols>
  <sheetData>
    <row r="1" spans="1:49" s="7" customFormat="1" ht="86" x14ac:dyDescent="0.2">
      <c r="A1" s="3" t="s">
        <v>122</v>
      </c>
      <c r="B1" s="3" t="s">
        <v>6</v>
      </c>
      <c r="C1" s="3" t="s">
        <v>75</v>
      </c>
      <c r="D1" s="3" t="s">
        <v>76</v>
      </c>
      <c r="E1" s="3"/>
      <c r="F1" s="34" t="s">
        <v>182</v>
      </c>
      <c r="G1" s="3" t="s">
        <v>436</v>
      </c>
      <c r="H1" s="3" t="s">
        <v>1</v>
      </c>
      <c r="I1" s="10" t="s">
        <v>3</v>
      </c>
      <c r="J1" s="4" t="s">
        <v>77</v>
      </c>
      <c r="K1" s="5" t="s">
        <v>407</v>
      </c>
      <c r="L1" s="5" t="s">
        <v>78</v>
      </c>
      <c r="M1" s="5" t="s">
        <v>408</v>
      </c>
      <c r="N1" s="5" t="s">
        <v>79</v>
      </c>
      <c r="O1" s="5" t="s">
        <v>409</v>
      </c>
      <c r="P1" s="5" t="s">
        <v>80</v>
      </c>
      <c r="Q1" s="5" t="s">
        <v>410</v>
      </c>
      <c r="R1" s="5" t="s">
        <v>81</v>
      </c>
      <c r="S1" s="5" t="s">
        <v>411</v>
      </c>
      <c r="T1" s="5" t="s">
        <v>412</v>
      </c>
      <c r="U1" s="5" t="s">
        <v>413</v>
      </c>
      <c r="V1" s="5" t="s">
        <v>414</v>
      </c>
      <c r="W1" s="5" t="s">
        <v>415</v>
      </c>
      <c r="X1" s="5" t="s">
        <v>416</v>
      </c>
      <c r="Y1" s="6" t="s">
        <v>87</v>
      </c>
      <c r="AA1" s="8" t="s">
        <v>88</v>
      </c>
      <c r="AB1" s="13" t="s">
        <v>89</v>
      </c>
    </row>
    <row r="2" spans="1:49" x14ac:dyDescent="0.2">
      <c r="A2" s="43">
        <v>33</v>
      </c>
      <c r="B2" s="55" t="s">
        <v>174</v>
      </c>
      <c r="C2" s="43">
        <v>2</v>
      </c>
      <c r="D2" s="44" t="s">
        <v>104</v>
      </c>
      <c r="E2" s="45" t="s">
        <v>105</v>
      </c>
      <c r="F2" s="45">
        <v>1</v>
      </c>
      <c r="G2" s="43" t="s">
        <v>180</v>
      </c>
      <c r="H2" s="43" t="s">
        <v>8</v>
      </c>
      <c r="I2" s="43">
        <v>1</v>
      </c>
      <c r="J2" s="57" t="s">
        <v>11</v>
      </c>
      <c r="K2" s="55" t="s">
        <v>427</v>
      </c>
      <c r="L2" s="57" t="s">
        <v>173</v>
      </c>
      <c r="M2" s="55" t="s">
        <v>428</v>
      </c>
      <c r="N2" s="57" t="s">
        <v>93</v>
      </c>
      <c r="O2" s="55" t="s">
        <v>419</v>
      </c>
      <c r="P2" s="57" t="s">
        <v>173</v>
      </c>
      <c r="Q2" s="55" t="s">
        <v>429</v>
      </c>
      <c r="R2" s="57" t="s">
        <v>175</v>
      </c>
      <c r="S2" s="55" t="s">
        <v>423</v>
      </c>
      <c r="T2" s="55">
        <v>0.25</v>
      </c>
      <c r="U2" s="55" t="s">
        <v>430</v>
      </c>
      <c r="V2" s="55" t="s">
        <v>428</v>
      </c>
      <c r="W2" s="55" t="s">
        <v>431</v>
      </c>
      <c r="X2" s="55">
        <v>2</v>
      </c>
      <c r="Y2" s="57" t="s">
        <v>176</v>
      </c>
      <c r="Z2" s="55">
        <v>1</v>
      </c>
      <c r="AB2" t="str">
        <f>A2&amp;G2&amp;H2</f>
        <v>33DOL</v>
      </c>
      <c r="AE2" s="63" t="s">
        <v>439</v>
      </c>
      <c r="AF2" s="63" t="s">
        <v>381</v>
      </c>
    </row>
    <row r="3" spans="1:49" x14ac:dyDescent="0.2">
      <c r="A3">
        <v>33</v>
      </c>
      <c r="B3" s="1" t="s">
        <v>174</v>
      </c>
      <c r="C3">
        <v>2</v>
      </c>
      <c r="D3" s="12" t="s">
        <v>104</v>
      </c>
      <c r="E3" s="19" t="s">
        <v>105</v>
      </c>
      <c r="F3" s="19">
        <v>1</v>
      </c>
      <c r="G3" t="s">
        <v>181</v>
      </c>
      <c r="H3" t="s">
        <v>8</v>
      </c>
      <c r="I3">
        <v>47</v>
      </c>
      <c r="J3" s="31" t="s">
        <v>11</v>
      </c>
      <c r="K3" s="1">
        <v>0.25</v>
      </c>
      <c r="L3" s="31" t="s">
        <v>173</v>
      </c>
      <c r="M3" s="1" t="s">
        <v>428</v>
      </c>
      <c r="N3" s="31" t="s">
        <v>93</v>
      </c>
      <c r="O3" s="1" t="s">
        <v>419</v>
      </c>
      <c r="P3" s="31" t="s">
        <v>173</v>
      </c>
      <c r="Q3" s="1" t="s">
        <v>429</v>
      </c>
      <c r="R3" s="31" t="s">
        <v>175</v>
      </c>
      <c r="S3" s="1" t="s">
        <v>423</v>
      </c>
      <c r="T3" s="1">
        <v>0.25</v>
      </c>
      <c r="U3" s="1" t="s">
        <v>430</v>
      </c>
      <c r="V3" s="1" t="s">
        <v>428</v>
      </c>
      <c r="W3" s="1" t="s">
        <v>431</v>
      </c>
      <c r="X3" s="1">
        <v>2</v>
      </c>
      <c r="Y3" s="31" t="s">
        <v>176</v>
      </c>
      <c r="Z3" s="1">
        <v>1</v>
      </c>
      <c r="AB3" t="str">
        <f t="shared" ref="AB3:AB66" si="0">A3&amp;G3&amp;H3</f>
        <v>33PFL</v>
      </c>
      <c r="AF3">
        <v>1</v>
      </c>
      <c r="AI3" t="s">
        <v>404</v>
      </c>
      <c r="AJ3">
        <v>2</v>
      </c>
      <c r="AL3" t="s">
        <v>405</v>
      </c>
      <c r="AM3">
        <v>3</v>
      </c>
      <c r="AO3" t="s">
        <v>406</v>
      </c>
      <c r="AP3" t="s">
        <v>382</v>
      </c>
      <c r="AR3" t="s">
        <v>440</v>
      </c>
      <c r="AS3" t="s">
        <v>335</v>
      </c>
      <c r="AV3" t="s">
        <v>441</v>
      </c>
      <c r="AW3" t="s">
        <v>337</v>
      </c>
    </row>
    <row r="4" spans="1:49" ht="14.5" customHeight="1" x14ac:dyDescent="0.2">
      <c r="A4" s="9">
        <v>149</v>
      </c>
      <c r="B4" s="1" t="s">
        <v>74</v>
      </c>
      <c r="E4" t="s">
        <v>327</v>
      </c>
      <c r="G4" t="s">
        <v>181</v>
      </c>
      <c r="H4" t="s">
        <v>8</v>
      </c>
      <c r="I4">
        <v>64</v>
      </c>
      <c r="J4" s="1" t="s">
        <v>92</v>
      </c>
      <c r="K4" s="1" t="s">
        <v>417</v>
      </c>
      <c r="L4" s="1" t="s">
        <v>92</v>
      </c>
      <c r="M4" s="1">
        <v>1</v>
      </c>
      <c r="N4" s="1" t="s">
        <v>93</v>
      </c>
      <c r="O4" s="1" t="s">
        <v>419</v>
      </c>
      <c r="P4" s="1" t="s">
        <v>92</v>
      </c>
      <c r="Q4" s="1" t="s">
        <v>422</v>
      </c>
      <c r="R4" s="1" t="s">
        <v>93</v>
      </c>
      <c r="S4" s="1" t="s">
        <v>419</v>
      </c>
      <c r="T4" s="1" t="s">
        <v>417</v>
      </c>
      <c r="U4" s="1" t="s">
        <v>420</v>
      </c>
      <c r="V4" s="1" t="s">
        <v>418</v>
      </c>
      <c r="W4" s="1" t="s">
        <v>426</v>
      </c>
      <c r="X4" s="1" t="s">
        <v>420</v>
      </c>
      <c r="Y4" s="1" t="s">
        <v>95</v>
      </c>
      <c r="Z4" s="1">
        <v>1</v>
      </c>
      <c r="AB4" t="s">
        <v>435</v>
      </c>
      <c r="AE4" s="63" t="s">
        <v>336</v>
      </c>
      <c r="AF4" t="s">
        <v>180</v>
      </c>
      <c r="AG4" t="s">
        <v>181</v>
      </c>
      <c r="AH4" t="s">
        <v>335</v>
      </c>
      <c r="AJ4" t="s">
        <v>180</v>
      </c>
      <c r="AK4" t="s">
        <v>181</v>
      </c>
      <c r="AM4" t="s">
        <v>180</v>
      </c>
      <c r="AN4" t="s">
        <v>181</v>
      </c>
      <c r="AP4" t="s">
        <v>180</v>
      </c>
      <c r="AQ4" t="s">
        <v>181</v>
      </c>
      <c r="AS4" t="s">
        <v>180</v>
      </c>
      <c r="AT4" t="s">
        <v>181</v>
      </c>
      <c r="AU4" t="s">
        <v>335</v>
      </c>
    </row>
    <row r="5" spans="1:49" ht="14.5" customHeight="1" x14ac:dyDescent="0.2">
      <c r="A5" s="25">
        <v>157</v>
      </c>
      <c r="B5" s="54" t="s">
        <v>74</v>
      </c>
      <c r="C5" s="25">
        <v>1</v>
      </c>
      <c r="D5" s="12" t="s">
        <v>97</v>
      </c>
      <c r="E5" s="19" t="s">
        <v>98</v>
      </c>
      <c r="F5" s="19" t="e" cm="1">
        <f t="array" ref="F5">_xlfn.XLOOKUP(AB5,'[1]AST submission list'!L$2:L285,'[1]AST submission list'!I$2:I285)</f>
        <v>#N/A</v>
      </c>
      <c r="G5" t="s">
        <v>181</v>
      </c>
      <c r="H5" s="25" t="s">
        <v>8</v>
      </c>
      <c r="I5" s="32">
        <v>61.1</v>
      </c>
      <c r="J5" s="31" t="s">
        <v>173</v>
      </c>
      <c r="K5" s="1" t="s">
        <v>417</v>
      </c>
      <c r="L5" s="31" t="s">
        <v>92</v>
      </c>
      <c r="M5" s="1" t="s">
        <v>418</v>
      </c>
      <c r="N5" s="31" t="s">
        <v>93</v>
      </c>
      <c r="O5" s="1" t="s">
        <v>419</v>
      </c>
      <c r="P5" s="31" t="s">
        <v>92</v>
      </c>
      <c r="Q5" s="1" t="s">
        <v>422</v>
      </c>
      <c r="R5" s="31" t="s">
        <v>93</v>
      </c>
      <c r="S5" s="1" t="s">
        <v>419</v>
      </c>
      <c r="T5" s="1" t="s">
        <v>417</v>
      </c>
      <c r="U5" s="1" t="s">
        <v>420</v>
      </c>
      <c r="V5" s="1" t="s">
        <v>418</v>
      </c>
      <c r="W5" s="1" t="s">
        <v>421</v>
      </c>
      <c r="X5" s="1" t="s">
        <v>425</v>
      </c>
      <c r="Y5" s="31" t="s">
        <v>95</v>
      </c>
      <c r="Z5" s="1">
        <v>1</v>
      </c>
      <c r="AB5" t="str">
        <f t="shared" si="0"/>
        <v>157PFL</v>
      </c>
      <c r="AE5" s="64">
        <v>1</v>
      </c>
      <c r="AF5" s="140">
        <v>2</v>
      </c>
      <c r="AG5" s="140">
        <v>4</v>
      </c>
      <c r="AH5" s="140"/>
      <c r="AI5" s="140">
        <v>6</v>
      </c>
      <c r="AJ5" s="140">
        <v>1</v>
      </c>
      <c r="AK5" s="140">
        <v>4</v>
      </c>
      <c r="AL5" s="140">
        <v>5</v>
      </c>
      <c r="AM5" s="140">
        <v>2</v>
      </c>
      <c r="AN5" s="140">
        <v>3</v>
      </c>
      <c r="AO5" s="140">
        <v>5</v>
      </c>
      <c r="AP5" s="140">
        <v>3</v>
      </c>
      <c r="AQ5" s="140">
        <v>28</v>
      </c>
      <c r="AR5" s="140">
        <v>31</v>
      </c>
      <c r="AS5" s="140">
        <v>6</v>
      </c>
      <c r="AT5" s="140">
        <v>7</v>
      </c>
      <c r="AU5" s="140"/>
      <c r="AV5" s="140">
        <v>13</v>
      </c>
      <c r="AW5" s="140">
        <v>60</v>
      </c>
    </row>
    <row r="6" spans="1:49" ht="14.5" customHeight="1" x14ac:dyDescent="0.2">
      <c r="A6" s="25">
        <v>157</v>
      </c>
      <c r="B6" s="54" t="s">
        <v>74</v>
      </c>
      <c r="C6" s="25">
        <v>1</v>
      </c>
      <c r="D6" s="12" t="s">
        <v>108</v>
      </c>
      <c r="E6" s="19"/>
      <c r="F6" s="19" t="e" cm="1">
        <f t="array" ref="F6">_xlfn.XLOOKUP(AB6,'[1]AST submission list'!L$2:L286,'[1]AST submission list'!I$2:I286)</f>
        <v>#N/A</v>
      </c>
      <c r="G6" t="s">
        <v>181</v>
      </c>
      <c r="H6" s="25" t="s">
        <v>8</v>
      </c>
      <c r="I6" s="32">
        <v>61.2</v>
      </c>
      <c r="J6" s="31" t="s">
        <v>173</v>
      </c>
      <c r="K6" s="1" t="s">
        <v>417</v>
      </c>
      <c r="L6" s="31" t="s">
        <v>92</v>
      </c>
      <c r="M6" s="1" t="s">
        <v>418</v>
      </c>
      <c r="N6" s="31" t="s">
        <v>93</v>
      </c>
      <c r="O6" s="1" t="s">
        <v>419</v>
      </c>
      <c r="P6" s="31" t="s">
        <v>92</v>
      </c>
      <c r="Q6" s="1" t="s">
        <v>422</v>
      </c>
      <c r="R6" s="31" t="s">
        <v>93</v>
      </c>
      <c r="S6" s="1" t="s">
        <v>419</v>
      </c>
      <c r="T6" s="1" t="s">
        <v>417</v>
      </c>
      <c r="U6" s="1" t="s">
        <v>420</v>
      </c>
      <c r="V6" s="1" t="s">
        <v>418</v>
      </c>
      <c r="W6" s="1">
        <v>64</v>
      </c>
      <c r="X6" s="1" t="s">
        <v>420</v>
      </c>
      <c r="Y6" s="31" t="s">
        <v>95</v>
      </c>
      <c r="Z6" s="1">
        <v>1</v>
      </c>
      <c r="AB6" t="str">
        <f t="shared" si="0"/>
        <v>157PFL</v>
      </c>
      <c r="AE6" s="64">
        <v>2</v>
      </c>
      <c r="AF6" s="140"/>
      <c r="AG6" s="140"/>
      <c r="AH6" s="140"/>
      <c r="AI6" s="140"/>
      <c r="AJ6" s="140"/>
      <c r="AK6" s="140">
        <v>2</v>
      </c>
      <c r="AL6" s="140">
        <v>2</v>
      </c>
      <c r="AM6" s="140"/>
      <c r="AN6" s="140"/>
      <c r="AO6" s="140"/>
      <c r="AP6" s="140"/>
      <c r="AQ6" s="140">
        <v>5</v>
      </c>
      <c r="AR6" s="140">
        <v>5</v>
      </c>
      <c r="AS6" s="140">
        <v>1</v>
      </c>
      <c r="AT6" s="140">
        <v>1</v>
      </c>
      <c r="AU6" s="140"/>
      <c r="AV6" s="140">
        <v>2</v>
      </c>
      <c r="AW6" s="140">
        <v>9</v>
      </c>
    </row>
    <row r="7" spans="1:49" ht="14.5" customHeight="1" x14ac:dyDescent="0.2">
      <c r="A7" s="25">
        <v>157</v>
      </c>
      <c r="B7" s="54" t="s">
        <v>74</v>
      </c>
      <c r="C7" s="25">
        <v>1</v>
      </c>
      <c r="D7" s="12" t="s">
        <v>108</v>
      </c>
      <c r="E7" s="19"/>
      <c r="F7" s="19" t="e" cm="1">
        <f t="array" ref="F7">_xlfn.XLOOKUP(AB7,'[1]AST submission list'!L$2:L287,'[1]AST submission list'!I$2:I287)</f>
        <v>#N/A</v>
      </c>
      <c r="G7" t="s">
        <v>180</v>
      </c>
      <c r="H7" s="25" t="s">
        <v>11</v>
      </c>
      <c r="I7" s="32">
        <v>62</v>
      </c>
      <c r="J7" s="31" t="s">
        <v>173</v>
      </c>
      <c r="K7" s="1" t="s">
        <v>417</v>
      </c>
      <c r="L7" s="31" t="s">
        <v>92</v>
      </c>
      <c r="M7" s="1">
        <v>1</v>
      </c>
      <c r="N7" s="31" t="s">
        <v>93</v>
      </c>
      <c r="O7" s="1" t="s">
        <v>419</v>
      </c>
      <c r="P7" s="31" t="s">
        <v>94</v>
      </c>
      <c r="Q7" s="1" t="s">
        <v>424</v>
      </c>
      <c r="R7" s="31" t="s">
        <v>93</v>
      </c>
      <c r="S7" s="1" t="s">
        <v>419</v>
      </c>
      <c r="T7" s="1" t="s">
        <v>417</v>
      </c>
      <c r="U7" s="1" t="s">
        <v>420</v>
      </c>
      <c r="V7" s="1" t="s">
        <v>418</v>
      </c>
      <c r="W7" s="1">
        <v>256</v>
      </c>
      <c r="X7" s="1" t="s">
        <v>425</v>
      </c>
      <c r="Y7" s="31" t="s">
        <v>95</v>
      </c>
      <c r="Z7" s="1">
        <v>1</v>
      </c>
      <c r="AB7" t="str">
        <f t="shared" si="0"/>
        <v>157DOR</v>
      </c>
      <c r="AE7" s="64">
        <v>4</v>
      </c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>
        <v>1</v>
      </c>
      <c r="AQ7" s="140">
        <v>1</v>
      </c>
      <c r="AR7" s="140">
        <v>2</v>
      </c>
      <c r="AS7" s="140"/>
      <c r="AT7" s="140"/>
      <c r="AU7" s="140"/>
      <c r="AV7" s="140"/>
      <c r="AW7" s="140">
        <v>2</v>
      </c>
    </row>
    <row r="8" spans="1:49" ht="14.5" customHeight="1" x14ac:dyDescent="0.2">
      <c r="A8" s="25">
        <v>157</v>
      </c>
      <c r="B8" s="54" t="s">
        <v>74</v>
      </c>
      <c r="C8" s="25">
        <v>1</v>
      </c>
      <c r="D8" s="12" t="s">
        <v>108</v>
      </c>
      <c r="E8" s="19"/>
      <c r="F8" s="19" t="e" cm="1">
        <f t="array" ref="F8">_xlfn.XLOOKUP(AB8,'[1]AST submission list'!L$2:L288,'[1]AST submission list'!I$2:I288)</f>
        <v>#N/A</v>
      </c>
      <c r="G8" t="s">
        <v>181</v>
      </c>
      <c r="H8" s="25" t="s">
        <v>11</v>
      </c>
      <c r="I8" s="32">
        <v>63</v>
      </c>
      <c r="J8" s="31" t="s">
        <v>173</v>
      </c>
      <c r="K8" s="1" t="s">
        <v>417</v>
      </c>
      <c r="L8" s="31" t="s">
        <v>92</v>
      </c>
      <c r="M8" s="1" t="s">
        <v>418</v>
      </c>
      <c r="N8" s="31" t="s">
        <v>93</v>
      </c>
      <c r="O8" s="1" t="s">
        <v>419</v>
      </c>
      <c r="P8" s="31" t="s">
        <v>103</v>
      </c>
      <c r="Q8" s="1">
        <v>1</v>
      </c>
      <c r="R8" s="31" t="s">
        <v>93</v>
      </c>
      <c r="S8" s="1" t="s">
        <v>419</v>
      </c>
      <c r="T8" s="1" t="s">
        <v>417</v>
      </c>
      <c r="U8" s="1" t="s">
        <v>420</v>
      </c>
      <c r="V8" s="1" t="s">
        <v>418</v>
      </c>
      <c r="W8" s="1" t="s">
        <v>421</v>
      </c>
      <c r="X8" s="1">
        <v>4</v>
      </c>
      <c r="Y8" s="31" t="s">
        <v>95</v>
      </c>
      <c r="Z8" s="1">
        <v>1</v>
      </c>
      <c r="AB8" t="str">
        <f t="shared" si="0"/>
        <v>157PFR</v>
      </c>
      <c r="AE8" s="64" t="s">
        <v>418</v>
      </c>
      <c r="AF8" s="140"/>
      <c r="AG8" s="140">
        <v>3</v>
      </c>
      <c r="AH8" s="140">
        <v>1</v>
      </c>
      <c r="AI8" s="140">
        <v>4</v>
      </c>
      <c r="AJ8" s="140"/>
      <c r="AK8" s="140"/>
      <c r="AL8" s="140"/>
      <c r="AM8" s="140"/>
      <c r="AN8" s="140">
        <v>2</v>
      </c>
      <c r="AO8" s="140">
        <v>2</v>
      </c>
      <c r="AP8" s="140">
        <v>15</v>
      </c>
      <c r="AQ8" s="140">
        <v>52</v>
      </c>
      <c r="AR8" s="140">
        <v>67</v>
      </c>
      <c r="AS8" s="140">
        <v>33</v>
      </c>
      <c r="AT8" s="140">
        <v>24</v>
      </c>
      <c r="AU8" s="140"/>
      <c r="AV8" s="140">
        <v>57</v>
      </c>
      <c r="AW8" s="140">
        <v>130</v>
      </c>
    </row>
    <row r="9" spans="1:49" ht="14.5" customHeight="1" x14ac:dyDescent="0.2">
      <c r="A9" s="25">
        <v>165</v>
      </c>
      <c r="B9" s="54" t="s">
        <v>74</v>
      </c>
      <c r="C9" s="25">
        <v>3</v>
      </c>
      <c r="D9" s="12" t="s">
        <v>100</v>
      </c>
      <c r="E9" s="19" t="s">
        <v>101</v>
      </c>
      <c r="F9" s="19" t="e" cm="1">
        <f t="array" ref="F9">_xlfn.XLOOKUP(AB9,'[1]AST submission list'!L$2:L289,'[1]AST submission list'!I$2:I289)</f>
        <v>#N/A</v>
      </c>
      <c r="G9" t="s">
        <v>181</v>
      </c>
      <c r="H9" s="25" t="s">
        <v>8</v>
      </c>
      <c r="I9" s="32">
        <v>64.099999999999994</v>
      </c>
      <c r="J9" s="31" t="s">
        <v>103</v>
      </c>
      <c r="K9" s="1">
        <v>0.5</v>
      </c>
      <c r="L9" s="31" t="s">
        <v>92</v>
      </c>
      <c r="M9" s="1" t="s">
        <v>418</v>
      </c>
      <c r="N9" s="31" t="s">
        <v>93</v>
      </c>
      <c r="O9" s="1" t="s">
        <v>419</v>
      </c>
      <c r="P9" s="31" t="s">
        <v>92</v>
      </c>
      <c r="Q9" s="1">
        <v>0.5</v>
      </c>
      <c r="R9" s="31" t="s">
        <v>93</v>
      </c>
      <c r="S9" s="1" t="s">
        <v>419</v>
      </c>
      <c r="T9" s="1">
        <v>0.5</v>
      </c>
      <c r="U9" s="1" t="s">
        <v>420</v>
      </c>
      <c r="V9" s="1" t="s">
        <v>418</v>
      </c>
      <c r="W9" s="1" t="s">
        <v>421</v>
      </c>
      <c r="X9" s="1" t="s">
        <v>420</v>
      </c>
      <c r="Y9" s="31" t="s">
        <v>95</v>
      </c>
      <c r="Z9" s="1">
        <v>1</v>
      </c>
      <c r="AB9" t="str">
        <f t="shared" si="0"/>
        <v>165PFL</v>
      </c>
      <c r="AE9" s="64" t="s">
        <v>424</v>
      </c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>
        <v>1</v>
      </c>
      <c r="AU9" s="140"/>
      <c r="AV9" s="140">
        <v>1</v>
      </c>
      <c r="AW9" s="140">
        <v>1</v>
      </c>
    </row>
    <row r="10" spans="1:49" ht="14.5" customHeight="1" x14ac:dyDescent="0.2">
      <c r="A10" s="25">
        <v>165</v>
      </c>
      <c r="B10" s="54" t="s">
        <v>74</v>
      </c>
      <c r="C10" s="25">
        <v>3</v>
      </c>
      <c r="D10" s="12" t="s">
        <v>111</v>
      </c>
      <c r="E10" s="19" t="s">
        <v>112</v>
      </c>
      <c r="F10" s="19" t="e" cm="1">
        <f t="array" ref="F10">_xlfn.XLOOKUP(AB10,'[1]AST submission list'!L$2:L290,'[1]AST submission list'!I$2:I290)</f>
        <v>#N/A</v>
      </c>
      <c r="G10" t="s">
        <v>181</v>
      </c>
      <c r="H10" s="25" t="s">
        <v>8</v>
      </c>
      <c r="I10" s="32">
        <v>64.2</v>
      </c>
      <c r="J10" s="31" t="s">
        <v>173</v>
      </c>
      <c r="K10" s="1" t="s">
        <v>417</v>
      </c>
      <c r="L10" s="31" t="s">
        <v>92</v>
      </c>
      <c r="M10" s="1" t="s">
        <v>418</v>
      </c>
      <c r="N10" s="31" t="s">
        <v>93</v>
      </c>
      <c r="O10" s="1" t="s">
        <v>419</v>
      </c>
      <c r="P10" s="31" t="s">
        <v>92</v>
      </c>
      <c r="Q10" s="1" t="s">
        <v>422</v>
      </c>
      <c r="R10" s="31" t="s">
        <v>93</v>
      </c>
      <c r="S10" s="1" t="s">
        <v>419</v>
      </c>
      <c r="T10" s="1" t="s">
        <v>417</v>
      </c>
      <c r="U10" s="1" t="s">
        <v>420</v>
      </c>
      <c r="V10" s="1" t="s">
        <v>418</v>
      </c>
      <c r="W10" s="1">
        <v>256</v>
      </c>
      <c r="X10" s="1" t="s">
        <v>420</v>
      </c>
      <c r="Y10" s="31" t="s">
        <v>95</v>
      </c>
      <c r="Z10" s="1">
        <v>1</v>
      </c>
      <c r="AB10" t="str">
        <f t="shared" si="0"/>
        <v>165PFL</v>
      </c>
      <c r="AE10" s="64" t="s">
        <v>428</v>
      </c>
      <c r="AF10" s="140">
        <v>12</v>
      </c>
      <c r="AG10" s="140">
        <v>28</v>
      </c>
      <c r="AH10" s="140"/>
      <c r="AI10" s="140">
        <v>40</v>
      </c>
      <c r="AJ10" s="140">
        <v>13</v>
      </c>
      <c r="AK10" s="140">
        <v>23</v>
      </c>
      <c r="AL10" s="140">
        <v>36</v>
      </c>
      <c r="AM10" s="140">
        <v>17</v>
      </c>
      <c r="AN10" s="140">
        <v>20</v>
      </c>
      <c r="AO10" s="140">
        <v>37</v>
      </c>
      <c r="AP10" s="140"/>
      <c r="AQ10" s="140"/>
      <c r="AR10" s="140"/>
      <c r="AS10" s="140"/>
      <c r="AT10" s="140"/>
      <c r="AU10" s="140"/>
      <c r="AV10" s="140"/>
      <c r="AW10" s="140">
        <v>113</v>
      </c>
    </row>
    <row r="11" spans="1:49" ht="14.5" customHeight="1" x14ac:dyDescent="0.2">
      <c r="A11" s="25">
        <v>188</v>
      </c>
      <c r="B11" s="54" t="s">
        <v>74</v>
      </c>
      <c r="C11" s="25">
        <v>3</v>
      </c>
      <c r="D11" s="12" t="s">
        <v>106</v>
      </c>
      <c r="E11" s="19" t="s">
        <v>107</v>
      </c>
      <c r="F11" s="19" t="e" cm="1">
        <f t="array" ref="F11">_xlfn.XLOOKUP(AB11,'[1]AST submission list'!L$2:L291,'[1]AST submission list'!I$2:I291)</f>
        <v>#N/A</v>
      </c>
      <c r="G11" t="s">
        <v>181</v>
      </c>
      <c r="H11" s="25" t="s">
        <v>8</v>
      </c>
      <c r="I11" s="32">
        <v>65</v>
      </c>
      <c r="J11" s="31" t="s">
        <v>173</v>
      </c>
      <c r="K11" s="1" t="s">
        <v>417</v>
      </c>
      <c r="L11" s="31" t="s">
        <v>92</v>
      </c>
      <c r="M11" s="1">
        <v>1</v>
      </c>
      <c r="N11" s="31" t="s">
        <v>93</v>
      </c>
      <c r="O11" s="1" t="s">
        <v>419</v>
      </c>
      <c r="P11" s="31" t="s">
        <v>92</v>
      </c>
      <c r="Q11" s="1" t="s">
        <v>422</v>
      </c>
      <c r="R11" s="31" t="s">
        <v>93</v>
      </c>
      <c r="S11" s="1" t="s">
        <v>419</v>
      </c>
      <c r="T11" s="1" t="s">
        <v>417</v>
      </c>
      <c r="U11" s="1" t="s">
        <v>420</v>
      </c>
      <c r="V11" s="1" t="s">
        <v>418</v>
      </c>
      <c r="W11" s="1" t="s">
        <v>426</v>
      </c>
      <c r="X11" s="1" t="s">
        <v>420</v>
      </c>
      <c r="Y11" s="31" t="s">
        <v>95</v>
      </c>
      <c r="Z11" s="1">
        <v>1</v>
      </c>
      <c r="AB11" t="str">
        <f t="shared" si="0"/>
        <v>188PFL</v>
      </c>
      <c r="AE11" s="64" t="s">
        <v>335</v>
      </c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</row>
    <row r="12" spans="1:49" ht="14.5" customHeight="1" x14ac:dyDescent="0.2">
      <c r="A12" s="25">
        <v>204</v>
      </c>
      <c r="B12" s="54" t="s">
        <v>74</v>
      </c>
      <c r="C12" s="25" t="e" cm="1">
        <f t="array" ref="C12">_xlfn.XLOOKUP(AB12,'[1]WI &amp; IA results w tx'!Q$2:Q397,'[1]WI &amp; IA results w tx'!D$2:D397)</f>
        <v>#N/A</v>
      </c>
      <c r="D12" s="11" t="s">
        <v>106</v>
      </c>
      <c r="E12" s="31"/>
      <c r="F12" s="19" t="e" cm="1">
        <f t="array" ref="F12">_xlfn.XLOOKUP(AB12,'[1]AST submission list'!L$2:L292,'[1]AST submission list'!I$2:I292)</f>
        <v>#N/A</v>
      </c>
      <c r="G12" t="s">
        <v>181</v>
      </c>
      <c r="H12" s="25" t="s">
        <v>8</v>
      </c>
      <c r="I12" s="32">
        <v>66</v>
      </c>
      <c r="J12" s="31" t="s">
        <v>173</v>
      </c>
      <c r="K12" s="1" t="s">
        <v>417</v>
      </c>
      <c r="L12" s="31" t="s">
        <v>92</v>
      </c>
      <c r="M12" s="1">
        <v>1</v>
      </c>
      <c r="N12" s="31" t="s">
        <v>93</v>
      </c>
      <c r="O12" s="1" t="s">
        <v>419</v>
      </c>
      <c r="P12" s="31" t="s">
        <v>92</v>
      </c>
      <c r="Q12" s="1" t="s">
        <v>422</v>
      </c>
      <c r="R12" s="31" t="s">
        <v>93</v>
      </c>
      <c r="S12" s="1" t="s">
        <v>419</v>
      </c>
      <c r="T12" s="1" t="s">
        <v>417</v>
      </c>
      <c r="U12" s="1" t="s">
        <v>420</v>
      </c>
      <c r="V12" s="1" t="s">
        <v>418</v>
      </c>
      <c r="W12" s="1" t="s">
        <v>421</v>
      </c>
      <c r="X12" s="1" t="s">
        <v>420</v>
      </c>
      <c r="Y12" s="31" t="s">
        <v>95</v>
      </c>
      <c r="Z12" s="1">
        <v>1</v>
      </c>
      <c r="AB12" t="str">
        <f t="shared" si="0"/>
        <v>204PFL</v>
      </c>
      <c r="AE12" s="64" t="s">
        <v>337</v>
      </c>
      <c r="AF12" s="140">
        <v>14</v>
      </c>
      <c r="AG12" s="140">
        <v>35</v>
      </c>
      <c r="AH12" s="140">
        <v>1</v>
      </c>
      <c r="AI12" s="140">
        <v>50</v>
      </c>
      <c r="AJ12" s="140">
        <v>14</v>
      </c>
      <c r="AK12" s="140">
        <v>29</v>
      </c>
      <c r="AL12" s="140">
        <v>43</v>
      </c>
      <c r="AM12" s="140">
        <v>19</v>
      </c>
      <c r="AN12" s="140">
        <v>25</v>
      </c>
      <c r="AO12" s="140">
        <v>44</v>
      </c>
      <c r="AP12" s="140">
        <v>19</v>
      </c>
      <c r="AQ12" s="140">
        <v>86</v>
      </c>
      <c r="AR12" s="140">
        <v>105</v>
      </c>
      <c r="AS12" s="140">
        <v>40</v>
      </c>
      <c r="AT12" s="140">
        <v>33</v>
      </c>
      <c r="AU12" s="140"/>
      <c r="AV12" s="140">
        <v>73</v>
      </c>
      <c r="AW12" s="140">
        <v>315</v>
      </c>
    </row>
    <row r="13" spans="1:49" ht="14.5" customHeight="1" x14ac:dyDescent="0.2">
      <c r="A13" s="9">
        <v>219</v>
      </c>
      <c r="B13" s="1" t="s">
        <v>74</v>
      </c>
      <c r="E13" t="s">
        <v>333</v>
      </c>
      <c r="G13" t="s">
        <v>181</v>
      </c>
      <c r="H13" t="s">
        <v>8</v>
      </c>
      <c r="I13">
        <v>66</v>
      </c>
      <c r="J13" s="1" t="s">
        <v>92</v>
      </c>
      <c r="K13" s="1" t="s">
        <v>417</v>
      </c>
      <c r="L13" s="1" t="s">
        <v>92</v>
      </c>
      <c r="M13" s="1" t="s">
        <v>418</v>
      </c>
      <c r="N13" s="1" t="s">
        <v>93</v>
      </c>
      <c r="O13" s="1" t="s">
        <v>419</v>
      </c>
      <c r="P13" s="1" t="s">
        <v>92</v>
      </c>
      <c r="Q13" s="1" t="s">
        <v>422</v>
      </c>
      <c r="R13" s="1" t="s">
        <v>92</v>
      </c>
      <c r="S13" s="1" t="s">
        <v>419</v>
      </c>
      <c r="T13" s="1" t="s">
        <v>417</v>
      </c>
      <c r="U13" s="1" t="s">
        <v>420</v>
      </c>
      <c r="V13" s="1" t="s">
        <v>418</v>
      </c>
      <c r="W13" s="1" t="s">
        <v>426</v>
      </c>
      <c r="X13" s="1" t="s">
        <v>420</v>
      </c>
      <c r="Y13" s="1" t="s">
        <v>95</v>
      </c>
      <c r="Z13" s="1">
        <v>1</v>
      </c>
      <c r="AB13" t="str">
        <f t="shared" si="0"/>
        <v>219PFL</v>
      </c>
    </row>
    <row r="14" spans="1:49" s="39" customFormat="1" ht="14.5" customHeight="1" x14ac:dyDescent="0.2">
      <c r="A14" s="25">
        <v>220</v>
      </c>
      <c r="B14" s="54" t="s">
        <v>74</v>
      </c>
      <c r="C14" s="25" t="e" cm="1">
        <f t="array" ref="C14">_xlfn.XLOOKUP(AB14,'[1]WI &amp; IA results w tx'!Q$2:Q398,'[1]WI &amp; IA results w tx'!D$2:D398)</f>
        <v>#N/A</v>
      </c>
      <c r="D14" s="12" t="s">
        <v>97</v>
      </c>
      <c r="E14" s="19" t="s">
        <v>98</v>
      </c>
      <c r="F14" s="19" t="e" cm="1">
        <f t="array" ref="F14">_xlfn.XLOOKUP(AB14,'[1]AST submission list'!L$2:L293,'[1]AST submission list'!I$2:I293)</f>
        <v>#N/A</v>
      </c>
      <c r="G14" t="s">
        <v>181</v>
      </c>
      <c r="H14" s="25" t="s">
        <v>8</v>
      </c>
      <c r="I14" s="32">
        <v>67</v>
      </c>
      <c r="J14" s="31" t="s">
        <v>173</v>
      </c>
      <c r="K14" s="1" t="s">
        <v>417</v>
      </c>
      <c r="L14" s="31" t="s">
        <v>92</v>
      </c>
      <c r="M14" s="1">
        <v>1</v>
      </c>
      <c r="N14" s="31" t="s">
        <v>93</v>
      </c>
      <c r="O14" s="1" t="s">
        <v>419</v>
      </c>
      <c r="P14" s="31" t="s">
        <v>92</v>
      </c>
      <c r="Q14" s="1" t="s">
        <v>422</v>
      </c>
      <c r="R14" s="31" t="s">
        <v>93</v>
      </c>
      <c r="S14" s="1" t="s">
        <v>419</v>
      </c>
      <c r="T14" s="1" t="s">
        <v>417</v>
      </c>
      <c r="U14" s="1" t="s">
        <v>420</v>
      </c>
      <c r="V14" s="1" t="s">
        <v>418</v>
      </c>
      <c r="W14" s="1" t="s">
        <v>421</v>
      </c>
      <c r="X14" s="1" t="s">
        <v>420</v>
      </c>
      <c r="Y14" s="31" t="s">
        <v>95</v>
      </c>
      <c r="Z14" s="1">
        <v>1</v>
      </c>
      <c r="AA14"/>
      <c r="AB14" t="str">
        <f t="shared" si="0"/>
        <v>220PFL</v>
      </c>
      <c r="AE14"/>
      <c r="AF14"/>
      <c r="AG14"/>
      <c r="AH14"/>
      <c r="AI14"/>
      <c r="AJ14"/>
      <c r="AK14"/>
    </row>
    <row r="15" spans="1:49" ht="14.5" customHeight="1" x14ac:dyDescent="0.2">
      <c r="A15" s="25">
        <v>220</v>
      </c>
      <c r="B15" s="54" t="s">
        <v>74</v>
      </c>
      <c r="C15" s="25" t="e" cm="1">
        <f t="array" ref="C15">_xlfn.XLOOKUP(AB15,'[1]WI &amp; IA results w tx'!Q$2:Q399,'[1]WI &amp; IA results w tx'!D$2:D399)</f>
        <v>#N/A</v>
      </c>
      <c r="D15" s="12" t="s">
        <v>108</v>
      </c>
      <c r="E15" s="19"/>
      <c r="F15" s="19" t="e" cm="1">
        <f t="array" ref="F15">_xlfn.XLOOKUP(AB15,'[1]AST submission list'!L$2:L294,'[1]AST submission list'!I$2:I294)</f>
        <v>#N/A</v>
      </c>
      <c r="G15" t="s">
        <v>181</v>
      </c>
      <c r="H15" s="25" t="s">
        <v>11</v>
      </c>
      <c r="I15" s="32">
        <v>68.099999999999994</v>
      </c>
      <c r="J15" s="31" t="s">
        <v>173</v>
      </c>
      <c r="K15" s="1" t="s">
        <v>417</v>
      </c>
      <c r="L15" s="31" t="s">
        <v>92</v>
      </c>
      <c r="M15" s="1">
        <v>1</v>
      </c>
      <c r="N15" s="31" t="s">
        <v>93</v>
      </c>
      <c r="O15" s="1" t="s">
        <v>419</v>
      </c>
      <c r="P15" s="31" t="s">
        <v>92</v>
      </c>
      <c r="Q15" s="1" t="s">
        <v>422</v>
      </c>
      <c r="R15" s="31" t="s">
        <v>93</v>
      </c>
      <c r="S15" s="1" t="s">
        <v>419</v>
      </c>
      <c r="T15" s="1" t="s">
        <v>417</v>
      </c>
      <c r="U15" s="1" t="s">
        <v>420</v>
      </c>
      <c r="V15" s="1" t="s">
        <v>418</v>
      </c>
      <c r="W15" s="1" t="s">
        <v>421</v>
      </c>
      <c r="X15" s="1" t="s">
        <v>420</v>
      </c>
      <c r="Y15" s="31" t="s">
        <v>95</v>
      </c>
      <c r="Z15" s="1">
        <v>1</v>
      </c>
      <c r="AB15" t="str">
        <f t="shared" si="0"/>
        <v>220PFR</v>
      </c>
    </row>
    <row r="16" spans="1:49" ht="14.5" customHeight="1" x14ac:dyDescent="0.2">
      <c r="A16" s="25">
        <v>220</v>
      </c>
      <c r="B16" s="54" t="s">
        <v>74</v>
      </c>
      <c r="C16" s="25" t="e" cm="1">
        <f t="array" ref="C16">_xlfn.XLOOKUP(AB16,'[1]WI &amp; IA results w tx'!Q$2:Q400,'[1]WI &amp; IA results w tx'!D$2:D400)</f>
        <v>#N/A</v>
      </c>
      <c r="D16" s="11" t="s">
        <v>111</v>
      </c>
      <c r="E16" s="31"/>
      <c r="F16" s="19" t="e" cm="1">
        <f t="array" ref="F16">_xlfn.XLOOKUP(AB16,'[1]AST submission list'!L$2:L295,'[1]AST submission list'!I$2:I295)</f>
        <v>#N/A</v>
      </c>
      <c r="G16" t="s">
        <v>181</v>
      </c>
      <c r="H16" s="25" t="s">
        <v>11</v>
      </c>
      <c r="I16" s="32">
        <v>68.2</v>
      </c>
      <c r="J16" s="31" t="s">
        <v>94</v>
      </c>
      <c r="K16" s="1" t="s">
        <v>425</v>
      </c>
      <c r="L16" s="31" t="s">
        <v>92</v>
      </c>
      <c r="M16" s="1" t="s">
        <v>418</v>
      </c>
      <c r="N16" s="31" t="s">
        <v>93</v>
      </c>
      <c r="O16" s="1" t="s">
        <v>419</v>
      </c>
      <c r="P16" s="31" t="s">
        <v>92</v>
      </c>
      <c r="Q16" s="1" t="s">
        <v>422</v>
      </c>
      <c r="R16" s="31" t="s">
        <v>93</v>
      </c>
      <c r="S16" s="1" t="s">
        <v>419</v>
      </c>
      <c r="T16" s="1" t="s">
        <v>425</v>
      </c>
      <c r="U16" s="1" t="s">
        <v>420</v>
      </c>
      <c r="V16" s="1" t="s">
        <v>418</v>
      </c>
      <c r="W16" s="1" t="s">
        <v>421</v>
      </c>
      <c r="X16" s="1" t="s">
        <v>420</v>
      </c>
      <c r="Y16" s="31" t="s">
        <v>95</v>
      </c>
      <c r="Z16" s="1">
        <v>1</v>
      </c>
      <c r="AB16" t="str">
        <f t="shared" si="0"/>
        <v>220PFR</v>
      </c>
    </row>
    <row r="17" spans="1:28" ht="14.5" customHeight="1" x14ac:dyDescent="0.2">
      <c r="A17" s="25">
        <v>223</v>
      </c>
      <c r="B17" s="54" t="s">
        <v>74</v>
      </c>
      <c r="C17" s="25" t="e" cm="1">
        <f t="array" ref="C17">_xlfn.XLOOKUP(AB17,'[1]WI &amp; IA results w tx'!Q$2:Q401,'[1]WI &amp; IA results w tx'!D$2:D401)</f>
        <v>#N/A</v>
      </c>
      <c r="D17" s="12" t="s">
        <v>97</v>
      </c>
      <c r="E17" s="19" t="s">
        <v>98</v>
      </c>
      <c r="F17" s="19" t="e" cm="1">
        <f t="array" ref="F17">_xlfn.XLOOKUP(AB17,'[1]AST submission list'!L$2:L296,'[1]AST submission list'!I$2:I296)</f>
        <v>#N/A</v>
      </c>
      <c r="G17" t="s">
        <v>181</v>
      </c>
      <c r="H17" s="25" t="s">
        <v>8</v>
      </c>
      <c r="I17" s="32">
        <v>69</v>
      </c>
      <c r="J17" s="31" t="s">
        <v>173</v>
      </c>
      <c r="K17" s="1" t="s">
        <v>417</v>
      </c>
      <c r="L17" s="31" t="s">
        <v>92</v>
      </c>
      <c r="M17" s="1" t="s">
        <v>418</v>
      </c>
      <c r="N17" s="31" t="s">
        <v>93</v>
      </c>
      <c r="O17" s="1" t="s">
        <v>419</v>
      </c>
      <c r="P17" s="31" t="s">
        <v>92</v>
      </c>
      <c r="Q17" s="1" t="s">
        <v>422</v>
      </c>
      <c r="R17" s="31" t="s">
        <v>93</v>
      </c>
      <c r="S17" s="1" t="s">
        <v>419</v>
      </c>
      <c r="T17" s="1" t="s">
        <v>417</v>
      </c>
      <c r="U17" s="1" t="s">
        <v>420</v>
      </c>
      <c r="V17" s="1" t="s">
        <v>418</v>
      </c>
      <c r="W17" s="1" t="s">
        <v>421</v>
      </c>
      <c r="X17" s="1" t="s">
        <v>420</v>
      </c>
      <c r="Y17" s="31" t="s">
        <v>95</v>
      </c>
      <c r="Z17" s="1">
        <v>1</v>
      </c>
      <c r="AB17" t="str">
        <f t="shared" si="0"/>
        <v>223PFL</v>
      </c>
    </row>
    <row r="18" spans="1:28" ht="14.5" customHeight="1" x14ac:dyDescent="0.2">
      <c r="A18" s="9">
        <v>223</v>
      </c>
      <c r="B18" s="1" t="s">
        <v>74</v>
      </c>
      <c r="E18" t="s">
        <v>330</v>
      </c>
      <c r="G18" t="s">
        <v>180</v>
      </c>
      <c r="H18" t="s">
        <v>8</v>
      </c>
      <c r="I18">
        <v>22</v>
      </c>
      <c r="J18" s="1" t="s">
        <v>92</v>
      </c>
      <c r="K18" s="1" t="s">
        <v>417</v>
      </c>
      <c r="L18" s="1" t="s">
        <v>92</v>
      </c>
      <c r="M18" s="1" t="s">
        <v>418</v>
      </c>
      <c r="N18" s="1" t="s">
        <v>93</v>
      </c>
      <c r="O18" s="1" t="s">
        <v>419</v>
      </c>
      <c r="P18" s="1" t="s">
        <v>92</v>
      </c>
      <c r="Q18" s="1" t="s">
        <v>422</v>
      </c>
      <c r="R18" s="1" t="s">
        <v>93</v>
      </c>
      <c r="S18" s="1" t="s">
        <v>419</v>
      </c>
      <c r="T18" s="1" t="s">
        <v>417</v>
      </c>
      <c r="U18" s="1" t="s">
        <v>420</v>
      </c>
      <c r="V18" s="1" t="s">
        <v>418</v>
      </c>
      <c r="W18" s="1" t="s">
        <v>426</v>
      </c>
      <c r="X18" s="1" t="s">
        <v>420</v>
      </c>
      <c r="Y18" s="1" t="s">
        <v>95</v>
      </c>
      <c r="Z18" s="1">
        <v>1</v>
      </c>
      <c r="AB18" t="str">
        <f t="shared" si="0"/>
        <v>223DOL</v>
      </c>
    </row>
    <row r="19" spans="1:28" ht="14.5" customHeight="1" x14ac:dyDescent="0.2">
      <c r="A19" s="25">
        <v>243</v>
      </c>
      <c r="B19" s="54" t="s">
        <v>74</v>
      </c>
      <c r="C19" s="25" t="e" cm="1">
        <f t="array" ref="C19">_xlfn.XLOOKUP(AB19,'[1]WI &amp; IA results w tx'!Q$2:Q402,'[1]WI &amp; IA results w tx'!D$2:D402)</f>
        <v>#N/A</v>
      </c>
      <c r="D19" s="12" t="s">
        <v>106</v>
      </c>
      <c r="E19" s="19" t="s">
        <v>107</v>
      </c>
      <c r="F19" s="19" t="e" cm="1">
        <f t="array" ref="F19">_xlfn.XLOOKUP(AB19,'[1]AST submission list'!L$2:L297,'[1]AST submission list'!I$2:I297)</f>
        <v>#N/A</v>
      </c>
      <c r="G19" t="s">
        <v>181</v>
      </c>
      <c r="H19" s="25" t="s">
        <v>11</v>
      </c>
      <c r="I19" s="32">
        <v>71</v>
      </c>
      <c r="J19" s="31" t="s">
        <v>173</v>
      </c>
      <c r="K19" s="1" t="s">
        <v>417</v>
      </c>
      <c r="L19" s="31" t="s">
        <v>92</v>
      </c>
      <c r="M19" s="1" t="s">
        <v>418</v>
      </c>
      <c r="N19" s="31" t="s">
        <v>93</v>
      </c>
      <c r="O19" s="1" t="s">
        <v>419</v>
      </c>
      <c r="P19" s="31" t="s">
        <v>92</v>
      </c>
      <c r="Q19" s="1" t="s">
        <v>422</v>
      </c>
      <c r="R19" s="31" t="s">
        <v>93</v>
      </c>
      <c r="S19" s="1" t="s">
        <v>419</v>
      </c>
      <c r="T19" s="1" t="s">
        <v>417</v>
      </c>
      <c r="U19" s="1" t="s">
        <v>420</v>
      </c>
      <c r="V19" s="1" t="s">
        <v>418</v>
      </c>
      <c r="W19" s="1" t="s">
        <v>426</v>
      </c>
      <c r="X19" s="1" t="s">
        <v>420</v>
      </c>
      <c r="Y19" s="31" t="s">
        <v>95</v>
      </c>
      <c r="Z19" s="1">
        <v>1</v>
      </c>
      <c r="AB19" t="str">
        <f t="shared" si="0"/>
        <v>243PFR</v>
      </c>
    </row>
    <row r="20" spans="1:28" ht="14.5" customHeight="1" x14ac:dyDescent="0.2">
      <c r="A20" s="9">
        <v>243</v>
      </c>
      <c r="B20" s="1" t="s">
        <v>74</v>
      </c>
      <c r="E20" t="s">
        <v>332</v>
      </c>
      <c r="G20" t="s">
        <v>180</v>
      </c>
      <c r="H20" t="s">
        <v>8</v>
      </c>
      <c r="I20">
        <v>23</v>
      </c>
      <c r="J20" s="1" t="s">
        <v>92</v>
      </c>
      <c r="K20" s="1" t="s">
        <v>417</v>
      </c>
      <c r="L20" s="1" t="s">
        <v>92</v>
      </c>
      <c r="M20" s="1" t="s">
        <v>418</v>
      </c>
      <c r="N20" s="1" t="s">
        <v>93</v>
      </c>
      <c r="O20" s="1" t="s">
        <v>419</v>
      </c>
      <c r="P20" s="1" t="s">
        <v>94</v>
      </c>
      <c r="Q20" s="1" t="s">
        <v>424</v>
      </c>
      <c r="R20" s="1" t="s">
        <v>93</v>
      </c>
      <c r="S20" s="1" t="s">
        <v>419</v>
      </c>
      <c r="T20" s="1" t="s">
        <v>417</v>
      </c>
      <c r="U20" s="1" t="s">
        <v>420</v>
      </c>
      <c r="V20" s="1" t="s">
        <v>418</v>
      </c>
      <c r="W20" s="1" t="s">
        <v>421</v>
      </c>
      <c r="X20" s="1" t="s">
        <v>420</v>
      </c>
      <c r="Y20" s="1" t="s">
        <v>95</v>
      </c>
      <c r="Z20" s="1">
        <v>1</v>
      </c>
      <c r="AB20" t="str">
        <f t="shared" si="0"/>
        <v>243DOL</v>
      </c>
    </row>
    <row r="21" spans="1:28" ht="14.5" customHeight="1" x14ac:dyDescent="0.2">
      <c r="A21" s="9">
        <v>243</v>
      </c>
      <c r="B21" s="1" t="s">
        <v>74</v>
      </c>
      <c r="E21" t="s">
        <v>333</v>
      </c>
      <c r="G21" t="s">
        <v>181</v>
      </c>
      <c r="H21" t="s">
        <v>8</v>
      </c>
      <c r="I21">
        <v>49</v>
      </c>
      <c r="J21" s="1" t="s">
        <v>92</v>
      </c>
      <c r="K21" s="1" t="s">
        <v>417</v>
      </c>
      <c r="L21" s="1" t="s">
        <v>92</v>
      </c>
      <c r="M21" s="1" t="s">
        <v>418</v>
      </c>
      <c r="N21" s="1" t="s">
        <v>93</v>
      </c>
      <c r="O21" s="1" t="s">
        <v>419</v>
      </c>
      <c r="P21" s="1" t="s">
        <v>92</v>
      </c>
      <c r="Q21" s="1" t="s">
        <v>422</v>
      </c>
      <c r="R21" s="1" t="s">
        <v>92</v>
      </c>
      <c r="S21" s="1" t="s">
        <v>419</v>
      </c>
      <c r="T21" s="1" t="s">
        <v>417</v>
      </c>
      <c r="U21" s="1" t="s">
        <v>420</v>
      </c>
      <c r="V21" s="1" t="s">
        <v>418</v>
      </c>
      <c r="W21" s="1" t="s">
        <v>426</v>
      </c>
      <c r="X21" s="1" t="s">
        <v>420</v>
      </c>
      <c r="Y21" s="1" t="s">
        <v>95</v>
      </c>
      <c r="Z21" s="1">
        <v>1</v>
      </c>
      <c r="AB21" t="str">
        <f t="shared" si="0"/>
        <v>243PFL</v>
      </c>
    </row>
    <row r="22" spans="1:28" ht="14.5" customHeight="1" x14ac:dyDescent="0.2">
      <c r="A22" s="9">
        <v>244</v>
      </c>
      <c r="B22" s="1" t="s">
        <v>74</v>
      </c>
      <c r="E22" t="s">
        <v>330</v>
      </c>
      <c r="G22" t="s">
        <v>181</v>
      </c>
      <c r="H22" t="s">
        <v>11</v>
      </c>
      <c r="I22">
        <v>67</v>
      </c>
      <c r="J22" s="1" t="s">
        <v>92</v>
      </c>
      <c r="K22" s="1" t="s">
        <v>417</v>
      </c>
      <c r="L22" s="1" t="s">
        <v>92</v>
      </c>
      <c r="M22" s="1" t="s">
        <v>418</v>
      </c>
      <c r="N22" s="1" t="s">
        <v>93</v>
      </c>
      <c r="O22" s="1" t="s">
        <v>419</v>
      </c>
      <c r="P22" s="1" t="s">
        <v>92</v>
      </c>
      <c r="Q22" s="1" t="s">
        <v>422</v>
      </c>
      <c r="R22" s="1" t="s">
        <v>93</v>
      </c>
      <c r="S22" s="1" t="s">
        <v>419</v>
      </c>
      <c r="T22" s="1" t="s">
        <v>417</v>
      </c>
      <c r="U22" s="1" t="s">
        <v>420</v>
      </c>
      <c r="V22" s="1" t="s">
        <v>418</v>
      </c>
      <c r="W22" s="1" t="s">
        <v>426</v>
      </c>
      <c r="X22" s="1" t="s">
        <v>420</v>
      </c>
      <c r="Y22" s="1" t="s">
        <v>95</v>
      </c>
      <c r="Z22" s="1">
        <v>1</v>
      </c>
      <c r="AB22" t="str">
        <f t="shared" si="0"/>
        <v>244PFR</v>
      </c>
    </row>
    <row r="23" spans="1:28" ht="14.5" customHeight="1" x14ac:dyDescent="0.2">
      <c r="A23" s="25">
        <v>251</v>
      </c>
      <c r="B23" s="54" t="s">
        <v>74</v>
      </c>
      <c r="C23" s="25" t="e" cm="1">
        <f t="array" ref="C23">_xlfn.XLOOKUP(AB23,'[1]WI &amp; IA results w tx'!Q$2:Q403,'[1]WI &amp; IA results w tx'!D$2:D403)</f>
        <v>#N/A</v>
      </c>
      <c r="D23" s="12" t="s">
        <v>106</v>
      </c>
      <c r="E23" s="19" t="s">
        <v>107</v>
      </c>
      <c r="F23" s="19" t="e" cm="1">
        <f t="array" ref="F23">_xlfn.XLOOKUP(AB23,'[1]AST submission list'!L$2:L298,'[1]AST submission list'!I$2:I298)</f>
        <v>#N/A</v>
      </c>
      <c r="G23" t="s">
        <v>181</v>
      </c>
      <c r="H23" s="25" t="s">
        <v>11</v>
      </c>
      <c r="I23" s="32">
        <v>73</v>
      </c>
      <c r="J23" s="31" t="s">
        <v>94</v>
      </c>
      <c r="K23" s="1" t="s">
        <v>417</v>
      </c>
      <c r="L23" s="31" t="s">
        <v>92</v>
      </c>
      <c r="M23" s="1" t="s">
        <v>418</v>
      </c>
      <c r="N23" s="31" t="s">
        <v>93</v>
      </c>
      <c r="O23" s="1" t="s">
        <v>419</v>
      </c>
      <c r="P23" s="31" t="s">
        <v>92</v>
      </c>
      <c r="Q23" s="1" t="s">
        <v>422</v>
      </c>
      <c r="R23" s="31" t="s">
        <v>93</v>
      </c>
      <c r="S23" s="1" t="s">
        <v>419</v>
      </c>
      <c r="T23" s="1">
        <v>0.25</v>
      </c>
      <c r="U23" s="1" t="s">
        <v>420</v>
      </c>
      <c r="V23" s="1" t="s">
        <v>418</v>
      </c>
      <c r="W23" s="1" t="s">
        <v>426</v>
      </c>
      <c r="X23" s="1">
        <v>4</v>
      </c>
      <c r="Y23" s="31" t="s">
        <v>95</v>
      </c>
      <c r="Z23" s="1">
        <v>1</v>
      </c>
      <c r="AB23" t="str">
        <f t="shared" si="0"/>
        <v>251PFR</v>
      </c>
    </row>
    <row r="24" spans="1:28" ht="14.5" customHeight="1" x14ac:dyDescent="0.2">
      <c r="A24" s="25">
        <v>264</v>
      </c>
      <c r="B24" s="54" t="s">
        <v>74</v>
      </c>
      <c r="C24" s="25" t="e" cm="1">
        <f t="array" ref="C24">_xlfn.XLOOKUP(AB24,'[1]WI &amp; IA results w tx'!Q$2:Q404,'[1]WI &amp; IA results w tx'!D$2:D404)</f>
        <v>#N/A</v>
      </c>
      <c r="D24" s="12" t="s">
        <v>97</v>
      </c>
      <c r="E24" s="19" t="s">
        <v>98</v>
      </c>
      <c r="F24" s="19" t="e" cm="1">
        <f t="array" ref="F24">_xlfn.XLOOKUP(AB24,'[1]AST submission list'!L$2:L299,'[1]AST submission list'!I$2:I299)</f>
        <v>#N/A</v>
      </c>
      <c r="G24" t="s">
        <v>181</v>
      </c>
      <c r="H24" s="25" t="s">
        <v>11</v>
      </c>
      <c r="I24" s="32">
        <v>74</v>
      </c>
      <c r="J24" s="31" t="s">
        <v>173</v>
      </c>
      <c r="K24" s="1" t="s">
        <v>417</v>
      </c>
      <c r="L24" s="31" t="s">
        <v>92</v>
      </c>
      <c r="M24" s="1" t="s">
        <v>418</v>
      </c>
      <c r="N24" s="31" t="s">
        <v>93</v>
      </c>
      <c r="O24" s="1" t="s">
        <v>419</v>
      </c>
      <c r="P24" s="31" t="s">
        <v>92</v>
      </c>
      <c r="Q24" s="1" t="s">
        <v>422</v>
      </c>
      <c r="R24" s="31" t="s">
        <v>93</v>
      </c>
      <c r="S24" s="1" t="s">
        <v>419</v>
      </c>
      <c r="T24" s="1" t="s">
        <v>417</v>
      </c>
      <c r="U24" s="1" t="s">
        <v>420</v>
      </c>
      <c r="V24" s="1" t="s">
        <v>418</v>
      </c>
      <c r="W24" s="1" t="s">
        <v>421</v>
      </c>
      <c r="X24" s="1" t="s">
        <v>420</v>
      </c>
      <c r="Y24" s="31" t="s">
        <v>95</v>
      </c>
      <c r="Z24" s="1">
        <v>1</v>
      </c>
      <c r="AB24" t="str">
        <f t="shared" si="0"/>
        <v>264PFR</v>
      </c>
    </row>
    <row r="25" spans="1:28" ht="14.5" customHeight="1" x14ac:dyDescent="0.2">
      <c r="A25" s="25">
        <v>271</v>
      </c>
      <c r="B25" s="54" t="s">
        <v>74</v>
      </c>
      <c r="C25" s="25" t="e" cm="1">
        <f t="array" ref="C25">_xlfn.XLOOKUP(AB25,'[1]WI &amp; IA results w tx'!Q$2:Q405,'[1]WI &amp; IA results w tx'!D$2:D405)</f>
        <v>#N/A</v>
      </c>
      <c r="D25" s="12" t="s">
        <v>113</v>
      </c>
      <c r="E25" s="19" t="s">
        <v>114</v>
      </c>
      <c r="F25" s="19" t="e" cm="1">
        <f t="array" ref="F25">_xlfn.XLOOKUP(AB25,'[1]AST submission list'!L$2:L300,'[1]AST submission list'!I$2:I300)</f>
        <v>#N/A</v>
      </c>
      <c r="G25" t="s">
        <v>181</v>
      </c>
      <c r="H25" s="25" t="s">
        <v>8</v>
      </c>
      <c r="I25" s="32">
        <v>75</v>
      </c>
      <c r="J25" s="31" t="s">
        <v>173</v>
      </c>
      <c r="K25" s="1" t="s">
        <v>417</v>
      </c>
      <c r="L25" s="31" t="s">
        <v>92</v>
      </c>
      <c r="M25" s="1" t="s">
        <v>418</v>
      </c>
      <c r="N25" s="31" t="s">
        <v>93</v>
      </c>
      <c r="O25" s="1" t="s">
        <v>419</v>
      </c>
      <c r="P25" s="31" t="s">
        <v>94</v>
      </c>
      <c r="Q25" s="1" t="s">
        <v>424</v>
      </c>
      <c r="R25" s="31" t="s">
        <v>93</v>
      </c>
      <c r="S25" s="1" t="s">
        <v>419</v>
      </c>
      <c r="T25" s="1" t="s">
        <v>417</v>
      </c>
      <c r="U25" s="1" t="s">
        <v>420</v>
      </c>
      <c r="V25" s="1" t="s">
        <v>418</v>
      </c>
      <c r="W25" s="1" t="s">
        <v>421</v>
      </c>
      <c r="X25" s="1" t="s">
        <v>420</v>
      </c>
      <c r="Y25" s="31" t="s">
        <v>95</v>
      </c>
      <c r="Z25" s="1">
        <v>1</v>
      </c>
      <c r="AB25" t="str">
        <f t="shared" si="0"/>
        <v>271PFL</v>
      </c>
    </row>
    <row r="26" spans="1:28" ht="14.5" customHeight="1" x14ac:dyDescent="0.2">
      <c r="A26" s="25">
        <v>271</v>
      </c>
      <c r="B26" s="54" t="s">
        <v>74</v>
      </c>
      <c r="C26" s="25" t="e" cm="1">
        <f t="array" ref="C26">_xlfn.XLOOKUP(AB26,'[1]WI &amp; IA results w tx'!Q$2:Q406,'[1]WI &amp; IA results w tx'!D$2:D406)</f>
        <v>#N/A</v>
      </c>
      <c r="D26" s="12" t="s">
        <v>108</v>
      </c>
      <c r="E26" s="19"/>
      <c r="F26" s="19" t="e" cm="1">
        <f t="array" ref="F26">_xlfn.XLOOKUP(AB26,'[1]AST submission list'!L$2:L301,'[1]AST submission list'!I$2:I301)</f>
        <v>#N/A</v>
      </c>
      <c r="G26" t="s">
        <v>181</v>
      </c>
      <c r="H26" s="25" t="s">
        <v>11</v>
      </c>
      <c r="I26" s="32">
        <v>76</v>
      </c>
      <c r="J26" s="31" t="s">
        <v>173</v>
      </c>
      <c r="K26" s="1" t="s">
        <v>417</v>
      </c>
      <c r="L26" s="31" t="s">
        <v>92</v>
      </c>
      <c r="M26" s="1">
        <v>2</v>
      </c>
      <c r="N26" s="31" t="s">
        <v>93</v>
      </c>
      <c r="O26" s="1" t="s">
        <v>419</v>
      </c>
      <c r="P26" s="31" t="s">
        <v>92</v>
      </c>
      <c r="Q26" s="1" t="s">
        <v>422</v>
      </c>
      <c r="R26" s="31" t="s">
        <v>93</v>
      </c>
      <c r="S26" s="1" t="s">
        <v>419</v>
      </c>
      <c r="T26" s="1" t="s">
        <v>417</v>
      </c>
      <c r="U26" s="1" t="s">
        <v>420</v>
      </c>
      <c r="V26" s="1" t="s">
        <v>418</v>
      </c>
      <c r="W26" s="1" t="s">
        <v>421</v>
      </c>
      <c r="X26" s="1" t="s">
        <v>420</v>
      </c>
      <c r="Y26" s="31" t="s">
        <v>95</v>
      </c>
      <c r="Z26" s="1">
        <v>1</v>
      </c>
      <c r="AB26" t="str">
        <f t="shared" si="0"/>
        <v>271PFR</v>
      </c>
    </row>
    <row r="27" spans="1:28" ht="14.5" customHeight="1" x14ac:dyDescent="0.2">
      <c r="A27" s="25">
        <v>279</v>
      </c>
      <c r="B27" s="54" t="s">
        <v>74</v>
      </c>
      <c r="C27" s="25" t="e" cm="1">
        <f t="array" ref="C27">_xlfn.XLOOKUP(AB27,'[1]WI &amp; IA results w tx'!Q$2:Q407,'[1]WI &amp; IA results w tx'!D$2:D407)</f>
        <v>#N/A</v>
      </c>
      <c r="D27" s="12" t="s">
        <v>115</v>
      </c>
      <c r="E27" s="19" t="s">
        <v>116</v>
      </c>
      <c r="F27" s="19" t="e" cm="1">
        <f t="array" ref="F27">_xlfn.XLOOKUP(AB27,'[1]AST submission list'!L$2:L302,'[1]AST submission list'!I$2:I302)</f>
        <v>#N/A</v>
      </c>
      <c r="G27" t="s">
        <v>181</v>
      </c>
      <c r="H27" s="25" t="s">
        <v>8</v>
      </c>
      <c r="I27" s="32">
        <v>77</v>
      </c>
      <c r="J27" s="31" t="s">
        <v>103</v>
      </c>
      <c r="K27" s="1">
        <v>0.5</v>
      </c>
      <c r="L27" s="31" t="s">
        <v>92</v>
      </c>
      <c r="M27" s="1">
        <v>1</v>
      </c>
      <c r="N27" s="31" t="s">
        <v>93</v>
      </c>
      <c r="O27" s="1" t="s">
        <v>419</v>
      </c>
      <c r="P27" s="31" t="s">
        <v>92</v>
      </c>
      <c r="Q27" s="1" t="s">
        <v>422</v>
      </c>
      <c r="R27" s="31" t="s">
        <v>93</v>
      </c>
      <c r="S27" s="1" t="s">
        <v>419</v>
      </c>
      <c r="T27" s="1">
        <v>0.25</v>
      </c>
      <c r="U27" s="1" t="s">
        <v>420</v>
      </c>
      <c r="V27" s="1" t="s">
        <v>418</v>
      </c>
      <c r="W27" s="1" t="s">
        <v>426</v>
      </c>
      <c r="X27" s="1">
        <v>2</v>
      </c>
      <c r="Y27" s="31" t="s">
        <v>95</v>
      </c>
      <c r="Z27" s="1">
        <v>1</v>
      </c>
      <c r="AB27" t="str">
        <f t="shared" si="0"/>
        <v>279PFL</v>
      </c>
    </row>
    <row r="28" spans="1:28" ht="14.5" customHeight="1" x14ac:dyDescent="0.2">
      <c r="A28" s="25">
        <v>279</v>
      </c>
      <c r="B28" s="54" t="s">
        <v>74</v>
      </c>
      <c r="C28" s="25" t="e" cm="1">
        <f t="array" ref="C28">_xlfn.XLOOKUP(AB28,'[1]WI &amp; IA results w tx'!Q$2:Q408,'[1]WI &amp; IA results w tx'!D$2:D408)</f>
        <v>#N/A</v>
      </c>
      <c r="D28" s="12" t="s">
        <v>117</v>
      </c>
      <c r="E28" s="19" t="s">
        <v>118</v>
      </c>
      <c r="F28" s="19" t="e" cm="1">
        <f t="array" ref="F28">_xlfn.XLOOKUP(AB28,'[1]AST submission list'!L$2:L303,'[1]AST submission list'!I$2:I303)</f>
        <v>#N/A</v>
      </c>
      <c r="G28" t="s">
        <v>181</v>
      </c>
      <c r="H28" s="25" t="s">
        <v>11</v>
      </c>
      <c r="I28" s="32">
        <v>78</v>
      </c>
      <c r="J28" s="31" t="s">
        <v>173</v>
      </c>
      <c r="K28" s="1" t="s">
        <v>417</v>
      </c>
      <c r="L28" s="31" t="s">
        <v>92</v>
      </c>
      <c r="M28" s="1" t="s">
        <v>418</v>
      </c>
      <c r="N28" s="31" t="s">
        <v>93</v>
      </c>
      <c r="O28" s="1" t="s">
        <v>419</v>
      </c>
      <c r="P28" s="31" t="s">
        <v>92</v>
      </c>
      <c r="Q28" s="1" t="s">
        <v>422</v>
      </c>
      <c r="R28" s="31" t="s">
        <v>93</v>
      </c>
      <c r="S28" s="1" t="s">
        <v>419</v>
      </c>
      <c r="T28" s="1" t="s">
        <v>417</v>
      </c>
      <c r="U28" s="1" t="s">
        <v>420</v>
      </c>
      <c r="V28" s="1" t="s">
        <v>418</v>
      </c>
      <c r="W28" s="1" t="s">
        <v>421</v>
      </c>
      <c r="X28" s="1" t="s">
        <v>420</v>
      </c>
      <c r="Y28" s="31" t="s">
        <v>95</v>
      </c>
      <c r="Z28" s="1">
        <v>1</v>
      </c>
      <c r="AB28" t="str">
        <f t="shared" si="0"/>
        <v>279PFR</v>
      </c>
    </row>
    <row r="29" spans="1:28" ht="14.5" customHeight="1" x14ac:dyDescent="0.2">
      <c r="A29" s="25">
        <v>294</v>
      </c>
      <c r="B29" s="54" t="s">
        <v>74</v>
      </c>
      <c r="C29" s="25" t="e" cm="1">
        <f t="array" ref="C29">_xlfn.XLOOKUP(AB29,'[1]WI &amp; IA results w tx'!Q$2:Q409,'[1]WI &amp; IA results w tx'!D$2:D409)</f>
        <v>#N/A</v>
      </c>
      <c r="D29" s="12" t="s">
        <v>104</v>
      </c>
      <c r="E29" s="19" t="s">
        <v>105</v>
      </c>
      <c r="F29" s="19" t="e" cm="1">
        <f t="array" ref="F29">_xlfn.XLOOKUP(AB29,'[1]AST submission list'!L$2:L304,'[1]AST submission list'!I$2:I304)</f>
        <v>#N/A</v>
      </c>
      <c r="G29" t="s">
        <v>181</v>
      </c>
      <c r="H29" s="25" t="s">
        <v>8</v>
      </c>
      <c r="I29" s="32">
        <v>79</v>
      </c>
      <c r="J29" s="31" t="s">
        <v>173</v>
      </c>
      <c r="K29" s="1" t="s">
        <v>417</v>
      </c>
      <c r="L29" s="31" t="s">
        <v>92</v>
      </c>
      <c r="M29" s="1" t="s">
        <v>418</v>
      </c>
      <c r="N29" s="31" t="s">
        <v>93</v>
      </c>
      <c r="O29" s="1" t="s">
        <v>419</v>
      </c>
      <c r="P29" s="31" t="s">
        <v>92</v>
      </c>
      <c r="Q29" s="1" t="s">
        <v>422</v>
      </c>
      <c r="R29" s="31" t="s">
        <v>93</v>
      </c>
      <c r="S29" s="1" t="s">
        <v>419</v>
      </c>
      <c r="T29" s="1" t="s">
        <v>417</v>
      </c>
      <c r="U29" s="1" t="s">
        <v>420</v>
      </c>
      <c r="V29" s="1" t="s">
        <v>418</v>
      </c>
      <c r="W29" s="1" t="s">
        <v>421</v>
      </c>
      <c r="X29" s="1">
        <v>2</v>
      </c>
      <c r="Y29" s="31" t="s">
        <v>95</v>
      </c>
      <c r="Z29" s="1">
        <v>1</v>
      </c>
      <c r="AB29" t="str">
        <f t="shared" si="0"/>
        <v>294PFL</v>
      </c>
    </row>
    <row r="30" spans="1:28" ht="14.5" customHeight="1" x14ac:dyDescent="0.2">
      <c r="A30" s="25">
        <v>294</v>
      </c>
      <c r="B30" s="54" t="s">
        <v>74</v>
      </c>
      <c r="C30" s="25" t="e" cm="1">
        <f t="array" ref="C30">_xlfn.XLOOKUP(AB30,'[1]WI &amp; IA results w tx'!Q$2:Q410,'[1]WI &amp; IA results w tx'!D$2:D410)</f>
        <v>#N/A</v>
      </c>
      <c r="D30" s="12" t="s">
        <v>97</v>
      </c>
      <c r="E30" s="19" t="s">
        <v>98</v>
      </c>
      <c r="F30" s="19" t="e" cm="1">
        <f t="array" ref="F30">_xlfn.XLOOKUP(AB30,'[1]AST submission list'!L$2:L305,'[1]AST submission list'!I$2:I305)</f>
        <v>#N/A</v>
      </c>
      <c r="G30" t="s">
        <v>181</v>
      </c>
      <c r="H30" s="25" t="s">
        <v>11</v>
      </c>
      <c r="I30" s="32">
        <v>80.099999999999994</v>
      </c>
      <c r="J30" s="31" t="s">
        <v>173</v>
      </c>
      <c r="K30" s="1" t="s">
        <v>417</v>
      </c>
      <c r="L30" s="31" t="s">
        <v>92</v>
      </c>
      <c r="M30" s="1" t="s">
        <v>418</v>
      </c>
      <c r="N30" s="31" t="s">
        <v>93</v>
      </c>
      <c r="O30" s="1" t="s">
        <v>419</v>
      </c>
      <c r="P30" s="31" t="s">
        <v>92</v>
      </c>
      <c r="Q30" s="1" t="s">
        <v>422</v>
      </c>
      <c r="R30" s="31" t="s">
        <v>93</v>
      </c>
      <c r="S30" s="1" t="s">
        <v>419</v>
      </c>
      <c r="T30" s="1" t="s">
        <v>417</v>
      </c>
      <c r="U30" s="1" t="s">
        <v>420</v>
      </c>
      <c r="V30" s="1" t="s">
        <v>418</v>
      </c>
      <c r="W30" s="1" t="s">
        <v>421</v>
      </c>
      <c r="X30" s="1" t="s">
        <v>420</v>
      </c>
      <c r="Y30" s="31" t="s">
        <v>95</v>
      </c>
      <c r="Z30" s="1">
        <v>1</v>
      </c>
      <c r="AB30" t="str">
        <f t="shared" si="0"/>
        <v>294PFR</v>
      </c>
    </row>
    <row r="31" spans="1:28" ht="14.5" customHeight="1" x14ac:dyDescent="0.2">
      <c r="A31" s="25">
        <v>294</v>
      </c>
      <c r="B31" s="54" t="s">
        <v>74</v>
      </c>
      <c r="C31" s="25" t="e" cm="1">
        <f t="array" ref="C31">_xlfn.XLOOKUP(AB31,'[1]WI &amp; IA results w tx'!Q$2:Q411,'[1]WI &amp; IA results w tx'!D$2:D411)</f>
        <v>#N/A</v>
      </c>
      <c r="D31" s="12" t="s">
        <v>100</v>
      </c>
      <c r="E31" s="19" t="s">
        <v>101</v>
      </c>
      <c r="F31" s="19" t="e" cm="1">
        <f t="array" ref="F31">_xlfn.XLOOKUP(AB31,'[1]AST submission list'!L$2:L306,'[1]AST submission list'!I$2:I306)</f>
        <v>#N/A</v>
      </c>
      <c r="G31" t="s">
        <v>181</v>
      </c>
      <c r="H31" s="25" t="s">
        <v>11</v>
      </c>
      <c r="I31" s="32">
        <v>80.2</v>
      </c>
      <c r="J31" s="31" t="s">
        <v>173</v>
      </c>
      <c r="K31" s="1" t="s">
        <v>417</v>
      </c>
      <c r="L31" s="31" t="s">
        <v>92</v>
      </c>
      <c r="M31" s="1">
        <v>1</v>
      </c>
      <c r="N31" s="31" t="s">
        <v>93</v>
      </c>
      <c r="O31" s="1" t="s">
        <v>419</v>
      </c>
      <c r="P31" s="31" t="s">
        <v>92</v>
      </c>
      <c r="Q31" s="1" t="s">
        <v>422</v>
      </c>
      <c r="R31" s="31" t="s">
        <v>93</v>
      </c>
      <c r="S31" s="1" t="s">
        <v>419</v>
      </c>
      <c r="T31" s="1" t="s">
        <v>417</v>
      </c>
      <c r="U31" s="1" t="s">
        <v>420</v>
      </c>
      <c r="V31" s="1" t="s">
        <v>418</v>
      </c>
      <c r="W31" s="1" t="s">
        <v>421</v>
      </c>
      <c r="X31" s="1" t="s">
        <v>420</v>
      </c>
      <c r="Y31" s="31" t="s">
        <v>95</v>
      </c>
      <c r="Z31" s="1">
        <v>1</v>
      </c>
      <c r="AB31" t="str">
        <f t="shared" si="0"/>
        <v>294PFR</v>
      </c>
    </row>
    <row r="32" spans="1:28" ht="14.5" customHeight="1" x14ac:dyDescent="0.2">
      <c r="A32" s="9">
        <v>294</v>
      </c>
      <c r="B32" s="1" t="s">
        <v>74</v>
      </c>
      <c r="E32" t="s">
        <v>333</v>
      </c>
      <c r="G32" t="s">
        <v>180</v>
      </c>
      <c r="H32" t="s">
        <v>8</v>
      </c>
      <c r="I32">
        <v>24</v>
      </c>
      <c r="J32" s="1" t="s">
        <v>92</v>
      </c>
      <c r="K32" s="1" t="s">
        <v>417</v>
      </c>
      <c r="L32" s="1" t="s">
        <v>92</v>
      </c>
      <c r="M32" s="1" t="s">
        <v>418</v>
      </c>
      <c r="N32" s="1" t="s">
        <v>93</v>
      </c>
      <c r="O32" s="1" t="s">
        <v>419</v>
      </c>
      <c r="P32" s="1" t="s">
        <v>92</v>
      </c>
      <c r="Q32" s="1" t="s">
        <v>422</v>
      </c>
      <c r="R32" s="1" t="s">
        <v>92</v>
      </c>
      <c r="S32" s="1" t="s">
        <v>419</v>
      </c>
      <c r="T32" s="1" t="s">
        <v>417</v>
      </c>
      <c r="U32" s="1" t="s">
        <v>420</v>
      </c>
      <c r="V32" s="1" t="s">
        <v>418</v>
      </c>
      <c r="W32" s="1" t="s">
        <v>426</v>
      </c>
      <c r="X32" s="1" t="s">
        <v>420</v>
      </c>
      <c r="Y32" s="1" t="s">
        <v>95</v>
      </c>
      <c r="Z32" s="1">
        <v>1</v>
      </c>
      <c r="AB32" t="str">
        <f t="shared" si="0"/>
        <v>294DOL</v>
      </c>
    </row>
    <row r="33" spans="1:28" ht="14.5" customHeight="1" x14ac:dyDescent="0.2">
      <c r="A33" s="9">
        <v>296</v>
      </c>
      <c r="B33" s="1" t="s">
        <v>74</v>
      </c>
      <c r="E33" t="s">
        <v>325</v>
      </c>
      <c r="G33" t="s">
        <v>180</v>
      </c>
      <c r="H33" t="s">
        <v>11</v>
      </c>
      <c r="I33">
        <v>25</v>
      </c>
      <c r="J33" s="1" t="s">
        <v>92</v>
      </c>
      <c r="K33" s="1" t="s">
        <v>417</v>
      </c>
      <c r="L33" s="1" t="s">
        <v>92</v>
      </c>
      <c r="M33" s="1">
        <v>1</v>
      </c>
      <c r="N33" s="1" t="s">
        <v>93</v>
      </c>
      <c r="O33" s="1" t="s">
        <v>419</v>
      </c>
      <c r="P33" s="1" t="s">
        <v>92</v>
      </c>
      <c r="Q33" s="1" t="s">
        <v>422</v>
      </c>
      <c r="R33" s="1" t="s">
        <v>93</v>
      </c>
      <c r="S33" s="1" t="s">
        <v>419</v>
      </c>
      <c r="T33" s="1" t="s">
        <v>417</v>
      </c>
      <c r="U33" s="1" t="s">
        <v>420</v>
      </c>
      <c r="V33" s="1" t="s">
        <v>418</v>
      </c>
      <c r="W33" s="1" t="s">
        <v>426</v>
      </c>
      <c r="X33" s="1" t="s">
        <v>420</v>
      </c>
      <c r="Y33" s="1" t="s">
        <v>95</v>
      </c>
      <c r="Z33" s="1">
        <v>1</v>
      </c>
      <c r="AB33" t="str">
        <f t="shared" si="0"/>
        <v>296DOR</v>
      </c>
    </row>
    <row r="34" spans="1:28" ht="14.5" customHeight="1" x14ac:dyDescent="0.2">
      <c r="A34" s="9">
        <v>296</v>
      </c>
      <c r="B34" s="1" t="s">
        <v>74</v>
      </c>
      <c r="E34" t="s">
        <v>327</v>
      </c>
      <c r="G34" t="s">
        <v>181</v>
      </c>
      <c r="H34" t="s">
        <v>11</v>
      </c>
      <c r="I34">
        <v>50</v>
      </c>
      <c r="J34" s="1" t="s">
        <v>92</v>
      </c>
      <c r="K34" s="1" t="s">
        <v>417</v>
      </c>
      <c r="L34" s="1" t="s">
        <v>92</v>
      </c>
      <c r="M34" s="1">
        <v>1</v>
      </c>
      <c r="N34" s="1" t="s">
        <v>93</v>
      </c>
      <c r="O34" s="1" t="s">
        <v>419</v>
      </c>
      <c r="P34" s="1" t="s">
        <v>92</v>
      </c>
      <c r="Q34" s="1" t="s">
        <v>422</v>
      </c>
      <c r="R34" s="1" t="s">
        <v>93</v>
      </c>
      <c r="S34" s="1" t="s">
        <v>419</v>
      </c>
      <c r="T34" s="1" t="s">
        <v>417</v>
      </c>
      <c r="U34" s="1" t="s">
        <v>420</v>
      </c>
      <c r="V34" s="1" t="s">
        <v>418</v>
      </c>
      <c r="W34" s="1" t="s">
        <v>426</v>
      </c>
      <c r="X34" s="1" t="s">
        <v>420</v>
      </c>
      <c r="Y34" s="1" t="s">
        <v>95</v>
      </c>
      <c r="Z34" s="1">
        <v>1</v>
      </c>
      <c r="AB34" t="str">
        <f t="shared" si="0"/>
        <v>296PFR</v>
      </c>
    </row>
    <row r="35" spans="1:28" ht="14.5" customHeight="1" x14ac:dyDescent="0.2">
      <c r="A35" s="25">
        <v>307</v>
      </c>
      <c r="B35" s="54" t="s">
        <v>74</v>
      </c>
      <c r="C35" s="25" t="e" cm="1">
        <f t="array" ref="C35">_xlfn.XLOOKUP(AB35,'[1]WI &amp; IA results w tx'!Q$2:Q412,'[1]WI &amp; IA results w tx'!D$2:D412)</f>
        <v>#N/A</v>
      </c>
      <c r="D35" s="11" t="s">
        <v>100</v>
      </c>
      <c r="E35" s="19" t="s">
        <v>101</v>
      </c>
      <c r="F35" s="19" t="e" cm="1">
        <f t="array" ref="F35">_xlfn.XLOOKUP(AB35,'[1]AST submission list'!L$2:L307,'[1]AST submission list'!I$2:I307)</f>
        <v>#N/A</v>
      </c>
      <c r="G35" t="s">
        <v>181</v>
      </c>
      <c r="H35" s="25" t="s">
        <v>11</v>
      </c>
      <c r="I35" s="32">
        <v>81</v>
      </c>
      <c r="J35" s="31" t="s">
        <v>173</v>
      </c>
      <c r="K35" s="1" t="s">
        <v>417</v>
      </c>
      <c r="L35" s="31" t="s">
        <v>92</v>
      </c>
      <c r="M35" s="1">
        <v>1</v>
      </c>
      <c r="N35" s="31" t="s">
        <v>93</v>
      </c>
      <c r="O35" s="1" t="s">
        <v>419</v>
      </c>
      <c r="P35" s="31" t="s">
        <v>92</v>
      </c>
      <c r="Q35" s="1" t="s">
        <v>422</v>
      </c>
      <c r="R35" s="31" t="s">
        <v>93</v>
      </c>
      <c r="S35" s="1" t="s">
        <v>419</v>
      </c>
      <c r="T35" s="1" t="s">
        <v>417</v>
      </c>
      <c r="U35" s="1" t="s">
        <v>420</v>
      </c>
      <c r="V35" s="1" t="s">
        <v>418</v>
      </c>
      <c r="W35" s="1">
        <v>64</v>
      </c>
      <c r="X35" s="1" t="s">
        <v>420</v>
      </c>
      <c r="Y35" s="31" t="s">
        <v>95</v>
      </c>
      <c r="Z35" s="1">
        <v>1</v>
      </c>
      <c r="AB35" t="str">
        <f t="shared" si="0"/>
        <v>307PFR</v>
      </c>
    </row>
    <row r="36" spans="1:28" ht="14.5" customHeight="1" x14ac:dyDescent="0.2">
      <c r="A36" s="25">
        <v>317</v>
      </c>
      <c r="B36" s="54" t="s">
        <v>74</v>
      </c>
      <c r="C36" s="25" t="e" cm="1">
        <f t="array" ref="C36">_xlfn.XLOOKUP(AB36,'[1]WI &amp; IA results w tx'!Q$2:Q413,'[1]WI &amp; IA results w tx'!D$2:D413)</f>
        <v>#N/A</v>
      </c>
      <c r="D36" s="12" t="s">
        <v>106</v>
      </c>
      <c r="E36" s="19" t="s">
        <v>107</v>
      </c>
      <c r="F36" s="19" t="e" cm="1">
        <f t="array" ref="F36">_xlfn.XLOOKUP(AB36,'[1]AST submission list'!L$2:L308,'[1]AST submission list'!I$2:I308)</f>
        <v>#N/A</v>
      </c>
      <c r="G36" t="s">
        <v>181</v>
      </c>
      <c r="H36" s="25" t="s">
        <v>11</v>
      </c>
      <c r="I36" s="32">
        <v>82</v>
      </c>
      <c r="J36" s="31" t="s">
        <v>173</v>
      </c>
      <c r="K36" s="1" t="s">
        <v>417</v>
      </c>
      <c r="L36" s="31" t="s">
        <v>92</v>
      </c>
      <c r="M36" s="1">
        <v>1</v>
      </c>
      <c r="N36" s="31" t="s">
        <v>93</v>
      </c>
      <c r="O36" s="1" t="s">
        <v>419</v>
      </c>
      <c r="P36" s="31" t="s">
        <v>92</v>
      </c>
      <c r="Q36" s="1" t="s">
        <v>422</v>
      </c>
      <c r="R36" s="31" t="s">
        <v>93</v>
      </c>
      <c r="S36" s="1" t="s">
        <v>419</v>
      </c>
      <c r="T36" s="1" t="s">
        <v>417</v>
      </c>
      <c r="U36" s="1" t="s">
        <v>420</v>
      </c>
      <c r="V36" s="1" t="s">
        <v>418</v>
      </c>
      <c r="W36" s="1" t="s">
        <v>421</v>
      </c>
      <c r="X36" s="1" t="s">
        <v>425</v>
      </c>
      <c r="Y36" s="31" t="s">
        <v>95</v>
      </c>
      <c r="Z36" s="1">
        <v>1</v>
      </c>
      <c r="AB36" t="str">
        <f t="shared" si="0"/>
        <v>317PFR</v>
      </c>
    </row>
    <row r="37" spans="1:28" ht="14.5" customHeight="1" x14ac:dyDescent="0.2">
      <c r="A37" s="9">
        <v>317</v>
      </c>
      <c r="B37" s="1" t="s">
        <v>74</v>
      </c>
      <c r="E37" t="s">
        <v>327</v>
      </c>
      <c r="G37" t="s">
        <v>180</v>
      </c>
      <c r="H37" t="s">
        <v>8</v>
      </c>
      <c r="I37">
        <v>26</v>
      </c>
      <c r="J37" s="1" t="s">
        <v>92</v>
      </c>
      <c r="K37" s="1" t="s">
        <v>417</v>
      </c>
      <c r="L37" s="1" t="s">
        <v>92</v>
      </c>
      <c r="M37" s="1" t="s">
        <v>418</v>
      </c>
      <c r="N37" s="1" t="s">
        <v>93</v>
      </c>
      <c r="O37" s="1" t="s">
        <v>419</v>
      </c>
      <c r="P37" s="1" t="s">
        <v>92</v>
      </c>
      <c r="Q37" s="1" t="s">
        <v>422</v>
      </c>
      <c r="R37" s="1" t="s">
        <v>93</v>
      </c>
      <c r="S37" s="1" t="s">
        <v>419</v>
      </c>
      <c r="T37" s="1" t="s">
        <v>417</v>
      </c>
      <c r="U37" s="1" t="s">
        <v>420</v>
      </c>
      <c r="V37" s="1" t="s">
        <v>418</v>
      </c>
      <c r="W37" s="1" t="s">
        <v>426</v>
      </c>
      <c r="X37" s="1">
        <v>2</v>
      </c>
      <c r="Y37" s="1" t="s">
        <v>95</v>
      </c>
      <c r="Z37" s="1">
        <v>1</v>
      </c>
      <c r="AB37" t="str">
        <f t="shared" si="0"/>
        <v>317DOL</v>
      </c>
    </row>
    <row r="38" spans="1:28" ht="14.5" customHeight="1" x14ac:dyDescent="0.2">
      <c r="A38" s="9">
        <v>317</v>
      </c>
      <c r="B38" s="1" t="s">
        <v>74</v>
      </c>
      <c r="E38" t="s">
        <v>327</v>
      </c>
      <c r="G38" t="s">
        <v>180</v>
      </c>
      <c r="H38" t="s">
        <v>11</v>
      </c>
      <c r="I38">
        <v>27</v>
      </c>
      <c r="J38" s="1" t="s">
        <v>92</v>
      </c>
      <c r="K38" s="1" t="s">
        <v>417</v>
      </c>
      <c r="L38" s="1" t="s">
        <v>92</v>
      </c>
      <c r="M38" s="1" t="s">
        <v>418</v>
      </c>
      <c r="N38" s="1" t="s">
        <v>93</v>
      </c>
      <c r="O38" s="1" t="s">
        <v>419</v>
      </c>
      <c r="P38" s="1" t="s">
        <v>92</v>
      </c>
      <c r="Q38" s="1" t="s">
        <v>422</v>
      </c>
      <c r="R38" s="1" t="s">
        <v>93</v>
      </c>
      <c r="S38" s="1" t="s">
        <v>419</v>
      </c>
      <c r="T38" s="1" t="s">
        <v>417</v>
      </c>
      <c r="U38" s="1" t="s">
        <v>420</v>
      </c>
      <c r="V38" s="1" t="s">
        <v>418</v>
      </c>
      <c r="W38" s="1" t="s">
        <v>426</v>
      </c>
      <c r="X38" s="1" t="s">
        <v>420</v>
      </c>
      <c r="Y38" s="1" t="s">
        <v>95</v>
      </c>
      <c r="Z38" s="1">
        <v>1</v>
      </c>
      <c r="AB38" t="str">
        <f t="shared" si="0"/>
        <v>317DOR</v>
      </c>
    </row>
    <row r="39" spans="1:28" ht="14.5" customHeight="1" x14ac:dyDescent="0.2">
      <c r="A39" s="9">
        <v>317</v>
      </c>
      <c r="B39" s="1" t="s">
        <v>74</v>
      </c>
      <c r="E39" t="s">
        <v>327</v>
      </c>
      <c r="G39" t="s">
        <v>181</v>
      </c>
      <c r="H39" t="s">
        <v>8</v>
      </c>
      <c r="I39">
        <v>51</v>
      </c>
      <c r="J39" s="1" t="s">
        <v>92</v>
      </c>
      <c r="K39" s="1" t="s">
        <v>417</v>
      </c>
      <c r="L39" s="1" t="s">
        <v>92</v>
      </c>
      <c r="M39" s="1" t="s">
        <v>418</v>
      </c>
      <c r="N39" s="1" t="s">
        <v>93</v>
      </c>
      <c r="O39" s="1" t="s">
        <v>419</v>
      </c>
      <c r="P39" s="1" t="s">
        <v>92</v>
      </c>
      <c r="Q39" s="1" t="s">
        <v>422</v>
      </c>
      <c r="R39" s="1" t="s">
        <v>93</v>
      </c>
      <c r="S39" s="1" t="s">
        <v>419</v>
      </c>
      <c r="T39" s="1" t="s">
        <v>417</v>
      </c>
      <c r="U39" s="1" t="s">
        <v>420</v>
      </c>
      <c r="V39" s="1" t="s">
        <v>418</v>
      </c>
      <c r="W39" s="1" t="s">
        <v>426</v>
      </c>
      <c r="X39" s="1" t="s">
        <v>420</v>
      </c>
      <c r="Y39" s="1" t="s">
        <v>95</v>
      </c>
      <c r="Z39" s="1">
        <v>1</v>
      </c>
      <c r="AB39" t="str">
        <f t="shared" si="0"/>
        <v>317PFL</v>
      </c>
    </row>
    <row r="40" spans="1:28" ht="14.5" customHeight="1" x14ac:dyDescent="0.2">
      <c r="A40" s="25">
        <v>320</v>
      </c>
      <c r="B40" s="54" t="s">
        <v>74</v>
      </c>
      <c r="C40" s="25" t="e" cm="1">
        <f t="array" ref="C40">_xlfn.XLOOKUP(AB40,'[1]WI &amp; IA results w tx'!Q$2:Q414,'[1]WI &amp; IA results w tx'!D$2:D414)</f>
        <v>#N/A</v>
      </c>
      <c r="D40" s="12" t="s">
        <v>119</v>
      </c>
      <c r="E40" s="19" t="s">
        <v>120</v>
      </c>
      <c r="F40" s="19" t="e" cm="1">
        <f t="array" ref="F40">_xlfn.XLOOKUP(AB40,'[1]AST submission list'!L$2:L309,'[1]AST submission list'!I$2:I309)</f>
        <v>#N/A</v>
      </c>
      <c r="G40" t="s">
        <v>181</v>
      </c>
      <c r="H40" s="25" t="s">
        <v>8</v>
      </c>
      <c r="I40" s="32">
        <v>83</v>
      </c>
      <c r="J40" s="31" t="s">
        <v>173</v>
      </c>
      <c r="K40" s="1" t="s">
        <v>417</v>
      </c>
      <c r="L40" s="31" t="s">
        <v>92</v>
      </c>
      <c r="M40" s="1">
        <v>1</v>
      </c>
      <c r="N40" s="31" t="s">
        <v>93</v>
      </c>
      <c r="O40" s="1" t="s">
        <v>419</v>
      </c>
      <c r="P40" s="31" t="s">
        <v>92</v>
      </c>
      <c r="Q40" s="1" t="s">
        <v>422</v>
      </c>
      <c r="R40" s="31" t="s">
        <v>92</v>
      </c>
      <c r="S40" s="1" t="s">
        <v>419</v>
      </c>
      <c r="T40" s="1" t="s">
        <v>417</v>
      </c>
      <c r="U40" s="1" t="s">
        <v>420</v>
      </c>
      <c r="V40" s="1" t="s">
        <v>418</v>
      </c>
      <c r="W40" s="1">
        <v>256</v>
      </c>
      <c r="X40" s="1" t="s">
        <v>420</v>
      </c>
      <c r="Y40" s="31" t="s">
        <v>95</v>
      </c>
      <c r="Z40" s="1">
        <v>1</v>
      </c>
      <c r="AB40" t="str">
        <f t="shared" si="0"/>
        <v>320PFL</v>
      </c>
    </row>
    <row r="41" spans="1:28" ht="14.5" customHeight="1" x14ac:dyDescent="0.2">
      <c r="A41" s="25">
        <v>320</v>
      </c>
      <c r="B41" s="54" t="s">
        <v>74</v>
      </c>
      <c r="C41" s="25" t="e" cm="1">
        <f t="array" ref="C41">_xlfn.XLOOKUP(AB41,'[1]WI &amp; IA results w tx'!Q$2:Q415,'[1]WI &amp; IA results w tx'!D$2:D415)</f>
        <v>#N/A</v>
      </c>
      <c r="D41" s="11" t="s">
        <v>119</v>
      </c>
      <c r="E41" s="19" t="s">
        <v>120</v>
      </c>
      <c r="F41" s="19" t="e" cm="1">
        <f t="array" ref="F41">_xlfn.XLOOKUP(AB41,'[1]AST submission list'!L$2:L310,'[1]AST submission list'!I$2:I310)</f>
        <v>#N/A</v>
      </c>
      <c r="G41" t="s">
        <v>181</v>
      </c>
      <c r="H41" s="25" t="s">
        <v>11</v>
      </c>
      <c r="I41" s="32">
        <v>84</v>
      </c>
      <c r="J41" s="31" t="s">
        <v>173</v>
      </c>
      <c r="K41" s="1" t="s">
        <v>417</v>
      </c>
      <c r="L41" s="31" t="s">
        <v>92</v>
      </c>
      <c r="M41" s="1">
        <v>1</v>
      </c>
      <c r="N41" s="31" t="s">
        <v>93</v>
      </c>
      <c r="O41" s="1" t="s">
        <v>419</v>
      </c>
      <c r="P41" s="31" t="s">
        <v>92</v>
      </c>
      <c r="Q41" s="1" t="s">
        <v>422</v>
      </c>
      <c r="R41" s="31" t="s">
        <v>92</v>
      </c>
      <c r="S41" s="1" t="s">
        <v>419</v>
      </c>
      <c r="T41" s="1" t="s">
        <v>417</v>
      </c>
      <c r="U41" s="1" t="s">
        <v>420</v>
      </c>
      <c r="V41" s="1" t="s">
        <v>418</v>
      </c>
      <c r="W41" s="1">
        <v>128</v>
      </c>
      <c r="X41" s="1" t="s">
        <v>420</v>
      </c>
      <c r="Y41" s="31" t="s">
        <v>95</v>
      </c>
      <c r="Z41" s="1">
        <v>1</v>
      </c>
      <c r="AB41" t="str">
        <f t="shared" si="0"/>
        <v>320PFR</v>
      </c>
    </row>
    <row r="42" spans="1:28" ht="14.5" customHeight="1" x14ac:dyDescent="0.2">
      <c r="A42" s="9">
        <v>320</v>
      </c>
      <c r="B42" s="1" t="s">
        <v>74</v>
      </c>
      <c r="E42" t="s">
        <v>327</v>
      </c>
      <c r="G42" t="s">
        <v>180</v>
      </c>
      <c r="H42" t="s">
        <v>8</v>
      </c>
      <c r="I42">
        <v>28</v>
      </c>
      <c r="J42" s="1" t="s">
        <v>92</v>
      </c>
      <c r="K42" s="1" t="s">
        <v>417</v>
      </c>
      <c r="L42" s="1" t="s">
        <v>92</v>
      </c>
      <c r="M42" s="1">
        <v>1</v>
      </c>
      <c r="N42" s="1" t="s">
        <v>93</v>
      </c>
      <c r="O42" s="1" t="s">
        <v>419</v>
      </c>
      <c r="P42" s="1" t="s">
        <v>92</v>
      </c>
      <c r="Q42" s="1" t="s">
        <v>422</v>
      </c>
      <c r="R42" s="1" t="s">
        <v>93</v>
      </c>
      <c r="S42" s="1" t="s">
        <v>419</v>
      </c>
      <c r="T42" s="1" t="s">
        <v>417</v>
      </c>
      <c r="U42" s="1" t="s">
        <v>420</v>
      </c>
      <c r="V42" s="1" t="s">
        <v>418</v>
      </c>
      <c r="W42" s="1" t="s">
        <v>426</v>
      </c>
      <c r="X42" s="1" t="s">
        <v>420</v>
      </c>
      <c r="Y42" s="1" t="s">
        <v>95</v>
      </c>
      <c r="Z42" s="1">
        <v>1</v>
      </c>
      <c r="AB42" t="str">
        <f t="shared" si="0"/>
        <v>320DOL</v>
      </c>
    </row>
    <row r="43" spans="1:28" ht="14.5" customHeight="1" x14ac:dyDescent="0.2">
      <c r="A43" s="9">
        <v>320</v>
      </c>
      <c r="B43" s="1" t="s">
        <v>74</v>
      </c>
      <c r="E43" t="s">
        <v>333</v>
      </c>
      <c r="G43" t="s">
        <v>180</v>
      </c>
      <c r="H43" t="s">
        <v>11</v>
      </c>
      <c r="I43">
        <v>29</v>
      </c>
      <c r="J43" s="1" t="s">
        <v>92</v>
      </c>
      <c r="K43" s="1" t="s">
        <v>417</v>
      </c>
      <c r="L43" s="1" t="s">
        <v>92</v>
      </c>
      <c r="M43" s="1">
        <v>1</v>
      </c>
      <c r="N43" s="1" t="s">
        <v>93</v>
      </c>
      <c r="O43" s="1" t="s">
        <v>419</v>
      </c>
      <c r="P43" s="1" t="s">
        <v>92</v>
      </c>
      <c r="Q43" s="1" t="s">
        <v>422</v>
      </c>
      <c r="R43" s="1" t="s">
        <v>92</v>
      </c>
      <c r="S43" s="1" t="s">
        <v>419</v>
      </c>
      <c r="T43" s="1" t="s">
        <v>417</v>
      </c>
      <c r="U43" s="1" t="s">
        <v>420</v>
      </c>
      <c r="V43" s="1" t="s">
        <v>418</v>
      </c>
      <c r="W43" s="1" t="s">
        <v>426</v>
      </c>
      <c r="X43" s="1" t="s">
        <v>420</v>
      </c>
      <c r="Y43" s="1" t="s">
        <v>95</v>
      </c>
      <c r="Z43" s="1">
        <v>1</v>
      </c>
      <c r="AB43" t="str">
        <f t="shared" si="0"/>
        <v>320DOR</v>
      </c>
    </row>
    <row r="44" spans="1:28" ht="14.5" customHeight="1" x14ac:dyDescent="0.2">
      <c r="A44" s="25">
        <v>330</v>
      </c>
      <c r="B44" s="54" t="s">
        <v>74</v>
      </c>
      <c r="C44" s="25" t="e" cm="1">
        <f t="array" ref="C44">_xlfn.XLOOKUP(AB44,'[1]WI &amp; IA results w tx'!Q$2:Q416,'[1]WI &amp; IA results w tx'!D$2:D416)</f>
        <v>#N/A</v>
      </c>
      <c r="D44" s="12" t="s">
        <v>108</v>
      </c>
      <c r="E44" s="19"/>
      <c r="F44" s="19" t="e" cm="1">
        <f t="array" ref="F44">_xlfn.XLOOKUP(AB44,'[1]AST submission list'!L$2:L311,'[1]AST submission list'!I$2:I311)</f>
        <v>#N/A</v>
      </c>
      <c r="G44" t="s">
        <v>181</v>
      </c>
      <c r="H44" s="25" t="s">
        <v>11</v>
      </c>
      <c r="I44" s="32">
        <v>85</v>
      </c>
      <c r="J44" s="31" t="s">
        <v>173</v>
      </c>
      <c r="K44" s="1" t="s">
        <v>417</v>
      </c>
      <c r="L44" s="31" t="s">
        <v>92</v>
      </c>
      <c r="M44" s="1">
        <v>1</v>
      </c>
      <c r="N44" s="31" t="s">
        <v>93</v>
      </c>
      <c r="O44" s="1" t="s">
        <v>419</v>
      </c>
      <c r="P44" s="31" t="s">
        <v>92</v>
      </c>
      <c r="Q44" s="1" t="s">
        <v>422</v>
      </c>
      <c r="R44" s="31" t="s">
        <v>93</v>
      </c>
      <c r="S44" s="1" t="s">
        <v>419</v>
      </c>
      <c r="T44" s="1" t="s">
        <v>417</v>
      </c>
      <c r="U44" s="1" t="s">
        <v>420</v>
      </c>
      <c r="V44" s="1" t="s">
        <v>418</v>
      </c>
      <c r="W44" s="1" t="s">
        <v>421</v>
      </c>
      <c r="X44" s="1" t="s">
        <v>420</v>
      </c>
      <c r="Y44" s="31" t="s">
        <v>95</v>
      </c>
      <c r="Z44" s="1">
        <v>1</v>
      </c>
      <c r="AB44" t="str">
        <f t="shared" si="0"/>
        <v>330PFR</v>
      </c>
    </row>
    <row r="45" spans="1:28" ht="14.5" customHeight="1" x14ac:dyDescent="0.2">
      <c r="A45" s="9">
        <v>330</v>
      </c>
      <c r="B45" s="1" t="s">
        <v>74</v>
      </c>
      <c r="E45" t="s">
        <v>334</v>
      </c>
      <c r="G45" t="s">
        <v>181</v>
      </c>
      <c r="H45" t="s">
        <v>8</v>
      </c>
      <c r="I45">
        <v>68</v>
      </c>
      <c r="J45" s="1" t="s">
        <v>92</v>
      </c>
      <c r="K45" s="1" t="s">
        <v>417</v>
      </c>
      <c r="L45" s="1" t="s">
        <v>92</v>
      </c>
      <c r="M45" s="1">
        <v>1</v>
      </c>
      <c r="N45" s="1" t="s">
        <v>93</v>
      </c>
      <c r="O45" s="1" t="s">
        <v>419</v>
      </c>
      <c r="P45" s="1" t="s">
        <v>92</v>
      </c>
      <c r="Q45" s="1" t="s">
        <v>422</v>
      </c>
      <c r="R45" s="1" t="s">
        <v>93</v>
      </c>
      <c r="S45" s="1" t="s">
        <v>419</v>
      </c>
      <c r="T45" s="1" t="s">
        <v>417</v>
      </c>
      <c r="U45" s="1" t="s">
        <v>420</v>
      </c>
      <c r="V45" s="1" t="s">
        <v>418</v>
      </c>
      <c r="W45" s="1" t="s">
        <v>426</v>
      </c>
      <c r="X45" s="1" t="s">
        <v>420</v>
      </c>
      <c r="Y45" s="1" t="s">
        <v>95</v>
      </c>
      <c r="Z45" s="1">
        <v>1</v>
      </c>
      <c r="AB45" t="str">
        <f t="shared" si="0"/>
        <v>330PFL</v>
      </c>
    </row>
    <row r="46" spans="1:28" ht="14.5" customHeight="1" x14ac:dyDescent="0.2">
      <c r="A46" s="9">
        <v>334</v>
      </c>
      <c r="B46" s="1" t="s">
        <v>74</v>
      </c>
      <c r="E46" t="s">
        <v>325</v>
      </c>
      <c r="G46" t="s">
        <v>181</v>
      </c>
      <c r="H46" t="s">
        <v>11</v>
      </c>
      <c r="I46">
        <v>69</v>
      </c>
      <c r="J46" s="1" t="s">
        <v>92</v>
      </c>
      <c r="K46" s="1" t="s">
        <v>417</v>
      </c>
      <c r="L46" s="1" t="s">
        <v>92</v>
      </c>
      <c r="M46" s="1" t="s">
        <v>418</v>
      </c>
      <c r="N46" s="1" t="s">
        <v>93</v>
      </c>
      <c r="O46" s="1" t="s">
        <v>419</v>
      </c>
      <c r="P46" s="1" t="s">
        <v>92</v>
      </c>
      <c r="Q46" s="1" t="s">
        <v>422</v>
      </c>
      <c r="R46" s="1" t="s">
        <v>93</v>
      </c>
      <c r="S46" s="1" t="s">
        <v>419</v>
      </c>
      <c r="T46" s="1" t="s">
        <v>417</v>
      </c>
      <c r="U46" s="1" t="s">
        <v>420</v>
      </c>
      <c r="V46" s="1" t="s">
        <v>418</v>
      </c>
      <c r="W46" s="1" t="s">
        <v>426</v>
      </c>
      <c r="X46" s="1">
        <v>2</v>
      </c>
      <c r="Y46" s="1" t="s">
        <v>95</v>
      </c>
      <c r="Z46" s="1">
        <v>1</v>
      </c>
      <c r="AB46" t="str">
        <f t="shared" si="0"/>
        <v>334PFR</v>
      </c>
    </row>
    <row r="47" spans="1:28" ht="14.5" customHeight="1" x14ac:dyDescent="0.2">
      <c r="A47" s="25">
        <v>342</v>
      </c>
      <c r="B47" s="54" t="s">
        <v>74</v>
      </c>
      <c r="C47" s="25" t="e" cm="1">
        <f t="array" ref="C47">_xlfn.XLOOKUP(AB47,'[1]WI &amp; IA results w tx'!Q$2:Q417,'[1]WI &amp; IA results w tx'!D$2:D417)</f>
        <v>#N/A</v>
      </c>
      <c r="D47" s="12" t="s">
        <v>97</v>
      </c>
      <c r="E47" s="19" t="s">
        <v>98</v>
      </c>
      <c r="F47" s="19" t="e" cm="1">
        <f t="array" ref="F47">_xlfn.XLOOKUP(AB47,'[1]AST submission list'!L$2:L312,'[1]AST submission list'!I$2:I312)</f>
        <v>#N/A</v>
      </c>
      <c r="G47" t="s">
        <v>181</v>
      </c>
      <c r="H47" s="25" t="s">
        <v>8</v>
      </c>
      <c r="I47" s="32">
        <v>86.1</v>
      </c>
      <c r="J47" s="31" t="s">
        <v>173</v>
      </c>
      <c r="K47" s="1" t="s">
        <v>417</v>
      </c>
      <c r="L47" s="31" t="s">
        <v>92</v>
      </c>
      <c r="M47" s="1" t="s">
        <v>418</v>
      </c>
      <c r="N47" s="31" t="s">
        <v>93</v>
      </c>
      <c r="O47" s="1" t="s">
        <v>419</v>
      </c>
      <c r="P47" s="31" t="s">
        <v>92</v>
      </c>
      <c r="Q47" s="1" t="s">
        <v>422</v>
      </c>
      <c r="R47" s="31" t="s">
        <v>93</v>
      </c>
      <c r="S47" s="1" t="s">
        <v>419</v>
      </c>
      <c r="T47" s="1" t="s">
        <v>417</v>
      </c>
      <c r="U47" s="1" t="s">
        <v>420</v>
      </c>
      <c r="V47" s="1" t="s">
        <v>418</v>
      </c>
      <c r="W47" s="1" t="s">
        <v>421</v>
      </c>
      <c r="X47" s="1" t="s">
        <v>420</v>
      </c>
      <c r="Y47" s="31" t="s">
        <v>95</v>
      </c>
      <c r="Z47" s="1">
        <v>1</v>
      </c>
      <c r="AB47" t="str">
        <f t="shared" si="0"/>
        <v>342PFL</v>
      </c>
    </row>
    <row r="48" spans="1:28" ht="14.5" customHeight="1" x14ac:dyDescent="0.2">
      <c r="A48" s="25">
        <v>342</v>
      </c>
      <c r="B48" s="54" t="s">
        <v>74</v>
      </c>
      <c r="C48" s="25" t="e" cm="1">
        <f t="array" ref="C48">_xlfn.XLOOKUP(AB48,'[1]WI &amp; IA results w tx'!Q$2:Q418,'[1]WI &amp; IA results w tx'!D$2:D418)</f>
        <v>#N/A</v>
      </c>
      <c r="D48" s="12" t="s">
        <v>97</v>
      </c>
      <c r="E48" s="19" t="s">
        <v>98</v>
      </c>
      <c r="F48" s="19" t="e" cm="1">
        <f t="array" ref="F48">_xlfn.XLOOKUP(AB48,'[1]AST submission list'!L$2:L313,'[1]AST submission list'!I$2:I313)</f>
        <v>#N/A</v>
      </c>
      <c r="G48" t="s">
        <v>181</v>
      </c>
      <c r="H48" s="25" t="s">
        <v>8</v>
      </c>
      <c r="I48" s="32">
        <v>86.2</v>
      </c>
      <c r="J48" s="31" t="s">
        <v>173</v>
      </c>
      <c r="K48" s="1" t="s">
        <v>417</v>
      </c>
      <c r="L48" s="31" t="s">
        <v>92</v>
      </c>
      <c r="M48" s="1" t="s">
        <v>418</v>
      </c>
      <c r="N48" s="31" t="s">
        <v>93</v>
      </c>
      <c r="O48" s="1" t="s">
        <v>419</v>
      </c>
      <c r="P48" s="31" t="s">
        <v>92</v>
      </c>
      <c r="Q48" s="1" t="s">
        <v>422</v>
      </c>
      <c r="R48" s="31" t="s">
        <v>93</v>
      </c>
      <c r="S48" s="1" t="s">
        <v>419</v>
      </c>
      <c r="T48" s="1" t="s">
        <v>417</v>
      </c>
      <c r="U48" s="1" t="s">
        <v>420</v>
      </c>
      <c r="V48" s="1" t="s">
        <v>418</v>
      </c>
      <c r="W48" s="1" t="s">
        <v>421</v>
      </c>
      <c r="X48" s="1" t="s">
        <v>420</v>
      </c>
      <c r="Y48" s="31" t="s">
        <v>95</v>
      </c>
      <c r="Z48" s="1">
        <v>1</v>
      </c>
      <c r="AB48" t="str">
        <f t="shared" si="0"/>
        <v>342PFL</v>
      </c>
    </row>
    <row r="49" spans="1:28" ht="14.5" customHeight="1" x14ac:dyDescent="0.2">
      <c r="A49" s="25">
        <v>342</v>
      </c>
      <c r="B49" s="54" t="s">
        <v>74</v>
      </c>
      <c r="C49" s="25" t="e" cm="1">
        <f t="array" ref="C49">_xlfn.XLOOKUP(AB49,'[1]WI &amp; IA results w tx'!Q$2:Q419,'[1]WI &amp; IA results w tx'!D$2:D419)</f>
        <v>#N/A</v>
      </c>
      <c r="D49" s="12" t="s">
        <v>106</v>
      </c>
      <c r="E49" s="19" t="s">
        <v>107</v>
      </c>
      <c r="F49" s="19" t="e" cm="1">
        <f t="array" ref="F49">_xlfn.XLOOKUP(AB49,'[1]AST submission list'!L$2:L314,'[1]AST submission list'!I$2:I314)</f>
        <v>#N/A</v>
      </c>
      <c r="G49" t="s">
        <v>181</v>
      </c>
      <c r="H49" s="25" t="s">
        <v>11</v>
      </c>
      <c r="I49" s="32">
        <v>87</v>
      </c>
      <c r="J49" s="31" t="s">
        <v>173</v>
      </c>
      <c r="K49" s="1" t="s">
        <v>417</v>
      </c>
      <c r="L49" s="31" t="s">
        <v>92</v>
      </c>
      <c r="M49" s="1">
        <v>1</v>
      </c>
      <c r="N49" s="31" t="s">
        <v>93</v>
      </c>
      <c r="O49" s="1" t="s">
        <v>419</v>
      </c>
      <c r="P49" s="31" t="s">
        <v>92</v>
      </c>
      <c r="Q49" s="1" t="s">
        <v>422</v>
      </c>
      <c r="R49" s="31" t="s">
        <v>93</v>
      </c>
      <c r="S49" s="1" t="s">
        <v>419</v>
      </c>
      <c r="T49" s="1" t="s">
        <v>417</v>
      </c>
      <c r="U49" s="1" t="s">
        <v>420</v>
      </c>
      <c r="V49" s="1" t="s">
        <v>418</v>
      </c>
      <c r="W49" s="1" t="s">
        <v>421</v>
      </c>
      <c r="X49" s="1" t="s">
        <v>420</v>
      </c>
      <c r="Y49" s="31" t="s">
        <v>95</v>
      </c>
      <c r="Z49" s="1">
        <v>1</v>
      </c>
      <c r="AB49" t="str">
        <f t="shared" si="0"/>
        <v>342PFR</v>
      </c>
    </row>
    <row r="50" spans="1:28" ht="14.5" customHeight="1" x14ac:dyDescent="0.2">
      <c r="A50" s="9">
        <v>349</v>
      </c>
      <c r="B50" s="1" t="s">
        <v>74</v>
      </c>
      <c r="E50" t="s">
        <v>326</v>
      </c>
      <c r="G50" t="s">
        <v>181</v>
      </c>
      <c r="H50" t="s">
        <v>11</v>
      </c>
      <c r="I50">
        <v>70</v>
      </c>
      <c r="J50" s="1" t="s">
        <v>92</v>
      </c>
      <c r="K50" s="1" t="s">
        <v>417</v>
      </c>
      <c r="L50" s="1" t="s">
        <v>92</v>
      </c>
      <c r="M50" s="1">
        <v>1</v>
      </c>
      <c r="N50" s="1" t="s">
        <v>93</v>
      </c>
      <c r="O50" s="1" t="s">
        <v>419</v>
      </c>
      <c r="P50" s="1" t="s">
        <v>92</v>
      </c>
      <c r="Q50" s="1">
        <v>0.5</v>
      </c>
      <c r="R50" s="1" t="s">
        <v>93</v>
      </c>
      <c r="S50" s="1" t="s">
        <v>419</v>
      </c>
      <c r="T50" s="1" t="s">
        <v>417</v>
      </c>
      <c r="U50" s="1" t="s">
        <v>420</v>
      </c>
      <c r="V50" s="1" t="s">
        <v>418</v>
      </c>
      <c r="W50" s="1" t="s">
        <v>421</v>
      </c>
      <c r="X50" s="1" t="s">
        <v>420</v>
      </c>
      <c r="Y50" s="1" t="s">
        <v>95</v>
      </c>
      <c r="Z50" s="1">
        <v>1</v>
      </c>
      <c r="AB50" t="str">
        <f t="shared" si="0"/>
        <v>349PFR</v>
      </c>
    </row>
    <row r="51" spans="1:28" ht="14.5" customHeight="1" x14ac:dyDescent="0.2">
      <c r="A51" s="25">
        <v>354</v>
      </c>
      <c r="B51" s="54" t="s">
        <v>74</v>
      </c>
      <c r="C51" s="25" t="e" cm="1">
        <f t="array" ref="C51">_xlfn.XLOOKUP(AB51,'[1]WI &amp; IA results w tx'!Q$2:Q420,'[1]WI &amp; IA results w tx'!D$2:D420)</f>
        <v>#N/A</v>
      </c>
      <c r="D51" s="12" t="s">
        <v>108</v>
      </c>
      <c r="E51" s="19"/>
      <c r="F51" s="19" t="e" cm="1">
        <f t="array" ref="F51">_xlfn.XLOOKUP(AB51,'[1]AST submission list'!L$2:L315,'[1]AST submission list'!I$2:I315)</f>
        <v>#N/A</v>
      </c>
      <c r="G51" t="s">
        <v>180</v>
      </c>
      <c r="H51" s="25" t="s">
        <v>8</v>
      </c>
      <c r="I51" s="32">
        <v>88</v>
      </c>
      <c r="J51" s="31" t="s">
        <v>103</v>
      </c>
      <c r="K51" s="1">
        <v>0.5</v>
      </c>
      <c r="L51" s="31" t="s">
        <v>92</v>
      </c>
      <c r="M51" s="1" t="s">
        <v>418</v>
      </c>
      <c r="N51" s="31" t="s">
        <v>93</v>
      </c>
      <c r="O51" s="1" t="s">
        <v>419</v>
      </c>
      <c r="P51" s="31" t="s">
        <v>92</v>
      </c>
      <c r="Q51" s="1" t="s">
        <v>422</v>
      </c>
      <c r="R51" s="31" t="s">
        <v>93</v>
      </c>
      <c r="S51" s="1" t="s">
        <v>419</v>
      </c>
      <c r="T51" s="1">
        <v>4</v>
      </c>
      <c r="U51" s="1" t="s">
        <v>420</v>
      </c>
      <c r="V51" s="1" t="s">
        <v>418</v>
      </c>
      <c r="W51" s="1">
        <v>256</v>
      </c>
      <c r="X51" s="1" t="s">
        <v>420</v>
      </c>
      <c r="Y51" s="31" t="s">
        <v>95</v>
      </c>
      <c r="Z51" s="1">
        <v>1</v>
      </c>
      <c r="AB51" t="str">
        <f t="shared" si="0"/>
        <v>354DOL</v>
      </c>
    </row>
    <row r="52" spans="1:28" ht="14.5" customHeight="1" x14ac:dyDescent="0.2">
      <c r="A52" s="25">
        <v>354</v>
      </c>
      <c r="B52" s="54" t="s">
        <v>74</v>
      </c>
      <c r="C52" s="25" t="e" cm="1">
        <f t="array" ref="C52">_xlfn.XLOOKUP(AB52,'[1]WI &amp; IA results w tx'!Q$2:Q421,'[1]WI &amp; IA results w tx'!D$2:D421)</f>
        <v>#N/A</v>
      </c>
      <c r="D52" s="12" t="s">
        <v>108</v>
      </c>
      <c r="E52" s="19"/>
      <c r="F52" s="19" t="e" cm="1">
        <f t="array" ref="F52">_xlfn.XLOOKUP(AB52,'[1]AST submission list'!L$2:L316,'[1]AST submission list'!I$2:I316)</f>
        <v>#N/A</v>
      </c>
      <c r="G52" t="s">
        <v>181</v>
      </c>
      <c r="H52" s="25" t="s">
        <v>11</v>
      </c>
      <c r="I52" s="32">
        <v>89</v>
      </c>
      <c r="J52" s="31" t="s">
        <v>103</v>
      </c>
      <c r="K52" s="1">
        <v>1</v>
      </c>
      <c r="L52" s="31" t="s">
        <v>92</v>
      </c>
      <c r="M52" s="1">
        <v>1</v>
      </c>
      <c r="N52" s="31" t="s">
        <v>93</v>
      </c>
      <c r="O52" s="1" t="s">
        <v>419</v>
      </c>
      <c r="P52" s="31" t="s">
        <v>92</v>
      </c>
      <c r="Q52" s="1" t="s">
        <v>422</v>
      </c>
      <c r="R52" s="31" t="s">
        <v>93</v>
      </c>
      <c r="S52" s="1" t="s">
        <v>419</v>
      </c>
      <c r="T52" s="1" t="s">
        <v>425</v>
      </c>
      <c r="U52" s="1" t="s">
        <v>420</v>
      </c>
      <c r="V52" s="1" t="s">
        <v>418</v>
      </c>
      <c r="W52" s="1">
        <v>256</v>
      </c>
      <c r="X52" s="1" t="s">
        <v>420</v>
      </c>
      <c r="Y52" s="31" t="s">
        <v>95</v>
      </c>
      <c r="Z52" s="1">
        <v>1</v>
      </c>
      <c r="AB52" t="str">
        <f t="shared" si="0"/>
        <v>354PFR</v>
      </c>
    </row>
    <row r="53" spans="1:28" ht="14.5" customHeight="1" x14ac:dyDescent="0.2">
      <c r="A53" s="9">
        <v>354</v>
      </c>
      <c r="B53" s="1" t="s">
        <v>74</v>
      </c>
      <c r="E53" t="s">
        <v>330</v>
      </c>
      <c r="G53" t="s">
        <v>180</v>
      </c>
      <c r="H53" t="s">
        <v>8</v>
      </c>
      <c r="I53">
        <v>30</v>
      </c>
      <c r="J53" s="1" t="s">
        <v>92</v>
      </c>
      <c r="K53" s="1" t="s">
        <v>417</v>
      </c>
      <c r="L53" s="1" t="s">
        <v>92</v>
      </c>
      <c r="M53" s="1" t="s">
        <v>418</v>
      </c>
      <c r="N53" s="1" t="s">
        <v>93</v>
      </c>
      <c r="O53" s="1" t="s">
        <v>419</v>
      </c>
      <c r="P53" s="1" t="s">
        <v>92</v>
      </c>
      <c r="Q53" s="1" t="s">
        <v>422</v>
      </c>
      <c r="R53" s="1" t="s">
        <v>93</v>
      </c>
      <c r="S53" s="1" t="s">
        <v>419</v>
      </c>
      <c r="T53" s="1" t="s">
        <v>417</v>
      </c>
      <c r="U53" s="1" t="s">
        <v>420</v>
      </c>
      <c r="V53" s="1" t="s">
        <v>418</v>
      </c>
      <c r="W53" s="1" t="s">
        <v>426</v>
      </c>
      <c r="X53" s="1" t="s">
        <v>420</v>
      </c>
      <c r="Y53" s="1" t="s">
        <v>95</v>
      </c>
      <c r="Z53" s="1">
        <v>1</v>
      </c>
      <c r="AB53" t="str">
        <f t="shared" si="0"/>
        <v>354DOL</v>
      </c>
    </row>
    <row r="54" spans="1:28" ht="14.5" customHeight="1" x14ac:dyDescent="0.2">
      <c r="A54" s="25">
        <v>357</v>
      </c>
      <c r="B54" s="54" t="s">
        <v>74</v>
      </c>
      <c r="C54" s="25" t="e" cm="1">
        <f t="array" ref="C54">_xlfn.XLOOKUP(AB54,'[1]WI &amp; IA results w tx'!Q$2:Q422,'[1]WI &amp; IA results w tx'!D$2:D422)</f>
        <v>#N/A</v>
      </c>
      <c r="D54" s="12" t="s">
        <v>100</v>
      </c>
      <c r="E54" s="19" t="s">
        <v>101</v>
      </c>
      <c r="F54" s="19" t="e" cm="1">
        <f t="array" ref="F54">_xlfn.XLOOKUP(AB54,'[1]AST submission list'!L$2:L317,'[1]AST submission list'!I$2:I317)</f>
        <v>#N/A</v>
      </c>
      <c r="G54" t="s">
        <v>181</v>
      </c>
      <c r="H54" s="25" t="s">
        <v>8</v>
      </c>
      <c r="I54" s="32">
        <v>90.1</v>
      </c>
      <c r="J54" s="31" t="s">
        <v>173</v>
      </c>
      <c r="K54" s="1" t="s">
        <v>417</v>
      </c>
      <c r="L54" s="31" t="s">
        <v>92</v>
      </c>
      <c r="M54" s="1">
        <v>1</v>
      </c>
      <c r="N54" s="31" t="s">
        <v>93</v>
      </c>
      <c r="O54" s="1" t="s">
        <v>419</v>
      </c>
      <c r="P54" s="31" t="s">
        <v>92</v>
      </c>
      <c r="Q54" s="1">
        <v>0.5</v>
      </c>
      <c r="R54" s="31" t="s">
        <v>93</v>
      </c>
      <c r="S54" s="1" t="s">
        <v>419</v>
      </c>
      <c r="T54" s="1" t="s">
        <v>417</v>
      </c>
      <c r="U54" s="1" t="s">
        <v>420</v>
      </c>
      <c r="V54" s="1" t="s">
        <v>418</v>
      </c>
      <c r="W54" s="1" t="s">
        <v>421</v>
      </c>
      <c r="X54" s="1" t="s">
        <v>420</v>
      </c>
      <c r="Y54" s="31" t="s">
        <v>95</v>
      </c>
      <c r="Z54" s="1">
        <v>1</v>
      </c>
      <c r="AB54" t="str">
        <f t="shared" si="0"/>
        <v>357PFL</v>
      </c>
    </row>
    <row r="55" spans="1:28" ht="14.5" customHeight="1" x14ac:dyDescent="0.2">
      <c r="A55" s="25">
        <v>357</v>
      </c>
      <c r="B55" s="54" t="s">
        <v>74</v>
      </c>
      <c r="C55" s="25" t="e" cm="1">
        <f t="array" ref="C55">_xlfn.XLOOKUP(AB55,'[1]WI &amp; IA results w tx'!Q$2:Q423,'[1]WI &amp; IA results w tx'!D$2:D423)</f>
        <v>#N/A</v>
      </c>
      <c r="D55" s="12" t="s">
        <v>119</v>
      </c>
      <c r="E55" s="19" t="s">
        <v>120</v>
      </c>
      <c r="F55" s="19" t="e" cm="1">
        <f t="array" ref="F55">_xlfn.XLOOKUP(AB55,'[1]AST submission list'!L$2:L318,'[1]AST submission list'!I$2:I318)</f>
        <v>#N/A</v>
      </c>
      <c r="G55" t="s">
        <v>181</v>
      </c>
      <c r="H55" s="25" t="s">
        <v>8</v>
      </c>
      <c r="I55" s="32">
        <v>90.2</v>
      </c>
      <c r="J55" s="31" t="s">
        <v>94</v>
      </c>
      <c r="K55" s="1">
        <v>0.25</v>
      </c>
      <c r="L55" s="31" t="s">
        <v>92</v>
      </c>
      <c r="M55" s="1">
        <v>1</v>
      </c>
      <c r="N55" s="31" t="s">
        <v>93</v>
      </c>
      <c r="O55" s="1" t="s">
        <v>419</v>
      </c>
      <c r="P55" s="31" t="s">
        <v>94</v>
      </c>
      <c r="Q55" s="1" t="s">
        <v>424</v>
      </c>
      <c r="R55" s="31" t="s">
        <v>92</v>
      </c>
      <c r="S55" s="1" t="s">
        <v>419</v>
      </c>
      <c r="T55" s="1">
        <v>0.25</v>
      </c>
      <c r="U55" s="1" t="s">
        <v>420</v>
      </c>
      <c r="V55" s="1" t="s">
        <v>418</v>
      </c>
      <c r="W55" s="1">
        <v>128</v>
      </c>
      <c r="X55" s="1" t="s">
        <v>420</v>
      </c>
      <c r="Y55" s="31" t="s">
        <v>95</v>
      </c>
      <c r="Z55" s="1">
        <v>1</v>
      </c>
      <c r="AB55" t="str">
        <f t="shared" si="0"/>
        <v>357PFL</v>
      </c>
    </row>
    <row r="56" spans="1:28" ht="14.5" customHeight="1" x14ac:dyDescent="0.2">
      <c r="A56" s="25">
        <v>357</v>
      </c>
      <c r="B56" s="54" t="s">
        <v>74</v>
      </c>
      <c r="C56" s="25" t="e" cm="1">
        <f t="array" ref="C56">_xlfn.XLOOKUP(AB56,'[1]WI &amp; IA results w tx'!Q$2:Q424,'[1]WI &amp; IA results w tx'!D$2:D424)</f>
        <v>#N/A</v>
      </c>
      <c r="D56" s="12" t="s">
        <v>106</v>
      </c>
      <c r="E56" s="19" t="s">
        <v>107</v>
      </c>
      <c r="F56" s="19" t="e" cm="1">
        <f t="array" ref="F56">_xlfn.XLOOKUP(AB56,'[1]AST submission list'!L$2:L319,'[1]AST submission list'!I$2:I319)</f>
        <v>#N/A</v>
      </c>
      <c r="G56" t="s">
        <v>181</v>
      </c>
      <c r="H56" s="25" t="s">
        <v>11</v>
      </c>
      <c r="I56" s="32">
        <v>91</v>
      </c>
      <c r="J56" s="31" t="s">
        <v>173</v>
      </c>
      <c r="K56" s="1" t="s">
        <v>417</v>
      </c>
      <c r="L56" s="31" t="s">
        <v>92</v>
      </c>
      <c r="M56" s="1" t="s">
        <v>418</v>
      </c>
      <c r="N56" s="31" t="s">
        <v>93</v>
      </c>
      <c r="O56" s="1" t="s">
        <v>419</v>
      </c>
      <c r="P56" s="31" t="s">
        <v>92</v>
      </c>
      <c r="Q56" s="1" t="s">
        <v>422</v>
      </c>
      <c r="R56" s="31" t="s">
        <v>93</v>
      </c>
      <c r="S56" s="1" t="s">
        <v>419</v>
      </c>
      <c r="T56" s="1" t="s">
        <v>417</v>
      </c>
      <c r="U56" s="1" t="s">
        <v>420</v>
      </c>
      <c r="V56" s="1" t="s">
        <v>418</v>
      </c>
      <c r="W56" s="1" t="s">
        <v>421</v>
      </c>
      <c r="X56" s="1" t="s">
        <v>420</v>
      </c>
      <c r="Y56" s="31" t="s">
        <v>95</v>
      </c>
      <c r="Z56" s="1">
        <v>1</v>
      </c>
      <c r="AB56" t="str">
        <f t="shared" si="0"/>
        <v>357PFR</v>
      </c>
    </row>
    <row r="57" spans="1:28" ht="14.5" customHeight="1" x14ac:dyDescent="0.2">
      <c r="A57" s="9">
        <v>357</v>
      </c>
      <c r="B57" s="1" t="s">
        <v>74</v>
      </c>
      <c r="C57" s="20"/>
      <c r="D57" s="20">
        <v>113</v>
      </c>
      <c r="E57" t="s">
        <v>333</v>
      </c>
      <c r="F57" s="8"/>
      <c r="G57" t="s">
        <v>180</v>
      </c>
      <c r="H57" t="s">
        <v>8</v>
      </c>
      <c r="I57">
        <v>31</v>
      </c>
      <c r="J57" s="1" t="s">
        <v>92</v>
      </c>
      <c r="K57" s="1" t="s">
        <v>417</v>
      </c>
      <c r="L57" s="1" t="s">
        <v>92</v>
      </c>
      <c r="M57" s="1" t="s">
        <v>418</v>
      </c>
      <c r="N57" s="1" t="s">
        <v>93</v>
      </c>
      <c r="O57" s="1" t="s">
        <v>419</v>
      </c>
      <c r="P57" s="1" t="s">
        <v>92</v>
      </c>
      <c r="Q57" s="1" t="s">
        <v>422</v>
      </c>
      <c r="R57" s="1" t="s">
        <v>92</v>
      </c>
      <c r="S57" s="1" t="s">
        <v>419</v>
      </c>
      <c r="T57" s="1" t="s">
        <v>417</v>
      </c>
      <c r="U57" s="1" t="s">
        <v>420</v>
      </c>
      <c r="V57" s="1" t="s">
        <v>418</v>
      </c>
      <c r="W57" s="1" t="s">
        <v>426</v>
      </c>
      <c r="X57" s="1" t="s">
        <v>420</v>
      </c>
      <c r="Y57" s="1" t="s">
        <v>95</v>
      </c>
      <c r="Z57" s="1">
        <v>1</v>
      </c>
      <c r="AB57" t="str">
        <f t="shared" si="0"/>
        <v>357DOL</v>
      </c>
    </row>
    <row r="58" spans="1:28" ht="14.5" customHeight="1" x14ac:dyDescent="0.2">
      <c r="A58" s="9">
        <v>357</v>
      </c>
      <c r="B58" s="1" t="s">
        <v>74</v>
      </c>
      <c r="C58" s="20"/>
      <c r="D58" s="20">
        <v>2</v>
      </c>
      <c r="E58" t="s">
        <v>327</v>
      </c>
      <c r="F58" s="8"/>
      <c r="G58" t="s">
        <v>180</v>
      </c>
      <c r="H58" t="s">
        <v>11</v>
      </c>
      <c r="I58">
        <v>32</v>
      </c>
      <c r="J58" s="1" t="s">
        <v>92</v>
      </c>
      <c r="K58" s="1" t="s">
        <v>417</v>
      </c>
      <c r="L58" s="1" t="s">
        <v>92</v>
      </c>
      <c r="M58" s="1" t="s">
        <v>418</v>
      </c>
      <c r="N58" s="1" t="s">
        <v>93</v>
      </c>
      <c r="O58" s="1" t="s">
        <v>419</v>
      </c>
      <c r="P58" s="1" t="s">
        <v>92</v>
      </c>
      <c r="Q58" s="1" t="s">
        <v>422</v>
      </c>
      <c r="R58" s="1" t="s">
        <v>93</v>
      </c>
      <c r="S58" s="1" t="s">
        <v>419</v>
      </c>
      <c r="T58" s="1" t="s">
        <v>417</v>
      </c>
      <c r="U58" s="1" t="s">
        <v>420</v>
      </c>
      <c r="V58" s="1" t="s">
        <v>418</v>
      </c>
      <c r="W58" s="1" t="s">
        <v>426</v>
      </c>
      <c r="X58" s="1" t="s">
        <v>420</v>
      </c>
      <c r="Y58" s="1" t="s">
        <v>95</v>
      </c>
      <c r="Z58" s="1">
        <v>1</v>
      </c>
      <c r="AB58" t="str">
        <f t="shared" si="0"/>
        <v>357DOR</v>
      </c>
    </row>
    <row r="59" spans="1:28" ht="14.5" customHeight="1" x14ac:dyDescent="0.2">
      <c r="A59" s="9">
        <v>378</v>
      </c>
      <c r="B59" s="1" t="s">
        <v>74</v>
      </c>
      <c r="C59" s="20"/>
      <c r="D59" s="20">
        <v>0</v>
      </c>
      <c r="E59" t="s">
        <v>326</v>
      </c>
      <c r="F59" s="8"/>
      <c r="G59" t="s">
        <v>180</v>
      </c>
      <c r="H59" t="s">
        <v>8</v>
      </c>
      <c r="I59">
        <v>33</v>
      </c>
      <c r="J59" s="1" t="s">
        <v>92</v>
      </c>
      <c r="K59" s="1" t="s">
        <v>417</v>
      </c>
      <c r="L59" s="1" t="s">
        <v>92</v>
      </c>
      <c r="M59" s="1">
        <v>1</v>
      </c>
      <c r="N59" s="1" t="s">
        <v>93</v>
      </c>
      <c r="O59" s="1" t="s">
        <v>419</v>
      </c>
      <c r="P59" s="1" t="s">
        <v>92</v>
      </c>
      <c r="Q59" s="1" t="s">
        <v>422</v>
      </c>
      <c r="R59" s="1" t="s">
        <v>93</v>
      </c>
      <c r="S59" s="1" t="s">
        <v>419</v>
      </c>
      <c r="T59" s="1" t="s">
        <v>417</v>
      </c>
      <c r="U59" s="1" t="s">
        <v>420</v>
      </c>
      <c r="V59" s="1" t="s">
        <v>418</v>
      </c>
      <c r="W59" s="1" t="s">
        <v>426</v>
      </c>
      <c r="X59" s="1" t="s">
        <v>420</v>
      </c>
      <c r="Y59" s="1" t="s">
        <v>95</v>
      </c>
      <c r="Z59" s="1">
        <v>1</v>
      </c>
      <c r="AB59" t="str">
        <f t="shared" si="0"/>
        <v>378DOL</v>
      </c>
    </row>
    <row r="60" spans="1:28" ht="14.5" customHeight="1" x14ac:dyDescent="0.2">
      <c r="A60" s="9">
        <v>378</v>
      </c>
      <c r="B60" s="1" t="s">
        <v>74</v>
      </c>
      <c r="E60" t="s">
        <v>325</v>
      </c>
      <c r="G60" t="s">
        <v>181</v>
      </c>
      <c r="H60" t="s">
        <v>8</v>
      </c>
      <c r="I60">
        <v>53</v>
      </c>
      <c r="J60" s="1" t="s">
        <v>94</v>
      </c>
      <c r="K60" s="1" t="s">
        <v>417</v>
      </c>
      <c r="L60" s="1" t="s">
        <v>92</v>
      </c>
      <c r="M60" s="1" t="s">
        <v>418</v>
      </c>
      <c r="N60" s="1" t="s">
        <v>93</v>
      </c>
      <c r="O60" s="1" t="s">
        <v>419</v>
      </c>
      <c r="P60" s="1" t="s">
        <v>92</v>
      </c>
      <c r="Q60" s="1" t="s">
        <v>422</v>
      </c>
      <c r="R60" s="1" t="s">
        <v>93</v>
      </c>
      <c r="S60" s="1" t="s">
        <v>419</v>
      </c>
      <c r="T60" s="1">
        <v>0.5</v>
      </c>
      <c r="U60" s="1" t="s">
        <v>420</v>
      </c>
      <c r="V60" s="1" t="s">
        <v>418</v>
      </c>
      <c r="W60" s="1" t="s">
        <v>426</v>
      </c>
      <c r="X60" s="1" t="s">
        <v>420</v>
      </c>
      <c r="Y60" s="1" t="s">
        <v>95</v>
      </c>
      <c r="Z60" s="1">
        <v>1</v>
      </c>
      <c r="AB60" t="str">
        <f t="shared" si="0"/>
        <v>378PFL</v>
      </c>
    </row>
    <row r="61" spans="1:28" ht="14.5" customHeight="1" x14ac:dyDescent="0.2">
      <c r="A61">
        <v>386</v>
      </c>
      <c r="B61" s="1" t="s">
        <v>174</v>
      </c>
      <c r="C61">
        <v>1</v>
      </c>
      <c r="D61" s="12" t="s">
        <v>104</v>
      </c>
      <c r="E61" s="19" t="s">
        <v>105</v>
      </c>
      <c r="F61" s="19">
        <v>1</v>
      </c>
      <c r="G61" t="s">
        <v>180</v>
      </c>
      <c r="H61" t="s">
        <v>8</v>
      </c>
      <c r="I61">
        <v>2</v>
      </c>
      <c r="J61" s="31" t="s">
        <v>11</v>
      </c>
      <c r="K61" s="1" t="s">
        <v>427</v>
      </c>
      <c r="L61" s="31" t="s">
        <v>173</v>
      </c>
      <c r="M61" s="1" t="s">
        <v>428</v>
      </c>
      <c r="N61" s="31" t="s">
        <v>93</v>
      </c>
      <c r="O61" s="1" t="s">
        <v>419</v>
      </c>
      <c r="P61" s="31" t="s">
        <v>173</v>
      </c>
      <c r="Q61" s="1" t="s">
        <v>429</v>
      </c>
      <c r="R61" s="31" t="s">
        <v>175</v>
      </c>
      <c r="S61" s="1" t="s">
        <v>423</v>
      </c>
      <c r="T61" s="1">
        <v>0.25</v>
      </c>
      <c r="U61" s="1" t="s">
        <v>430</v>
      </c>
      <c r="V61" s="1" t="s">
        <v>428</v>
      </c>
      <c r="W61" s="1" t="s">
        <v>431</v>
      </c>
      <c r="X61" s="1">
        <v>2</v>
      </c>
      <c r="Y61" s="31" t="s">
        <v>176</v>
      </c>
      <c r="Z61" s="1">
        <v>1</v>
      </c>
      <c r="AB61" t="str">
        <f t="shared" si="0"/>
        <v>386DOL</v>
      </c>
    </row>
    <row r="62" spans="1:28" ht="14.5" customHeight="1" x14ac:dyDescent="0.2">
      <c r="A62">
        <v>386</v>
      </c>
      <c r="B62" s="1" t="s">
        <v>174</v>
      </c>
      <c r="C62">
        <v>1</v>
      </c>
      <c r="D62" s="12" t="s">
        <v>104</v>
      </c>
      <c r="E62" s="19" t="s">
        <v>105</v>
      </c>
      <c r="F62" s="19">
        <v>1</v>
      </c>
      <c r="G62" t="s">
        <v>181</v>
      </c>
      <c r="H62" t="s">
        <v>8</v>
      </c>
      <c r="I62">
        <v>48</v>
      </c>
      <c r="J62" s="31" t="s">
        <v>11</v>
      </c>
      <c r="K62" s="1">
        <v>0.25</v>
      </c>
      <c r="L62" s="31" t="s">
        <v>173</v>
      </c>
      <c r="M62" s="1" t="s">
        <v>428</v>
      </c>
      <c r="N62" s="31" t="s">
        <v>93</v>
      </c>
      <c r="O62" s="1" t="s">
        <v>419</v>
      </c>
      <c r="P62" s="31" t="s">
        <v>173</v>
      </c>
      <c r="Q62" s="1" t="s">
        <v>429</v>
      </c>
      <c r="R62" s="31" t="s">
        <v>175</v>
      </c>
      <c r="S62" s="1" t="s">
        <v>423</v>
      </c>
      <c r="T62" s="1">
        <v>0.5</v>
      </c>
      <c r="U62" s="1" t="s">
        <v>430</v>
      </c>
      <c r="V62" s="1" t="s">
        <v>428</v>
      </c>
      <c r="W62" s="1" t="s">
        <v>431</v>
      </c>
      <c r="X62" s="1">
        <v>2</v>
      </c>
      <c r="Y62" s="31" t="s">
        <v>176</v>
      </c>
      <c r="Z62" s="1">
        <v>1</v>
      </c>
      <c r="AB62" t="str">
        <f t="shared" si="0"/>
        <v>386PFL</v>
      </c>
    </row>
    <row r="63" spans="1:28" ht="14.5" customHeight="1" x14ac:dyDescent="0.2">
      <c r="A63" s="9">
        <v>400</v>
      </c>
      <c r="B63" s="1" t="s">
        <v>74</v>
      </c>
      <c r="C63" s="20"/>
      <c r="D63" s="20">
        <v>0</v>
      </c>
      <c r="E63" t="s">
        <v>326</v>
      </c>
      <c r="F63" s="8"/>
      <c r="G63" t="s">
        <v>180</v>
      </c>
      <c r="H63" t="s">
        <v>11</v>
      </c>
      <c r="I63">
        <v>34</v>
      </c>
      <c r="J63" s="1" t="s">
        <v>92</v>
      </c>
      <c r="K63" s="1" t="s">
        <v>417</v>
      </c>
      <c r="L63" s="1" t="s">
        <v>92</v>
      </c>
      <c r="M63" s="1" t="s">
        <v>418</v>
      </c>
      <c r="N63" s="1" t="s">
        <v>93</v>
      </c>
      <c r="O63" s="1" t="s">
        <v>419</v>
      </c>
      <c r="P63" s="1" t="s">
        <v>92</v>
      </c>
      <c r="Q63" s="1" t="s">
        <v>422</v>
      </c>
      <c r="R63" s="1" t="s">
        <v>93</v>
      </c>
      <c r="S63" s="1" t="s">
        <v>419</v>
      </c>
      <c r="T63" s="1" t="s">
        <v>417</v>
      </c>
      <c r="U63" s="1" t="s">
        <v>420</v>
      </c>
      <c r="V63" s="1" t="s">
        <v>418</v>
      </c>
      <c r="W63" s="1" t="s">
        <v>421</v>
      </c>
      <c r="X63" s="1" t="s">
        <v>420</v>
      </c>
      <c r="Y63" s="1" t="s">
        <v>95</v>
      </c>
      <c r="Z63" s="1">
        <v>1</v>
      </c>
      <c r="AB63" t="str">
        <f t="shared" si="0"/>
        <v>400DOR</v>
      </c>
    </row>
    <row r="64" spans="1:28" ht="14.5" customHeight="1" x14ac:dyDescent="0.2">
      <c r="A64" s="9">
        <v>400</v>
      </c>
      <c r="B64" s="1" t="s">
        <v>74</v>
      </c>
      <c r="E64" t="s">
        <v>325</v>
      </c>
      <c r="G64" t="s">
        <v>181</v>
      </c>
      <c r="H64" t="s">
        <v>11</v>
      </c>
      <c r="I64">
        <v>54</v>
      </c>
      <c r="J64" s="1" t="s">
        <v>92</v>
      </c>
      <c r="K64" s="1" t="s">
        <v>417</v>
      </c>
      <c r="L64" s="1" t="s">
        <v>92</v>
      </c>
      <c r="M64" s="1" t="s">
        <v>418</v>
      </c>
      <c r="N64" s="1" t="s">
        <v>93</v>
      </c>
      <c r="O64" s="1" t="s">
        <v>419</v>
      </c>
      <c r="P64" s="1" t="s">
        <v>92</v>
      </c>
      <c r="Q64" s="1" t="s">
        <v>422</v>
      </c>
      <c r="R64" s="1" t="s">
        <v>93</v>
      </c>
      <c r="S64" s="1" t="s">
        <v>419</v>
      </c>
      <c r="T64" s="1" t="s">
        <v>417</v>
      </c>
      <c r="U64" s="1" t="s">
        <v>420</v>
      </c>
      <c r="V64" s="1" t="s">
        <v>418</v>
      </c>
      <c r="W64" s="1">
        <v>128</v>
      </c>
      <c r="X64" s="1">
        <v>2</v>
      </c>
      <c r="Y64" s="1" t="s">
        <v>95</v>
      </c>
      <c r="Z64" s="1">
        <v>1</v>
      </c>
      <c r="AB64" t="str">
        <f t="shared" si="0"/>
        <v>400PFR</v>
      </c>
    </row>
    <row r="65" spans="1:28" ht="14.5" customHeight="1" x14ac:dyDescent="0.2">
      <c r="A65" s="25">
        <v>416</v>
      </c>
      <c r="B65" s="54" t="s">
        <v>74</v>
      </c>
      <c r="C65" s="25" t="e" cm="1">
        <f t="array" ref="C65">_xlfn.XLOOKUP(AB65,'[1]WI &amp; IA results w tx'!Q$2:Q425,'[1]WI &amp; IA results w tx'!D$2:D425)</f>
        <v>#N/A</v>
      </c>
      <c r="D65" s="12" t="s">
        <v>100</v>
      </c>
      <c r="E65" s="19" t="s">
        <v>101</v>
      </c>
      <c r="F65" s="19" t="e" cm="1">
        <f t="array" ref="F65">_xlfn.XLOOKUP(AB65,'[1]AST submission list'!L$2:L320,'[1]AST submission list'!I$2:I320)</f>
        <v>#N/A</v>
      </c>
      <c r="G65" t="s">
        <v>181</v>
      </c>
      <c r="H65" s="25" t="s">
        <v>11</v>
      </c>
      <c r="I65" s="32">
        <v>92.1</v>
      </c>
      <c r="J65" s="31" t="s">
        <v>173</v>
      </c>
      <c r="K65" s="1" t="s">
        <v>417</v>
      </c>
      <c r="L65" s="31" t="s">
        <v>92</v>
      </c>
      <c r="M65" s="1" t="s">
        <v>418</v>
      </c>
      <c r="N65" s="31" t="s">
        <v>93</v>
      </c>
      <c r="O65" s="1" t="s">
        <v>419</v>
      </c>
      <c r="P65" s="31" t="s">
        <v>92</v>
      </c>
      <c r="Q65" s="1" t="s">
        <v>422</v>
      </c>
      <c r="R65" s="31" t="s">
        <v>93</v>
      </c>
      <c r="S65" s="1" t="s">
        <v>419</v>
      </c>
      <c r="T65" s="1" t="s">
        <v>417</v>
      </c>
      <c r="U65" s="1" t="s">
        <v>420</v>
      </c>
      <c r="V65" s="1">
        <v>1</v>
      </c>
      <c r="W65" s="1">
        <v>256</v>
      </c>
      <c r="X65" s="1" t="s">
        <v>425</v>
      </c>
      <c r="Y65" s="31" t="s">
        <v>95</v>
      </c>
      <c r="Z65" s="1">
        <v>1</v>
      </c>
      <c r="AB65" t="str">
        <f t="shared" si="0"/>
        <v>416PFR</v>
      </c>
    </row>
    <row r="66" spans="1:28" ht="14.5" customHeight="1" x14ac:dyDescent="0.2">
      <c r="A66" s="25">
        <v>416</v>
      </c>
      <c r="B66" s="54" t="s">
        <v>74</v>
      </c>
      <c r="C66" s="25" t="e" cm="1">
        <f t="array" ref="C66">_xlfn.XLOOKUP(AB66,'[1]WI &amp; IA results w tx'!Q$2:Q428,'[1]WI &amp; IA results w tx'!D$2:D428)</f>
        <v>#N/A</v>
      </c>
      <c r="D66" s="12" t="s">
        <v>108</v>
      </c>
      <c r="E66" s="19" t="s">
        <v>324</v>
      </c>
      <c r="F66" s="19" t="e" cm="1">
        <f t="array" ref="F66">_xlfn.XLOOKUP(AB66,'[1]AST submission list'!L$2:L323,'[1]AST submission list'!I$2:I323)</f>
        <v>#N/A</v>
      </c>
      <c r="G66" t="s">
        <v>181</v>
      </c>
      <c r="H66" t="s">
        <v>11</v>
      </c>
      <c r="I66" s="32">
        <v>93.2</v>
      </c>
      <c r="J66" s="31" t="s">
        <v>173</v>
      </c>
      <c r="K66" s="1" t="s">
        <v>417</v>
      </c>
      <c r="L66" s="31" t="s">
        <v>92</v>
      </c>
      <c r="M66" s="1" t="s">
        <v>418</v>
      </c>
      <c r="N66" s="31" t="s">
        <v>93</v>
      </c>
      <c r="O66" s="1" t="s">
        <v>419</v>
      </c>
      <c r="P66" s="31" t="s">
        <v>92</v>
      </c>
      <c r="Q66" s="1" t="s">
        <v>422</v>
      </c>
      <c r="R66" s="31" t="s">
        <v>93</v>
      </c>
      <c r="S66" s="1" t="s">
        <v>419</v>
      </c>
      <c r="T66" s="1" t="s">
        <v>417</v>
      </c>
      <c r="U66" s="1" t="s">
        <v>420</v>
      </c>
      <c r="V66" s="1" t="s">
        <v>418</v>
      </c>
      <c r="W66" s="1" t="s">
        <v>421</v>
      </c>
      <c r="X66" s="1" t="s">
        <v>420</v>
      </c>
      <c r="Y66" s="31" t="s">
        <v>95</v>
      </c>
      <c r="Z66" s="1">
        <v>1</v>
      </c>
      <c r="AB66" t="str">
        <f t="shared" si="0"/>
        <v>416PFR</v>
      </c>
    </row>
    <row r="67" spans="1:28" ht="14.5" customHeight="1" x14ac:dyDescent="0.2">
      <c r="A67">
        <v>460</v>
      </c>
      <c r="B67" s="1" t="s">
        <v>174</v>
      </c>
      <c r="C67">
        <v>2</v>
      </c>
      <c r="D67" s="12" t="s">
        <v>104</v>
      </c>
      <c r="E67" s="19" t="s">
        <v>105</v>
      </c>
      <c r="F67" s="19">
        <v>1</v>
      </c>
      <c r="G67" t="s">
        <v>180</v>
      </c>
      <c r="H67" t="s">
        <v>8</v>
      </c>
      <c r="I67">
        <v>3</v>
      </c>
      <c r="J67" s="31" t="s">
        <v>173</v>
      </c>
      <c r="K67" s="1" t="s">
        <v>427</v>
      </c>
      <c r="L67" s="31" t="s">
        <v>173</v>
      </c>
      <c r="M67" s="1" t="s">
        <v>428</v>
      </c>
      <c r="N67" s="31" t="s">
        <v>93</v>
      </c>
      <c r="O67" s="1" t="s">
        <v>419</v>
      </c>
      <c r="P67" s="31" t="s">
        <v>173</v>
      </c>
      <c r="Q67" s="1" t="s">
        <v>429</v>
      </c>
      <c r="R67" s="31" t="s">
        <v>175</v>
      </c>
      <c r="S67" s="1" t="s">
        <v>423</v>
      </c>
      <c r="T67" s="1" t="s">
        <v>427</v>
      </c>
      <c r="U67" s="1" t="s">
        <v>430</v>
      </c>
      <c r="V67" s="1" t="s">
        <v>428</v>
      </c>
      <c r="W67" s="1">
        <v>256</v>
      </c>
      <c r="X67" s="1">
        <v>2</v>
      </c>
      <c r="Y67" s="31" t="s">
        <v>176</v>
      </c>
      <c r="Z67" s="1">
        <v>1</v>
      </c>
      <c r="AB67" t="str">
        <f t="shared" ref="AB67:AB130" si="1">A67&amp;G67&amp;H67</f>
        <v>460DOL</v>
      </c>
    </row>
    <row r="68" spans="1:28" ht="14.5" customHeight="1" x14ac:dyDescent="0.2">
      <c r="A68">
        <v>460</v>
      </c>
      <c r="B68" s="1" t="s">
        <v>174</v>
      </c>
      <c r="C68">
        <v>2</v>
      </c>
      <c r="D68" s="12" t="s">
        <v>104</v>
      </c>
      <c r="E68" s="19" t="s">
        <v>105</v>
      </c>
      <c r="F68" s="19">
        <v>1</v>
      </c>
      <c r="G68" t="s">
        <v>181</v>
      </c>
      <c r="H68" t="s">
        <v>8</v>
      </c>
      <c r="I68">
        <v>49</v>
      </c>
      <c r="J68" s="31" t="s">
        <v>173</v>
      </c>
      <c r="K68" s="1" t="s">
        <v>427</v>
      </c>
      <c r="L68" s="31" t="s">
        <v>173</v>
      </c>
      <c r="M68" s="1" t="s">
        <v>428</v>
      </c>
      <c r="N68" s="31" t="s">
        <v>93</v>
      </c>
      <c r="O68" s="1" t="s">
        <v>419</v>
      </c>
      <c r="P68" s="31" t="s">
        <v>173</v>
      </c>
      <c r="Q68" s="1" t="s">
        <v>429</v>
      </c>
      <c r="R68" s="31" t="s">
        <v>175</v>
      </c>
      <c r="S68" s="1" t="s">
        <v>423</v>
      </c>
      <c r="T68" s="1" t="s">
        <v>427</v>
      </c>
      <c r="U68" s="1" t="s">
        <v>430</v>
      </c>
      <c r="V68" s="1" t="s">
        <v>428</v>
      </c>
      <c r="W68" s="1">
        <v>256</v>
      </c>
      <c r="X68" s="1">
        <v>2</v>
      </c>
      <c r="Y68" s="31" t="s">
        <v>176</v>
      </c>
      <c r="Z68" s="1">
        <v>1</v>
      </c>
      <c r="AB68" t="str">
        <f t="shared" si="1"/>
        <v>460PFL</v>
      </c>
    </row>
    <row r="69" spans="1:28" s="39" customFormat="1" ht="14.5" customHeight="1" x14ac:dyDescent="0.2">
      <c r="A69">
        <v>618</v>
      </c>
      <c r="B69" s="1" t="s">
        <v>174</v>
      </c>
      <c r="C69">
        <v>3</v>
      </c>
      <c r="D69" s="12" t="s">
        <v>108</v>
      </c>
      <c r="E69" s="19"/>
      <c r="F69" s="19">
        <v>1</v>
      </c>
      <c r="G69" t="s">
        <v>180</v>
      </c>
      <c r="H69" t="s">
        <v>11</v>
      </c>
      <c r="I69">
        <v>4</v>
      </c>
      <c r="J69" s="31" t="s">
        <v>11</v>
      </c>
      <c r="K69" s="1" t="s">
        <v>427</v>
      </c>
      <c r="L69" s="31" t="s">
        <v>173</v>
      </c>
      <c r="M69" s="1" t="s">
        <v>428</v>
      </c>
      <c r="N69" s="31" t="s">
        <v>93</v>
      </c>
      <c r="O69" s="1" t="s">
        <v>419</v>
      </c>
      <c r="P69" s="31" t="s">
        <v>173</v>
      </c>
      <c r="Q69" s="1" t="s">
        <v>429</v>
      </c>
      <c r="R69" s="31" t="s">
        <v>175</v>
      </c>
      <c r="S69" s="1" t="s">
        <v>423</v>
      </c>
      <c r="T69" s="1">
        <v>0.5</v>
      </c>
      <c r="U69" s="1" t="s">
        <v>430</v>
      </c>
      <c r="V69" s="1" t="s">
        <v>428</v>
      </c>
      <c r="W69" s="1" t="s">
        <v>431</v>
      </c>
      <c r="X69" s="1">
        <v>2</v>
      </c>
      <c r="Y69" s="31" t="s">
        <v>176</v>
      </c>
      <c r="Z69" s="1">
        <v>1</v>
      </c>
      <c r="AA69"/>
      <c r="AB69" t="str">
        <f t="shared" si="1"/>
        <v>618DOR</v>
      </c>
    </row>
    <row r="70" spans="1:28" ht="14.5" customHeight="1" x14ac:dyDescent="0.2">
      <c r="A70">
        <v>618</v>
      </c>
      <c r="B70" s="1" t="s">
        <v>174</v>
      </c>
      <c r="C70">
        <v>3</v>
      </c>
      <c r="D70" s="12" t="s">
        <v>104</v>
      </c>
      <c r="E70" s="19" t="s">
        <v>105</v>
      </c>
      <c r="F70" s="19">
        <v>1</v>
      </c>
      <c r="G70" t="s">
        <v>181</v>
      </c>
      <c r="H70" t="s">
        <v>11</v>
      </c>
      <c r="I70">
        <v>50</v>
      </c>
      <c r="J70" s="31" t="s">
        <v>11</v>
      </c>
      <c r="K70" s="1" t="s">
        <v>427</v>
      </c>
      <c r="L70" s="31" t="s">
        <v>173</v>
      </c>
      <c r="M70" s="1" t="s">
        <v>428</v>
      </c>
      <c r="N70" s="31" t="s">
        <v>93</v>
      </c>
      <c r="O70" s="1" t="s">
        <v>419</v>
      </c>
      <c r="P70" s="31" t="s">
        <v>173</v>
      </c>
      <c r="Q70" s="1" t="s">
        <v>429</v>
      </c>
      <c r="R70" s="31" t="s">
        <v>175</v>
      </c>
      <c r="S70" s="1" t="s">
        <v>423</v>
      </c>
      <c r="T70" s="1">
        <v>0.25</v>
      </c>
      <c r="U70" s="1" t="s">
        <v>430</v>
      </c>
      <c r="V70" s="1" t="s">
        <v>428</v>
      </c>
      <c r="W70" s="1" t="s">
        <v>431</v>
      </c>
      <c r="X70" s="1">
        <v>2</v>
      </c>
      <c r="Y70" s="31" t="s">
        <v>176</v>
      </c>
      <c r="Z70" s="1">
        <v>1</v>
      </c>
      <c r="AB70" t="str">
        <f t="shared" si="1"/>
        <v>618PFR</v>
      </c>
    </row>
    <row r="71" spans="1:28" ht="14.5" customHeight="1" x14ac:dyDescent="0.2">
      <c r="A71">
        <v>641</v>
      </c>
      <c r="B71" s="1" t="s">
        <v>174</v>
      </c>
      <c r="C71">
        <v>1</v>
      </c>
      <c r="D71" s="12" t="s">
        <v>104</v>
      </c>
      <c r="E71" s="19" t="s">
        <v>105</v>
      </c>
      <c r="F71" s="19">
        <v>1</v>
      </c>
      <c r="G71" t="s">
        <v>180</v>
      </c>
      <c r="H71" t="s">
        <v>8</v>
      </c>
      <c r="I71">
        <v>5</v>
      </c>
      <c r="J71" s="31" t="s">
        <v>11</v>
      </c>
      <c r="K71" s="1" t="s">
        <v>427</v>
      </c>
      <c r="L71" s="31" t="s">
        <v>173</v>
      </c>
      <c r="M71" s="1" t="s">
        <v>428</v>
      </c>
      <c r="N71" s="31" t="s">
        <v>93</v>
      </c>
      <c r="O71" s="1" t="s">
        <v>419</v>
      </c>
      <c r="P71" s="31" t="s">
        <v>173</v>
      </c>
      <c r="Q71" s="1" t="s">
        <v>429</v>
      </c>
      <c r="R71" s="31" t="s">
        <v>175</v>
      </c>
      <c r="S71" s="1" t="s">
        <v>423</v>
      </c>
      <c r="T71" s="1">
        <v>0.5</v>
      </c>
      <c r="U71" s="1" t="s">
        <v>430</v>
      </c>
      <c r="V71" s="1" t="s">
        <v>428</v>
      </c>
      <c r="W71" s="1" t="s">
        <v>431</v>
      </c>
      <c r="X71" s="1">
        <v>2</v>
      </c>
      <c r="Y71" s="31" t="s">
        <v>176</v>
      </c>
      <c r="Z71" s="1">
        <v>1</v>
      </c>
      <c r="AB71" t="str">
        <f t="shared" si="1"/>
        <v>641DOL</v>
      </c>
    </row>
    <row r="72" spans="1:28" ht="14.5" customHeight="1" x14ac:dyDescent="0.2">
      <c r="A72">
        <v>641</v>
      </c>
      <c r="B72" s="1" t="s">
        <v>174</v>
      </c>
      <c r="C72">
        <v>1</v>
      </c>
      <c r="D72" s="12" t="s">
        <v>104</v>
      </c>
      <c r="E72" s="19" t="s">
        <v>105</v>
      </c>
      <c r="F72" s="19">
        <v>1</v>
      </c>
      <c r="G72" t="s">
        <v>181</v>
      </c>
      <c r="H72" t="s">
        <v>8</v>
      </c>
      <c r="I72">
        <v>51</v>
      </c>
      <c r="J72" s="31" t="s">
        <v>173</v>
      </c>
      <c r="K72" s="1" t="s">
        <v>427</v>
      </c>
      <c r="L72" s="31" t="s">
        <v>173</v>
      </c>
      <c r="M72" s="1" t="s">
        <v>428</v>
      </c>
      <c r="N72" s="31" t="s">
        <v>93</v>
      </c>
      <c r="O72" s="1" t="s">
        <v>419</v>
      </c>
      <c r="P72" s="31" t="s">
        <v>11</v>
      </c>
      <c r="Q72" s="1" t="s">
        <v>432</v>
      </c>
      <c r="R72" s="31" t="s">
        <v>175</v>
      </c>
      <c r="S72" s="1" t="s">
        <v>423</v>
      </c>
      <c r="T72" s="1" t="s">
        <v>427</v>
      </c>
      <c r="U72" s="1" t="s">
        <v>430</v>
      </c>
      <c r="V72" s="1" t="s">
        <v>428</v>
      </c>
      <c r="W72" s="1">
        <v>128</v>
      </c>
      <c r="X72" s="1">
        <v>2</v>
      </c>
      <c r="Y72" s="31" t="s">
        <v>176</v>
      </c>
      <c r="Z72" s="1">
        <v>1</v>
      </c>
      <c r="AB72" t="str">
        <f t="shared" si="1"/>
        <v>641PFL</v>
      </c>
    </row>
    <row r="73" spans="1:28" ht="14.5" customHeight="1" x14ac:dyDescent="0.2">
      <c r="A73" s="9">
        <v>788</v>
      </c>
      <c r="B73" s="1" t="s">
        <v>74</v>
      </c>
      <c r="E73" t="s">
        <v>334</v>
      </c>
      <c r="G73" t="s">
        <v>181</v>
      </c>
      <c r="H73" t="s">
        <v>11</v>
      </c>
      <c r="I73">
        <v>71</v>
      </c>
      <c r="J73" s="1" t="s">
        <v>92</v>
      </c>
      <c r="K73" s="1" t="s">
        <v>417</v>
      </c>
      <c r="L73" s="1" t="s">
        <v>92</v>
      </c>
      <c r="M73" s="1" t="s">
        <v>418</v>
      </c>
      <c r="N73" s="1" t="s">
        <v>93</v>
      </c>
      <c r="O73" s="1" t="s">
        <v>419</v>
      </c>
      <c r="P73" s="1" t="s">
        <v>92</v>
      </c>
      <c r="Q73" s="1" t="s">
        <v>422</v>
      </c>
      <c r="R73" s="1" t="s">
        <v>93</v>
      </c>
      <c r="S73" s="1" t="s">
        <v>419</v>
      </c>
      <c r="T73" s="1" t="s">
        <v>417</v>
      </c>
      <c r="U73" s="1" t="s">
        <v>420</v>
      </c>
      <c r="V73" s="1" t="s">
        <v>418</v>
      </c>
      <c r="W73" s="1" t="s">
        <v>426</v>
      </c>
      <c r="X73" s="1" t="s">
        <v>420</v>
      </c>
      <c r="Y73" s="1" t="s">
        <v>95</v>
      </c>
      <c r="Z73" s="1">
        <v>1</v>
      </c>
      <c r="AB73" t="str">
        <f t="shared" si="1"/>
        <v>788PFR</v>
      </c>
    </row>
    <row r="74" spans="1:28" ht="14.5" customHeight="1" x14ac:dyDescent="0.2">
      <c r="A74" s="25">
        <v>798</v>
      </c>
      <c r="B74" s="54" t="s">
        <v>74</v>
      </c>
      <c r="C74" s="25" t="e" cm="1">
        <f t="array" ref="C74">_xlfn.XLOOKUP(AB74,'[1]WI &amp; IA results w tx'!Q$2:Q429,'[1]WI &amp; IA results w tx'!D$2:D429)</f>
        <v>#N/A</v>
      </c>
      <c r="D74" s="12" t="s">
        <v>100</v>
      </c>
      <c r="E74" s="19" t="s">
        <v>101</v>
      </c>
      <c r="F74" s="19" t="e" cm="1">
        <f t="array" ref="F74">_xlfn.XLOOKUP(AB74,'[1]AST submission list'!L$2:L324,'[1]AST submission list'!I$2:I324)</f>
        <v>#N/A</v>
      </c>
      <c r="G74" t="s">
        <v>181</v>
      </c>
      <c r="H74" s="25" t="s">
        <v>8</v>
      </c>
      <c r="I74" s="32">
        <v>94</v>
      </c>
      <c r="J74" s="31" t="s">
        <v>173</v>
      </c>
      <c r="K74" s="1" t="s">
        <v>417</v>
      </c>
      <c r="L74" s="31" t="s">
        <v>92</v>
      </c>
      <c r="M74" s="1">
        <v>1</v>
      </c>
      <c r="N74" s="31" t="s">
        <v>93</v>
      </c>
      <c r="O74" s="1" t="s">
        <v>419</v>
      </c>
      <c r="P74" s="31" t="s">
        <v>92</v>
      </c>
      <c r="Q74" s="1" t="s">
        <v>422</v>
      </c>
      <c r="R74" s="31" t="s">
        <v>93</v>
      </c>
      <c r="S74" s="1" t="s">
        <v>419</v>
      </c>
      <c r="T74" s="1" t="s">
        <v>417</v>
      </c>
      <c r="U74" s="1" t="s">
        <v>420</v>
      </c>
      <c r="V74" s="1" t="s">
        <v>418</v>
      </c>
      <c r="W74" s="1" t="s">
        <v>421</v>
      </c>
      <c r="X74" s="1" t="s">
        <v>420</v>
      </c>
      <c r="Y74" s="31" t="s">
        <v>95</v>
      </c>
      <c r="Z74" s="1">
        <v>1</v>
      </c>
      <c r="AB74" t="str">
        <f t="shared" si="1"/>
        <v>798PFL</v>
      </c>
    </row>
    <row r="75" spans="1:28" ht="14.5" customHeight="1" x14ac:dyDescent="0.2">
      <c r="A75" s="25">
        <v>814</v>
      </c>
      <c r="B75" s="54" t="s">
        <v>74</v>
      </c>
      <c r="C75" s="25" t="e" cm="1">
        <f t="array" ref="C75">_xlfn.XLOOKUP(AB75,'[1]WI &amp; IA results w tx'!Q$2:Q430,'[1]WI &amp; IA results w tx'!D$2:D430)</f>
        <v>#N/A</v>
      </c>
      <c r="D75" s="11" t="s">
        <v>100</v>
      </c>
      <c r="E75" s="19" t="s">
        <v>101</v>
      </c>
      <c r="F75" s="19" t="e" cm="1">
        <f t="array" ref="F75">_xlfn.XLOOKUP(AB75,'[1]AST submission list'!L$2:L325,'[1]AST submission list'!I$2:I325)</f>
        <v>#N/A</v>
      </c>
      <c r="G75" t="s">
        <v>181</v>
      </c>
      <c r="H75" s="25" t="s">
        <v>8</v>
      </c>
      <c r="I75" s="32">
        <v>95</v>
      </c>
      <c r="J75" s="31" t="s">
        <v>103</v>
      </c>
      <c r="K75" s="1">
        <v>0.5</v>
      </c>
      <c r="L75" s="31" t="s">
        <v>92</v>
      </c>
      <c r="M75" s="1">
        <v>1</v>
      </c>
      <c r="N75" s="31" t="s">
        <v>93</v>
      </c>
      <c r="O75" s="1" t="s">
        <v>419</v>
      </c>
      <c r="P75" s="31" t="s">
        <v>92</v>
      </c>
      <c r="Q75" s="1">
        <v>0.5</v>
      </c>
      <c r="R75" s="31" t="s">
        <v>93</v>
      </c>
      <c r="S75" s="1" t="s">
        <v>419</v>
      </c>
      <c r="T75" s="1">
        <v>1</v>
      </c>
      <c r="U75" s="1" t="s">
        <v>420</v>
      </c>
      <c r="V75" s="1" t="s">
        <v>418</v>
      </c>
      <c r="W75" s="1" t="s">
        <v>426</v>
      </c>
      <c r="X75" s="1" t="s">
        <v>420</v>
      </c>
      <c r="Y75" s="31" t="s">
        <v>95</v>
      </c>
      <c r="Z75" s="1">
        <v>1</v>
      </c>
      <c r="AB75" t="str">
        <f t="shared" si="1"/>
        <v>814PFL</v>
      </c>
    </row>
    <row r="76" spans="1:28" ht="14.5" customHeight="1" x14ac:dyDescent="0.2">
      <c r="A76" s="25">
        <v>814</v>
      </c>
      <c r="B76" s="54" t="s">
        <v>74</v>
      </c>
      <c r="C76" s="25" t="e" cm="1">
        <f t="array" ref="C76">_xlfn.XLOOKUP(AB76,'[1]WI &amp; IA results w tx'!Q$2:Q431,'[1]WI &amp; IA results w tx'!D$2:D431)</f>
        <v>#N/A</v>
      </c>
      <c r="D76" s="12" t="s">
        <v>104</v>
      </c>
      <c r="E76" s="19" t="s">
        <v>105</v>
      </c>
      <c r="F76" s="19" t="e" cm="1">
        <f t="array" ref="F76">_xlfn.XLOOKUP(AB76,'[1]AST submission list'!L$2:L326,'[1]AST submission list'!I$2:I326)</f>
        <v>#N/A</v>
      </c>
      <c r="G76" t="s">
        <v>181</v>
      </c>
      <c r="H76" s="25" t="s">
        <v>8</v>
      </c>
      <c r="I76" s="32">
        <v>96</v>
      </c>
      <c r="J76" s="31" t="s">
        <v>94</v>
      </c>
      <c r="K76" s="1">
        <v>0.25</v>
      </c>
      <c r="L76" s="31" t="s">
        <v>92</v>
      </c>
      <c r="M76" s="1" t="s">
        <v>418</v>
      </c>
      <c r="N76" s="31" t="s">
        <v>93</v>
      </c>
      <c r="O76" s="1" t="s">
        <v>419</v>
      </c>
      <c r="P76" s="31" t="s">
        <v>92</v>
      </c>
      <c r="Q76" s="1" t="s">
        <v>422</v>
      </c>
      <c r="R76" s="31" t="s">
        <v>93</v>
      </c>
      <c r="S76" s="1" t="s">
        <v>419</v>
      </c>
      <c r="T76" s="1">
        <v>0.5</v>
      </c>
      <c r="U76" s="1" t="s">
        <v>420</v>
      </c>
      <c r="V76" s="1" t="s">
        <v>418</v>
      </c>
      <c r="W76" s="1" t="s">
        <v>421</v>
      </c>
      <c r="X76" s="1" t="s">
        <v>420</v>
      </c>
      <c r="Y76" s="31" t="s">
        <v>95</v>
      </c>
      <c r="Z76" s="1">
        <v>1</v>
      </c>
      <c r="AB76" t="str">
        <f t="shared" si="1"/>
        <v>814PFL</v>
      </c>
    </row>
    <row r="77" spans="1:28" ht="14.5" customHeight="1" x14ac:dyDescent="0.2">
      <c r="A77" s="9">
        <v>814</v>
      </c>
      <c r="B77" s="1" t="s">
        <v>74</v>
      </c>
      <c r="C77" s="21"/>
      <c r="D77" s="21">
        <f>D73/116</f>
        <v>0</v>
      </c>
      <c r="E77" t="s">
        <v>325</v>
      </c>
      <c r="F77" s="22"/>
      <c r="G77" t="s">
        <v>180</v>
      </c>
      <c r="H77" t="s">
        <v>8</v>
      </c>
      <c r="I77">
        <v>35</v>
      </c>
      <c r="J77" s="1" t="s">
        <v>92</v>
      </c>
      <c r="K77" s="1" t="s">
        <v>417</v>
      </c>
      <c r="L77" s="1" t="s">
        <v>92</v>
      </c>
      <c r="M77" s="1" t="s">
        <v>418</v>
      </c>
      <c r="N77" s="1" t="s">
        <v>93</v>
      </c>
      <c r="O77" s="1" t="s">
        <v>419</v>
      </c>
      <c r="P77" s="1" t="s">
        <v>92</v>
      </c>
      <c r="Q77" s="1" t="s">
        <v>422</v>
      </c>
      <c r="R77" s="1" t="s">
        <v>93</v>
      </c>
      <c r="S77" s="1" t="s">
        <v>419</v>
      </c>
      <c r="T77" s="1" t="s">
        <v>417</v>
      </c>
      <c r="U77" s="1" t="s">
        <v>420</v>
      </c>
      <c r="V77" s="1" t="s">
        <v>418</v>
      </c>
      <c r="W77" s="1" t="s">
        <v>421</v>
      </c>
      <c r="X77" s="1" t="s">
        <v>420</v>
      </c>
      <c r="Y77" s="1" t="s">
        <v>95</v>
      </c>
      <c r="Z77" s="1">
        <v>1</v>
      </c>
      <c r="AB77" t="str">
        <f t="shared" si="1"/>
        <v>814DOL</v>
      </c>
    </row>
    <row r="78" spans="1:28" ht="14.5" customHeight="1" x14ac:dyDescent="0.2">
      <c r="A78" s="25">
        <v>834</v>
      </c>
      <c r="B78" s="54" t="s">
        <v>74</v>
      </c>
      <c r="C78" s="25" t="e" cm="1">
        <f t="array" ref="C78">_xlfn.XLOOKUP(AB78,'[1]WI &amp; IA results w tx'!Q$2:Q432,'[1]WI &amp; IA results w tx'!D$2:D432)</f>
        <v>#N/A</v>
      </c>
      <c r="D78" s="12" t="s">
        <v>100</v>
      </c>
      <c r="E78" s="19" t="s">
        <v>101</v>
      </c>
      <c r="F78" s="19" t="e" cm="1">
        <f t="array" ref="F78">_xlfn.XLOOKUP(AB78,'[1]AST submission list'!L$2:L327,'[1]AST submission list'!I$2:I327)</f>
        <v>#N/A</v>
      </c>
      <c r="G78" t="s">
        <v>181</v>
      </c>
      <c r="H78" s="25" t="s">
        <v>8</v>
      </c>
      <c r="I78" s="32">
        <v>97.1</v>
      </c>
      <c r="J78" s="31" t="s">
        <v>173</v>
      </c>
      <c r="K78" s="1" t="s">
        <v>417</v>
      </c>
      <c r="L78" s="31" t="s">
        <v>92</v>
      </c>
      <c r="M78" s="1">
        <v>1</v>
      </c>
      <c r="N78" s="31" t="s">
        <v>93</v>
      </c>
      <c r="O78" s="1" t="s">
        <v>419</v>
      </c>
      <c r="P78" s="31" t="s">
        <v>92</v>
      </c>
      <c r="Q78" s="1" t="s">
        <v>422</v>
      </c>
      <c r="R78" s="31" t="s">
        <v>93</v>
      </c>
      <c r="S78" s="1" t="s">
        <v>419</v>
      </c>
      <c r="T78" s="1" t="s">
        <v>417</v>
      </c>
      <c r="U78" s="1" t="s">
        <v>420</v>
      </c>
      <c r="V78" s="1" t="s">
        <v>418</v>
      </c>
      <c r="W78" s="1" t="s">
        <v>421</v>
      </c>
      <c r="X78" s="1" t="s">
        <v>425</v>
      </c>
      <c r="Y78" s="31" t="s">
        <v>95</v>
      </c>
      <c r="Z78" s="1">
        <v>1</v>
      </c>
      <c r="AB78" t="str">
        <f t="shared" si="1"/>
        <v>834PFL</v>
      </c>
    </row>
    <row r="79" spans="1:28" ht="14.5" customHeight="1" x14ac:dyDescent="0.2">
      <c r="A79" s="25">
        <v>834</v>
      </c>
      <c r="B79" s="54" t="s">
        <v>74</v>
      </c>
      <c r="C79" s="25" t="e" cm="1">
        <f t="array" ref="C79">_xlfn.XLOOKUP(AB79,'[1]WI &amp; IA results w tx'!Q$2:Q433,'[1]WI &amp; IA results w tx'!D$2:D433)</f>
        <v>#N/A</v>
      </c>
      <c r="D79" s="12" t="s">
        <v>100</v>
      </c>
      <c r="E79" s="19" t="s">
        <v>101</v>
      </c>
      <c r="F79" s="19" t="e" cm="1">
        <f t="array" ref="F79">_xlfn.XLOOKUP(AB79,'[1]AST submission list'!L$2:L328,'[1]AST submission list'!I$2:I328)</f>
        <v>#N/A</v>
      </c>
      <c r="G79" t="s">
        <v>181</v>
      </c>
      <c r="H79" t="s">
        <v>8</v>
      </c>
      <c r="I79" s="32">
        <v>97.2</v>
      </c>
      <c r="J79" s="31" t="s">
        <v>173</v>
      </c>
      <c r="K79" s="1" t="s">
        <v>417</v>
      </c>
      <c r="L79" s="31" t="s">
        <v>92</v>
      </c>
      <c r="M79" s="1">
        <v>1</v>
      </c>
      <c r="N79" s="31" t="s">
        <v>93</v>
      </c>
      <c r="O79" s="1" t="s">
        <v>419</v>
      </c>
      <c r="P79" s="31" t="s">
        <v>92</v>
      </c>
      <c r="Q79" s="1" t="s">
        <v>422</v>
      </c>
      <c r="R79" s="31" t="s">
        <v>93</v>
      </c>
      <c r="S79" s="1" t="s">
        <v>419</v>
      </c>
      <c r="T79" s="1" t="s">
        <v>417</v>
      </c>
      <c r="U79" s="1" t="s">
        <v>420</v>
      </c>
      <c r="V79" s="1" t="s">
        <v>418</v>
      </c>
      <c r="W79" s="1" t="s">
        <v>421</v>
      </c>
      <c r="X79" s="1" t="s">
        <v>425</v>
      </c>
      <c r="Y79" s="31" t="s">
        <v>95</v>
      </c>
      <c r="Z79" s="1">
        <v>1</v>
      </c>
      <c r="AB79" t="str">
        <f t="shared" si="1"/>
        <v>834PFL</v>
      </c>
    </row>
    <row r="80" spans="1:28" ht="14.5" customHeight="1" x14ac:dyDescent="0.2">
      <c r="A80" s="25">
        <v>918</v>
      </c>
      <c r="B80" s="54" t="s">
        <v>74</v>
      </c>
      <c r="C80" s="25" t="e" cm="1">
        <f t="array" ref="C80">_xlfn.XLOOKUP(AB80,'[1]WI &amp; IA results w tx'!Q$2:Q434,'[1]WI &amp; IA results w tx'!D$2:D434)</f>
        <v>#N/A</v>
      </c>
      <c r="D80" s="12" t="s">
        <v>106</v>
      </c>
      <c r="E80" s="19" t="s">
        <v>107</v>
      </c>
      <c r="F80" s="19" t="e" cm="1">
        <f t="array" ref="F80">_xlfn.XLOOKUP(AB80,'[1]AST submission list'!L$2:L329,'[1]AST submission list'!I$2:I329)</f>
        <v>#N/A</v>
      </c>
      <c r="G80" t="s">
        <v>181</v>
      </c>
      <c r="H80" s="25" t="s">
        <v>11</v>
      </c>
      <c r="I80" s="32">
        <v>98</v>
      </c>
      <c r="J80" s="31" t="s">
        <v>173</v>
      </c>
      <c r="K80" s="1" t="s">
        <v>417</v>
      </c>
      <c r="L80" s="31" t="s">
        <v>92</v>
      </c>
      <c r="M80" s="1">
        <v>1</v>
      </c>
      <c r="N80" s="31" t="s">
        <v>93</v>
      </c>
      <c r="O80" s="1" t="s">
        <v>419</v>
      </c>
      <c r="P80" s="31" t="s">
        <v>92</v>
      </c>
      <c r="Q80" s="1" t="s">
        <v>422</v>
      </c>
      <c r="R80" s="31" t="s">
        <v>93</v>
      </c>
      <c r="S80" s="1" t="s">
        <v>419</v>
      </c>
      <c r="T80" s="1" t="s">
        <v>417</v>
      </c>
      <c r="U80" s="1" t="s">
        <v>420</v>
      </c>
      <c r="V80" s="1" t="s">
        <v>418</v>
      </c>
      <c r="W80" s="1" t="s">
        <v>426</v>
      </c>
      <c r="X80" s="1" t="s">
        <v>420</v>
      </c>
      <c r="Y80" s="31" t="s">
        <v>95</v>
      </c>
      <c r="Z80" s="1">
        <v>1</v>
      </c>
      <c r="AB80" t="str">
        <f t="shared" si="1"/>
        <v>918PFR</v>
      </c>
    </row>
    <row r="81" spans="1:28" ht="14.5" customHeight="1" x14ac:dyDescent="0.2">
      <c r="A81" s="9">
        <v>918</v>
      </c>
      <c r="B81" s="1" t="s">
        <v>74</v>
      </c>
      <c r="C81" s="21"/>
      <c r="D81" s="21">
        <f>D77/116</f>
        <v>0</v>
      </c>
      <c r="E81" t="s">
        <v>325</v>
      </c>
      <c r="F81" s="22"/>
      <c r="G81" t="s">
        <v>180</v>
      </c>
      <c r="H81" t="s">
        <v>8</v>
      </c>
      <c r="I81">
        <v>36</v>
      </c>
      <c r="J81" s="1" t="s">
        <v>92</v>
      </c>
      <c r="K81" s="1" t="s">
        <v>417</v>
      </c>
      <c r="L81" s="1" t="s">
        <v>92</v>
      </c>
      <c r="M81" s="1" t="s">
        <v>418</v>
      </c>
      <c r="N81" s="1" t="s">
        <v>93</v>
      </c>
      <c r="O81" s="1" t="s">
        <v>419</v>
      </c>
      <c r="P81" s="1" t="s">
        <v>92</v>
      </c>
      <c r="Q81" s="1" t="s">
        <v>422</v>
      </c>
      <c r="R81" s="1" t="s">
        <v>93</v>
      </c>
      <c r="S81" s="1" t="s">
        <v>419</v>
      </c>
      <c r="T81" s="1" t="s">
        <v>417</v>
      </c>
      <c r="U81" s="1" t="s">
        <v>420</v>
      </c>
      <c r="V81" s="1" t="s">
        <v>418</v>
      </c>
      <c r="W81" s="1" t="s">
        <v>426</v>
      </c>
      <c r="X81" s="1">
        <v>2</v>
      </c>
      <c r="Y81" s="1" t="s">
        <v>95</v>
      </c>
      <c r="Z81" s="1">
        <v>1</v>
      </c>
      <c r="AB81" t="str">
        <f t="shared" si="1"/>
        <v>918DOL</v>
      </c>
    </row>
    <row r="82" spans="1:28" ht="14.5" customHeight="1" x14ac:dyDescent="0.2">
      <c r="A82" s="9">
        <v>918</v>
      </c>
      <c r="B82" s="1" t="s">
        <v>74</v>
      </c>
      <c r="E82" t="s">
        <v>325</v>
      </c>
      <c r="G82" t="s">
        <v>181</v>
      </c>
      <c r="H82" t="s">
        <v>8</v>
      </c>
      <c r="I82">
        <v>55</v>
      </c>
      <c r="J82" s="1" t="s">
        <v>92</v>
      </c>
      <c r="K82" s="1" t="s">
        <v>417</v>
      </c>
      <c r="L82" s="1" t="s">
        <v>92</v>
      </c>
      <c r="M82" s="1" t="s">
        <v>418</v>
      </c>
      <c r="N82" s="1" t="s">
        <v>93</v>
      </c>
      <c r="O82" s="1" t="s">
        <v>419</v>
      </c>
      <c r="P82" s="1" t="s">
        <v>92</v>
      </c>
      <c r="Q82" s="1" t="s">
        <v>422</v>
      </c>
      <c r="R82" s="1" t="s">
        <v>93</v>
      </c>
      <c r="S82" s="1" t="s">
        <v>419</v>
      </c>
      <c r="T82" s="1" t="s">
        <v>417</v>
      </c>
      <c r="U82" s="1" t="s">
        <v>420</v>
      </c>
      <c r="V82" s="1" t="s">
        <v>418</v>
      </c>
      <c r="W82" s="1" t="s">
        <v>421</v>
      </c>
      <c r="X82" s="1" t="s">
        <v>420</v>
      </c>
      <c r="Y82" s="1" t="s">
        <v>95</v>
      </c>
      <c r="Z82" s="1">
        <v>1</v>
      </c>
      <c r="AB82" t="str">
        <f t="shared" si="1"/>
        <v>918PFL</v>
      </c>
    </row>
    <row r="83" spans="1:28" ht="14.5" customHeight="1" x14ac:dyDescent="0.2">
      <c r="A83">
        <v>925</v>
      </c>
      <c r="B83" s="1" t="s">
        <v>174</v>
      </c>
      <c r="C83">
        <v>1</v>
      </c>
      <c r="D83" s="12" t="s">
        <v>90</v>
      </c>
      <c r="E83" s="19" t="s">
        <v>91</v>
      </c>
      <c r="F83" s="19" t="e" cm="1">
        <f t="array" ref="F83">_xlfn.XLOOKUP(AB83,'[1]AST submission list'!L$2:L342,'[1]AST submission list'!I$2:I342)</f>
        <v>#N/A</v>
      </c>
      <c r="G83" t="s">
        <v>181</v>
      </c>
      <c r="H83" t="s">
        <v>8</v>
      </c>
      <c r="I83">
        <v>52</v>
      </c>
      <c r="J83" s="31" t="s">
        <v>173</v>
      </c>
      <c r="K83" s="1" t="s">
        <v>427</v>
      </c>
      <c r="L83" s="31" t="s">
        <v>173</v>
      </c>
      <c r="M83" s="1" t="s">
        <v>428</v>
      </c>
      <c r="N83" s="31" t="s">
        <v>93</v>
      </c>
      <c r="O83" s="1" t="s">
        <v>419</v>
      </c>
      <c r="P83" s="31" t="s">
        <v>177</v>
      </c>
      <c r="Q83" s="1">
        <v>4</v>
      </c>
      <c r="R83" s="31" t="s">
        <v>175</v>
      </c>
      <c r="S83" s="1" t="s">
        <v>423</v>
      </c>
      <c r="T83" s="1" t="s">
        <v>427</v>
      </c>
      <c r="U83" s="1" t="s">
        <v>430</v>
      </c>
      <c r="V83" s="1" t="s">
        <v>428</v>
      </c>
      <c r="W83" s="1" t="s">
        <v>433</v>
      </c>
      <c r="X83" s="1" t="s">
        <v>430</v>
      </c>
      <c r="Y83" s="31" t="s">
        <v>176</v>
      </c>
      <c r="Z83" s="1">
        <v>1</v>
      </c>
      <c r="AB83" t="str">
        <f t="shared" si="1"/>
        <v>925PFL</v>
      </c>
    </row>
    <row r="84" spans="1:28" ht="14.5" customHeight="1" x14ac:dyDescent="0.2">
      <c r="A84" s="25">
        <v>976</v>
      </c>
      <c r="B84" s="54" t="s">
        <v>74</v>
      </c>
      <c r="C84" s="25" t="e" cm="1">
        <f t="array" ref="C84">_xlfn.XLOOKUP(AB84,'[1]WI &amp; IA results w tx'!Q$2:Q435,'[1]WI &amp; IA results w tx'!D$2:D435)</f>
        <v>#N/A</v>
      </c>
      <c r="D84" s="12" t="s">
        <v>100</v>
      </c>
      <c r="E84" s="19" t="s">
        <v>101</v>
      </c>
      <c r="F84" s="19" t="e" cm="1">
        <f t="array" ref="F84">_xlfn.XLOOKUP(AB84,'[1]AST submission list'!L$2:L330,'[1]AST submission list'!I$2:I330)</f>
        <v>#N/A</v>
      </c>
      <c r="G84" t="s">
        <v>181</v>
      </c>
      <c r="H84" s="25" t="s">
        <v>11</v>
      </c>
      <c r="I84" s="32">
        <v>99.1</v>
      </c>
      <c r="J84" s="31" t="s">
        <v>173</v>
      </c>
      <c r="K84" s="1" t="s">
        <v>417</v>
      </c>
      <c r="L84" s="31" t="s">
        <v>92</v>
      </c>
      <c r="M84" s="1" t="s">
        <v>418</v>
      </c>
      <c r="N84" s="31" t="s">
        <v>93</v>
      </c>
      <c r="O84" s="1" t="s">
        <v>419</v>
      </c>
      <c r="P84" s="31" t="s">
        <v>92</v>
      </c>
      <c r="Q84" s="1" t="s">
        <v>422</v>
      </c>
      <c r="R84" s="31" t="s">
        <v>93</v>
      </c>
      <c r="S84" s="1" t="s">
        <v>419</v>
      </c>
      <c r="T84" s="1" t="s">
        <v>417</v>
      </c>
      <c r="U84" s="1" t="s">
        <v>420</v>
      </c>
      <c r="V84" s="1" t="s">
        <v>418</v>
      </c>
      <c r="W84" s="1" t="s">
        <v>421</v>
      </c>
      <c r="X84" s="1" t="s">
        <v>420</v>
      </c>
      <c r="Y84" s="31" t="s">
        <v>95</v>
      </c>
      <c r="Z84" s="1">
        <v>1</v>
      </c>
      <c r="AB84" t="str">
        <f t="shared" si="1"/>
        <v>976PFR</v>
      </c>
    </row>
    <row r="85" spans="1:28" ht="14.5" customHeight="1" x14ac:dyDescent="0.2">
      <c r="A85" s="25">
        <v>976</v>
      </c>
      <c r="B85" s="54" t="s">
        <v>74</v>
      </c>
      <c r="C85" s="25" t="e" cm="1">
        <f t="array" ref="C85">_xlfn.XLOOKUP(AB85,'[1]WI &amp; IA results w tx'!Q$2:Q436,'[1]WI &amp; IA results w tx'!D$2:D436)</f>
        <v>#N/A</v>
      </c>
      <c r="D85" s="12" t="s">
        <v>100</v>
      </c>
      <c r="E85" s="19" t="s">
        <v>101</v>
      </c>
      <c r="F85" s="19" t="e" cm="1">
        <f t="array" ref="F85">_xlfn.XLOOKUP(AB85,'[1]AST submission list'!L$2:L331,'[1]AST submission list'!I$2:I331)</f>
        <v>#N/A</v>
      </c>
      <c r="G85" t="s">
        <v>181</v>
      </c>
      <c r="H85" s="25" t="s">
        <v>11</v>
      </c>
      <c r="I85" s="9">
        <v>99.2</v>
      </c>
      <c r="J85" s="31" t="s">
        <v>103</v>
      </c>
      <c r="K85" s="1">
        <v>0.5</v>
      </c>
      <c r="L85" s="31" t="s">
        <v>92</v>
      </c>
      <c r="M85" s="1">
        <v>1</v>
      </c>
      <c r="N85" s="31" t="s">
        <v>93</v>
      </c>
      <c r="O85" s="1" t="s">
        <v>419</v>
      </c>
      <c r="P85" s="31" t="s">
        <v>92</v>
      </c>
      <c r="Q85" s="1">
        <v>0.5</v>
      </c>
      <c r="R85" s="31" t="s">
        <v>93</v>
      </c>
      <c r="S85" s="1" t="s">
        <v>419</v>
      </c>
      <c r="T85" s="1">
        <v>0.5</v>
      </c>
      <c r="U85" s="1" t="s">
        <v>420</v>
      </c>
      <c r="V85" s="1" t="s">
        <v>418</v>
      </c>
      <c r="W85" s="1">
        <v>256</v>
      </c>
      <c r="X85" s="1" t="s">
        <v>420</v>
      </c>
      <c r="Y85" s="31" t="s">
        <v>95</v>
      </c>
      <c r="Z85" s="1">
        <v>1</v>
      </c>
      <c r="AB85" t="str">
        <f t="shared" si="1"/>
        <v>976PFR</v>
      </c>
    </row>
    <row r="86" spans="1:28" ht="14.5" customHeight="1" x14ac:dyDescent="0.2">
      <c r="A86" s="9">
        <v>976</v>
      </c>
      <c r="B86" s="1" t="s">
        <v>74</v>
      </c>
      <c r="C86" s="21"/>
      <c r="D86" s="21">
        <f>D82/116</f>
        <v>0</v>
      </c>
      <c r="E86" t="s">
        <v>325</v>
      </c>
      <c r="F86" s="22"/>
      <c r="G86" t="s">
        <v>180</v>
      </c>
      <c r="H86" t="s">
        <v>11</v>
      </c>
      <c r="I86">
        <v>37</v>
      </c>
      <c r="J86" s="1" t="s">
        <v>92</v>
      </c>
      <c r="K86" s="1" t="s">
        <v>417</v>
      </c>
      <c r="L86" s="1" t="s">
        <v>92</v>
      </c>
      <c r="M86" s="1" t="s">
        <v>418</v>
      </c>
      <c r="N86" s="1" t="s">
        <v>93</v>
      </c>
      <c r="O86" s="1" t="s">
        <v>419</v>
      </c>
      <c r="P86" s="1" t="s">
        <v>92</v>
      </c>
      <c r="Q86" s="1" t="s">
        <v>422</v>
      </c>
      <c r="R86" s="1" t="s">
        <v>93</v>
      </c>
      <c r="S86" s="1" t="s">
        <v>419</v>
      </c>
      <c r="T86" s="1" t="s">
        <v>417</v>
      </c>
      <c r="U86" s="1" t="s">
        <v>420</v>
      </c>
      <c r="V86" s="1" t="s">
        <v>418</v>
      </c>
      <c r="W86" s="1" t="s">
        <v>421</v>
      </c>
      <c r="X86" s="1" t="s">
        <v>420</v>
      </c>
      <c r="Y86" s="1" t="s">
        <v>95</v>
      </c>
      <c r="Z86" s="1">
        <v>1</v>
      </c>
      <c r="AB86" t="str">
        <f t="shared" si="1"/>
        <v>976DOR</v>
      </c>
    </row>
    <row r="87" spans="1:28" ht="14.5" customHeight="1" x14ac:dyDescent="0.2">
      <c r="A87">
        <v>1053</v>
      </c>
      <c r="B87" s="1" t="s">
        <v>174</v>
      </c>
      <c r="C87">
        <v>2</v>
      </c>
      <c r="D87" s="12" t="s">
        <v>104</v>
      </c>
      <c r="E87" s="19" t="s">
        <v>105</v>
      </c>
      <c r="F87" s="19">
        <v>0</v>
      </c>
      <c r="G87" t="s">
        <v>181</v>
      </c>
      <c r="H87" t="s">
        <v>8</v>
      </c>
      <c r="I87">
        <v>53</v>
      </c>
      <c r="J87" s="31" t="s">
        <v>173</v>
      </c>
      <c r="K87" s="1" t="s">
        <v>427</v>
      </c>
      <c r="L87" s="31" t="s">
        <v>173</v>
      </c>
      <c r="M87" s="1" t="s">
        <v>428</v>
      </c>
      <c r="N87" s="31" t="s">
        <v>93</v>
      </c>
      <c r="O87" s="1" t="s">
        <v>419</v>
      </c>
      <c r="P87" s="31" t="s">
        <v>173</v>
      </c>
      <c r="Q87" s="1" t="s">
        <v>429</v>
      </c>
      <c r="R87" s="31" t="s">
        <v>175</v>
      </c>
      <c r="S87" s="1" t="s">
        <v>423</v>
      </c>
      <c r="T87" s="1" t="s">
        <v>427</v>
      </c>
      <c r="U87" s="1" t="s">
        <v>430</v>
      </c>
      <c r="V87" s="1" t="s">
        <v>428</v>
      </c>
      <c r="W87" s="1">
        <v>128</v>
      </c>
      <c r="X87" s="1" t="s">
        <v>430</v>
      </c>
      <c r="Y87" s="31" t="s">
        <v>176</v>
      </c>
      <c r="Z87" s="1">
        <v>1</v>
      </c>
      <c r="AB87" t="str">
        <f t="shared" si="1"/>
        <v>1053PFL</v>
      </c>
    </row>
    <row r="88" spans="1:28" ht="14.5" customHeight="1" x14ac:dyDescent="0.2">
      <c r="A88">
        <v>1053</v>
      </c>
      <c r="B88" s="1" t="s">
        <v>174</v>
      </c>
      <c r="C88">
        <v>2</v>
      </c>
      <c r="D88" s="12" t="s">
        <v>104</v>
      </c>
      <c r="E88" s="19" t="s">
        <v>105</v>
      </c>
      <c r="F88" s="19">
        <v>1</v>
      </c>
      <c r="G88" t="s">
        <v>180</v>
      </c>
      <c r="H88" t="s">
        <v>11</v>
      </c>
      <c r="I88">
        <v>6</v>
      </c>
      <c r="J88" s="31" t="s">
        <v>11</v>
      </c>
      <c r="K88" s="1" t="s">
        <v>427</v>
      </c>
      <c r="L88" s="31" t="s">
        <v>173</v>
      </c>
      <c r="M88" s="1" t="s">
        <v>428</v>
      </c>
      <c r="N88" s="31" t="s">
        <v>93</v>
      </c>
      <c r="O88" s="1" t="s">
        <v>419</v>
      </c>
      <c r="P88" s="31" t="s">
        <v>173</v>
      </c>
      <c r="Q88" s="1" t="s">
        <v>429</v>
      </c>
      <c r="R88" s="31" t="s">
        <v>175</v>
      </c>
      <c r="S88" s="1" t="s">
        <v>423</v>
      </c>
      <c r="T88" s="1">
        <v>0.25</v>
      </c>
      <c r="U88" s="1" t="s">
        <v>430</v>
      </c>
      <c r="V88" s="1" t="s">
        <v>428</v>
      </c>
      <c r="W88" s="1" t="s">
        <v>431</v>
      </c>
      <c r="X88" s="1">
        <v>2</v>
      </c>
      <c r="Y88" s="31" t="s">
        <v>176</v>
      </c>
      <c r="Z88" s="1">
        <v>1</v>
      </c>
      <c r="AB88" t="str">
        <f t="shared" si="1"/>
        <v>1053DOR</v>
      </c>
    </row>
    <row r="89" spans="1:28" ht="14.5" customHeight="1" x14ac:dyDescent="0.2">
      <c r="A89">
        <v>1053</v>
      </c>
      <c r="B89" s="1" t="s">
        <v>174</v>
      </c>
      <c r="C89">
        <v>2</v>
      </c>
      <c r="D89" s="12" t="s">
        <v>104</v>
      </c>
      <c r="E89" s="19" t="s">
        <v>105</v>
      </c>
      <c r="F89" s="19">
        <v>1</v>
      </c>
      <c r="G89" t="s">
        <v>181</v>
      </c>
      <c r="H89" t="s">
        <v>11</v>
      </c>
      <c r="I89">
        <v>54</v>
      </c>
      <c r="J89" s="31" t="s">
        <v>11</v>
      </c>
      <c r="K89" s="1" t="s">
        <v>427</v>
      </c>
      <c r="L89" s="31" t="s">
        <v>173</v>
      </c>
      <c r="M89" s="1" t="s">
        <v>428</v>
      </c>
      <c r="N89" s="31" t="s">
        <v>93</v>
      </c>
      <c r="O89" s="1" t="s">
        <v>419</v>
      </c>
      <c r="P89" s="31" t="s">
        <v>173</v>
      </c>
      <c r="Q89" s="1" t="s">
        <v>429</v>
      </c>
      <c r="R89" s="31" t="s">
        <v>175</v>
      </c>
      <c r="S89" s="1" t="s">
        <v>423</v>
      </c>
      <c r="T89" s="1">
        <v>0.25</v>
      </c>
      <c r="U89" s="1" t="s">
        <v>430</v>
      </c>
      <c r="V89" s="1" t="s">
        <v>428</v>
      </c>
      <c r="W89" s="1" t="s">
        <v>431</v>
      </c>
      <c r="X89" s="1">
        <v>2</v>
      </c>
      <c r="Y89" s="31" t="s">
        <v>176</v>
      </c>
      <c r="Z89" s="1">
        <v>1</v>
      </c>
      <c r="AB89" t="str">
        <f t="shared" si="1"/>
        <v>1053PFR</v>
      </c>
    </row>
    <row r="90" spans="1:28" ht="14.5" customHeight="1" x14ac:dyDescent="0.2">
      <c r="A90">
        <v>1085</v>
      </c>
      <c r="B90" s="1" t="s">
        <v>174</v>
      </c>
      <c r="C90">
        <v>3</v>
      </c>
      <c r="D90" s="12" t="s">
        <v>104</v>
      </c>
      <c r="E90" s="19" t="s">
        <v>105</v>
      </c>
      <c r="F90" s="19">
        <v>1</v>
      </c>
      <c r="G90" t="s">
        <v>180</v>
      </c>
      <c r="H90" t="s">
        <v>11</v>
      </c>
      <c r="I90">
        <v>7</v>
      </c>
      <c r="J90" s="31" t="s">
        <v>173</v>
      </c>
      <c r="K90" s="1">
        <v>0.25</v>
      </c>
      <c r="L90" s="31" t="s">
        <v>173</v>
      </c>
      <c r="M90" s="1" t="s">
        <v>428</v>
      </c>
      <c r="N90" s="31" t="s">
        <v>93</v>
      </c>
      <c r="O90" s="1" t="s">
        <v>419</v>
      </c>
      <c r="P90" s="31" t="s">
        <v>173</v>
      </c>
      <c r="Q90" s="1" t="s">
        <v>429</v>
      </c>
      <c r="R90" s="31" t="s">
        <v>175</v>
      </c>
      <c r="S90" s="1" t="s">
        <v>423</v>
      </c>
      <c r="T90" s="1" t="s">
        <v>427</v>
      </c>
      <c r="U90" s="1" t="s">
        <v>430</v>
      </c>
      <c r="V90" s="1" t="s">
        <v>428</v>
      </c>
      <c r="W90" s="1" t="s">
        <v>431</v>
      </c>
      <c r="X90" s="1">
        <v>2</v>
      </c>
      <c r="Y90" s="31" t="s">
        <v>176</v>
      </c>
      <c r="Z90" s="1">
        <v>1</v>
      </c>
      <c r="AB90" t="str">
        <f t="shared" si="1"/>
        <v>1085DOR</v>
      </c>
    </row>
    <row r="91" spans="1:28" ht="14.5" customHeight="1" x14ac:dyDescent="0.2">
      <c r="A91">
        <v>1085</v>
      </c>
      <c r="B91" s="1" t="s">
        <v>174</v>
      </c>
      <c r="C91">
        <v>3</v>
      </c>
      <c r="D91" s="12" t="s">
        <v>104</v>
      </c>
      <c r="E91" s="19" t="s">
        <v>105</v>
      </c>
      <c r="F91" s="19">
        <v>1</v>
      </c>
      <c r="G91" t="s">
        <v>181</v>
      </c>
      <c r="H91" t="s">
        <v>11</v>
      </c>
      <c r="I91">
        <v>55</v>
      </c>
      <c r="J91" s="31" t="s">
        <v>11</v>
      </c>
      <c r="K91" s="1" t="s">
        <v>427</v>
      </c>
      <c r="L91" s="31" t="s">
        <v>173</v>
      </c>
      <c r="M91" s="1" t="s">
        <v>428</v>
      </c>
      <c r="N91" s="31" t="s">
        <v>93</v>
      </c>
      <c r="O91" s="1" t="s">
        <v>419</v>
      </c>
      <c r="P91" s="31" t="s">
        <v>173</v>
      </c>
      <c r="Q91" s="1" t="s">
        <v>429</v>
      </c>
      <c r="R91" s="31" t="s">
        <v>175</v>
      </c>
      <c r="S91" s="1" t="s">
        <v>423</v>
      </c>
      <c r="T91" s="1">
        <v>0.25</v>
      </c>
      <c r="U91" s="1" t="s">
        <v>430</v>
      </c>
      <c r="V91" s="1" t="s">
        <v>428</v>
      </c>
      <c r="W91" s="1" t="s">
        <v>431</v>
      </c>
      <c r="X91" s="1">
        <v>2</v>
      </c>
      <c r="Y91" s="31" t="s">
        <v>176</v>
      </c>
      <c r="Z91" s="1">
        <v>1</v>
      </c>
      <c r="AB91" t="str">
        <f t="shared" si="1"/>
        <v>1085PFR</v>
      </c>
    </row>
    <row r="92" spans="1:28" ht="14.5" customHeight="1" x14ac:dyDescent="0.2">
      <c r="A92">
        <v>1278</v>
      </c>
      <c r="B92" s="1" t="s">
        <v>174</v>
      </c>
      <c r="C92">
        <v>1</v>
      </c>
      <c r="D92" s="12" t="s">
        <v>90</v>
      </c>
      <c r="E92" s="19" t="s">
        <v>91</v>
      </c>
      <c r="F92" s="19" t="e" cm="1">
        <f t="array" ref="F92">_xlfn.XLOOKUP(AB92,'[1]AST submission list'!L$2:L348,'[1]AST submission list'!I$2:I348)</f>
        <v>#N/A</v>
      </c>
      <c r="G92" t="s">
        <v>181</v>
      </c>
      <c r="H92" t="s">
        <v>8</v>
      </c>
      <c r="I92">
        <v>56</v>
      </c>
      <c r="J92" s="31" t="s">
        <v>173</v>
      </c>
      <c r="K92" s="1" t="s">
        <v>427</v>
      </c>
      <c r="L92" s="31" t="s">
        <v>173</v>
      </c>
      <c r="M92" s="1" t="s">
        <v>428</v>
      </c>
      <c r="N92" s="31" t="s">
        <v>93</v>
      </c>
      <c r="O92" s="1" t="s">
        <v>419</v>
      </c>
      <c r="P92" s="31" t="s">
        <v>173</v>
      </c>
      <c r="Q92" s="1">
        <v>0.5</v>
      </c>
      <c r="R92" s="31" t="s">
        <v>175</v>
      </c>
      <c r="S92" s="1" t="s">
        <v>423</v>
      </c>
      <c r="T92" s="1" t="s">
        <v>427</v>
      </c>
      <c r="U92" s="1" t="s">
        <v>430</v>
      </c>
      <c r="V92" s="1" t="s">
        <v>428</v>
      </c>
      <c r="W92" s="1" t="s">
        <v>433</v>
      </c>
      <c r="X92" s="1" t="s">
        <v>430</v>
      </c>
      <c r="Y92" s="31" t="s">
        <v>176</v>
      </c>
      <c r="Z92" s="1">
        <v>1</v>
      </c>
      <c r="AB92" t="str">
        <f t="shared" si="1"/>
        <v>1278PFL</v>
      </c>
    </row>
    <row r="93" spans="1:28" ht="14.5" customHeight="1" x14ac:dyDescent="0.2">
      <c r="A93">
        <v>1278</v>
      </c>
      <c r="B93" s="1" t="s">
        <v>174</v>
      </c>
      <c r="C93">
        <v>1</v>
      </c>
      <c r="D93" s="12" t="s">
        <v>90</v>
      </c>
      <c r="E93" s="19" t="s">
        <v>91</v>
      </c>
      <c r="F93" s="19" t="e" cm="1">
        <f t="array" ref="F93">_xlfn.XLOOKUP(AB93,'[1]AST submission list'!L$2:L349,'[1]AST submission list'!I$2:I349)</f>
        <v>#N/A</v>
      </c>
      <c r="G93" t="s">
        <v>181</v>
      </c>
      <c r="H93" t="s">
        <v>11</v>
      </c>
      <c r="I93">
        <v>57</v>
      </c>
      <c r="J93" s="31" t="s">
        <v>173</v>
      </c>
      <c r="K93" s="1" t="s">
        <v>427</v>
      </c>
      <c r="L93" s="31" t="s">
        <v>173</v>
      </c>
      <c r="M93" s="1" t="s">
        <v>428</v>
      </c>
      <c r="N93" s="31" t="s">
        <v>93</v>
      </c>
      <c r="O93" s="1" t="s">
        <v>419</v>
      </c>
      <c r="P93" s="31" t="s">
        <v>177</v>
      </c>
      <c r="Q93" s="1">
        <v>4</v>
      </c>
      <c r="R93" s="31" t="s">
        <v>175</v>
      </c>
      <c r="S93" s="1" t="s">
        <v>423</v>
      </c>
      <c r="T93" s="1" t="s">
        <v>427</v>
      </c>
      <c r="U93" s="1" t="s">
        <v>430</v>
      </c>
      <c r="V93" s="1" t="s">
        <v>428</v>
      </c>
      <c r="W93" s="1" t="s">
        <v>433</v>
      </c>
      <c r="X93" s="1" t="s">
        <v>430</v>
      </c>
      <c r="Y93" s="31" t="s">
        <v>176</v>
      </c>
      <c r="Z93" s="1">
        <v>1</v>
      </c>
      <c r="AB93" t="str">
        <f t="shared" si="1"/>
        <v>1278PFR</v>
      </c>
    </row>
    <row r="94" spans="1:28" ht="14.5" customHeight="1" x14ac:dyDescent="0.2">
      <c r="A94">
        <v>1612</v>
      </c>
      <c r="B94" s="1" t="s">
        <v>174</v>
      </c>
      <c r="C94">
        <v>1</v>
      </c>
      <c r="D94" s="12" t="s">
        <v>90</v>
      </c>
      <c r="E94" s="19" t="s">
        <v>91</v>
      </c>
      <c r="F94" s="19" t="e" cm="1">
        <f t="array" ref="F94">_xlfn.XLOOKUP(AB94,'[1]AST submission list'!L$2:L350,'[1]AST submission list'!I$2:I350)</f>
        <v>#N/A</v>
      </c>
      <c r="G94" t="s">
        <v>181</v>
      </c>
      <c r="H94" t="s">
        <v>8</v>
      </c>
      <c r="I94">
        <v>58</v>
      </c>
      <c r="J94" s="31" t="s">
        <v>173</v>
      </c>
      <c r="K94" s="1" t="s">
        <v>427</v>
      </c>
      <c r="L94" s="31" t="s">
        <v>173</v>
      </c>
      <c r="M94" s="1">
        <v>1</v>
      </c>
      <c r="N94" s="31" t="s">
        <v>93</v>
      </c>
      <c r="O94" s="1" t="s">
        <v>419</v>
      </c>
      <c r="P94" s="31" t="s">
        <v>173</v>
      </c>
      <c r="Q94" s="1" t="s">
        <v>429</v>
      </c>
      <c r="R94" s="31" t="s">
        <v>175</v>
      </c>
      <c r="S94" s="1" t="s">
        <v>423</v>
      </c>
      <c r="T94" s="1" t="s">
        <v>427</v>
      </c>
      <c r="U94" s="1" t="s">
        <v>430</v>
      </c>
      <c r="V94" s="1" t="s">
        <v>428</v>
      </c>
      <c r="W94" s="1" t="s">
        <v>433</v>
      </c>
      <c r="X94" s="1" t="s">
        <v>430</v>
      </c>
      <c r="Y94" s="31" t="s">
        <v>176</v>
      </c>
      <c r="Z94" s="1">
        <v>1</v>
      </c>
      <c r="AB94" t="str">
        <f t="shared" si="1"/>
        <v>1612PFL</v>
      </c>
    </row>
    <row r="95" spans="1:28" ht="14.5" customHeight="1" x14ac:dyDescent="0.2">
      <c r="A95">
        <v>1612</v>
      </c>
      <c r="B95" s="1" t="s">
        <v>174</v>
      </c>
      <c r="C95">
        <v>1</v>
      </c>
      <c r="D95" s="12" t="s">
        <v>90</v>
      </c>
      <c r="E95" s="19" t="s">
        <v>91</v>
      </c>
      <c r="F95" s="19" t="e" cm="1">
        <f t="array" ref="F95">_xlfn.XLOOKUP(AB95,'[1]AST submission list'!L$2:L351,'[1]AST submission list'!I$2:I351)</f>
        <v>#N/A</v>
      </c>
      <c r="G95" t="s">
        <v>181</v>
      </c>
      <c r="H95" t="s">
        <v>11</v>
      </c>
      <c r="I95">
        <v>59</v>
      </c>
      <c r="J95" s="31" t="s">
        <v>173</v>
      </c>
      <c r="K95" s="1" t="s">
        <v>427</v>
      </c>
      <c r="L95" s="31" t="s">
        <v>173</v>
      </c>
      <c r="M95" s="1" t="s">
        <v>428</v>
      </c>
      <c r="N95" s="31" t="s">
        <v>93</v>
      </c>
      <c r="O95" s="1" t="s">
        <v>419</v>
      </c>
      <c r="P95" s="31" t="s">
        <v>173</v>
      </c>
      <c r="Q95" s="1" t="s">
        <v>429</v>
      </c>
      <c r="R95" s="31" t="s">
        <v>175</v>
      </c>
      <c r="S95" s="1" t="s">
        <v>423</v>
      </c>
      <c r="T95" s="1" t="s">
        <v>427</v>
      </c>
      <c r="U95" s="1" t="s">
        <v>430</v>
      </c>
      <c r="V95" s="1" t="s">
        <v>428</v>
      </c>
      <c r="W95" s="1" t="s">
        <v>433</v>
      </c>
      <c r="X95" s="1" t="s">
        <v>430</v>
      </c>
      <c r="Y95" s="31" t="s">
        <v>176</v>
      </c>
      <c r="Z95" s="1">
        <v>1</v>
      </c>
      <c r="AB95" t="str">
        <f t="shared" si="1"/>
        <v>1612PFR</v>
      </c>
    </row>
    <row r="96" spans="1:28" ht="14.5" customHeight="1" x14ac:dyDescent="0.2">
      <c r="A96">
        <v>1864</v>
      </c>
      <c r="B96" s="1" t="s">
        <v>174</v>
      </c>
      <c r="C96">
        <v>3</v>
      </c>
      <c r="D96" s="12" t="s">
        <v>104</v>
      </c>
      <c r="E96" s="19" t="s">
        <v>105</v>
      </c>
      <c r="F96" s="19">
        <v>1</v>
      </c>
      <c r="G96" t="s">
        <v>180</v>
      </c>
      <c r="H96" t="s">
        <v>8</v>
      </c>
      <c r="I96">
        <v>8</v>
      </c>
      <c r="J96" s="31" t="s">
        <v>11</v>
      </c>
      <c r="K96" s="1" t="s">
        <v>427</v>
      </c>
      <c r="L96" s="31" t="s">
        <v>173</v>
      </c>
      <c r="M96" s="1" t="s">
        <v>428</v>
      </c>
      <c r="N96" s="31" t="s">
        <v>93</v>
      </c>
      <c r="O96" s="1" t="s">
        <v>419</v>
      </c>
      <c r="P96" s="31" t="s">
        <v>173</v>
      </c>
      <c r="Q96" s="1" t="s">
        <v>429</v>
      </c>
      <c r="R96" s="31" t="s">
        <v>175</v>
      </c>
      <c r="S96" s="1" t="s">
        <v>423</v>
      </c>
      <c r="T96" s="1">
        <v>0.25</v>
      </c>
      <c r="U96" s="1" t="s">
        <v>430</v>
      </c>
      <c r="V96" s="1" t="s">
        <v>428</v>
      </c>
      <c r="W96" s="1" t="s">
        <v>431</v>
      </c>
      <c r="X96" s="1">
        <v>2</v>
      </c>
      <c r="Y96" s="31" t="s">
        <v>176</v>
      </c>
      <c r="Z96" s="1">
        <v>1</v>
      </c>
      <c r="AB96" t="str">
        <f t="shared" si="1"/>
        <v>1864DOL</v>
      </c>
    </row>
    <row r="97" spans="1:28" ht="14.5" customHeight="1" x14ac:dyDescent="0.2">
      <c r="A97">
        <v>1864</v>
      </c>
      <c r="B97" s="1" t="s">
        <v>174</v>
      </c>
      <c r="C97">
        <v>3</v>
      </c>
      <c r="D97" s="12" t="s">
        <v>104</v>
      </c>
      <c r="E97" s="19" t="s">
        <v>105</v>
      </c>
      <c r="F97" s="19">
        <v>1</v>
      </c>
      <c r="G97" t="s">
        <v>181</v>
      </c>
      <c r="H97" t="s">
        <v>8</v>
      </c>
      <c r="I97">
        <v>60</v>
      </c>
      <c r="J97" s="31" t="s">
        <v>173</v>
      </c>
      <c r="K97" s="1" t="s">
        <v>427</v>
      </c>
      <c r="L97" s="31" t="s">
        <v>173</v>
      </c>
      <c r="M97" s="1" t="s">
        <v>428</v>
      </c>
      <c r="N97" s="31" t="s">
        <v>93</v>
      </c>
      <c r="O97" s="1" t="s">
        <v>419</v>
      </c>
      <c r="P97" s="31" t="s">
        <v>173</v>
      </c>
      <c r="Q97" s="1" t="s">
        <v>429</v>
      </c>
      <c r="R97" s="31" t="s">
        <v>175</v>
      </c>
      <c r="S97" s="1" t="s">
        <v>423</v>
      </c>
      <c r="T97" s="1" t="s">
        <v>427</v>
      </c>
      <c r="U97" s="1" t="s">
        <v>430</v>
      </c>
      <c r="V97" s="1" t="s">
        <v>428</v>
      </c>
      <c r="W97" s="1" t="s">
        <v>431</v>
      </c>
      <c r="X97" s="1">
        <v>2</v>
      </c>
      <c r="Y97" s="31" t="s">
        <v>176</v>
      </c>
      <c r="Z97" s="1">
        <v>1</v>
      </c>
      <c r="AB97" t="str">
        <f t="shared" si="1"/>
        <v>1864PFL</v>
      </c>
    </row>
    <row r="98" spans="1:28" ht="14.5" customHeight="1" x14ac:dyDescent="0.2">
      <c r="A98">
        <v>2504</v>
      </c>
      <c r="B98" s="1" t="s">
        <v>174</v>
      </c>
      <c r="C98">
        <v>2</v>
      </c>
      <c r="D98" s="12" t="s">
        <v>90</v>
      </c>
      <c r="E98" s="19" t="s">
        <v>91</v>
      </c>
      <c r="F98" s="19" t="e" cm="1">
        <f t="array" ref="F98">_xlfn.XLOOKUP(AB98,'[1]AST submission list'!L$2:L354,'[1]AST submission list'!I$2:I354)</f>
        <v>#N/A</v>
      </c>
      <c r="G98" t="s">
        <v>181</v>
      </c>
      <c r="H98" t="s">
        <v>11</v>
      </c>
      <c r="I98">
        <v>61</v>
      </c>
      <c r="J98" s="31" t="s">
        <v>173</v>
      </c>
      <c r="K98" s="1" t="s">
        <v>427</v>
      </c>
      <c r="L98" s="31" t="s">
        <v>173</v>
      </c>
      <c r="M98" s="1" t="s">
        <v>428</v>
      </c>
      <c r="N98" s="31" t="s">
        <v>93</v>
      </c>
      <c r="O98" s="1" t="s">
        <v>419</v>
      </c>
      <c r="P98" s="31" t="s">
        <v>177</v>
      </c>
      <c r="Q98" s="1">
        <v>4</v>
      </c>
      <c r="R98" s="31" t="s">
        <v>175</v>
      </c>
      <c r="S98" s="1" t="s">
        <v>423</v>
      </c>
      <c r="T98" s="1" t="s">
        <v>427</v>
      </c>
      <c r="U98" s="1" t="s">
        <v>430</v>
      </c>
      <c r="V98" s="1" t="s">
        <v>428</v>
      </c>
      <c r="W98" s="1" t="s">
        <v>433</v>
      </c>
      <c r="X98" s="1" t="s">
        <v>430</v>
      </c>
      <c r="Y98" s="31" t="s">
        <v>176</v>
      </c>
      <c r="Z98" s="1">
        <v>1</v>
      </c>
      <c r="AB98" t="str">
        <f t="shared" si="1"/>
        <v>2504PFR</v>
      </c>
    </row>
    <row r="99" spans="1:28" ht="14.5" customHeight="1" x14ac:dyDescent="0.2">
      <c r="A99">
        <v>2615</v>
      </c>
      <c r="B99" s="1" t="s">
        <v>174</v>
      </c>
      <c r="C99">
        <v>2</v>
      </c>
      <c r="D99" s="12" t="s">
        <v>104</v>
      </c>
      <c r="E99" s="19" t="s">
        <v>105</v>
      </c>
      <c r="F99" s="19">
        <v>1</v>
      </c>
      <c r="G99" t="s">
        <v>180</v>
      </c>
      <c r="H99" t="s">
        <v>11</v>
      </c>
      <c r="I99">
        <v>9</v>
      </c>
      <c r="J99" s="31" t="s">
        <v>11</v>
      </c>
      <c r="K99" s="1" t="s">
        <v>427</v>
      </c>
      <c r="L99" s="31" t="s">
        <v>173</v>
      </c>
      <c r="M99" s="1" t="s">
        <v>428</v>
      </c>
      <c r="N99" s="31" t="s">
        <v>93</v>
      </c>
      <c r="O99" s="1" t="s">
        <v>419</v>
      </c>
      <c r="P99" s="31" t="s">
        <v>173</v>
      </c>
      <c r="Q99" s="1" t="s">
        <v>429</v>
      </c>
      <c r="R99" s="31" t="s">
        <v>175</v>
      </c>
      <c r="S99" s="1" t="s">
        <v>423</v>
      </c>
      <c r="T99" s="1">
        <v>0.25</v>
      </c>
      <c r="U99" s="1" t="s">
        <v>430</v>
      </c>
      <c r="V99" s="1" t="s">
        <v>428</v>
      </c>
      <c r="W99" s="1" t="s">
        <v>431</v>
      </c>
      <c r="X99" s="1">
        <v>2</v>
      </c>
      <c r="Y99" s="31" t="s">
        <v>176</v>
      </c>
      <c r="Z99" s="1">
        <v>1</v>
      </c>
      <c r="AB99" t="str">
        <f t="shared" si="1"/>
        <v>2615DOR</v>
      </c>
    </row>
    <row r="100" spans="1:28" ht="14.5" customHeight="1" x14ac:dyDescent="0.2">
      <c r="A100">
        <v>2615</v>
      </c>
      <c r="B100" s="1" t="s">
        <v>174</v>
      </c>
      <c r="C100">
        <v>2</v>
      </c>
      <c r="D100" s="12" t="s">
        <v>108</v>
      </c>
      <c r="E100" s="19"/>
      <c r="F100" s="19">
        <v>1</v>
      </c>
      <c r="G100" t="s">
        <v>181</v>
      </c>
      <c r="H100" t="s">
        <v>11</v>
      </c>
      <c r="I100">
        <v>62</v>
      </c>
      <c r="J100" s="31" t="s">
        <v>11</v>
      </c>
      <c r="K100" s="1" t="s">
        <v>427</v>
      </c>
      <c r="L100" s="31" t="s">
        <v>173</v>
      </c>
      <c r="M100" s="1" t="s">
        <v>428</v>
      </c>
      <c r="N100" s="31" t="s">
        <v>93</v>
      </c>
      <c r="O100" s="1" t="s">
        <v>419</v>
      </c>
      <c r="P100" s="31" t="s">
        <v>173</v>
      </c>
      <c r="Q100" s="1" t="s">
        <v>429</v>
      </c>
      <c r="R100" s="31" t="s">
        <v>175</v>
      </c>
      <c r="S100" s="1" t="s">
        <v>423</v>
      </c>
      <c r="T100" s="1">
        <v>0.25</v>
      </c>
      <c r="U100" s="1" t="s">
        <v>430</v>
      </c>
      <c r="V100" s="1" t="s">
        <v>428</v>
      </c>
      <c r="W100" s="1" t="s">
        <v>431</v>
      </c>
      <c r="X100" s="1">
        <v>2</v>
      </c>
      <c r="Y100" s="31" t="s">
        <v>176</v>
      </c>
      <c r="Z100" s="1">
        <v>1</v>
      </c>
      <c r="AB100" t="str">
        <f t="shared" si="1"/>
        <v>2615PFR</v>
      </c>
    </row>
    <row r="101" spans="1:28" ht="14.5" customHeight="1" x14ac:dyDescent="0.2">
      <c r="A101">
        <v>2707</v>
      </c>
      <c r="B101" s="1" t="s">
        <v>174</v>
      </c>
      <c r="C101">
        <v>1</v>
      </c>
      <c r="D101" s="12" t="s">
        <v>90</v>
      </c>
      <c r="E101" s="19" t="s">
        <v>91</v>
      </c>
      <c r="F101" s="19" t="e" cm="1">
        <f t="array" ref="F101">_xlfn.XLOOKUP(AB101,'[1]AST submission list'!L$2:L357,'[1]AST submission list'!I$2:I357)</f>
        <v>#N/A</v>
      </c>
      <c r="G101" t="s">
        <v>181</v>
      </c>
      <c r="H101" t="s">
        <v>8</v>
      </c>
      <c r="I101">
        <v>63</v>
      </c>
      <c r="J101" s="31" t="s">
        <v>173</v>
      </c>
      <c r="K101" s="1" t="s">
        <v>427</v>
      </c>
      <c r="L101" s="31" t="s">
        <v>173</v>
      </c>
      <c r="M101" s="1">
        <v>1</v>
      </c>
      <c r="N101" s="31" t="s">
        <v>93</v>
      </c>
      <c r="O101" s="1" t="s">
        <v>419</v>
      </c>
      <c r="P101" s="31" t="s">
        <v>173</v>
      </c>
      <c r="Q101" s="1" t="s">
        <v>429</v>
      </c>
      <c r="R101" s="31" t="s">
        <v>175</v>
      </c>
      <c r="S101" s="1" t="s">
        <v>423</v>
      </c>
      <c r="T101" s="1" t="s">
        <v>427</v>
      </c>
      <c r="U101" s="1" t="s">
        <v>430</v>
      </c>
      <c r="V101" s="1" t="s">
        <v>428</v>
      </c>
      <c r="W101" s="1" t="s">
        <v>431</v>
      </c>
      <c r="X101" s="1" t="s">
        <v>430</v>
      </c>
      <c r="Y101" s="31" t="s">
        <v>176</v>
      </c>
      <c r="Z101" s="1">
        <v>1</v>
      </c>
      <c r="AB101" t="str">
        <f t="shared" si="1"/>
        <v>2707PFL</v>
      </c>
    </row>
    <row r="102" spans="1:28" ht="14.5" customHeight="1" x14ac:dyDescent="0.2">
      <c r="A102">
        <v>2778</v>
      </c>
      <c r="B102" s="1" t="s">
        <v>174</v>
      </c>
      <c r="C102">
        <v>2</v>
      </c>
      <c r="D102" s="12" t="s">
        <v>90</v>
      </c>
      <c r="E102" s="19" t="s">
        <v>91</v>
      </c>
      <c r="F102" s="19" t="e" cm="1">
        <f t="array" ref="F102">_xlfn.XLOOKUP(AB102,'[1]AST submission list'!L$2:L358,'[1]AST submission list'!I$2:I358)</f>
        <v>#N/A</v>
      </c>
      <c r="G102" t="s">
        <v>181</v>
      </c>
      <c r="H102" t="s">
        <v>11</v>
      </c>
      <c r="I102">
        <v>64</v>
      </c>
      <c r="J102" s="31" t="s">
        <v>173</v>
      </c>
      <c r="K102" s="1" t="s">
        <v>427</v>
      </c>
      <c r="L102" s="31" t="s">
        <v>173</v>
      </c>
      <c r="M102" s="1">
        <v>1</v>
      </c>
      <c r="N102" s="31" t="s">
        <v>93</v>
      </c>
      <c r="O102" s="1" t="s">
        <v>419</v>
      </c>
      <c r="P102" s="31" t="s">
        <v>173</v>
      </c>
      <c r="Q102" s="1" t="s">
        <v>429</v>
      </c>
      <c r="R102" s="31" t="s">
        <v>175</v>
      </c>
      <c r="S102" s="1" t="s">
        <v>423</v>
      </c>
      <c r="T102" s="1" t="s">
        <v>427</v>
      </c>
      <c r="U102" s="1" t="s">
        <v>430</v>
      </c>
      <c r="V102" s="1" t="s">
        <v>428</v>
      </c>
      <c r="W102" s="1" t="s">
        <v>433</v>
      </c>
      <c r="X102" s="1" t="s">
        <v>430</v>
      </c>
      <c r="Y102" s="31" t="s">
        <v>176</v>
      </c>
      <c r="Z102" s="1">
        <v>1</v>
      </c>
      <c r="AB102" t="str">
        <f t="shared" si="1"/>
        <v>2778PFR</v>
      </c>
    </row>
    <row r="103" spans="1:28" ht="14.5" customHeight="1" x14ac:dyDescent="0.2">
      <c r="A103">
        <v>3286</v>
      </c>
      <c r="B103" s="1" t="s">
        <v>174</v>
      </c>
      <c r="C103">
        <v>3</v>
      </c>
      <c r="D103" s="12" t="s">
        <v>104</v>
      </c>
      <c r="E103" s="19" t="s">
        <v>105</v>
      </c>
      <c r="F103" s="19">
        <v>1</v>
      </c>
      <c r="G103" t="s">
        <v>180</v>
      </c>
      <c r="H103" t="s">
        <v>8</v>
      </c>
      <c r="I103">
        <v>10</v>
      </c>
      <c r="J103" s="31" t="s">
        <v>11</v>
      </c>
      <c r="K103" s="1" t="s">
        <v>427</v>
      </c>
      <c r="L103" s="31" t="s">
        <v>173</v>
      </c>
      <c r="M103" s="1" t="s">
        <v>428</v>
      </c>
      <c r="N103" s="31" t="s">
        <v>93</v>
      </c>
      <c r="O103" s="1" t="s">
        <v>419</v>
      </c>
      <c r="P103" s="31" t="s">
        <v>173</v>
      </c>
      <c r="Q103" s="1" t="s">
        <v>429</v>
      </c>
      <c r="R103" s="31" t="s">
        <v>175</v>
      </c>
      <c r="S103" s="1" t="s">
        <v>423</v>
      </c>
      <c r="T103" s="1">
        <v>0.25</v>
      </c>
      <c r="U103" s="1" t="s">
        <v>430</v>
      </c>
      <c r="V103" s="1" t="s">
        <v>428</v>
      </c>
      <c r="W103" s="1" t="s">
        <v>431</v>
      </c>
      <c r="X103" s="1">
        <v>2</v>
      </c>
      <c r="Y103" s="31" t="s">
        <v>176</v>
      </c>
      <c r="Z103" s="1">
        <v>1</v>
      </c>
      <c r="AB103" t="str">
        <f t="shared" si="1"/>
        <v>3286DOL</v>
      </c>
    </row>
    <row r="104" spans="1:28" ht="14.5" customHeight="1" x14ac:dyDescent="0.2">
      <c r="A104">
        <v>3286</v>
      </c>
      <c r="B104" s="1" t="s">
        <v>174</v>
      </c>
      <c r="C104">
        <v>3</v>
      </c>
      <c r="D104" s="12" t="s">
        <v>104</v>
      </c>
      <c r="E104" s="19" t="s">
        <v>105</v>
      </c>
      <c r="F104" s="19">
        <v>1</v>
      </c>
      <c r="G104" t="s">
        <v>181</v>
      </c>
      <c r="H104" t="s">
        <v>8</v>
      </c>
      <c r="I104">
        <v>65</v>
      </c>
      <c r="J104" s="31" t="s">
        <v>11</v>
      </c>
      <c r="K104" s="1" t="s">
        <v>427</v>
      </c>
      <c r="L104" s="31" t="s">
        <v>173</v>
      </c>
      <c r="M104" s="1" t="s">
        <v>428</v>
      </c>
      <c r="N104" s="31" t="s">
        <v>93</v>
      </c>
      <c r="O104" s="1" t="s">
        <v>419</v>
      </c>
      <c r="P104" s="31" t="s">
        <v>173</v>
      </c>
      <c r="Q104" s="1" t="s">
        <v>429</v>
      </c>
      <c r="R104" s="31" t="s">
        <v>175</v>
      </c>
      <c r="S104" s="1" t="s">
        <v>423</v>
      </c>
      <c r="T104" s="1">
        <v>0.25</v>
      </c>
      <c r="U104" s="1" t="s">
        <v>430</v>
      </c>
      <c r="V104" s="1" t="s">
        <v>428</v>
      </c>
      <c r="W104" s="1" t="s">
        <v>431</v>
      </c>
      <c r="X104" s="1">
        <v>2</v>
      </c>
      <c r="Y104" s="31" t="s">
        <v>176</v>
      </c>
      <c r="Z104" s="1">
        <v>1</v>
      </c>
      <c r="AB104" t="str">
        <f t="shared" si="1"/>
        <v>3286PFL</v>
      </c>
    </row>
    <row r="105" spans="1:28" ht="14.5" customHeight="1" x14ac:dyDescent="0.2">
      <c r="A105" s="39">
        <v>3414</v>
      </c>
      <c r="B105" s="41" t="s">
        <v>174</v>
      </c>
      <c r="C105" s="39">
        <v>3</v>
      </c>
      <c r="D105" s="46" t="s">
        <v>104</v>
      </c>
      <c r="E105" s="47" t="s">
        <v>105</v>
      </c>
      <c r="F105" s="47">
        <v>1</v>
      </c>
      <c r="G105" s="39" t="s">
        <v>180</v>
      </c>
      <c r="H105" s="39" t="s">
        <v>8</v>
      </c>
      <c r="I105" s="39">
        <v>11</v>
      </c>
      <c r="J105" s="56" t="s">
        <v>11</v>
      </c>
      <c r="K105" s="41">
        <v>0.25</v>
      </c>
      <c r="L105" s="56" t="s">
        <v>173</v>
      </c>
      <c r="M105" s="41" t="s">
        <v>428</v>
      </c>
      <c r="N105" s="56" t="s">
        <v>93</v>
      </c>
      <c r="O105" s="41" t="s">
        <v>419</v>
      </c>
      <c r="P105" s="56" t="s">
        <v>173</v>
      </c>
      <c r="Q105" s="41" t="s">
        <v>429</v>
      </c>
      <c r="R105" s="56" t="s">
        <v>175</v>
      </c>
      <c r="S105" s="41" t="s">
        <v>423</v>
      </c>
      <c r="T105" s="41">
        <v>0.25</v>
      </c>
      <c r="U105" s="41" t="s">
        <v>430</v>
      </c>
      <c r="V105" s="41" t="s">
        <v>428</v>
      </c>
      <c r="W105" s="41" t="s">
        <v>431</v>
      </c>
      <c r="X105" s="41">
        <v>2</v>
      </c>
      <c r="Y105" s="56" t="s">
        <v>176</v>
      </c>
      <c r="Z105" s="41">
        <v>1</v>
      </c>
      <c r="AB105" t="str">
        <f t="shared" si="1"/>
        <v>3414DOL</v>
      </c>
    </row>
    <row r="106" spans="1:28" ht="14.5" customHeight="1" x14ac:dyDescent="0.2">
      <c r="A106" s="39">
        <v>3414</v>
      </c>
      <c r="B106" s="41" t="s">
        <v>174</v>
      </c>
      <c r="C106" s="39">
        <v>3</v>
      </c>
      <c r="D106" s="46" t="s">
        <v>104</v>
      </c>
      <c r="E106" s="47" t="s">
        <v>105</v>
      </c>
      <c r="F106" s="47">
        <v>1</v>
      </c>
      <c r="G106" s="39" t="s">
        <v>180</v>
      </c>
      <c r="H106" s="39" t="s">
        <v>11</v>
      </c>
      <c r="I106" s="39">
        <v>12</v>
      </c>
      <c r="J106" s="56" t="s">
        <v>11</v>
      </c>
      <c r="K106" s="41">
        <v>0.25</v>
      </c>
      <c r="L106" s="56" t="s">
        <v>173</v>
      </c>
      <c r="M106" s="41">
        <v>1</v>
      </c>
      <c r="N106" s="56" t="s">
        <v>93</v>
      </c>
      <c r="O106" s="41" t="s">
        <v>419</v>
      </c>
      <c r="P106" s="56" t="s">
        <v>11</v>
      </c>
      <c r="Q106" s="41" t="s">
        <v>432</v>
      </c>
      <c r="R106" s="56" t="s">
        <v>175</v>
      </c>
      <c r="S106" s="41" t="s">
        <v>423</v>
      </c>
      <c r="T106" s="41">
        <v>0.5</v>
      </c>
      <c r="U106" s="41" t="s">
        <v>430</v>
      </c>
      <c r="V106" s="41" t="s">
        <v>428</v>
      </c>
      <c r="W106" s="41" t="s">
        <v>431</v>
      </c>
      <c r="X106" s="41">
        <v>2</v>
      </c>
      <c r="Y106" s="56" t="s">
        <v>176</v>
      </c>
      <c r="Z106" s="41">
        <v>1</v>
      </c>
      <c r="AB106" t="str">
        <f t="shared" si="1"/>
        <v>3414DOR</v>
      </c>
    </row>
    <row r="107" spans="1:28" ht="14.5" customHeight="1" x14ac:dyDescent="0.2">
      <c r="A107">
        <v>3462</v>
      </c>
      <c r="B107" s="1" t="s">
        <v>174</v>
      </c>
      <c r="C107">
        <v>1</v>
      </c>
      <c r="D107" s="12" t="s">
        <v>90</v>
      </c>
      <c r="E107" s="19" t="s">
        <v>91</v>
      </c>
      <c r="F107" s="19" t="e" cm="1">
        <f t="array" ref="F107">_xlfn.XLOOKUP(AB107,'[1]AST submission list'!L$2:L363,'[1]AST submission list'!I$2:I363)</f>
        <v>#N/A</v>
      </c>
      <c r="G107" t="s">
        <v>181</v>
      </c>
      <c r="H107" t="s">
        <v>11</v>
      </c>
      <c r="I107">
        <v>66</v>
      </c>
      <c r="J107" s="31" t="s">
        <v>173</v>
      </c>
      <c r="K107" s="1" t="s">
        <v>427</v>
      </c>
      <c r="L107" s="31" t="s">
        <v>173</v>
      </c>
      <c r="M107" s="1" t="s">
        <v>428</v>
      </c>
      <c r="N107" s="31" t="s">
        <v>93</v>
      </c>
      <c r="O107" s="1" t="s">
        <v>419</v>
      </c>
      <c r="P107" s="31" t="s">
        <v>11</v>
      </c>
      <c r="Q107" s="1" t="s">
        <v>432</v>
      </c>
      <c r="R107" s="31" t="s">
        <v>175</v>
      </c>
      <c r="S107" s="1" t="s">
        <v>423</v>
      </c>
      <c r="T107" s="1" t="s">
        <v>427</v>
      </c>
      <c r="U107" s="1" t="s">
        <v>430</v>
      </c>
      <c r="V107" s="1" t="s">
        <v>428</v>
      </c>
      <c r="W107" s="1" t="s">
        <v>433</v>
      </c>
      <c r="X107" s="1" t="s">
        <v>430</v>
      </c>
      <c r="Y107" s="31" t="s">
        <v>176</v>
      </c>
      <c r="Z107" s="1">
        <v>1</v>
      </c>
      <c r="AB107" t="str">
        <f t="shared" si="1"/>
        <v>3462PFR</v>
      </c>
    </row>
    <row r="108" spans="1:28" ht="14.5" customHeight="1" x14ac:dyDescent="0.2">
      <c r="A108">
        <v>3646</v>
      </c>
      <c r="B108" s="1" t="s">
        <v>174</v>
      </c>
      <c r="C108">
        <v>3</v>
      </c>
      <c r="D108" s="12" t="s">
        <v>104</v>
      </c>
      <c r="E108" s="19" t="s">
        <v>105</v>
      </c>
      <c r="F108" s="19">
        <v>1</v>
      </c>
      <c r="G108" t="s">
        <v>180</v>
      </c>
      <c r="H108" t="s">
        <v>11</v>
      </c>
      <c r="I108">
        <v>13</v>
      </c>
      <c r="J108" s="31" t="s">
        <v>11</v>
      </c>
      <c r="K108" s="1">
        <v>0.25</v>
      </c>
      <c r="L108" s="31" t="s">
        <v>173</v>
      </c>
      <c r="M108" s="1" t="s">
        <v>428</v>
      </c>
      <c r="N108" s="31" t="s">
        <v>93</v>
      </c>
      <c r="O108" s="1" t="s">
        <v>419</v>
      </c>
      <c r="P108" s="31" t="s">
        <v>173</v>
      </c>
      <c r="Q108" s="1" t="s">
        <v>429</v>
      </c>
      <c r="R108" s="31" t="s">
        <v>175</v>
      </c>
      <c r="S108" s="1" t="s">
        <v>423</v>
      </c>
      <c r="T108" s="1">
        <v>0.5</v>
      </c>
      <c r="U108" s="1" t="s">
        <v>430</v>
      </c>
      <c r="V108" s="1" t="s">
        <v>428</v>
      </c>
      <c r="W108" s="1" t="s">
        <v>431</v>
      </c>
      <c r="X108" s="1">
        <v>2</v>
      </c>
      <c r="Y108" s="31" t="s">
        <v>176</v>
      </c>
      <c r="Z108" s="1">
        <v>1</v>
      </c>
      <c r="AB108" t="str">
        <f t="shared" si="1"/>
        <v>3646DOR</v>
      </c>
    </row>
    <row r="109" spans="1:28" ht="14.5" customHeight="1" x14ac:dyDescent="0.2">
      <c r="A109">
        <v>3646</v>
      </c>
      <c r="B109" s="1" t="s">
        <v>174</v>
      </c>
      <c r="C109">
        <v>3</v>
      </c>
      <c r="D109" s="12" t="s">
        <v>104</v>
      </c>
      <c r="E109" s="19" t="s">
        <v>105</v>
      </c>
      <c r="F109" s="19">
        <v>1</v>
      </c>
      <c r="G109" t="s">
        <v>181</v>
      </c>
      <c r="H109" t="s">
        <v>11</v>
      </c>
      <c r="I109">
        <v>67</v>
      </c>
      <c r="J109" s="31" t="s">
        <v>11</v>
      </c>
      <c r="K109" s="1">
        <v>0.25</v>
      </c>
      <c r="L109" s="31" t="s">
        <v>173</v>
      </c>
      <c r="M109" s="1" t="s">
        <v>428</v>
      </c>
      <c r="N109" s="31" t="s">
        <v>93</v>
      </c>
      <c r="O109" s="1" t="s">
        <v>419</v>
      </c>
      <c r="P109" s="31" t="s">
        <v>173</v>
      </c>
      <c r="Q109" s="1" t="s">
        <v>429</v>
      </c>
      <c r="R109" s="31" t="s">
        <v>175</v>
      </c>
      <c r="S109" s="1" t="s">
        <v>423</v>
      </c>
      <c r="T109" s="1">
        <v>0.25</v>
      </c>
      <c r="U109" s="1" t="s">
        <v>430</v>
      </c>
      <c r="V109" s="1" t="s">
        <v>428</v>
      </c>
      <c r="W109" s="1" t="s">
        <v>431</v>
      </c>
      <c r="X109" s="1">
        <v>2</v>
      </c>
      <c r="Y109" s="31" t="s">
        <v>176</v>
      </c>
      <c r="Z109" s="1">
        <v>1</v>
      </c>
      <c r="AB109" t="str">
        <f t="shared" si="1"/>
        <v>3646PFR</v>
      </c>
    </row>
    <row r="110" spans="1:28" ht="14.5" customHeight="1" x14ac:dyDescent="0.2">
      <c r="A110">
        <v>3845</v>
      </c>
      <c r="B110" s="1" t="s">
        <v>174</v>
      </c>
      <c r="C110">
        <v>1</v>
      </c>
      <c r="D110" s="12" t="s">
        <v>104</v>
      </c>
      <c r="E110" s="19" t="s">
        <v>105</v>
      </c>
      <c r="F110" s="19">
        <v>1</v>
      </c>
      <c r="G110" t="s">
        <v>180</v>
      </c>
      <c r="H110" t="s">
        <v>11</v>
      </c>
      <c r="I110">
        <v>14</v>
      </c>
      <c r="J110" s="31" t="s">
        <v>11</v>
      </c>
      <c r="K110" s="1">
        <v>0.25</v>
      </c>
      <c r="L110" s="31" t="s">
        <v>173</v>
      </c>
      <c r="M110" s="1" t="s">
        <v>428</v>
      </c>
      <c r="N110" s="31" t="s">
        <v>93</v>
      </c>
      <c r="O110" s="1" t="s">
        <v>419</v>
      </c>
      <c r="P110" s="31" t="s">
        <v>173</v>
      </c>
      <c r="Q110" s="1" t="s">
        <v>429</v>
      </c>
      <c r="R110" s="31" t="s">
        <v>175</v>
      </c>
      <c r="S110" s="1" t="s">
        <v>423</v>
      </c>
      <c r="T110" s="1">
        <v>0.5</v>
      </c>
      <c r="U110" s="1" t="s">
        <v>430</v>
      </c>
      <c r="V110" s="1" t="s">
        <v>428</v>
      </c>
      <c r="W110" s="1" t="s">
        <v>431</v>
      </c>
      <c r="X110" s="1">
        <v>2</v>
      </c>
      <c r="Y110" s="31" t="s">
        <v>176</v>
      </c>
      <c r="Z110" s="1">
        <v>1</v>
      </c>
      <c r="AB110" t="str">
        <f t="shared" si="1"/>
        <v>3845DOR</v>
      </c>
    </row>
    <row r="111" spans="1:28" ht="14.5" customHeight="1" x14ac:dyDescent="0.2">
      <c r="A111">
        <v>3845</v>
      </c>
      <c r="B111" s="1" t="s">
        <v>174</v>
      </c>
      <c r="C111">
        <v>1</v>
      </c>
      <c r="D111" s="12" t="s">
        <v>104</v>
      </c>
      <c r="E111" s="19" t="s">
        <v>105</v>
      </c>
      <c r="F111" s="19">
        <v>1</v>
      </c>
      <c r="G111" t="s">
        <v>181</v>
      </c>
      <c r="H111" t="s">
        <v>11</v>
      </c>
      <c r="I111">
        <v>68</v>
      </c>
      <c r="J111" s="31" t="s">
        <v>11</v>
      </c>
      <c r="K111" s="1">
        <v>0.25</v>
      </c>
      <c r="L111" s="31" t="s">
        <v>173</v>
      </c>
      <c r="M111" s="1" t="s">
        <v>428</v>
      </c>
      <c r="N111" s="31" t="s">
        <v>93</v>
      </c>
      <c r="O111" s="1" t="s">
        <v>419</v>
      </c>
      <c r="P111" s="31" t="s">
        <v>173</v>
      </c>
      <c r="Q111" s="1" t="s">
        <v>429</v>
      </c>
      <c r="R111" s="31" t="s">
        <v>175</v>
      </c>
      <c r="S111" s="1" t="s">
        <v>423</v>
      </c>
      <c r="T111" s="1">
        <v>1</v>
      </c>
      <c r="U111" s="1" t="s">
        <v>430</v>
      </c>
      <c r="V111" s="1" t="s">
        <v>428</v>
      </c>
      <c r="W111" s="1" t="s">
        <v>431</v>
      </c>
      <c r="X111" s="1">
        <v>2</v>
      </c>
      <c r="Y111" s="31" t="s">
        <v>176</v>
      </c>
      <c r="Z111" s="1">
        <v>1</v>
      </c>
      <c r="AB111" t="str">
        <f t="shared" si="1"/>
        <v>3845PFR</v>
      </c>
    </row>
    <row r="112" spans="1:28" ht="14.5" customHeight="1" x14ac:dyDescent="0.2">
      <c r="A112">
        <v>3876</v>
      </c>
      <c r="B112" s="1" t="s">
        <v>174</v>
      </c>
      <c r="C112">
        <v>1</v>
      </c>
      <c r="D112" s="12" t="s">
        <v>104</v>
      </c>
      <c r="E112" s="19" t="s">
        <v>105</v>
      </c>
      <c r="F112" s="19">
        <v>1</v>
      </c>
      <c r="G112" t="s">
        <v>180</v>
      </c>
      <c r="H112" t="s">
        <v>11</v>
      </c>
      <c r="I112">
        <v>15</v>
      </c>
      <c r="J112" s="31" t="s">
        <v>173</v>
      </c>
      <c r="K112" s="1" t="s">
        <v>427</v>
      </c>
      <c r="L112" s="31" t="s">
        <v>173</v>
      </c>
      <c r="M112" s="1" t="s">
        <v>428</v>
      </c>
      <c r="N112" s="31" t="s">
        <v>93</v>
      </c>
      <c r="O112" s="1" t="s">
        <v>419</v>
      </c>
      <c r="P112" s="31" t="s">
        <v>173</v>
      </c>
      <c r="Q112" s="1" t="s">
        <v>429</v>
      </c>
      <c r="R112" s="31" t="s">
        <v>175</v>
      </c>
      <c r="S112" s="1" t="s">
        <v>423</v>
      </c>
      <c r="T112" s="1" t="s">
        <v>427</v>
      </c>
      <c r="U112" s="1" t="s">
        <v>430</v>
      </c>
      <c r="V112" s="1" t="s">
        <v>428</v>
      </c>
      <c r="W112" s="1">
        <v>256</v>
      </c>
      <c r="X112" s="1">
        <v>2</v>
      </c>
      <c r="Y112" s="31" t="s">
        <v>176</v>
      </c>
      <c r="Z112" s="1">
        <v>1</v>
      </c>
      <c r="AB112" t="str">
        <f t="shared" si="1"/>
        <v>3876DOR</v>
      </c>
    </row>
    <row r="113" spans="1:28" ht="14.5" customHeight="1" x14ac:dyDescent="0.2">
      <c r="A113">
        <v>3876</v>
      </c>
      <c r="B113" s="1" t="s">
        <v>174</v>
      </c>
      <c r="C113">
        <v>1</v>
      </c>
      <c r="D113" s="12" t="s">
        <v>104</v>
      </c>
      <c r="E113" s="19" t="s">
        <v>105</v>
      </c>
      <c r="F113" s="19">
        <v>1</v>
      </c>
      <c r="G113" t="s">
        <v>181</v>
      </c>
      <c r="H113" t="s">
        <v>11</v>
      </c>
      <c r="I113">
        <v>69</v>
      </c>
      <c r="J113" s="31" t="s">
        <v>11</v>
      </c>
      <c r="K113" s="1" t="s">
        <v>427</v>
      </c>
      <c r="L113" s="31" t="s">
        <v>173</v>
      </c>
      <c r="M113" s="1" t="s">
        <v>428</v>
      </c>
      <c r="N113" s="31" t="s">
        <v>93</v>
      </c>
      <c r="O113" s="1" t="s">
        <v>419</v>
      </c>
      <c r="P113" s="31" t="s">
        <v>173</v>
      </c>
      <c r="Q113" s="1" t="s">
        <v>429</v>
      </c>
      <c r="R113" s="31" t="s">
        <v>175</v>
      </c>
      <c r="S113" s="1" t="s">
        <v>423</v>
      </c>
      <c r="T113" s="1">
        <v>0.5</v>
      </c>
      <c r="U113" s="1" t="s">
        <v>430</v>
      </c>
      <c r="V113" s="1" t="s">
        <v>428</v>
      </c>
      <c r="W113" s="1" t="s">
        <v>431</v>
      </c>
      <c r="X113" s="1">
        <v>2</v>
      </c>
      <c r="Y113" s="31" t="s">
        <v>176</v>
      </c>
      <c r="Z113" s="1">
        <v>1</v>
      </c>
      <c r="AB113" t="str">
        <f t="shared" si="1"/>
        <v>3876PFR</v>
      </c>
    </row>
    <row r="114" spans="1:28" ht="14.5" customHeight="1" x14ac:dyDescent="0.2">
      <c r="A114">
        <v>4040</v>
      </c>
      <c r="B114" s="1" t="s">
        <v>174</v>
      </c>
      <c r="C114">
        <v>2</v>
      </c>
      <c r="D114" s="12" t="s">
        <v>90</v>
      </c>
      <c r="E114" s="19" t="s">
        <v>91</v>
      </c>
      <c r="F114" s="19" t="e" cm="1">
        <f t="array" ref="F114">_xlfn.XLOOKUP(AB114,'[1]AST submission list'!L$2:L370,'[1]AST submission list'!I$2:I370)</f>
        <v>#N/A</v>
      </c>
      <c r="G114" t="s">
        <v>181</v>
      </c>
      <c r="H114" t="s">
        <v>8</v>
      </c>
      <c r="I114">
        <v>70</v>
      </c>
      <c r="J114" s="31" t="s">
        <v>173</v>
      </c>
      <c r="K114" s="1" t="s">
        <v>427</v>
      </c>
      <c r="L114" s="31" t="s">
        <v>173</v>
      </c>
      <c r="M114" s="1">
        <v>1</v>
      </c>
      <c r="N114" s="31" t="s">
        <v>93</v>
      </c>
      <c r="O114" s="1" t="s">
        <v>419</v>
      </c>
      <c r="P114" s="31" t="s">
        <v>173</v>
      </c>
      <c r="Q114" s="1" t="s">
        <v>429</v>
      </c>
      <c r="R114" s="31" t="s">
        <v>175</v>
      </c>
      <c r="S114" s="1" t="s">
        <v>423</v>
      </c>
      <c r="T114" s="1" t="s">
        <v>427</v>
      </c>
      <c r="U114" s="1" t="s">
        <v>430</v>
      </c>
      <c r="V114" s="1" t="s">
        <v>428</v>
      </c>
      <c r="W114" s="1" t="s">
        <v>433</v>
      </c>
      <c r="X114" s="1" t="s">
        <v>430</v>
      </c>
      <c r="Y114" s="31" t="s">
        <v>176</v>
      </c>
      <c r="Z114" s="1">
        <v>1</v>
      </c>
      <c r="AB114" t="str">
        <f t="shared" si="1"/>
        <v>4040PFL</v>
      </c>
    </row>
    <row r="115" spans="1:28" ht="14.5" customHeight="1" x14ac:dyDescent="0.2">
      <c r="A115">
        <v>4129</v>
      </c>
      <c r="B115" s="1" t="s">
        <v>174</v>
      </c>
      <c r="C115">
        <v>3</v>
      </c>
      <c r="D115" s="12" t="s">
        <v>104</v>
      </c>
      <c r="E115" s="19" t="s">
        <v>105</v>
      </c>
      <c r="F115" s="19">
        <v>1</v>
      </c>
      <c r="G115" t="s">
        <v>180</v>
      </c>
      <c r="H115" t="s">
        <v>8</v>
      </c>
      <c r="I115">
        <v>16</v>
      </c>
      <c r="J115" s="31" t="s">
        <v>11</v>
      </c>
      <c r="K115" s="1">
        <v>0.25</v>
      </c>
      <c r="L115" s="31" t="s">
        <v>173</v>
      </c>
      <c r="M115" s="1" t="s">
        <v>428</v>
      </c>
      <c r="N115" s="31" t="s">
        <v>93</v>
      </c>
      <c r="O115" s="1" t="s">
        <v>419</v>
      </c>
      <c r="P115" s="31" t="s">
        <v>173</v>
      </c>
      <c r="Q115" s="1" t="s">
        <v>429</v>
      </c>
      <c r="R115" s="31" t="s">
        <v>175</v>
      </c>
      <c r="S115" s="1" t="s">
        <v>423</v>
      </c>
      <c r="T115" s="1">
        <v>0.25</v>
      </c>
      <c r="U115" s="1" t="s">
        <v>430</v>
      </c>
      <c r="V115" s="1" t="s">
        <v>428</v>
      </c>
      <c r="W115" s="1" t="s">
        <v>431</v>
      </c>
      <c r="X115" s="1">
        <v>2</v>
      </c>
      <c r="Y115" s="31" t="s">
        <v>176</v>
      </c>
      <c r="Z115" s="1">
        <v>1</v>
      </c>
      <c r="AB115" t="str">
        <f t="shared" si="1"/>
        <v>4129DOL</v>
      </c>
    </row>
    <row r="116" spans="1:28" s="43" customFormat="1" ht="14.5" customHeight="1" x14ac:dyDescent="0.2">
      <c r="A116">
        <v>4129</v>
      </c>
      <c r="B116" s="1" t="s">
        <v>174</v>
      </c>
      <c r="C116">
        <v>3</v>
      </c>
      <c r="D116" s="12" t="s">
        <v>104</v>
      </c>
      <c r="E116" s="19" t="s">
        <v>105</v>
      </c>
      <c r="F116" s="19">
        <v>1</v>
      </c>
      <c r="G116" t="s">
        <v>181</v>
      </c>
      <c r="H116" t="s">
        <v>8</v>
      </c>
      <c r="I116">
        <v>71</v>
      </c>
      <c r="J116" s="31" t="s">
        <v>11</v>
      </c>
      <c r="K116" s="1">
        <v>0.25</v>
      </c>
      <c r="L116" s="31" t="s">
        <v>173</v>
      </c>
      <c r="M116" s="1" t="s">
        <v>428</v>
      </c>
      <c r="N116" s="31" t="s">
        <v>93</v>
      </c>
      <c r="O116" s="1" t="s">
        <v>419</v>
      </c>
      <c r="P116" s="31" t="s">
        <v>173</v>
      </c>
      <c r="Q116" s="1" t="s">
        <v>429</v>
      </c>
      <c r="R116" s="31" t="s">
        <v>175</v>
      </c>
      <c r="S116" s="1" t="s">
        <v>423</v>
      </c>
      <c r="T116" s="1">
        <v>4</v>
      </c>
      <c r="U116" s="1" t="s">
        <v>430</v>
      </c>
      <c r="V116" s="1" t="s">
        <v>428</v>
      </c>
      <c r="W116" s="1" t="s">
        <v>431</v>
      </c>
      <c r="X116" s="1">
        <v>2</v>
      </c>
      <c r="Y116" s="31" t="s">
        <v>176</v>
      </c>
      <c r="Z116" s="1">
        <v>1</v>
      </c>
      <c r="AA116"/>
      <c r="AB116" t="str">
        <f t="shared" si="1"/>
        <v>4129PFL</v>
      </c>
    </row>
    <row r="117" spans="1:28" x14ac:dyDescent="0.2">
      <c r="A117">
        <v>4178</v>
      </c>
      <c r="B117" s="1" t="s">
        <v>174</v>
      </c>
      <c r="C117">
        <v>1</v>
      </c>
      <c r="D117" s="12" t="s">
        <v>98</v>
      </c>
      <c r="E117" s="19" t="s">
        <v>98</v>
      </c>
      <c r="F117" s="19" t="e" cm="1">
        <f t="array" ref="F117">_xlfn.XLOOKUP(AB117,'[1]AST submission list'!L$2:L373,'[1]AST submission list'!I$2:I373)</f>
        <v>#N/A</v>
      </c>
      <c r="G117" t="s">
        <v>181</v>
      </c>
      <c r="H117" t="s">
        <v>8</v>
      </c>
      <c r="I117">
        <v>72</v>
      </c>
      <c r="J117" s="31" t="s">
        <v>173</v>
      </c>
      <c r="K117" s="1" t="s">
        <v>427</v>
      </c>
      <c r="L117" s="31" t="s">
        <v>173</v>
      </c>
      <c r="M117" s="1" t="s">
        <v>428</v>
      </c>
      <c r="N117" s="31" t="s">
        <v>93</v>
      </c>
      <c r="O117" s="1" t="s">
        <v>419</v>
      </c>
      <c r="P117" s="31" t="s">
        <v>173</v>
      </c>
      <c r="Q117" s="1" t="s">
        <v>429</v>
      </c>
      <c r="R117" s="31" t="s">
        <v>175</v>
      </c>
      <c r="S117" s="1" t="s">
        <v>423</v>
      </c>
      <c r="T117" s="1" t="s">
        <v>427</v>
      </c>
      <c r="U117" s="1" t="s">
        <v>430</v>
      </c>
      <c r="V117" s="1" t="s">
        <v>428</v>
      </c>
      <c r="W117" s="1" t="s">
        <v>431</v>
      </c>
      <c r="X117" s="1" t="s">
        <v>430</v>
      </c>
      <c r="Y117" s="31" t="s">
        <v>176</v>
      </c>
      <c r="Z117" s="1">
        <v>1</v>
      </c>
      <c r="AB117" t="str">
        <f t="shared" si="1"/>
        <v>4178PFL</v>
      </c>
    </row>
    <row r="118" spans="1:28" x14ac:dyDescent="0.2">
      <c r="A118">
        <v>4178</v>
      </c>
      <c r="B118" s="1" t="s">
        <v>174</v>
      </c>
      <c r="C118">
        <v>1</v>
      </c>
      <c r="D118" s="12" t="s">
        <v>106</v>
      </c>
      <c r="E118" s="19" t="s">
        <v>107</v>
      </c>
      <c r="F118" s="19" t="e" cm="1">
        <f t="array" ref="F118">_xlfn.XLOOKUP(AB118,'[1]AST submission list'!L$2:L374,'[1]AST submission list'!I$2:I374)</f>
        <v>#N/A</v>
      </c>
      <c r="G118" t="s">
        <v>181</v>
      </c>
      <c r="H118" t="s">
        <v>11</v>
      </c>
      <c r="I118">
        <v>73</v>
      </c>
      <c r="J118" s="31" t="s">
        <v>173</v>
      </c>
      <c r="K118" s="1" t="s">
        <v>427</v>
      </c>
      <c r="L118" s="31" t="s">
        <v>173</v>
      </c>
      <c r="M118" s="1" t="s">
        <v>428</v>
      </c>
      <c r="N118" s="31" t="s">
        <v>93</v>
      </c>
      <c r="O118" s="1" t="s">
        <v>419</v>
      </c>
      <c r="P118" s="31" t="s">
        <v>173</v>
      </c>
      <c r="Q118" s="1" t="s">
        <v>429</v>
      </c>
      <c r="R118" s="31" t="s">
        <v>175</v>
      </c>
      <c r="S118" s="1" t="s">
        <v>423</v>
      </c>
      <c r="T118" s="1" t="s">
        <v>427</v>
      </c>
      <c r="U118" s="1" t="s">
        <v>430</v>
      </c>
      <c r="V118" s="1" t="s">
        <v>428</v>
      </c>
      <c r="W118" s="1">
        <v>128</v>
      </c>
      <c r="X118" s="1" t="s">
        <v>430</v>
      </c>
      <c r="Y118" s="31" t="s">
        <v>176</v>
      </c>
      <c r="Z118" s="1">
        <v>1</v>
      </c>
      <c r="AB118" t="str">
        <f t="shared" si="1"/>
        <v>4178PFR</v>
      </c>
    </row>
    <row r="119" spans="1:28" x14ac:dyDescent="0.2">
      <c r="A119">
        <v>4323</v>
      </c>
      <c r="B119" s="1" t="s">
        <v>174</v>
      </c>
      <c r="C119">
        <v>1</v>
      </c>
      <c r="D119" s="12" t="s">
        <v>104</v>
      </c>
      <c r="E119" s="19" t="s">
        <v>105</v>
      </c>
      <c r="F119" s="19">
        <v>1</v>
      </c>
      <c r="G119" t="s">
        <v>180</v>
      </c>
      <c r="H119" t="s">
        <v>8</v>
      </c>
      <c r="I119">
        <v>17</v>
      </c>
      <c r="J119" s="31" t="s">
        <v>11</v>
      </c>
      <c r="K119" s="1">
        <v>0.25</v>
      </c>
      <c r="L119" s="31" t="s">
        <v>173</v>
      </c>
      <c r="M119" s="1" t="s">
        <v>428</v>
      </c>
      <c r="N119" s="31" t="s">
        <v>93</v>
      </c>
      <c r="O119" s="1" t="s">
        <v>419</v>
      </c>
      <c r="P119" s="31" t="s">
        <v>173</v>
      </c>
      <c r="Q119" s="1" t="s">
        <v>429</v>
      </c>
      <c r="R119" s="31" t="s">
        <v>175</v>
      </c>
      <c r="S119" s="1" t="s">
        <v>423</v>
      </c>
      <c r="T119" s="1">
        <v>2</v>
      </c>
      <c r="U119" s="1" t="s">
        <v>430</v>
      </c>
      <c r="V119" s="1" t="s">
        <v>428</v>
      </c>
      <c r="W119" s="1" t="s">
        <v>431</v>
      </c>
      <c r="X119" s="1">
        <v>8</v>
      </c>
      <c r="Y119" s="31" t="s">
        <v>176</v>
      </c>
      <c r="Z119" s="1">
        <v>1</v>
      </c>
      <c r="AB119" t="str">
        <f t="shared" si="1"/>
        <v>4323DOL</v>
      </c>
    </row>
    <row r="120" spans="1:28" x14ac:dyDescent="0.2">
      <c r="A120">
        <v>4323</v>
      </c>
      <c r="B120" s="1" t="s">
        <v>174</v>
      </c>
      <c r="C120">
        <v>1</v>
      </c>
      <c r="D120" s="12" t="s">
        <v>104</v>
      </c>
      <c r="E120" s="19" t="s">
        <v>105</v>
      </c>
      <c r="F120" s="19">
        <v>1</v>
      </c>
      <c r="G120" t="s">
        <v>181</v>
      </c>
      <c r="H120" t="s">
        <v>8</v>
      </c>
      <c r="I120">
        <v>74</v>
      </c>
      <c r="J120" s="31" t="s">
        <v>11</v>
      </c>
      <c r="K120" s="1" t="s">
        <v>427</v>
      </c>
      <c r="L120" s="31" t="s">
        <v>173</v>
      </c>
      <c r="M120" s="1" t="s">
        <v>428</v>
      </c>
      <c r="N120" s="31" t="s">
        <v>93</v>
      </c>
      <c r="O120" s="1" t="s">
        <v>419</v>
      </c>
      <c r="P120" s="31" t="s">
        <v>173</v>
      </c>
      <c r="Q120" s="1" t="s">
        <v>429</v>
      </c>
      <c r="R120" s="31" t="s">
        <v>175</v>
      </c>
      <c r="S120" s="1" t="s">
        <v>423</v>
      </c>
      <c r="T120" s="1">
        <v>0.25</v>
      </c>
      <c r="U120" s="1" t="s">
        <v>430</v>
      </c>
      <c r="V120" s="1" t="s">
        <v>428</v>
      </c>
      <c r="W120" s="1" t="s">
        <v>431</v>
      </c>
      <c r="X120" s="1">
        <v>2</v>
      </c>
      <c r="Y120" s="31" t="s">
        <v>176</v>
      </c>
      <c r="Z120" s="1">
        <v>1</v>
      </c>
      <c r="AB120" t="str">
        <f t="shared" si="1"/>
        <v>4323PFL</v>
      </c>
    </row>
    <row r="121" spans="1:28" x14ac:dyDescent="0.2">
      <c r="A121">
        <v>4323</v>
      </c>
      <c r="B121" s="1" t="s">
        <v>174</v>
      </c>
      <c r="C121">
        <v>1</v>
      </c>
      <c r="D121" s="12" t="s">
        <v>104</v>
      </c>
      <c r="E121" s="19" t="s">
        <v>105</v>
      </c>
      <c r="F121" s="19">
        <v>1</v>
      </c>
      <c r="G121" t="s">
        <v>180</v>
      </c>
      <c r="H121" t="s">
        <v>11</v>
      </c>
      <c r="I121">
        <v>18</v>
      </c>
      <c r="J121" s="31" t="s">
        <v>173</v>
      </c>
      <c r="K121" s="1" t="s">
        <v>427</v>
      </c>
      <c r="L121" s="31" t="s">
        <v>173</v>
      </c>
      <c r="M121" s="1" t="s">
        <v>428</v>
      </c>
      <c r="N121" s="31" t="s">
        <v>93</v>
      </c>
      <c r="O121" s="1" t="s">
        <v>419</v>
      </c>
      <c r="P121" s="31" t="s">
        <v>173</v>
      </c>
      <c r="Q121" s="1" t="s">
        <v>429</v>
      </c>
      <c r="R121" s="31" t="s">
        <v>175</v>
      </c>
      <c r="S121" s="1" t="s">
        <v>423</v>
      </c>
      <c r="T121" s="1" t="s">
        <v>427</v>
      </c>
      <c r="U121" s="1" t="s">
        <v>430</v>
      </c>
      <c r="V121" s="1" t="s">
        <v>428</v>
      </c>
      <c r="W121" s="1">
        <v>128</v>
      </c>
      <c r="X121" s="1">
        <v>2</v>
      </c>
      <c r="Y121" s="31" t="s">
        <v>176</v>
      </c>
      <c r="Z121" s="1">
        <v>1</v>
      </c>
      <c r="AA121" s="43"/>
      <c r="AB121" t="str">
        <f t="shared" si="1"/>
        <v>4323DOR</v>
      </c>
    </row>
    <row r="122" spans="1:28" x14ac:dyDescent="0.2">
      <c r="A122">
        <v>4323</v>
      </c>
      <c r="B122" s="1" t="s">
        <v>174</v>
      </c>
      <c r="C122">
        <v>1</v>
      </c>
      <c r="D122" s="12" t="s">
        <v>104</v>
      </c>
      <c r="E122" s="19" t="s">
        <v>105</v>
      </c>
      <c r="F122" s="19">
        <v>1</v>
      </c>
      <c r="G122" t="s">
        <v>181</v>
      </c>
      <c r="H122" t="s">
        <v>11</v>
      </c>
      <c r="I122">
        <v>75</v>
      </c>
      <c r="J122" s="31" t="s">
        <v>173</v>
      </c>
      <c r="K122" s="1" t="s">
        <v>427</v>
      </c>
      <c r="L122" s="31" t="s">
        <v>173</v>
      </c>
      <c r="M122" s="1" t="s">
        <v>428</v>
      </c>
      <c r="N122" s="31" t="s">
        <v>93</v>
      </c>
      <c r="O122" s="1" t="s">
        <v>419</v>
      </c>
      <c r="P122" s="31" t="s">
        <v>173</v>
      </c>
      <c r="Q122" s="1" t="s">
        <v>429</v>
      </c>
      <c r="R122" s="31" t="s">
        <v>175</v>
      </c>
      <c r="S122" s="1" t="s">
        <v>423</v>
      </c>
      <c r="T122" s="1" t="s">
        <v>427</v>
      </c>
      <c r="U122" s="1" t="s">
        <v>430</v>
      </c>
      <c r="V122" s="1" t="s">
        <v>428</v>
      </c>
      <c r="W122" s="1">
        <v>128</v>
      </c>
      <c r="X122" s="1">
        <v>2</v>
      </c>
      <c r="Y122" s="31" t="s">
        <v>176</v>
      </c>
      <c r="Z122" s="1">
        <v>1</v>
      </c>
      <c r="AB122" t="str">
        <f t="shared" si="1"/>
        <v>4323PFR</v>
      </c>
    </row>
    <row r="123" spans="1:28" x14ac:dyDescent="0.2">
      <c r="A123">
        <v>4436</v>
      </c>
      <c r="B123" s="1" t="s">
        <v>174</v>
      </c>
      <c r="C123">
        <v>3</v>
      </c>
      <c r="D123" s="12" t="s">
        <v>104</v>
      </c>
      <c r="E123" s="19" t="s">
        <v>105</v>
      </c>
      <c r="F123" s="19">
        <v>1</v>
      </c>
      <c r="G123" t="s">
        <v>180</v>
      </c>
      <c r="H123" t="s">
        <v>8</v>
      </c>
      <c r="I123">
        <v>19</v>
      </c>
      <c r="J123" s="31" t="s">
        <v>177</v>
      </c>
      <c r="K123" s="1">
        <v>0.5</v>
      </c>
      <c r="L123" s="31" t="s">
        <v>173</v>
      </c>
      <c r="M123" s="1" t="s">
        <v>428</v>
      </c>
      <c r="N123" s="31" t="s">
        <v>93</v>
      </c>
      <c r="O123" s="1" t="s">
        <v>419</v>
      </c>
      <c r="P123" s="31" t="s">
        <v>173</v>
      </c>
      <c r="Q123" s="1" t="s">
        <v>429</v>
      </c>
      <c r="R123" s="31" t="s">
        <v>175</v>
      </c>
      <c r="S123" s="1" t="s">
        <v>423</v>
      </c>
      <c r="T123" s="1">
        <v>1</v>
      </c>
      <c r="U123" s="1" t="s">
        <v>430</v>
      </c>
      <c r="V123" s="1" t="s">
        <v>428</v>
      </c>
      <c r="W123" s="1" t="s">
        <v>431</v>
      </c>
      <c r="X123" s="1">
        <v>4</v>
      </c>
      <c r="Y123" s="31" t="s">
        <v>176</v>
      </c>
      <c r="Z123" s="1">
        <v>1</v>
      </c>
      <c r="AB123" t="str">
        <f t="shared" si="1"/>
        <v>4436DOL</v>
      </c>
    </row>
    <row r="124" spans="1:28" x14ac:dyDescent="0.2">
      <c r="A124">
        <v>4436</v>
      </c>
      <c r="B124" s="1" t="s">
        <v>174</v>
      </c>
      <c r="C124">
        <v>3</v>
      </c>
      <c r="D124" s="12" t="s">
        <v>104</v>
      </c>
      <c r="E124" s="19" t="s">
        <v>105</v>
      </c>
      <c r="F124" s="19">
        <v>1</v>
      </c>
      <c r="G124" t="s">
        <v>181</v>
      </c>
      <c r="H124" t="s">
        <v>8</v>
      </c>
      <c r="I124">
        <v>76</v>
      </c>
      <c r="J124" s="31" t="s">
        <v>11</v>
      </c>
      <c r="K124" s="1">
        <v>0.25</v>
      </c>
      <c r="L124" s="31" t="s">
        <v>173</v>
      </c>
      <c r="M124" s="1" t="s">
        <v>428</v>
      </c>
      <c r="N124" s="31" t="s">
        <v>93</v>
      </c>
      <c r="O124" s="1" t="s">
        <v>419</v>
      </c>
      <c r="P124" s="31" t="s">
        <v>173</v>
      </c>
      <c r="Q124" s="1" t="s">
        <v>429</v>
      </c>
      <c r="R124" s="31" t="s">
        <v>175</v>
      </c>
      <c r="S124" s="1" t="s">
        <v>423</v>
      </c>
      <c r="T124" s="1">
        <v>0.5</v>
      </c>
      <c r="U124" s="1" t="s">
        <v>430</v>
      </c>
      <c r="V124" s="1" t="s">
        <v>428</v>
      </c>
      <c r="W124" s="1" t="s">
        <v>431</v>
      </c>
      <c r="X124" s="1">
        <v>2</v>
      </c>
      <c r="Y124" s="31" t="s">
        <v>176</v>
      </c>
      <c r="Z124" s="1">
        <v>1</v>
      </c>
      <c r="AB124" t="str">
        <f t="shared" si="1"/>
        <v>4436PFL</v>
      </c>
    </row>
    <row r="125" spans="1:28" x14ac:dyDescent="0.2">
      <c r="A125">
        <v>4451</v>
      </c>
      <c r="B125" s="1" t="s">
        <v>174</v>
      </c>
      <c r="C125">
        <v>1</v>
      </c>
      <c r="D125" s="12" t="s">
        <v>90</v>
      </c>
      <c r="E125" s="19" t="s">
        <v>91</v>
      </c>
      <c r="F125" s="19" t="e" cm="1">
        <f t="array" ref="F125">_xlfn.XLOOKUP(AB125,'[1]AST submission list'!L$2:L381,'[1]AST submission list'!I$2:I381)</f>
        <v>#N/A</v>
      </c>
      <c r="G125" t="s">
        <v>181</v>
      </c>
      <c r="H125" t="s">
        <v>11</v>
      </c>
      <c r="I125">
        <v>77</v>
      </c>
      <c r="J125" s="31" t="s">
        <v>173</v>
      </c>
      <c r="K125" s="1" t="s">
        <v>427</v>
      </c>
      <c r="L125" s="31" t="s">
        <v>173</v>
      </c>
      <c r="M125" s="1" t="s">
        <v>428</v>
      </c>
      <c r="N125" s="31" t="s">
        <v>93</v>
      </c>
      <c r="O125" s="1" t="s">
        <v>419</v>
      </c>
      <c r="P125" s="31" t="s">
        <v>173</v>
      </c>
      <c r="Q125" s="1" t="s">
        <v>429</v>
      </c>
      <c r="R125" s="31" t="s">
        <v>175</v>
      </c>
      <c r="S125" s="1" t="s">
        <v>423</v>
      </c>
      <c r="T125" s="1" t="s">
        <v>427</v>
      </c>
      <c r="U125" s="1" t="s">
        <v>430</v>
      </c>
      <c r="V125" s="1" t="s">
        <v>428</v>
      </c>
      <c r="W125" s="1" t="s">
        <v>433</v>
      </c>
      <c r="X125" s="1" t="s">
        <v>430</v>
      </c>
      <c r="Y125" s="31" t="s">
        <v>176</v>
      </c>
      <c r="Z125" s="1">
        <v>1</v>
      </c>
      <c r="AB125" t="str">
        <f t="shared" si="1"/>
        <v>4451PFR</v>
      </c>
    </row>
    <row r="126" spans="1:28" x14ac:dyDescent="0.2">
      <c r="A126">
        <v>4485</v>
      </c>
      <c r="B126" s="1" t="s">
        <v>174</v>
      </c>
      <c r="C126">
        <v>2</v>
      </c>
      <c r="D126" s="12" t="s">
        <v>90</v>
      </c>
      <c r="E126" s="19" t="s">
        <v>91</v>
      </c>
      <c r="F126" s="19" t="e" cm="1">
        <f t="array" ref="F126">_xlfn.XLOOKUP(AB126,'[1]AST submission list'!L$2:L382,'[1]AST submission list'!I$2:I382)</f>
        <v>#N/A</v>
      </c>
      <c r="G126" t="s">
        <v>181</v>
      </c>
      <c r="H126" t="s">
        <v>11</v>
      </c>
      <c r="I126">
        <v>78</v>
      </c>
      <c r="J126" s="31" t="s">
        <v>11</v>
      </c>
      <c r="K126" s="1" t="s">
        <v>427</v>
      </c>
      <c r="L126" s="31" t="s">
        <v>173</v>
      </c>
      <c r="M126" s="1">
        <v>2</v>
      </c>
      <c r="N126" s="31" t="s">
        <v>93</v>
      </c>
      <c r="O126" s="1" t="s">
        <v>419</v>
      </c>
      <c r="P126" s="31" t="s">
        <v>177</v>
      </c>
      <c r="Q126" s="1">
        <v>4</v>
      </c>
      <c r="R126" s="31" t="s">
        <v>175</v>
      </c>
      <c r="S126" s="1" t="s">
        <v>423</v>
      </c>
      <c r="T126" s="1">
        <v>0.25</v>
      </c>
      <c r="U126" s="1" t="s">
        <v>430</v>
      </c>
      <c r="V126" s="1" t="s">
        <v>428</v>
      </c>
      <c r="W126" s="1" t="s">
        <v>433</v>
      </c>
      <c r="X126" s="1" t="s">
        <v>430</v>
      </c>
      <c r="Y126" s="31" t="s">
        <v>176</v>
      </c>
      <c r="Z126" s="1">
        <v>1</v>
      </c>
      <c r="AB126" t="str">
        <f t="shared" si="1"/>
        <v>4485PFR</v>
      </c>
    </row>
    <row r="127" spans="1:28" x14ac:dyDescent="0.2">
      <c r="A127">
        <v>4510</v>
      </c>
      <c r="B127" s="1" t="s">
        <v>174</v>
      </c>
      <c r="C127">
        <v>3</v>
      </c>
      <c r="D127" s="12" t="s">
        <v>108</v>
      </c>
      <c r="E127" s="19"/>
      <c r="F127" s="19">
        <v>1</v>
      </c>
      <c r="G127" t="s">
        <v>180</v>
      </c>
      <c r="H127" t="s">
        <v>11</v>
      </c>
      <c r="I127">
        <v>20</v>
      </c>
      <c r="J127" s="31" t="s">
        <v>11</v>
      </c>
      <c r="K127" s="1">
        <v>0.25</v>
      </c>
      <c r="L127" s="31" t="s">
        <v>173</v>
      </c>
      <c r="M127" s="1" t="s">
        <v>428</v>
      </c>
      <c r="N127" s="31" t="s">
        <v>93</v>
      </c>
      <c r="O127" s="1" t="s">
        <v>419</v>
      </c>
      <c r="P127" s="31" t="s">
        <v>173</v>
      </c>
      <c r="Q127" s="1" t="s">
        <v>429</v>
      </c>
      <c r="R127" s="31" t="s">
        <v>175</v>
      </c>
      <c r="S127" s="1" t="s">
        <v>423</v>
      </c>
      <c r="T127" s="1">
        <v>1</v>
      </c>
      <c r="U127" s="1" t="s">
        <v>430</v>
      </c>
      <c r="V127" s="1" t="s">
        <v>428</v>
      </c>
      <c r="W127" s="1" t="s">
        <v>431</v>
      </c>
      <c r="X127" s="1">
        <v>2</v>
      </c>
      <c r="Y127" s="31" t="s">
        <v>176</v>
      </c>
      <c r="Z127" s="1">
        <v>1</v>
      </c>
      <c r="AB127" t="str">
        <f t="shared" si="1"/>
        <v>4510DOR</v>
      </c>
    </row>
    <row r="128" spans="1:28" x14ac:dyDescent="0.2">
      <c r="A128">
        <v>4510</v>
      </c>
      <c r="B128" s="1" t="s">
        <v>174</v>
      </c>
      <c r="C128">
        <v>3</v>
      </c>
      <c r="D128" s="12" t="s">
        <v>104</v>
      </c>
      <c r="E128" s="19" t="s">
        <v>105</v>
      </c>
      <c r="F128" s="19">
        <v>1</v>
      </c>
      <c r="G128" t="s">
        <v>181</v>
      </c>
      <c r="H128" t="s">
        <v>11</v>
      </c>
      <c r="I128">
        <v>79</v>
      </c>
      <c r="J128" s="31" t="s">
        <v>11</v>
      </c>
      <c r="K128" s="1">
        <v>0.25</v>
      </c>
      <c r="L128" s="31" t="s">
        <v>173</v>
      </c>
      <c r="M128" s="1" t="s">
        <v>428</v>
      </c>
      <c r="N128" s="31" t="s">
        <v>93</v>
      </c>
      <c r="O128" s="1" t="s">
        <v>419</v>
      </c>
      <c r="P128" s="31" t="s">
        <v>173</v>
      </c>
      <c r="Q128" s="1" t="s">
        <v>429</v>
      </c>
      <c r="R128" s="31" t="s">
        <v>175</v>
      </c>
      <c r="S128" s="1" t="s">
        <v>423</v>
      </c>
      <c r="T128" s="1">
        <v>0.5</v>
      </c>
      <c r="U128" s="1" t="s">
        <v>430</v>
      </c>
      <c r="V128" s="1" t="s">
        <v>428</v>
      </c>
      <c r="W128" s="1" t="s">
        <v>431</v>
      </c>
      <c r="X128" s="1">
        <v>2</v>
      </c>
      <c r="Y128" s="31" t="s">
        <v>176</v>
      </c>
      <c r="Z128" s="1">
        <v>1</v>
      </c>
      <c r="AB128" t="str">
        <f t="shared" si="1"/>
        <v>4510PFR</v>
      </c>
    </row>
    <row r="129" spans="1:28" x14ac:dyDescent="0.2">
      <c r="A129">
        <v>4596</v>
      </c>
      <c r="B129" s="1" t="s">
        <v>174</v>
      </c>
      <c r="C129">
        <v>1</v>
      </c>
      <c r="D129" s="12" t="s">
        <v>104</v>
      </c>
      <c r="E129" s="19" t="s">
        <v>105</v>
      </c>
      <c r="F129" s="19" t="e" cm="1">
        <f t="array" ref="F129">_xlfn.XLOOKUP(AB129,'[1]AST submission list'!L$2:L385,'[1]AST submission list'!I$2:I385)</f>
        <v>#N/A</v>
      </c>
      <c r="G129" t="s">
        <v>181</v>
      </c>
      <c r="H129" t="s">
        <v>8</v>
      </c>
      <c r="I129">
        <v>80</v>
      </c>
      <c r="J129" s="31" t="s">
        <v>173</v>
      </c>
      <c r="K129" s="1" t="s">
        <v>427</v>
      </c>
      <c r="L129" s="31" t="s">
        <v>173</v>
      </c>
      <c r="M129" s="1">
        <v>1</v>
      </c>
      <c r="N129" s="31" t="s">
        <v>93</v>
      </c>
      <c r="O129" s="1" t="s">
        <v>419</v>
      </c>
      <c r="P129" s="31" t="s">
        <v>177</v>
      </c>
      <c r="Q129" s="1">
        <v>2</v>
      </c>
      <c r="R129" s="31" t="s">
        <v>175</v>
      </c>
      <c r="S129" s="1" t="s">
        <v>423</v>
      </c>
      <c r="T129" s="1" t="s">
        <v>427</v>
      </c>
      <c r="U129" s="1" t="s">
        <v>430</v>
      </c>
      <c r="V129" s="1" t="s">
        <v>428</v>
      </c>
      <c r="W129" s="1" t="s">
        <v>433</v>
      </c>
      <c r="X129" s="1" t="s">
        <v>430</v>
      </c>
      <c r="Y129" s="31" t="s">
        <v>176</v>
      </c>
      <c r="Z129" s="1">
        <v>1</v>
      </c>
      <c r="AB129" t="str">
        <f t="shared" si="1"/>
        <v>4596PFL</v>
      </c>
    </row>
    <row r="130" spans="1:28" x14ac:dyDescent="0.2">
      <c r="A130">
        <v>4763</v>
      </c>
      <c r="B130" s="1" t="s">
        <v>174</v>
      </c>
      <c r="C130">
        <v>3</v>
      </c>
      <c r="D130" s="12" t="s">
        <v>104</v>
      </c>
      <c r="E130" s="19" t="s">
        <v>105</v>
      </c>
      <c r="F130" s="19">
        <v>1</v>
      </c>
      <c r="G130" t="s">
        <v>180</v>
      </c>
      <c r="H130" t="s">
        <v>8</v>
      </c>
      <c r="I130">
        <v>21</v>
      </c>
      <c r="J130" s="31" t="s">
        <v>11</v>
      </c>
      <c r="K130" s="1" t="s">
        <v>427</v>
      </c>
      <c r="L130" s="31" t="s">
        <v>173</v>
      </c>
      <c r="M130" s="1" t="s">
        <v>428</v>
      </c>
      <c r="N130" s="31" t="s">
        <v>93</v>
      </c>
      <c r="O130" s="1" t="s">
        <v>419</v>
      </c>
      <c r="P130" s="31" t="s">
        <v>173</v>
      </c>
      <c r="Q130" s="1" t="s">
        <v>429</v>
      </c>
      <c r="R130" s="31" t="s">
        <v>175</v>
      </c>
      <c r="S130" s="1" t="s">
        <v>423</v>
      </c>
      <c r="T130" s="1">
        <v>0.25</v>
      </c>
      <c r="U130" s="1" t="s">
        <v>430</v>
      </c>
      <c r="V130" s="1" t="s">
        <v>428</v>
      </c>
      <c r="W130" s="1">
        <v>64</v>
      </c>
      <c r="X130" s="1">
        <v>2</v>
      </c>
      <c r="Y130" s="31" t="s">
        <v>176</v>
      </c>
      <c r="Z130" s="1">
        <v>1</v>
      </c>
      <c r="AB130" t="str">
        <f t="shared" si="1"/>
        <v>4763DOL</v>
      </c>
    </row>
    <row r="131" spans="1:28" x14ac:dyDescent="0.2">
      <c r="A131">
        <v>4763</v>
      </c>
      <c r="B131" s="1" t="s">
        <v>174</v>
      </c>
      <c r="C131">
        <v>3</v>
      </c>
      <c r="D131" s="12" t="s">
        <v>104</v>
      </c>
      <c r="E131" s="19" t="s">
        <v>105</v>
      </c>
      <c r="F131" s="19">
        <v>1</v>
      </c>
      <c r="G131" t="s">
        <v>181</v>
      </c>
      <c r="H131" t="s">
        <v>8</v>
      </c>
      <c r="I131">
        <v>81</v>
      </c>
      <c r="J131" s="31" t="s">
        <v>173</v>
      </c>
      <c r="K131" s="1" t="s">
        <v>427</v>
      </c>
      <c r="L131" s="31" t="s">
        <v>173</v>
      </c>
      <c r="M131" s="1" t="s">
        <v>428</v>
      </c>
      <c r="N131" s="31" t="s">
        <v>93</v>
      </c>
      <c r="O131" s="1" t="s">
        <v>419</v>
      </c>
      <c r="P131" s="31" t="s">
        <v>173</v>
      </c>
      <c r="Q131" s="1" t="s">
        <v>429</v>
      </c>
      <c r="R131" s="31" t="s">
        <v>175</v>
      </c>
      <c r="S131" s="1" t="s">
        <v>423</v>
      </c>
      <c r="T131" s="1" t="s">
        <v>427</v>
      </c>
      <c r="U131" s="1" t="s">
        <v>430</v>
      </c>
      <c r="V131" s="1" t="s">
        <v>428</v>
      </c>
      <c r="W131" s="1" t="s">
        <v>431</v>
      </c>
      <c r="X131" s="1">
        <v>2</v>
      </c>
      <c r="Y131" s="31" t="s">
        <v>176</v>
      </c>
      <c r="Z131" s="1">
        <v>1</v>
      </c>
      <c r="AB131" t="str">
        <f t="shared" ref="AB131:AB194" si="2">A131&amp;G131&amp;H131</f>
        <v>4763PFL</v>
      </c>
    </row>
    <row r="132" spans="1:28" x14ac:dyDescent="0.2">
      <c r="A132">
        <v>4763</v>
      </c>
      <c r="B132" s="1" t="s">
        <v>174</v>
      </c>
      <c r="C132">
        <v>3</v>
      </c>
      <c r="D132" s="12" t="s">
        <v>104</v>
      </c>
      <c r="E132" s="19" t="s">
        <v>105</v>
      </c>
      <c r="F132" s="19" t="e" cm="1">
        <f t="array" ref="F132">_xlfn.XLOOKUP(AB132,'[1]AST submission list'!L$2:L388,'[1]AST submission list'!I$2:I388)</f>
        <v>#N/A</v>
      </c>
      <c r="G132" t="s">
        <v>181</v>
      </c>
      <c r="H132" t="s">
        <v>11</v>
      </c>
      <c r="I132">
        <v>82</v>
      </c>
      <c r="J132" s="31" t="s">
        <v>173</v>
      </c>
      <c r="K132" s="1" t="s">
        <v>427</v>
      </c>
      <c r="L132" s="31" t="s">
        <v>173</v>
      </c>
      <c r="M132" s="1" t="s">
        <v>428</v>
      </c>
      <c r="N132" s="31" t="s">
        <v>93</v>
      </c>
      <c r="O132" s="1" t="s">
        <v>419</v>
      </c>
      <c r="P132" s="31" t="s">
        <v>173</v>
      </c>
      <c r="Q132" s="1">
        <v>0.5</v>
      </c>
      <c r="R132" s="31" t="s">
        <v>175</v>
      </c>
      <c r="S132" s="1" t="s">
        <v>423</v>
      </c>
      <c r="T132" s="1" t="s">
        <v>427</v>
      </c>
      <c r="U132" s="1" t="s">
        <v>430</v>
      </c>
      <c r="V132" s="1" t="s">
        <v>428</v>
      </c>
      <c r="W132" s="1" t="s">
        <v>431</v>
      </c>
      <c r="X132" s="1">
        <v>4</v>
      </c>
      <c r="Y132" s="31" t="s">
        <v>176</v>
      </c>
      <c r="Z132" s="1">
        <v>1</v>
      </c>
      <c r="AB132" t="str">
        <f t="shared" si="2"/>
        <v>4763PFR</v>
      </c>
    </row>
    <row r="133" spans="1:28" x14ac:dyDescent="0.2">
      <c r="A133">
        <v>4838</v>
      </c>
      <c r="B133" s="1" t="s">
        <v>174</v>
      </c>
      <c r="C133">
        <v>2</v>
      </c>
      <c r="D133" s="12" t="s">
        <v>104</v>
      </c>
      <c r="E133" s="19" t="s">
        <v>105</v>
      </c>
      <c r="F133" s="19">
        <v>1</v>
      </c>
      <c r="G133" t="s">
        <v>180</v>
      </c>
      <c r="H133" t="s">
        <v>8</v>
      </c>
      <c r="I133">
        <v>22</v>
      </c>
      <c r="J133" s="31" t="s">
        <v>11</v>
      </c>
      <c r="K133" s="1" t="s">
        <v>427</v>
      </c>
      <c r="L133" s="31" t="s">
        <v>173</v>
      </c>
      <c r="M133" s="1" t="s">
        <v>428</v>
      </c>
      <c r="N133" s="31" t="s">
        <v>93</v>
      </c>
      <c r="O133" s="1" t="s">
        <v>419</v>
      </c>
      <c r="P133" s="31" t="s">
        <v>173</v>
      </c>
      <c r="Q133" s="1" t="s">
        <v>429</v>
      </c>
      <c r="R133" s="31" t="s">
        <v>175</v>
      </c>
      <c r="S133" s="1" t="s">
        <v>423</v>
      </c>
      <c r="T133" s="1">
        <v>0.25</v>
      </c>
      <c r="U133" s="1" t="s">
        <v>430</v>
      </c>
      <c r="V133" s="1" t="s">
        <v>428</v>
      </c>
      <c r="W133" s="1" t="s">
        <v>431</v>
      </c>
      <c r="X133" s="1">
        <v>2</v>
      </c>
      <c r="Y133" s="31" t="s">
        <v>176</v>
      </c>
      <c r="Z133" s="1">
        <v>1</v>
      </c>
      <c r="AB133" t="str">
        <f t="shared" si="2"/>
        <v>4838DOL</v>
      </c>
    </row>
    <row r="134" spans="1:28" x14ac:dyDescent="0.2">
      <c r="A134">
        <v>4838</v>
      </c>
      <c r="B134" s="1" t="s">
        <v>174</v>
      </c>
      <c r="C134">
        <v>2</v>
      </c>
      <c r="D134" s="12" t="s">
        <v>104</v>
      </c>
      <c r="E134" s="19" t="s">
        <v>105</v>
      </c>
      <c r="F134" s="19">
        <v>1</v>
      </c>
      <c r="G134" t="s">
        <v>181</v>
      </c>
      <c r="H134" t="s">
        <v>8</v>
      </c>
      <c r="I134">
        <v>83</v>
      </c>
      <c r="J134" s="31" t="s">
        <v>11</v>
      </c>
      <c r="K134" s="1" t="s">
        <v>427</v>
      </c>
      <c r="L134" s="31" t="s">
        <v>173</v>
      </c>
      <c r="M134" s="1" t="s">
        <v>428</v>
      </c>
      <c r="N134" s="31" t="s">
        <v>93</v>
      </c>
      <c r="O134" s="1" t="s">
        <v>419</v>
      </c>
      <c r="P134" s="31" t="s">
        <v>173</v>
      </c>
      <c r="Q134" s="1" t="s">
        <v>429</v>
      </c>
      <c r="R134" s="31" t="s">
        <v>175</v>
      </c>
      <c r="S134" s="1" t="s">
        <v>423</v>
      </c>
      <c r="T134" s="1">
        <v>0.25</v>
      </c>
      <c r="U134" s="1" t="s">
        <v>430</v>
      </c>
      <c r="V134" s="1" t="s">
        <v>428</v>
      </c>
      <c r="W134" s="1" t="s">
        <v>431</v>
      </c>
      <c r="X134" s="1">
        <v>2</v>
      </c>
      <c r="Y134" s="31" t="s">
        <v>176</v>
      </c>
      <c r="Z134" s="1">
        <v>1</v>
      </c>
      <c r="AB134" t="str">
        <f t="shared" si="2"/>
        <v>4838PFL</v>
      </c>
    </row>
    <row r="135" spans="1:28" x14ac:dyDescent="0.2">
      <c r="A135">
        <v>4955</v>
      </c>
      <c r="B135" s="1" t="s">
        <v>174</v>
      </c>
      <c r="C135">
        <v>1</v>
      </c>
      <c r="D135" s="12" t="s">
        <v>104</v>
      </c>
      <c r="E135" s="19" t="s">
        <v>105</v>
      </c>
      <c r="F135" s="19">
        <v>1</v>
      </c>
      <c r="G135" t="s">
        <v>180</v>
      </c>
      <c r="H135" t="s">
        <v>8</v>
      </c>
      <c r="I135">
        <v>23</v>
      </c>
      <c r="J135" s="31" t="s">
        <v>177</v>
      </c>
      <c r="K135" s="1">
        <v>0.5</v>
      </c>
      <c r="L135" s="31" t="s">
        <v>173</v>
      </c>
      <c r="M135" s="1" t="s">
        <v>428</v>
      </c>
      <c r="N135" s="31" t="s">
        <v>93</v>
      </c>
      <c r="O135" s="1" t="s">
        <v>419</v>
      </c>
      <c r="P135" s="31" t="s">
        <v>173</v>
      </c>
      <c r="Q135" s="1" t="s">
        <v>429</v>
      </c>
      <c r="R135" s="31" t="s">
        <v>175</v>
      </c>
      <c r="S135" s="1" t="s">
        <v>423</v>
      </c>
      <c r="T135" s="1">
        <v>1</v>
      </c>
      <c r="U135" s="1" t="s">
        <v>430</v>
      </c>
      <c r="V135" s="1" t="s">
        <v>428</v>
      </c>
      <c r="W135" s="1" t="s">
        <v>431</v>
      </c>
      <c r="X135" s="1">
        <v>2</v>
      </c>
      <c r="Y135" s="31" t="s">
        <v>176</v>
      </c>
      <c r="Z135" s="1">
        <v>1</v>
      </c>
      <c r="AB135" t="str">
        <f t="shared" si="2"/>
        <v>4955DOL</v>
      </c>
    </row>
    <row r="136" spans="1:28" x14ac:dyDescent="0.2">
      <c r="A136">
        <v>4955</v>
      </c>
      <c r="B136" s="1" t="s">
        <v>174</v>
      </c>
      <c r="C136">
        <v>1</v>
      </c>
      <c r="D136" s="12" t="s">
        <v>104</v>
      </c>
      <c r="E136" s="19" t="s">
        <v>105</v>
      </c>
      <c r="F136" s="19">
        <v>1</v>
      </c>
      <c r="G136" t="s">
        <v>181</v>
      </c>
      <c r="H136" t="s">
        <v>8</v>
      </c>
      <c r="I136">
        <v>84</v>
      </c>
      <c r="J136" s="31" t="s">
        <v>11</v>
      </c>
      <c r="K136" s="1">
        <v>8</v>
      </c>
      <c r="L136" s="31" t="s">
        <v>173</v>
      </c>
      <c r="M136" s="1" t="s">
        <v>428</v>
      </c>
      <c r="N136" s="31" t="s">
        <v>93</v>
      </c>
      <c r="O136" s="1" t="s">
        <v>419</v>
      </c>
      <c r="P136" s="31" t="s">
        <v>173</v>
      </c>
      <c r="Q136" s="1" t="s">
        <v>429</v>
      </c>
      <c r="R136" s="31" t="s">
        <v>175</v>
      </c>
      <c r="S136" s="1" t="s">
        <v>423</v>
      </c>
      <c r="T136" s="1">
        <v>2</v>
      </c>
      <c r="U136" s="1" t="s">
        <v>430</v>
      </c>
      <c r="V136" s="1" t="s">
        <v>428</v>
      </c>
      <c r="W136" s="1" t="s">
        <v>431</v>
      </c>
      <c r="X136" s="1">
        <v>2</v>
      </c>
      <c r="Y136" s="31" t="s">
        <v>176</v>
      </c>
      <c r="Z136" s="1">
        <v>1</v>
      </c>
      <c r="AB136" t="str">
        <f t="shared" si="2"/>
        <v>4955PFL</v>
      </c>
    </row>
    <row r="137" spans="1:28" x14ac:dyDescent="0.2">
      <c r="A137">
        <v>4966</v>
      </c>
      <c r="B137" s="1" t="s">
        <v>174</v>
      </c>
      <c r="C137">
        <v>2</v>
      </c>
      <c r="D137" s="12" t="s">
        <v>90</v>
      </c>
      <c r="E137" s="19" t="s">
        <v>91</v>
      </c>
      <c r="F137" s="19" t="e" cm="1">
        <f t="array" ref="F137">_xlfn.XLOOKUP(AB137,'[1]AST submission list'!L$2:L393,'[1]AST submission list'!I$2:I393)</f>
        <v>#N/A</v>
      </c>
      <c r="G137" t="s">
        <v>181</v>
      </c>
      <c r="H137" t="s">
        <v>11</v>
      </c>
      <c r="I137">
        <v>85</v>
      </c>
      <c r="J137" s="31" t="s">
        <v>173</v>
      </c>
      <c r="K137" s="1" t="s">
        <v>427</v>
      </c>
      <c r="L137" s="31" t="s">
        <v>173</v>
      </c>
      <c r="M137" s="1">
        <v>2</v>
      </c>
      <c r="N137" s="31" t="s">
        <v>93</v>
      </c>
      <c r="O137" s="1" t="s">
        <v>419</v>
      </c>
      <c r="P137" s="31" t="s">
        <v>173</v>
      </c>
      <c r="Q137" s="1" t="s">
        <v>429</v>
      </c>
      <c r="R137" s="31" t="s">
        <v>175</v>
      </c>
      <c r="S137" s="1" t="s">
        <v>423</v>
      </c>
      <c r="T137" s="1" t="s">
        <v>427</v>
      </c>
      <c r="U137" s="1" t="s">
        <v>430</v>
      </c>
      <c r="V137" s="1" t="s">
        <v>428</v>
      </c>
      <c r="W137" s="1" t="s">
        <v>433</v>
      </c>
      <c r="X137" s="1" t="s">
        <v>430</v>
      </c>
      <c r="Y137" s="31" t="s">
        <v>176</v>
      </c>
      <c r="Z137" s="1">
        <v>1</v>
      </c>
      <c r="AB137" t="str">
        <f t="shared" si="2"/>
        <v>4966PFR</v>
      </c>
    </row>
    <row r="138" spans="1:28" x14ac:dyDescent="0.2">
      <c r="A138">
        <v>5001</v>
      </c>
      <c r="B138" s="1" t="s">
        <v>174</v>
      </c>
      <c r="C138">
        <v>2</v>
      </c>
      <c r="D138" s="12" t="s">
        <v>106</v>
      </c>
      <c r="E138" s="19" t="s">
        <v>107</v>
      </c>
      <c r="F138" s="19" t="e" cm="1">
        <f t="array" ref="F138">_xlfn.XLOOKUP(AB138,'[1]AST submission list'!L$2:L394,'[1]AST submission list'!I$2:I394)</f>
        <v>#N/A</v>
      </c>
      <c r="G138" t="s">
        <v>181</v>
      </c>
      <c r="H138" t="s">
        <v>8</v>
      </c>
      <c r="I138">
        <v>86</v>
      </c>
      <c r="J138" s="31" t="s">
        <v>173</v>
      </c>
      <c r="K138" s="1" t="s">
        <v>427</v>
      </c>
      <c r="L138" s="31" t="s">
        <v>173</v>
      </c>
      <c r="M138" s="1" t="s">
        <v>428</v>
      </c>
      <c r="N138" s="31" t="s">
        <v>93</v>
      </c>
      <c r="O138" s="1" t="s">
        <v>419</v>
      </c>
      <c r="P138" s="31" t="s">
        <v>173</v>
      </c>
      <c r="Q138" s="1" t="s">
        <v>429</v>
      </c>
      <c r="R138" s="31" t="s">
        <v>175</v>
      </c>
      <c r="S138" s="1" t="s">
        <v>423</v>
      </c>
      <c r="T138" s="1" t="s">
        <v>427</v>
      </c>
      <c r="U138" s="1" t="s">
        <v>430</v>
      </c>
      <c r="V138" s="1" t="s">
        <v>428</v>
      </c>
      <c r="W138" s="1">
        <v>64</v>
      </c>
      <c r="X138" s="1" t="s">
        <v>430</v>
      </c>
      <c r="Y138" s="31" t="s">
        <v>176</v>
      </c>
      <c r="Z138" s="1">
        <v>1</v>
      </c>
      <c r="AB138" t="str">
        <f t="shared" si="2"/>
        <v>5001PFL</v>
      </c>
    </row>
    <row r="139" spans="1:28" x14ac:dyDescent="0.2">
      <c r="A139">
        <v>5067</v>
      </c>
      <c r="B139" s="1" t="s">
        <v>174</v>
      </c>
      <c r="C139">
        <v>1</v>
      </c>
      <c r="D139" s="12" t="s">
        <v>104</v>
      </c>
      <c r="E139" s="19" t="s">
        <v>105</v>
      </c>
      <c r="F139" s="19">
        <v>1</v>
      </c>
      <c r="G139" t="s">
        <v>180</v>
      </c>
      <c r="H139" t="s">
        <v>8</v>
      </c>
      <c r="I139">
        <v>24</v>
      </c>
      <c r="J139" s="31" t="s">
        <v>173</v>
      </c>
      <c r="K139" s="1" t="s">
        <v>427</v>
      </c>
      <c r="L139" s="31" t="s">
        <v>173</v>
      </c>
      <c r="M139" s="1" t="s">
        <v>428</v>
      </c>
      <c r="N139" s="31" t="s">
        <v>93</v>
      </c>
      <c r="O139" s="1" t="s">
        <v>419</v>
      </c>
      <c r="P139" s="31" t="s">
        <v>173</v>
      </c>
      <c r="Q139" s="1" t="s">
        <v>429</v>
      </c>
      <c r="R139" s="31" t="s">
        <v>175</v>
      </c>
      <c r="S139" s="1" t="s">
        <v>423</v>
      </c>
      <c r="T139" s="1" t="s">
        <v>427</v>
      </c>
      <c r="U139" s="1" t="s">
        <v>430</v>
      </c>
      <c r="V139" s="1" t="s">
        <v>428</v>
      </c>
      <c r="W139" s="1">
        <v>256</v>
      </c>
      <c r="X139" s="1" t="s">
        <v>430</v>
      </c>
      <c r="Y139" s="31" t="s">
        <v>176</v>
      </c>
      <c r="Z139" s="1">
        <v>1</v>
      </c>
      <c r="AB139" t="str">
        <f t="shared" si="2"/>
        <v>5067DOL</v>
      </c>
    </row>
    <row r="140" spans="1:28" x14ac:dyDescent="0.2">
      <c r="A140">
        <v>5067</v>
      </c>
      <c r="B140" s="1" t="s">
        <v>174</v>
      </c>
      <c r="C140">
        <v>1</v>
      </c>
      <c r="D140" s="12" t="s">
        <v>104</v>
      </c>
      <c r="E140" s="19" t="s">
        <v>105</v>
      </c>
      <c r="F140" s="19">
        <v>1</v>
      </c>
      <c r="G140" t="s">
        <v>181</v>
      </c>
      <c r="H140" t="s">
        <v>8</v>
      </c>
      <c r="I140">
        <v>87</v>
      </c>
      <c r="J140" s="31" t="s">
        <v>11</v>
      </c>
      <c r="K140" s="1">
        <v>0.25</v>
      </c>
      <c r="L140" s="31" t="s">
        <v>173</v>
      </c>
      <c r="M140" s="1" t="s">
        <v>428</v>
      </c>
      <c r="N140" s="31" t="s">
        <v>93</v>
      </c>
      <c r="O140" s="1" t="s">
        <v>419</v>
      </c>
      <c r="P140" s="31" t="s">
        <v>173</v>
      </c>
      <c r="Q140" s="1" t="s">
        <v>429</v>
      </c>
      <c r="R140" s="31" t="s">
        <v>175</v>
      </c>
      <c r="S140" s="1" t="s">
        <v>423</v>
      </c>
      <c r="T140" s="1">
        <v>0.25</v>
      </c>
      <c r="U140" s="1" t="s">
        <v>430</v>
      </c>
      <c r="V140" s="1" t="s">
        <v>428</v>
      </c>
      <c r="W140" s="1" t="s">
        <v>431</v>
      </c>
      <c r="X140" s="1">
        <v>2</v>
      </c>
      <c r="Y140" s="31" t="s">
        <v>176</v>
      </c>
      <c r="Z140" s="1">
        <v>1</v>
      </c>
      <c r="AB140" t="str">
        <f t="shared" si="2"/>
        <v>5067PFL</v>
      </c>
    </row>
    <row r="141" spans="1:28" x14ac:dyDescent="0.2">
      <c r="A141">
        <v>5067</v>
      </c>
      <c r="B141" s="1" t="s">
        <v>174</v>
      </c>
      <c r="C141">
        <v>1</v>
      </c>
      <c r="D141" s="12" t="s">
        <v>104</v>
      </c>
      <c r="E141" s="19" t="s">
        <v>105</v>
      </c>
      <c r="F141" s="19">
        <v>1</v>
      </c>
      <c r="G141" t="s">
        <v>180</v>
      </c>
      <c r="H141" t="s">
        <v>11</v>
      </c>
      <c r="I141">
        <v>25</v>
      </c>
      <c r="J141" s="31" t="s">
        <v>177</v>
      </c>
      <c r="K141" s="1">
        <v>0.5</v>
      </c>
      <c r="L141" s="31" t="s">
        <v>173</v>
      </c>
      <c r="M141" s="1">
        <v>1</v>
      </c>
      <c r="N141" s="31" t="s">
        <v>93</v>
      </c>
      <c r="O141" s="1" t="s">
        <v>419</v>
      </c>
      <c r="P141" s="31" t="s">
        <v>173</v>
      </c>
      <c r="Q141" s="1" t="s">
        <v>429</v>
      </c>
      <c r="R141" s="31" t="s">
        <v>175</v>
      </c>
      <c r="S141" s="1" t="s">
        <v>423</v>
      </c>
      <c r="T141" s="1">
        <v>2</v>
      </c>
      <c r="U141" s="1" t="s">
        <v>430</v>
      </c>
      <c r="V141" s="1" t="s">
        <v>428</v>
      </c>
      <c r="W141" s="1" t="s">
        <v>431</v>
      </c>
      <c r="X141" s="1">
        <v>2</v>
      </c>
      <c r="Y141" s="31" t="s">
        <v>176</v>
      </c>
      <c r="Z141" s="1">
        <v>1</v>
      </c>
      <c r="AB141" t="str">
        <f t="shared" si="2"/>
        <v>5067DOR</v>
      </c>
    </row>
    <row r="142" spans="1:28" x14ac:dyDescent="0.2">
      <c r="A142">
        <v>5067</v>
      </c>
      <c r="B142" s="1" t="s">
        <v>174</v>
      </c>
      <c r="C142">
        <v>1</v>
      </c>
      <c r="D142" s="12" t="s">
        <v>104</v>
      </c>
      <c r="E142" s="19" t="s">
        <v>105</v>
      </c>
      <c r="F142" s="19">
        <v>1</v>
      </c>
      <c r="G142" t="s">
        <v>181</v>
      </c>
      <c r="H142" t="s">
        <v>11</v>
      </c>
      <c r="I142">
        <v>88</v>
      </c>
      <c r="J142" s="31" t="s">
        <v>11</v>
      </c>
      <c r="K142" s="1">
        <v>0.25</v>
      </c>
      <c r="L142" s="31" t="s">
        <v>173</v>
      </c>
      <c r="M142" s="1" t="s">
        <v>428</v>
      </c>
      <c r="N142" s="31" t="s">
        <v>93</v>
      </c>
      <c r="O142" s="1" t="s">
        <v>419</v>
      </c>
      <c r="P142" s="31" t="s">
        <v>173</v>
      </c>
      <c r="Q142" s="1" t="s">
        <v>429</v>
      </c>
      <c r="R142" s="31" t="s">
        <v>175</v>
      </c>
      <c r="S142" s="1" t="s">
        <v>423</v>
      </c>
      <c r="T142" s="1">
        <v>0.25</v>
      </c>
      <c r="U142" s="1" t="s">
        <v>430</v>
      </c>
      <c r="V142" s="1" t="s">
        <v>428</v>
      </c>
      <c r="W142" s="1" t="s">
        <v>431</v>
      </c>
      <c r="X142" s="1">
        <v>2</v>
      </c>
      <c r="Y142" s="31" t="s">
        <v>176</v>
      </c>
      <c r="Z142" s="1">
        <v>1</v>
      </c>
      <c r="AB142" t="str">
        <f t="shared" si="2"/>
        <v>5067PFR</v>
      </c>
    </row>
    <row r="143" spans="1:28" x14ac:dyDescent="0.2">
      <c r="A143">
        <v>5078</v>
      </c>
      <c r="B143" s="1" t="s">
        <v>174</v>
      </c>
      <c r="C143">
        <v>2</v>
      </c>
      <c r="D143" s="12" t="s">
        <v>104</v>
      </c>
      <c r="E143" s="19" t="s">
        <v>105</v>
      </c>
      <c r="F143" s="19">
        <v>1</v>
      </c>
      <c r="G143" t="s">
        <v>180</v>
      </c>
      <c r="H143" t="s">
        <v>8</v>
      </c>
      <c r="I143" t="s">
        <v>178</v>
      </c>
      <c r="J143" s="31" t="s">
        <v>11</v>
      </c>
      <c r="K143" s="1">
        <v>0.25</v>
      </c>
      <c r="L143" s="31" t="s">
        <v>173</v>
      </c>
      <c r="M143" s="1" t="s">
        <v>428</v>
      </c>
      <c r="N143" s="31" t="s">
        <v>93</v>
      </c>
      <c r="O143" s="1" t="s">
        <v>419</v>
      </c>
      <c r="P143" s="31" t="s">
        <v>173</v>
      </c>
      <c r="Q143" s="1" t="s">
        <v>429</v>
      </c>
      <c r="R143" s="31" t="s">
        <v>175</v>
      </c>
      <c r="S143" s="1" t="s">
        <v>423</v>
      </c>
      <c r="T143" s="1">
        <v>1</v>
      </c>
      <c r="U143" s="1" t="s">
        <v>430</v>
      </c>
      <c r="V143" s="1" t="s">
        <v>428</v>
      </c>
      <c r="W143" s="1" t="s">
        <v>431</v>
      </c>
      <c r="X143" s="1">
        <v>2</v>
      </c>
      <c r="Y143" s="31" t="s">
        <v>176</v>
      </c>
      <c r="Z143" s="1">
        <v>1</v>
      </c>
      <c r="AB143" t="str">
        <f t="shared" si="2"/>
        <v>5078DOL</v>
      </c>
    </row>
    <row r="144" spans="1:28" x14ac:dyDescent="0.2">
      <c r="A144">
        <v>5078</v>
      </c>
      <c r="B144" s="1" t="s">
        <v>174</v>
      </c>
      <c r="C144">
        <v>2</v>
      </c>
      <c r="D144" s="12" t="s">
        <v>104</v>
      </c>
      <c r="E144" s="19" t="s">
        <v>105</v>
      </c>
      <c r="F144" s="19">
        <v>1</v>
      </c>
      <c r="G144" t="s">
        <v>180</v>
      </c>
      <c r="H144" t="s">
        <v>8</v>
      </c>
      <c r="I144" t="s">
        <v>179</v>
      </c>
      <c r="J144" s="31" t="s">
        <v>177</v>
      </c>
      <c r="K144" s="1">
        <v>0.5</v>
      </c>
      <c r="L144" s="31" t="s">
        <v>173</v>
      </c>
      <c r="M144" s="1">
        <v>1</v>
      </c>
      <c r="N144" s="31" t="s">
        <v>93</v>
      </c>
      <c r="O144" s="1" t="s">
        <v>419</v>
      </c>
      <c r="P144" s="31" t="s">
        <v>173</v>
      </c>
      <c r="Q144" s="1" t="s">
        <v>429</v>
      </c>
      <c r="R144" s="31" t="s">
        <v>175</v>
      </c>
      <c r="S144" s="1" t="s">
        <v>423</v>
      </c>
      <c r="T144" s="1">
        <v>1</v>
      </c>
      <c r="U144" s="1" t="s">
        <v>430</v>
      </c>
      <c r="V144" s="1" t="s">
        <v>428</v>
      </c>
      <c r="W144" s="1" t="s">
        <v>431</v>
      </c>
      <c r="X144" s="1">
        <v>2</v>
      </c>
      <c r="Y144" s="31" t="s">
        <v>176</v>
      </c>
      <c r="Z144" s="1">
        <v>1</v>
      </c>
      <c r="AB144" t="str">
        <f t="shared" si="2"/>
        <v>5078DOL</v>
      </c>
    </row>
    <row r="145" spans="1:28" s="39" customFormat="1" x14ac:dyDescent="0.2">
      <c r="A145">
        <v>5078</v>
      </c>
      <c r="B145" s="1" t="s">
        <v>174</v>
      </c>
      <c r="C145">
        <v>2</v>
      </c>
      <c r="D145" s="12" t="s">
        <v>104</v>
      </c>
      <c r="E145" s="19" t="s">
        <v>105</v>
      </c>
      <c r="F145" s="19">
        <v>1</v>
      </c>
      <c r="G145" t="s">
        <v>181</v>
      </c>
      <c r="H145" t="s">
        <v>8</v>
      </c>
      <c r="I145">
        <v>89</v>
      </c>
      <c r="J145" s="31" t="s">
        <v>11</v>
      </c>
      <c r="K145" s="1" t="s">
        <v>427</v>
      </c>
      <c r="L145" s="31" t="s">
        <v>173</v>
      </c>
      <c r="M145" s="1" t="s">
        <v>428</v>
      </c>
      <c r="N145" s="31" t="s">
        <v>93</v>
      </c>
      <c r="O145" s="1" t="s">
        <v>419</v>
      </c>
      <c r="P145" s="31" t="s">
        <v>173</v>
      </c>
      <c r="Q145" s="1" t="s">
        <v>429</v>
      </c>
      <c r="R145" s="31" t="s">
        <v>175</v>
      </c>
      <c r="S145" s="1" t="s">
        <v>423</v>
      </c>
      <c r="T145" s="1">
        <v>0.25</v>
      </c>
      <c r="U145" s="1" t="s">
        <v>430</v>
      </c>
      <c r="V145" s="1" t="s">
        <v>428</v>
      </c>
      <c r="W145" s="1" t="s">
        <v>431</v>
      </c>
      <c r="X145" s="1">
        <v>2</v>
      </c>
      <c r="Y145" s="31" t="s">
        <v>176</v>
      </c>
      <c r="Z145" s="1">
        <v>1</v>
      </c>
      <c r="AA145"/>
      <c r="AB145" t="str">
        <f t="shared" si="2"/>
        <v>5078PFL</v>
      </c>
    </row>
    <row r="146" spans="1:28" s="39" customFormat="1" x14ac:dyDescent="0.2">
      <c r="A146">
        <v>5078</v>
      </c>
      <c r="B146" s="1" t="s">
        <v>174</v>
      </c>
      <c r="C146">
        <v>2</v>
      </c>
      <c r="D146" s="12" t="s">
        <v>104</v>
      </c>
      <c r="E146" s="19" t="s">
        <v>105</v>
      </c>
      <c r="F146" s="19">
        <v>1</v>
      </c>
      <c r="G146" t="s">
        <v>180</v>
      </c>
      <c r="H146" t="s">
        <v>11</v>
      </c>
      <c r="I146">
        <v>27</v>
      </c>
      <c r="J146" s="31" t="s">
        <v>11</v>
      </c>
      <c r="K146" s="1">
        <v>0.25</v>
      </c>
      <c r="L146" s="31" t="s">
        <v>173</v>
      </c>
      <c r="M146" s="1" t="s">
        <v>428</v>
      </c>
      <c r="N146" s="31" t="s">
        <v>93</v>
      </c>
      <c r="O146" s="1" t="s">
        <v>419</v>
      </c>
      <c r="P146" s="31" t="s">
        <v>173</v>
      </c>
      <c r="Q146" s="1" t="s">
        <v>429</v>
      </c>
      <c r="R146" s="31" t="s">
        <v>175</v>
      </c>
      <c r="S146" s="1" t="s">
        <v>423</v>
      </c>
      <c r="T146" s="1">
        <v>0.25</v>
      </c>
      <c r="U146" s="1" t="s">
        <v>430</v>
      </c>
      <c r="V146" s="1" t="s">
        <v>428</v>
      </c>
      <c r="W146" s="1" t="s">
        <v>431</v>
      </c>
      <c r="X146" s="1">
        <v>2</v>
      </c>
      <c r="Y146" s="31" t="s">
        <v>176</v>
      </c>
      <c r="Z146" s="1">
        <v>1</v>
      </c>
      <c r="AA146"/>
      <c r="AB146" t="str">
        <f t="shared" si="2"/>
        <v>5078DOR</v>
      </c>
    </row>
    <row r="147" spans="1:28" x14ac:dyDescent="0.2">
      <c r="A147">
        <v>5078</v>
      </c>
      <c r="B147" s="1" t="s">
        <v>174</v>
      </c>
      <c r="C147">
        <v>2</v>
      </c>
      <c r="D147" s="12" t="s">
        <v>104</v>
      </c>
      <c r="E147" s="19" t="s">
        <v>105</v>
      </c>
      <c r="F147" s="19">
        <v>1</v>
      </c>
      <c r="G147" t="s">
        <v>181</v>
      </c>
      <c r="H147" t="s">
        <v>11</v>
      </c>
      <c r="I147">
        <v>90</v>
      </c>
      <c r="J147" s="31" t="s">
        <v>177</v>
      </c>
      <c r="K147" s="1">
        <v>0.5</v>
      </c>
      <c r="L147" s="31" t="s">
        <v>173</v>
      </c>
      <c r="M147" s="1" t="s">
        <v>428</v>
      </c>
      <c r="N147" s="31" t="s">
        <v>93</v>
      </c>
      <c r="O147" s="1" t="s">
        <v>419</v>
      </c>
      <c r="P147" s="31" t="s">
        <v>173</v>
      </c>
      <c r="Q147" s="1" t="s">
        <v>429</v>
      </c>
      <c r="R147" s="31" t="s">
        <v>175</v>
      </c>
      <c r="S147" s="1" t="s">
        <v>423</v>
      </c>
      <c r="T147" s="1">
        <v>1</v>
      </c>
      <c r="U147" s="1" t="s">
        <v>430</v>
      </c>
      <c r="V147" s="1" t="s">
        <v>428</v>
      </c>
      <c r="W147" s="1" t="s">
        <v>431</v>
      </c>
      <c r="X147" s="1">
        <v>2</v>
      </c>
      <c r="Y147" s="31" t="s">
        <v>176</v>
      </c>
      <c r="Z147" s="1">
        <v>1</v>
      </c>
      <c r="AB147" t="str">
        <f t="shared" si="2"/>
        <v>5078PFR</v>
      </c>
    </row>
    <row r="148" spans="1:28" x14ac:dyDescent="0.2">
      <c r="A148">
        <v>5134</v>
      </c>
      <c r="B148" s="1" t="s">
        <v>174</v>
      </c>
      <c r="C148">
        <v>3</v>
      </c>
      <c r="D148" s="12" t="s">
        <v>100</v>
      </c>
      <c r="E148" s="19" t="s">
        <v>101</v>
      </c>
      <c r="F148" s="19">
        <v>1</v>
      </c>
      <c r="G148" t="s">
        <v>180</v>
      </c>
      <c r="H148" t="s">
        <v>11</v>
      </c>
      <c r="I148">
        <v>28</v>
      </c>
      <c r="J148" s="31" t="s">
        <v>11</v>
      </c>
      <c r="K148" s="1">
        <v>0.25</v>
      </c>
      <c r="L148" s="31" t="s">
        <v>173</v>
      </c>
      <c r="M148" s="1" t="s">
        <v>428</v>
      </c>
      <c r="N148" s="31" t="s">
        <v>93</v>
      </c>
      <c r="O148" s="1" t="s">
        <v>419</v>
      </c>
      <c r="P148" s="31" t="s">
        <v>173</v>
      </c>
      <c r="Q148" s="1" t="s">
        <v>429</v>
      </c>
      <c r="R148" s="31" t="s">
        <v>175</v>
      </c>
      <c r="S148" s="1" t="s">
        <v>423</v>
      </c>
      <c r="T148" s="1">
        <v>0.25</v>
      </c>
      <c r="U148" s="1" t="s">
        <v>430</v>
      </c>
      <c r="V148" s="1" t="s">
        <v>428</v>
      </c>
      <c r="W148" s="1" t="s">
        <v>433</v>
      </c>
      <c r="X148" s="1" t="s">
        <v>430</v>
      </c>
      <c r="Y148" s="31" t="s">
        <v>176</v>
      </c>
      <c r="Z148" s="1">
        <v>1</v>
      </c>
      <c r="AB148" t="str">
        <f t="shared" si="2"/>
        <v>5134DOR</v>
      </c>
    </row>
    <row r="149" spans="1:28" x14ac:dyDescent="0.2">
      <c r="A149">
        <v>5134</v>
      </c>
      <c r="B149" s="1" t="s">
        <v>174</v>
      </c>
      <c r="C149">
        <v>3</v>
      </c>
      <c r="D149" s="12" t="s">
        <v>100</v>
      </c>
      <c r="E149" s="19" t="s">
        <v>101</v>
      </c>
      <c r="F149" s="19">
        <v>1</v>
      </c>
      <c r="G149" t="s">
        <v>181</v>
      </c>
      <c r="H149" t="s">
        <v>11</v>
      </c>
      <c r="I149">
        <v>91</v>
      </c>
      <c r="J149" s="31" t="s">
        <v>11</v>
      </c>
      <c r="K149" s="1">
        <v>0.25</v>
      </c>
      <c r="L149" s="31" t="s">
        <v>173</v>
      </c>
      <c r="M149" s="1" t="s">
        <v>428</v>
      </c>
      <c r="N149" s="31" t="s">
        <v>93</v>
      </c>
      <c r="O149" s="1" t="s">
        <v>419</v>
      </c>
      <c r="P149" s="31" t="s">
        <v>173</v>
      </c>
      <c r="Q149" s="1" t="s">
        <v>429</v>
      </c>
      <c r="R149" s="31" t="s">
        <v>175</v>
      </c>
      <c r="S149" s="1" t="s">
        <v>423</v>
      </c>
      <c r="T149" s="1">
        <v>0.5</v>
      </c>
      <c r="U149" s="1" t="s">
        <v>430</v>
      </c>
      <c r="V149" s="1" t="s">
        <v>428</v>
      </c>
      <c r="W149" s="1" t="s">
        <v>433</v>
      </c>
      <c r="X149" s="1" t="s">
        <v>430</v>
      </c>
      <c r="Y149" s="31" t="s">
        <v>176</v>
      </c>
      <c r="Z149" s="1">
        <v>1</v>
      </c>
      <c r="AB149" t="str">
        <f t="shared" si="2"/>
        <v>5134PFR</v>
      </c>
    </row>
    <row r="150" spans="1:28" x14ac:dyDescent="0.2">
      <c r="A150">
        <v>5142</v>
      </c>
      <c r="B150" s="1" t="s">
        <v>174</v>
      </c>
      <c r="C150">
        <v>1</v>
      </c>
      <c r="D150" s="12" t="s">
        <v>90</v>
      </c>
      <c r="E150" s="19" t="s">
        <v>91</v>
      </c>
      <c r="F150" s="19" t="e" cm="1">
        <f t="array" ref="F150">_xlfn.XLOOKUP(AB150,'[1]AST submission list'!L$2:L406,'[1]AST submission list'!I$2:I406)</f>
        <v>#N/A</v>
      </c>
      <c r="G150" t="s">
        <v>181</v>
      </c>
      <c r="H150" t="s">
        <v>8</v>
      </c>
      <c r="I150">
        <v>92</v>
      </c>
      <c r="J150" s="31" t="s">
        <v>173</v>
      </c>
      <c r="K150" s="1" t="s">
        <v>427</v>
      </c>
      <c r="L150" s="31" t="s">
        <v>173</v>
      </c>
      <c r="M150" s="1" t="s">
        <v>428</v>
      </c>
      <c r="N150" s="31" t="s">
        <v>93</v>
      </c>
      <c r="O150" s="1" t="s">
        <v>419</v>
      </c>
      <c r="P150" s="31" t="s">
        <v>173</v>
      </c>
      <c r="Q150" s="1" t="s">
        <v>429</v>
      </c>
      <c r="R150" s="31" t="s">
        <v>175</v>
      </c>
      <c r="S150" s="1" t="s">
        <v>423</v>
      </c>
      <c r="T150" s="1" t="s">
        <v>427</v>
      </c>
      <c r="U150" s="1" t="s">
        <v>430</v>
      </c>
      <c r="V150" s="1" t="s">
        <v>428</v>
      </c>
      <c r="W150" s="1" t="s">
        <v>433</v>
      </c>
      <c r="X150" s="1" t="s">
        <v>430</v>
      </c>
      <c r="Y150" s="31" t="s">
        <v>176</v>
      </c>
      <c r="Z150" s="1">
        <v>1</v>
      </c>
      <c r="AA150" s="39"/>
      <c r="AB150" t="str">
        <f t="shared" si="2"/>
        <v>5142PFL</v>
      </c>
    </row>
    <row r="151" spans="1:28" x14ac:dyDescent="0.2">
      <c r="A151">
        <v>5438</v>
      </c>
      <c r="B151" s="1" t="s">
        <v>174</v>
      </c>
      <c r="C151">
        <v>3</v>
      </c>
      <c r="D151" s="12" t="s">
        <v>104</v>
      </c>
      <c r="E151" s="19" t="s">
        <v>105</v>
      </c>
      <c r="F151" s="19">
        <v>1</v>
      </c>
      <c r="G151" t="s">
        <v>180</v>
      </c>
      <c r="H151" t="s">
        <v>11</v>
      </c>
      <c r="I151">
        <v>29</v>
      </c>
      <c r="J151" s="31" t="s">
        <v>11</v>
      </c>
      <c r="K151" s="1">
        <v>0.25</v>
      </c>
      <c r="L151" s="31" t="s">
        <v>173</v>
      </c>
      <c r="M151" s="1" t="s">
        <v>428</v>
      </c>
      <c r="N151" s="31" t="s">
        <v>93</v>
      </c>
      <c r="O151" s="1" t="s">
        <v>419</v>
      </c>
      <c r="P151" s="31" t="s">
        <v>173</v>
      </c>
      <c r="Q151" s="1" t="s">
        <v>429</v>
      </c>
      <c r="R151" s="31" t="s">
        <v>175</v>
      </c>
      <c r="S151" s="1" t="s">
        <v>423</v>
      </c>
      <c r="T151" s="1">
        <v>1</v>
      </c>
      <c r="U151" s="1" t="s">
        <v>430</v>
      </c>
      <c r="V151" s="1" t="s">
        <v>428</v>
      </c>
      <c r="W151" s="1" t="s">
        <v>431</v>
      </c>
      <c r="X151" s="1">
        <v>4</v>
      </c>
      <c r="Y151" s="31" t="s">
        <v>176</v>
      </c>
      <c r="Z151" s="1">
        <v>1</v>
      </c>
      <c r="AA151" s="39"/>
      <c r="AB151" t="str">
        <f t="shared" si="2"/>
        <v>5438DOR</v>
      </c>
    </row>
    <row r="152" spans="1:28" x14ac:dyDescent="0.2">
      <c r="A152">
        <v>5438</v>
      </c>
      <c r="B152" s="1" t="s">
        <v>174</v>
      </c>
      <c r="C152">
        <v>3</v>
      </c>
      <c r="D152" s="12" t="s">
        <v>104</v>
      </c>
      <c r="E152" s="19" t="s">
        <v>105</v>
      </c>
      <c r="F152" s="19">
        <v>1</v>
      </c>
      <c r="G152" t="s">
        <v>181</v>
      </c>
      <c r="H152" t="s">
        <v>11</v>
      </c>
      <c r="I152">
        <v>93</v>
      </c>
      <c r="J152" s="31" t="s">
        <v>11</v>
      </c>
      <c r="K152" s="1">
        <v>0.25</v>
      </c>
      <c r="L152" s="31" t="s">
        <v>173</v>
      </c>
      <c r="M152" s="1" t="s">
        <v>428</v>
      </c>
      <c r="N152" s="31" t="s">
        <v>93</v>
      </c>
      <c r="O152" s="1" t="s">
        <v>419</v>
      </c>
      <c r="P152" s="31" t="s">
        <v>173</v>
      </c>
      <c r="Q152" s="1" t="s">
        <v>429</v>
      </c>
      <c r="R152" s="31" t="s">
        <v>175</v>
      </c>
      <c r="S152" s="1" t="s">
        <v>423</v>
      </c>
      <c r="T152" s="1">
        <v>0.5</v>
      </c>
      <c r="U152" s="1" t="s">
        <v>430</v>
      </c>
      <c r="V152" s="1" t="s">
        <v>428</v>
      </c>
      <c r="W152" s="1" t="s">
        <v>431</v>
      </c>
      <c r="X152" s="1">
        <v>2</v>
      </c>
      <c r="Y152" s="31" t="s">
        <v>176</v>
      </c>
      <c r="Z152" s="1">
        <v>1</v>
      </c>
      <c r="AB152" t="str">
        <f t="shared" si="2"/>
        <v>5438PFR</v>
      </c>
    </row>
    <row r="153" spans="1:28" x14ac:dyDescent="0.2">
      <c r="A153">
        <v>5531</v>
      </c>
      <c r="B153" s="1" t="s">
        <v>174</v>
      </c>
      <c r="C153">
        <v>3</v>
      </c>
      <c r="D153" s="12" t="s">
        <v>90</v>
      </c>
      <c r="E153" s="19" t="s">
        <v>91</v>
      </c>
      <c r="F153" s="19" t="e" cm="1">
        <f t="array" ref="F153">_xlfn.XLOOKUP(AB153,'[1]AST submission list'!L$2:L409,'[1]AST submission list'!I$2:I409)</f>
        <v>#N/A</v>
      </c>
      <c r="G153" t="s">
        <v>181</v>
      </c>
      <c r="H153" t="s">
        <v>8</v>
      </c>
      <c r="I153">
        <v>94</v>
      </c>
      <c r="J153" s="31" t="s">
        <v>173</v>
      </c>
      <c r="K153" s="1" t="s">
        <v>427</v>
      </c>
      <c r="L153" s="31" t="s">
        <v>173</v>
      </c>
      <c r="M153" s="1" t="s">
        <v>428</v>
      </c>
      <c r="N153" s="31" t="s">
        <v>93</v>
      </c>
      <c r="O153" s="1" t="s">
        <v>419</v>
      </c>
      <c r="P153" s="31" t="s">
        <v>173</v>
      </c>
      <c r="Q153" s="1" t="s">
        <v>429</v>
      </c>
      <c r="R153" s="31" t="s">
        <v>175</v>
      </c>
      <c r="S153" s="1" t="s">
        <v>423</v>
      </c>
      <c r="T153" s="1" t="s">
        <v>427</v>
      </c>
      <c r="U153" s="1" t="s">
        <v>430</v>
      </c>
      <c r="V153" s="1" t="s">
        <v>428</v>
      </c>
      <c r="W153" s="1" t="s">
        <v>433</v>
      </c>
      <c r="X153" s="1" t="s">
        <v>430</v>
      </c>
      <c r="Y153" s="31" t="s">
        <v>176</v>
      </c>
      <c r="Z153" s="1">
        <v>1</v>
      </c>
      <c r="AB153" t="str">
        <f t="shared" si="2"/>
        <v>5531PFL</v>
      </c>
    </row>
    <row r="154" spans="1:28" x14ac:dyDescent="0.2">
      <c r="A154">
        <v>5531</v>
      </c>
      <c r="B154" s="1" t="s">
        <v>174</v>
      </c>
      <c r="C154">
        <v>3</v>
      </c>
      <c r="D154" s="12" t="s">
        <v>90</v>
      </c>
      <c r="E154" s="19" t="s">
        <v>91</v>
      </c>
      <c r="F154" s="19" t="e" cm="1">
        <f t="array" ref="F154">_xlfn.XLOOKUP(AB154,'[1]AST submission list'!L$2:L410,'[1]AST submission list'!I$2:I410)</f>
        <v>#N/A</v>
      </c>
      <c r="G154" t="s">
        <v>181</v>
      </c>
      <c r="H154" t="s">
        <v>11</v>
      </c>
      <c r="I154">
        <v>95</v>
      </c>
      <c r="J154" s="31" t="s">
        <v>173</v>
      </c>
      <c r="K154" s="1" t="s">
        <v>427</v>
      </c>
      <c r="L154" s="31" t="s">
        <v>173</v>
      </c>
      <c r="M154" s="1" t="s">
        <v>428</v>
      </c>
      <c r="N154" s="31" t="s">
        <v>93</v>
      </c>
      <c r="O154" s="1" t="s">
        <v>419</v>
      </c>
      <c r="P154" s="31" t="s">
        <v>177</v>
      </c>
      <c r="Q154" s="1">
        <v>4</v>
      </c>
      <c r="R154" s="31" t="s">
        <v>175</v>
      </c>
      <c r="S154" s="1" t="s">
        <v>423</v>
      </c>
      <c r="T154" s="1" t="s">
        <v>427</v>
      </c>
      <c r="U154" s="1" t="s">
        <v>430</v>
      </c>
      <c r="V154" s="1" t="s">
        <v>428</v>
      </c>
      <c r="W154" s="1" t="s">
        <v>433</v>
      </c>
      <c r="X154" s="1" t="s">
        <v>430</v>
      </c>
      <c r="Y154" s="31" t="s">
        <v>176</v>
      </c>
      <c r="Z154" s="1">
        <v>1</v>
      </c>
      <c r="AB154" t="str">
        <f t="shared" si="2"/>
        <v>5531PFR</v>
      </c>
    </row>
    <row r="155" spans="1:28" x14ac:dyDescent="0.2">
      <c r="A155">
        <v>5557</v>
      </c>
      <c r="B155" s="1" t="s">
        <v>174</v>
      </c>
      <c r="C155">
        <v>2</v>
      </c>
      <c r="D155" s="12" t="s">
        <v>108</v>
      </c>
      <c r="E155" s="19"/>
      <c r="F155" s="19" t="e" cm="1">
        <f t="array" ref="F155">_xlfn.XLOOKUP(AB155,'[1]AST submission list'!L$2:L412,'[1]AST submission list'!I$2:I412)</f>
        <v>#N/A</v>
      </c>
      <c r="G155" t="s">
        <v>181</v>
      </c>
      <c r="H155" t="s">
        <v>8</v>
      </c>
      <c r="I155">
        <v>96</v>
      </c>
      <c r="J155" s="31" t="s">
        <v>173</v>
      </c>
      <c r="K155" s="1" t="s">
        <v>427</v>
      </c>
      <c r="L155" s="31" t="s">
        <v>173</v>
      </c>
      <c r="M155" s="1">
        <v>1</v>
      </c>
      <c r="N155" s="31" t="s">
        <v>93</v>
      </c>
      <c r="O155" s="1" t="s">
        <v>419</v>
      </c>
      <c r="P155" s="31" t="s">
        <v>173</v>
      </c>
      <c r="Q155" s="1" t="s">
        <v>429</v>
      </c>
      <c r="R155" s="31" t="s">
        <v>175</v>
      </c>
      <c r="S155" s="1" t="s">
        <v>423</v>
      </c>
      <c r="T155" s="1" t="s">
        <v>427</v>
      </c>
      <c r="U155" s="1" t="s">
        <v>430</v>
      </c>
      <c r="V155" s="1" t="s">
        <v>428</v>
      </c>
      <c r="W155" s="1" t="s">
        <v>433</v>
      </c>
      <c r="X155" s="1" t="s">
        <v>430</v>
      </c>
      <c r="Y155" s="31" t="s">
        <v>176</v>
      </c>
      <c r="Z155" s="1">
        <v>1</v>
      </c>
      <c r="AB155" t="str">
        <f t="shared" si="2"/>
        <v>5557PFL</v>
      </c>
    </row>
    <row r="156" spans="1:28" x14ac:dyDescent="0.2">
      <c r="A156">
        <v>5557</v>
      </c>
      <c r="B156" s="1" t="s">
        <v>174</v>
      </c>
      <c r="C156">
        <v>2</v>
      </c>
      <c r="D156" s="12" t="s">
        <v>108</v>
      </c>
      <c r="E156" s="19" t="s">
        <v>101</v>
      </c>
      <c r="F156" s="19">
        <v>1</v>
      </c>
      <c r="G156" t="s">
        <v>180</v>
      </c>
      <c r="H156" t="s">
        <v>11</v>
      </c>
      <c r="I156">
        <v>30</v>
      </c>
      <c r="J156" s="31" t="s">
        <v>173</v>
      </c>
      <c r="K156" s="1" t="s">
        <v>427</v>
      </c>
      <c r="L156" s="31" t="s">
        <v>173</v>
      </c>
      <c r="M156" s="1" t="s">
        <v>428</v>
      </c>
      <c r="N156" s="31" t="s">
        <v>93</v>
      </c>
      <c r="O156" s="1" t="s">
        <v>419</v>
      </c>
      <c r="P156" s="31" t="s">
        <v>173</v>
      </c>
      <c r="Q156" s="1" t="s">
        <v>429</v>
      </c>
      <c r="R156" s="31" t="s">
        <v>175</v>
      </c>
      <c r="S156" s="1" t="s">
        <v>423</v>
      </c>
      <c r="T156" s="1" t="s">
        <v>427</v>
      </c>
      <c r="U156" s="1" t="s">
        <v>430</v>
      </c>
      <c r="V156" s="1" t="s">
        <v>428</v>
      </c>
      <c r="W156" s="1" t="s">
        <v>433</v>
      </c>
      <c r="X156" s="1" t="s">
        <v>430</v>
      </c>
      <c r="Y156" s="31" t="s">
        <v>176</v>
      </c>
      <c r="Z156" s="1">
        <v>1</v>
      </c>
      <c r="AB156" t="str">
        <f t="shared" si="2"/>
        <v>5557DOR</v>
      </c>
    </row>
    <row r="157" spans="1:28" x14ac:dyDescent="0.2">
      <c r="A157">
        <v>5557</v>
      </c>
      <c r="B157" s="1" t="s">
        <v>174</v>
      </c>
      <c r="C157">
        <v>2</v>
      </c>
      <c r="D157" s="12" t="s">
        <v>100</v>
      </c>
      <c r="E157" s="19" t="s">
        <v>101</v>
      </c>
      <c r="F157" s="19">
        <v>1</v>
      </c>
      <c r="G157" t="s">
        <v>181</v>
      </c>
      <c r="H157" t="s">
        <v>11</v>
      </c>
      <c r="I157">
        <v>97</v>
      </c>
      <c r="J157" s="31" t="s">
        <v>173</v>
      </c>
      <c r="K157" s="1" t="s">
        <v>427</v>
      </c>
      <c r="L157" s="31" t="s">
        <v>173</v>
      </c>
      <c r="M157" s="1">
        <v>1</v>
      </c>
      <c r="N157" s="31" t="s">
        <v>93</v>
      </c>
      <c r="O157" s="1" t="s">
        <v>419</v>
      </c>
      <c r="P157" s="31" t="s">
        <v>173</v>
      </c>
      <c r="Q157" s="1" t="s">
        <v>429</v>
      </c>
      <c r="R157" s="31" t="s">
        <v>175</v>
      </c>
      <c r="S157" s="1" t="s">
        <v>423</v>
      </c>
      <c r="T157" s="1" t="s">
        <v>427</v>
      </c>
      <c r="U157" s="1" t="s">
        <v>430</v>
      </c>
      <c r="V157" s="1" t="s">
        <v>428</v>
      </c>
      <c r="W157" s="1" t="s">
        <v>433</v>
      </c>
      <c r="X157" s="1" t="s">
        <v>430</v>
      </c>
      <c r="Y157" s="31" t="s">
        <v>176</v>
      </c>
      <c r="Z157" s="1">
        <v>1</v>
      </c>
      <c r="AB157" t="str">
        <f t="shared" si="2"/>
        <v>5557PFR</v>
      </c>
    </row>
    <row r="158" spans="1:28" x14ac:dyDescent="0.2">
      <c r="A158">
        <v>5632</v>
      </c>
      <c r="B158" s="1" t="s">
        <v>174</v>
      </c>
      <c r="C158">
        <v>2</v>
      </c>
      <c r="D158" s="12" t="s">
        <v>108</v>
      </c>
      <c r="E158" s="19"/>
      <c r="F158" s="19" t="e" cm="1">
        <f t="array" ref="F158">_xlfn.XLOOKUP(AB158,'[1]AST submission list'!L$2:L414,'[1]AST submission list'!I$2:I414)</f>
        <v>#N/A</v>
      </c>
      <c r="G158" t="s">
        <v>181</v>
      </c>
      <c r="H158" t="s">
        <v>8</v>
      </c>
      <c r="I158">
        <v>98</v>
      </c>
      <c r="J158" s="31" t="s">
        <v>173</v>
      </c>
      <c r="K158" s="1" t="s">
        <v>427</v>
      </c>
      <c r="L158" s="31" t="s">
        <v>173</v>
      </c>
      <c r="M158" s="1" t="s">
        <v>428</v>
      </c>
      <c r="N158" s="31" t="s">
        <v>93</v>
      </c>
      <c r="O158" s="1" t="s">
        <v>419</v>
      </c>
      <c r="P158" s="31" t="s">
        <v>173</v>
      </c>
      <c r="Q158" s="1" t="s">
        <v>429</v>
      </c>
      <c r="R158" s="31" t="s">
        <v>175</v>
      </c>
      <c r="S158" s="1" t="s">
        <v>423</v>
      </c>
      <c r="T158" s="1" t="s">
        <v>427</v>
      </c>
      <c r="U158" s="1" t="s">
        <v>430</v>
      </c>
      <c r="V158" s="1" t="s">
        <v>428</v>
      </c>
      <c r="W158" s="1" t="s">
        <v>431</v>
      </c>
      <c r="X158" s="1" t="s">
        <v>430</v>
      </c>
      <c r="Y158" s="31" t="s">
        <v>176</v>
      </c>
      <c r="Z158" s="1">
        <v>1</v>
      </c>
      <c r="AB158" t="str">
        <f t="shared" si="2"/>
        <v>5632PFL</v>
      </c>
    </row>
    <row r="159" spans="1:28" x14ac:dyDescent="0.2">
      <c r="A159">
        <v>5682</v>
      </c>
      <c r="B159" s="1" t="s">
        <v>174</v>
      </c>
      <c r="C159">
        <v>2</v>
      </c>
      <c r="D159" s="12" t="s">
        <v>104</v>
      </c>
      <c r="E159" s="19" t="s">
        <v>105</v>
      </c>
      <c r="F159" s="19">
        <v>1</v>
      </c>
      <c r="G159" t="s">
        <v>180</v>
      </c>
      <c r="H159" t="s">
        <v>8</v>
      </c>
      <c r="I159">
        <v>31</v>
      </c>
      <c r="J159" s="31" t="s">
        <v>11</v>
      </c>
      <c r="K159" s="1">
        <v>0.25</v>
      </c>
      <c r="L159" s="31" t="s">
        <v>173</v>
      </c>
      <c r="M159" s="1" t="s">
        <v>428</v>
      </c>
      <c r="N159" s="31" t="s">
        <v>93</v>
      </c>
      <c r="O159" s="1" t="s">
        <v>419</v>
      </c>
      <c r="P159" s="31" t="s">
        <v>173</v>
      </c>
      <c r="Q159" s="1" t="s">
        <v>429</v>
      </c>
      <c r="R159" s="31" t="s">
        <v>175</v>
      </c>
      <c r="S159" s="1" t="s">
        <v>423</v>
      </c>
      <c r="T159" s="1">
        <v>0.5</v>
      </c>
      <c r="U159" s="1" t="s">
        <v>430</v>
      </c>
      <c r="V159" s="1" t="s">
        <v>428</v>
      </c>
      <c r="W159" s="1">
        <v>256</v>
      </c>
      <c r="X159" s="1">
        <v>2</v>
      </c>
      <c r="Y159" s="31" t="s">
        <v>176</v>
      </c>
      <c r="Z159" s="1">
        <v>1</v>
      </c>
      <c r="AB159" t="str">
        <f t="shared" si="2"/>
        <v>5682DOL</v>
      </c>
    </row>
    <row r="160" spans="1:28" x14ac:dyDescent="0.2">
      <c r="A160">
        <v>5682</v>
      </c>
      <c r="B160" s="1" t="s">
        <v>174</v>
      </c>
      <c r="C160">
        <v>2</v>
      </c>
      <c r="D160" s="12" t="s">
        <v>104</v>
      </c>
      <c r="E160" s="19" t="s">
        <v>105</v>
      </c>
      <c r="F160" s="19">
        <v>1</v>
      </c>
      <c r="G160" t="s">
        <v>181</v>
      </c>
      <c r="H160" t="s">
        <v>8</v>
      </c>
      <c r="I160">
        <v>99</v>
      </c>
      <c r="J160" s="31" t="s">
        <v>177</v>
      </c>
      <c r="K160" s="1">
        <v>1</v>
      </c>
      <c r="L160" s="31" t="s">
        <v>173</v>
      </c>
      <c r="M160" s="1" t="s">
        <v>428</v>
      </c>
      <c r="N160" s="31" t="s">
        <v>93</v>
      </c>
      <c r="O160" s="1" t="s">
        <v>419</v>
      </c>
      <c r="P160" s="31" t="s">
        <v>173</v>
      </c>
      <c r="Q160" s="1" t="s">
        <v>429</v>
      </c>
      <c r="R160" s="31" t="s">
        <v>175</v>
      </c>
      <c r="S160" s="1" t="s">
        <v>423</v>
      </c>
      <c r="T160" s="1">
        <v>0.5</v>
      </c>
      <c r="U160" s="1" t="s">
        <v>430</v>
      </c>
      <c r="V160" s="1" t="s">
        <v>428</v>
      </c>
      <c r="W160" s="1" t="s">
        <v>431</v>
      </c>
      <c r="X160" s="1">
        <v>2</v>
      </c>
      <c r="Y160" s="31" t="s">
        <v>176</v>
      </c>
      <c r="Z160" s="1">
        <v>1</v>
      </c>
      <c r="AB160" t="str">
        <f t="shared" si="2"/>
        <v>5682PFL</v>
      </c>
    </row>
    <row r="161" spans="1:28" x14ac:dyDescent="0.2">
      <c r="A161">
        <v>5682</v>
      </c>
      <c r="B161" s="1" t="s">
        <v>174</v>
      </c>
      <c r="C161">
        <v>2</v>
      </c>
      <c r="D161" s="12" t="s">
        <v>104</v>
      </c>
      <c r="E161" s="19" t="s">
        <v>105</v>
      </c>
      <c r="F161" s="19">
        <v>1</v>
      </c>
      <c r="G161" t="s">
        <v>180</v>
      </c>
      <c r="H161" t="s">
        <v>11</v>
      </c>
      <c r="I161">
        <v>32</v>
      </c>
      <c r="J161" s="31" t="s">
        <v>173</v>
      </c>
      <c r="K161" s="1" t="s">
        <v>427</v>
      </c>
      <c r="L161" s="31" t="s">
        <v>173</v>
      </c>
      <c r="M161" s="1" t="s">
        <v>428</v>
      </c>
      <c r="N161" s="31" t="s">
        <v>93</v>
      </c>
      <c r="O161" s="1" t="s">
        <v>419</v>
      </c>
      <c r="P161" s="31" t="s">
        <v>173</v>
      </c>
      <c r="Q161" s="1" t="s">
        <v>429</v>
      </c>
      <c r="R161" s="31" t="s">
        <v>175</v>
      </c>
      <c r="S161" s="1" t="s">
        <v>423</v>
      </c>
      <c r="T161" s="1" t="s">
        <v>427</v>
      </c>
      <c r="U161" s="1" t="s">
        <v>430</v>
      </c>
      <c r="V161" s="1" t="s">
        <v>428</v>
      </c>
      <c r="W161" s="1">
        <v>256</v>
      </c>
      <c r="X161" s="1">
        <v>2</v>
      </c>
      <c r="Y161" s="31" t="s">
        <v>176</v>
      </c>
      <c r="Z161" s="1">
        <v>1</v>
      </c>
      <c r="AB161" t="str">
        <f t="shared" si="2"/>
        <v>5682DOR</v>
      </c>
    </row>
    <row r="162" spans="1:28" x14ac:dyDescent="0.2">
      <c r="A162">
        <v>5682</v>
      </c>
      <c r="B162" s="1" t="s">
        <v>174</v>
      </c>
      <c r="C162">
        <v>2</v>
      </c>
      <c r="D162" s="12" t="s">
        <v>104</v>
      </c>
      <c r="E162" s="19" t="s">
        <v>105</v>
      </c>
      <c r="F162" s="19">
        <v>1</v>
      </c>
      <c r="G162" t="s">
        <v>181</v>
      </c>
      <c r="H162" t="s">
        <v>11</v>
      </c>
      <c r="I162">
        <v>100</v>
      </c>
      <c r="J162" s="31" t="s">
        <v>11</v>
      </c>
      <c r="K162" s="1">
        <v>0.25</v>
      </c>
      <c r="L162" s="31" t="s">
        <v>173</v>
      </c>
      <c r="M162" s="1" t="s">
        <v>428</v>
      </c>
      <c r="N162" s="31" t="s">
        <v>93</v>
      </c>
      <c r="O162" s="1" t="s">
        <v>419</v>
      </c>
      <c r="P162" s="31" t="s">
        <v>173</v>
      </c>
      <c r="Q162" s="1" t="s">
        <v>429</v>
      </c>
      <c r="R162" s="31" t="s">
        <v>175</v>
      </c>
      <c r="S162" s="1" t="s">
        <v>423</v>
      </c>
      <c r="T162" s="1">
        <v>0.25</v>
      </c>
      <c r="U162" s="1" t="s">
        <v>430</v>
      </c>
      <c r="V162" s="1" t="s">
        <v>428</v>
      </c>
      <c r="W162" s="1" t="s">
        <v>431</v>
      </c>
      <c r="X162" s="1">
        <v>2</v>
      </c>
      <c r="Y162" s="31" t="s">
        <v>176</v>
      </c>
      <c r="Z162" s="1">
        <v>1</v>
      </c>
      <c r="AB162" t="str">
        <f t="shared" si="2"/>
        <v>5682PFR</v>
      </c>
    </row>
    <row r="163" spans="1:28" x14ac:dyDescent="0.2">
      <c r="A163">
        <v>6183</v>
      </c>
      <c r="B163" s="1" t="s">
        <v>174</v>
      </c>
      <c r="C163">
        <v>2</v>
      </c>
      <c r="D163" s="12" t="s">
        <v>104</v>
      </c>
      <c r="E163" s="19" t="s">
        <v>105</v>
      </c>
      <c r="F163" s="19">
        <v>1</v>
      </c>
      <c r="G163" t="s">
        <v>180</v>
      </c>
      <c r="H163" t="s">
        <v>8</v>
      </c>
      <c r="I163">
        <v>33</v>
      </c>
      <c r="J163" s="31" t="s">
        <v>173</v>
      </c>
      <c r="K163" s="1" t="s">
        <v>427</v>
      </c>
      <c r="L163" s="31" t="s">
        <v>173</v>
      </c>
      <c r="M163" s="1" t="s">
        <v>428</v>
      </c>
      <c r="N163" s="31" t="s">
        <v>93</v>
      </c>
      <c r="O163" s="1" t="s">
        <v>419</v>
      </c>
      <c r="P163" s="31" t="s">
        <v>173</v>
      </c>
      <c r="Q163" s="1">
        <v>0.5</v>
      </c>
      <c r="R163" s="31" t="s">
        <v>175</v>
      </c>
      <c r="S163" s="1" t="s">
        <v>423</v>
      </c>
      <c r="T163" s="1" t="s">
        <v>427</v>
      </c>
      <c r="U163" s="1" t="s">
        <v>430</v>
      </c>
      <c r="V163" s="1" t="s">
        <v>432</v>
      </c>
      <c r="W163" s="1" t="s">
        <v>433</v>
      </c>
      <c r="X163" s="1" t="s">
        <v>430</v>
      </c>
      <c r="Y163" s="31" t="s">
        <v>176</v>
      </c>
      <c r="Z163" s="1">
        <v>1</v>
      </c>
      <c r="AB163" t="str">
        <f t="shared" si="2"/>
        <v>6183DOL</v>
      </c>
    </row>
    <row r="164" spans="1:28" x14ac:dyDescent="0.2">
      <c r="A164">
        <v>6183</v>
      </c>
      <c r="B164" s="1" t="s">
        <v>174</v>
      </c>
      <c r="C164">
        <v>2</v>
      </c>
      <c r="D164" s="12" t="s">
        <v>104</v>
      </c>
      <c r="E164" s="19" t="s">
        <v>105</v>
      </c>
      <c r="F164" s="19">
        <v>1</v>
      </c>
      <c r="G164" t="s">
        <v>181</v>
      </c>
      <c r="H164" t="s">
        <v>8</v>
      </c>
      <c r="I164">
        <v>101</v>
      </c>
      <c r="J164" s="31" t="s">
        <v>11</v>
      </c>
      <c r="K164" s="1" t="s">
        <v>427</v>
      </c>
      <c r="L164" s="31" t="s">
        <v>173</v>
      </c>
      <c r="M164" s="1" t="s">
        <v>428</v>
      </c>
      <c r="N164" s="31" t="s">
        <v>93</v>
      </c>
      <c r="O164" s="1" t="s">
        <v>419</v>
      </c>
      <c r="P164" s="31" t="s">
        <v>173</v>
      </c>
      <c r="Q164" s="1" t="s">
        <v>429</v>
      </c>
      <c r="R164" s="31" t="s">
        <v>175</v>
      </c>
      <c r="S164" s="1" t="s">
        <v>423</v>
      </c>
      <c r="T164" s="1">
        <v>0.25</v>
      </c>
      <c r="U164" s="1" t="s">
        <v>430</v>
      </c>
      <c r="V164" s="1" t="s">
        <v>428</v>
      </c>
      <c r="W164" s="1" t="s">
        <v>431</v>
      </c>
      <c r="X164" s="1">
        <v>2</v>
      </c>
      <c r="Y164" s="31" t="s">
        <v>176</v>
      </c>
      <c r="Z164" s="1">
        <v>1</v>
      </c>
      <c r="AB164" t="str">
        <f t="shared" si="2"/>
        <v>6183PFL</v>
      </c>
    </row>
    <row r="165" spans="1:28" x14ac:dyDescent="0.2">
      <c r="A165">
        <v>6235</v>
      </c>
      <c r="B165" s="1" t="s">
        <v>174</v>
      </c>
      <c r="C165">
        <v>3</v>
      </c>
      <c r="D165" s="12" t="s">
        <v>104</v>
      </c>
      <c r="E165" s="19" t="s">
        <v>105</v>
      </c>
      <c r="F165" s="19">
        <v>1</v>
      </c>
      <c r="G165" t="s">
        <v>180</v>
      </c>
      <c r="H165" t="s">
        <v>8</v>
      </c>
      <c r="I165">
        <v>34</v>
      </c>
      <c r="J165" s="31" t="s">
        <v>11</v>
      </c>
      <c r="K165" s="1">
        <v>0.25</v>
      </c>
      <c r="L165" s="31" t="s">
        <v>173</v>
      </c>
      <c r="M165" s="1" t="s">
        <v>428</v>
      </c>
      <c r="N165" s="31" t="s">
        <v>93</v>
      </c>
      <c r="O165" s="1" t="s">
        <v>419</v>
      </c>
      <c r="P165" s="31" t="s">
        <v>173</v>
      </c>
      <c r="Q165" s="1" t="s">
        <v>429</v>
      </c>
      <c r="R165" s="31" t="s">
        <v>175</v>
      </c>
      <c r="S165" s="1" t="s">
        <v>423</v>
      </c>
      <c r="T165" s="1">
        <v>0.5</v>
      </c>
      <c r="U165" s="1" t="s">
        <v>430</v>
      </c>
      <c r="V165" s="1" t="s">
        <v>428</v>
      </c>
      <c r="W165" s="1">
        <v>256</v>
      </c>
      <c r="X165" s="1">
        <v>2</v>
      </c>
      <c r="Y165" s="31" t="s">
        <v>176</v>
      </c>
      <c r="Z165" s="1">
        <v>1</v>
      </c>
      <c r="AB165" t="str">
        <f t="shared" si="2"/>
        <v>6235DOL</v>
      </c>
    </row>
    <row r="166" spans="1:28" x14ac:dyDescent="0.2">
      <c r="A166">
        <v>6235</v>
      </c>
      <c r="B166" s="1" t="s">
        <v>174</v>
      </c>
      <c r="C166">
        <v>3</v>
      </c>
      <c r="D166" s="12" t="s">
        <v>104</v>
      </c>
      <c r="E166" s="19" t="s">
        <v>105</v>
      </c>
      <c r="F166" s="19">
        <v>1</v>
      </c>
      <c r="G166" t="s">
        <v>181</v>
      </c>
      <c r="H166" t="s">
        <v>8</v>
      </c>
      <c r="I166">
        <v>102</v>
      </c>
      <c r="J166" s="31" t="s">
        <v>11</v>
      </c>
      <c r="K166" s="1" t="s">
        <v>427</v>
      </c>
      <c r="L166" s="31" t="s">
        <v>173</v>
      </c>
      <c r="M166" s="1" t="s">
        <v>428</v>
      </c>
      <c r="N166" s="31" t="s">
        <v>93</v>
      </c>
      <c r="O166" s="1" t="s">
        <v>419</v>
      </c>
      <c r="P166" s="31" t="s">
        <v>173</v>
      </c>
      <c r="Q166" s="1" t="s">
        <v>429</v>
      </c>
      <c r="R166" s="31" t="s">
        <v>175</v>
      </c>
      <c r="S166" s="1" t="s">
        <v>423</v>
      </c>
      <c r="T166" s="1">
        <v>0.25</v>
      </c>
      <c r="U166" s="1" t="s">
        <v>430</v>
      </c>
      <c r="V166" s="1" t="s">
        <v>428</v>
      </c>
      <c r="W166" s="1" t="s">
        <v>431</v>
      </c>
      <c r="X166" s="1">
        <v>2</v>
      </c>
      <c r="Y166" s="31" t="s">
        <v>176</v>
      </c>
      <c r="Z166" s="1">
        <v>1</v>
      </c>
      <c r="AB166" t="str">
        <f t="shared" si="2"/>
        <v>6235PFL</v>
      </c>
    </row>
    <row r="167" spans="1:28" x14ac:dyDescent="0.2">
      <c r="A167">
        <v>6235</v>
      </c>
      <c r="B167" s="1" t="s">
        <v>174</v>
      </c>
      <c r="C167">
        <v>3</v>
      </c>
      <c r="D167" s="12" t="s">
        <v>104</v>
      </c>
      <c r="E167" s="19" t="s">
        <v>105</v>
      </c>
      <c r="F167" s="19">
        <v>1</v>
      </c>
      <c r="G167" t="s">
        <v>180</v>
      </c>
      <c r="H167" t="s">
        <v>11</v>
      </c>
      <c r="I167">
        <v>35</v>
      </c>
      <c r="J167" s="31" t="s">
        <v>11</v>
      </c>
      <c r="K167" s="1">
        <v>0.25</v>
      </c>
      <c r="L167" s="31" t="s">
        <v>173</v>
      </c>
      <c r="M167" s="1" t="s">
        <v>428</v>
      </c>
      <c r="N167" s="31" t="s">
        <v>93</v>
      </c>
      <c r="O167" s="1" t="s">
        <v>419</v>
      </c>
      <c r="P167" s="31" t="s">
        <v>173</v>
      </c>
      <c r="Q167" s="1" t="s">
        <v>429</v>
      </c>
      <c r="R167" s="31" t="s">
        <v>175</v>
      </c>
      <c r="S167" s="1" t="s">
        <v>423</v>
      </c>
      <c r="T167" s="1">
        <v>1</v>
      </c>
      <c r="U167" s="1" t="s">
        <v>430</v>
      </c>
      <c r="V167" s="1" t="s">
        <v>428</v>
      </c>
      <c r="W167" s="1" t="s">
        <v>431</v>
      </c>
      <c r="X167" s="1">
        <v>2</v>
      </c>
      <c r="Y167" s="31" t="s">
        <v>176</v>
      </c>
      <c r="Z167" s="1">
        <v>1</v>
      </c>
      <c r="AB167" t="str">
        <f t="shared" si="2"/>
        <v>6235DOR</v>
      </c>
    </row>
    <row r="168" spans="1:28" x14ac:dyDescent="0.2">
      <c r="A168">
        <v>6235</v>
      </c>
      <c r="B168" s="1" t="s">
        <v>174</v>
      </c>
      <c r="C168">
        <v>3</v>
      </c>
      <c r="D168" s="12" t="s">
        <v>104</v>
      </c>
      <c r="E168" s="19" t="s">
        <v>105</v>
      </c>
      <c r="F168" s="19">
        <v>1</v>
      </c>
      <c r="G168" t="s">
        <v>181</v>
      </c>
      <c r="H168" t="s">
        <v>11</v>
      </c>
      <c r="I168">
        <v>103</v>
      </c>
      <c r="J168" s="31" t="s">
        <v>11</v>
      </c>
      <c r="K168" s="1" t="s">
        <v>427</v>
      </c>
      <c r="L168" s="31" t="s">
        <v>173</v>
      </c>
      <c r="M168" s="1" t="s">
        <v>428</v>
      </c>
      <c r="N168" s="31" t="s">
        <v>93</v>
      </c>
      <c r="O168" s="1" t="s">
        <v>419</v>
      </c>
      <c r="P168" s="31" t="s">
        <v>173</v>
      </c>
      <c r="Q168" s="1" t="s">
        <v>429</v>
      </c>
      <c r="R168" s="31" t="s">
        <v>175</v>
      </c>
      <c r="S168" s="1" t="s">
        <v>423</v>
      </c>
      <c r="T168" s="1">
        <v>0.25</v>
      </c>
      <c r="U168" s="1" t="s">
        <v>430</v>
      </c>
      <c r="V168" s="1" t="s">
        <v>428</v>
      </c>
      <c r="W168" s="1" t="s">
        <v>431</v>
      </c>
      <c r="X168" s="1">
        <v>2</v>
      </c>
      <c r="Y168" s="31" t="s">
        <v>176</v>
      </c>
      <c r="Z168" s="1">
        <v>1</v>
      </c>
      <c r="AB168" t="str">
        <f t="shared" si="2"/>
        <v>6235PFR</v>
      </c>
    </row>
    <row r="169" spans="1:28" x14ac:dyDescent="0.2">
      <c r="A169">
        <v>6236</v>
      </c>
      <c r="B169" s="1" t="s">
        <v>174</v>
      </c>
      <c r="C169">
        <v>2</v>
      </c>
      <c r="D169" s="12" t="s">
        <v>104</v>
      </c>
      <c r="E169" s="19" t="s">
        <v>105</v>
      </c>
      <c r="F169" s="19">
        <v>1</v>
      </c>
      <c r="G169" t="s">
        <v>180</v>
      </c>
      <c r="H169" t="s">
        <v>8</v>
      </c>
      <c r="I169">
        <v>36</v>
      </c>
      <c r="J169" s="31" t="s">
        <v>11</v>
      </c>
      <c r="K169" s="1" t="s">
        <v>427</v>
      </c>
      <c r="L169" s="31" t="s">
        <v>173</v>
      </c>
      <c r="M169" s="1" t="s">
        <v>428</v>
      </c>
      <c r="N169" s="31" t="s">
        <v>93</v>
      </c>
      <c r="O169" s="1" t="s">
        <v>419</v>
      </c>
      <c r="P169" s="31" t="s">
        <v>173</v>
      </c>
      <c r="Q169" s="1" t="s">
        <v>429</v>
      </c>
      <c r="R169" s="31" t="s">
        <v>175</v>
      </c>
      <c r="S169" s="1" t="s">
        <v>423</v>
      </c>
      <c r="T169" s="1">
        <v>0.5</v>
      </c>
      <c r="U169" s="1" t="s">
        <v>430</v>
      </c>
      <c r="V169" s="1" t="s">
        <v>428</v>
      </c>
      <c r="W169" s="1" t="s">
        <v>431</v>
      </c>
      <c r="X169" s="1">
        <v>2</v>
      </c>
      <c r="Y169" s="31" t="s">
        <v>176</v>
      </c>
      <c r="Z169" s="1">
        <v>1</v>
      </c>
      <c r="AB169" t="str">
        <f t="shared" si="2"/>
        <v>6236DOL</v>
      </c>
    </row>
    <row r="170" spans="1:28" x14ac:dyDescent="0.2">
      <c r="A170">
        <v>6236</v>
      </c>
      <c r="B170" s="1" t="s">
        <v>174</v>
      </c>
      <c r="C170">
        <v>2</v>
      </c>
      <c r="D170" s="12" t="s">
        <v>104</v>
      </c>
      <c r="E170" s="19" t="s">
        <v>105</v>
      </c>
      <c r="F170" s="19">
        <v>1</v>
      </c>
      <c r="G170" t="s">
        <v>181</v>
      </c>
      <c r="H170" t="s">
        <v>8</v>
      </c>
      <c r="I170">
        <v>104</v>
      </c>
      <c r="J170" s="31" t="s">
        <v>11</v>
      </c>
      <c r="K170" s="1">
        <v>0.25</v>
      </c>
      <c r="L170" s="31" t="s">
        <v>173</v>
      </c>
      <c r="M170" s="1" t="s">
        <v>428</v>
      </c>
      <c r="N170" s="31" t="s">
        <v>93</v>
      </c>
      <c r="O170" s="1" t="s">
        <v>419</v>
      </c>
      <c r="P170" s="31" t="s">
        <v>173</v>
      </c>
      <c r="Q170" s="1" t="s">
        <v>429</v>
      </c>
      <c r="R170" s="31" t="s">
        <v>175</v>
      </c>
      <c r="S170" s="1" t="s">
        <v>423</v>
      </c>
      <c r="T170" s="1">
        <v>0.5</v>
      </c>
      <c r="U170" s="1" t="s">
        <v>430</v>
      </c>
      <c r="V170" s="1" t="s">
        <v>428</v>
      </c>
      <c r="W170" s="1" t="s">
        <v>431</v>
      </c>
      <c r="X170" s="1">
        <v>2</v>
      </c>
      <c r="Y170" s="31" t="s">
        <v>176</v>
      </c>
      <c r="Z170" s="1">
        <v>1</v>
      </c>
      <c r="AB170" t="str">
        <f t="shared" si="2"/>
        <v>6236PFL</v>
      </c>
    </row>
    <row r="171" spans="1:28" x14ac:dyDescent="0.2">
      <c r="A171">
        <v>6522</v>
      </c>
      <c r="B171" s="1" t="s">
        <v>174</v>
      </c>
      <c r="C171">
        <v>1</v>
      </c>
      <c r="D171" s="12" t="s">
        <v>106</v>
      </c>
      <c r="E171" s="19" t="s">
        <v>107</v>
      </c>
      <c r="F171" s="19" t="e" cm="1">
        <f t="array" ref="F171">_xlfn.XLOOKUP(AB171,'[1]AST submission list'!L$2:L427,'[1]AST submission list'!I$2:I427)</f>
        <v>#N/A</v>
      </c>
      <c r="G171" t="s">
        <v>181</v>
      </c>
      <c r="H171" t="s">
        <v>8</v>
      </c>
      <c r="I171">
        <v>105</v>
      </c>
      <c r="J171" s="31" t="s">
        <v>173</v>
      </c>
      <c r="K171" s="1" t="s">
        <v>427</v>
      </c>
      <c r="L171" s="31" t="s">
        <v>173</v>
      </c>
      <c r="M171" s="1" t="s">
        <v>428</v>
      </c>
      <c r="N171" s="31" t="s">
        <v>93</v>
      </c>
      <c r="O171" s="1" t="s">
        <v>419</v>
      </c>
      <c r="P171" s="31" t="s">
        <v>173</v>
      </c>
      <c r="Q171" s="1" t="s">
        <v>429</v>
      </c>
      <c r="R171" s="31" t="s">
        <v>175</v>
      </c>
      <c r="S171" s="1" t="s">
        <v>423</v>
      </c>
      <c r="T171" s="1" t="s">
        <v>427</v>
      </c>
      <c r="U171" s="1" t="s">
        <v>430</v>
      </c>
      <c r="V171" s="1" t="s">
        <v>428</v>
      </c>
      <c r="W171" s="1" t="s">
        <v>431</v>
      </c>
      <c r="X171" s="1" t="s">
        <v>430</v>
      </c>
      <c r="Y171" s="31" t="s">
        <v>176</v>
      </c>
      <c r="Z171" s="1">
        <v>1</v>
      </c>
      <c r="AB171" t="str">
        <f t="shared" si="2"/>
        <v>6522PFL</v>
      </c>
    </row>
    <row r="172" spans="1:28" x14ac:dyDescent="0.2">
      <c r="A172">
        <v>6522</v>
      </c>
      <c r="B172" s="1" t="s">
        <v>174</v>
      </c>
      <c r="C172">
        <v>1</v>
      </c>
      <c r="D172" s="12" t="s">
        <v>90</v>
      </c>
      <c r="E172" s="19" t="s">
        <v>91</v>
      </c>
      <c r="F172" s="19" t="e" cm="1">
        <f t="array" ref="F172">_xlfn.XLOOKUP(AB172,'[1]AST submission list'!L$2:L428,'[1]AST submission list'!I$2:I428)</f>
        <v>#N/A</v>
      </c>
      <c r="G172" t="s">
        <v>181</v>
      </c>
      <c r="H172" t="s">
        <v>11</v>
      </c>
      <c r="I172">
        <v>106</v>
      </c>
      <c r="J172" s="31" t="s">
        <v>173</v>
      </c>
      <c r="K172" s="1" t="s">
        <v>427</v>
      </c>
      <c r="L172" s="31" t="s">
        <v>173</v>
      </c>
      <c r="M172" s="1" t="s">
        <v>428</v>
      </c>
      <c r="N172" s="31" t="s">
        <v>93</v>
      </c>
      <c r="O172" s="1" t="s">
        <v>419</v>
      </c>
      <c r="P172" s="31" t="s">
        <v>173</v>
      </c>
      <c r="Q172" s="1" t="s">
        <v>429</v>
      </c>
      <c r="R172" s="31" t="s">
        <v>175</v>
      </c>
      <c r="S172" s="1" t="s">
        <v>423</v>
      </c>
      <c r="T172" s="1" t="s">
        <v>427</v>
      </c>
      <c r="U172" s="1" t="s">
        <v>430</v>
      </c>
      <c r="V172" s="1" t="s">
        <v>428</v>
      </c>
      <c r="W172" s="1" t="s">
        <v>433</v>
      </c>
      <c r="X172" s="1" t="s">
        <v>430</v>
      </c>
      <c r="Y172" s="31" t="s">
        <v>176</v>
      </c>
      <c r="Z172" s="1">
        <v>1</v>
      </c>
      <c r="AB172" t="str">
        <f t="shared" si="2"/>
        <v>6522PFR</v>
      </c>
    </row>
    <row r="173" spans="1:28" x14ac:dyDescent="0.2">
      <c r="A173">
        <v>6530</v>
      </c>
      <c r="B173" s="1" t="s">
        <v>174</v>
      </c>
      <c r="C173">
        <v>1</v>
      </c>
      <c r="D173" s="12" t="s">
        <v>104</v>
      </c>
      <c r="E173" s="19" t="s">
        <v>105</v>
      </c>
      <c r="F173" s="19">
        <v>1</v>
      </c>
      <c r="G173" t="s">
        <v>180</v>
      </c>
      <c r="H173" t="s">
        <v>8</v>
      </c>
      <c r="I173">
        <v>37</v>
      </c>
      <c r="J173" s="31" t="s">
        <v>11</v>
      </c>
      <c r="K173" s="1" t="s">
        <v>427</v>
      </c>
      <c r="L173" s="31" t="s">
        <v>173</v>
      </c>
      <c r="M173" s="1" t="s">
        <v>428</v>
      </c>
      <c r="N173" s="31" t="s">
        <v>93</v>
      </c>
      <c r="O173" s="1" t="s">
        <v>419</v>
      </c>
      <c r="P173" s="31" t="s">
        <v>173</v>
      </c>
      <c r="Q173" s="1" t="s">
        <v>429</v>
      </c>
      <c r="R173" s="31" t="s">
        <v>175</v>
      </c>
      <c r="S173" s="1" t="s">
        <v>423</v>
      </c>
      <c r="T173" s="1">
        <v>0.25</v>
      </c>
      <c r="U173" s="1" t="s">
        <v>430</v>
      </c>
      <c r="V173" s="1" t="s">
        <v>428</v>
      </c>
      <c r="W173" s="1" t="s">
        <v>431</v>
      </c>
      <c r="X173" s="1">
        <v>2</v>
      </c>
      <c r="Y173" s="31" t="s">
        <v>176</v>
      </c>
      <c r="Z173" s="1">
        <v>1</v>
      </c>
      <c r="AB173" t="str">
        <f t="shared" si="2"/>
        <v>6530DOL</v>
      </c>
    </row>
    <row r="174" spans="1:28" x14ac:dyDescent="0.2">
      <c r="A174">
        <v>6530</v>
      </c>
      <c r="B174" s="1" t="s">
        <v>174</v>
      </c>
      <c r="C174">
        <v>1</v>
      </c>
      <c r="D174" s="12" t="s">
        <v>104</v>
      </c>
      <c r="E174" s="19" t="s">
        <v>105</v>
      </c>
      <c r="F174" s="19">
        <v>1</v>
      </c>
      <c r="G174" t="s">
        <v>181</v>
      </c>
      <c r="H174" t="s">
        <v>8</v>
      </c>
      <c r="I174">
        <v>107</v>
      </c>
      <c r="J174" s="31" t="s">
        <v>173</v>
      </c>
      <c r="K174" s="1" t="s">
        <v>427</v>
      </c>
      <c r="L174" s="31" t="s">
        <v>173</v>
      </c>
      <c r="M174" s="1" t="s">
        <v>428</v>
      </c>
      <c r="N174" s="31" t="s">
        <v>93</v>
      </c>
      <c r="O174" s="1" t="s">
        <v>419</v>
      </c>
      <c r="P174" s="31" t="s">
        <v>173</v>
      </c>
      <c r="Q174" s="1" t="s">
        <v>429</v>
      </c>
      <c r="R174" s="31" t="s">
        <v>175</v>
      </c>
      <c r="S174" s="1" t="s">
        <v>423</v>
      </c>
      <c r="T174" s="1" t="s">
        <v>427</v>
      </c>
      <c r="U174" s="1" t="s">
        <v>430</v>
      </c>
      <c r="V174" s="1" t="s">
        <v>428</v>
      </c>
      <c r="W174" s="1" t="s">
        <v>431</v>
      </c>
      <c r="X174" s="1">
        <v>2</v>
      </c>
      <c r="Y174" s="31" t="s">
        <v>176</v>
      </c>
      <c r="Z174" s="1">
        <v>1</v>
      </c>
      <c r="AB174" t="str">
        <f t="shared" si="2"/>
        <v>6530PFL</v>
      </c>
    </row>
    <row r="175" spans="1:28" x14ac:dyDescent="0.2">
      <c r="A175">
        <v>6530</v>
      </c>
      <c r="B175" s="1" t="s">
        <v>174</v>
      </c>
      <c r="C175">
        <v>1</v>
      </c>
      <c r="D175" s="12" t="s">
        <v>104</v>
      </c>
      <c r="E175" s="19" t="s">
        <v>105</v>
      </c>
      <c r="F175" s="19">
        <v>1</v>
      </c>
      <c r="G175" t="s">
        <v>180</v>
      </c>
      <c r="H175" t="s">
        <v>11</v>
      </c>
      <c r="I175">
        <v>38</v>
      </c>
      <c r="J175" s="31" t="s">
        <v>173</v>
      </c>
      <c r="K175" s="1" t="s">
        <v>427</v>
      </c>
      <c r="L175" s="31" t="s">
        <v>173</v>
      </c>
      <c r="M175" s="1" t="s">
        <v>428</v>
      </c>
      <c r="N175" s="31" t="s">
        <v>93</v>
      </c>
      <c r="O175" s="1" t="s">
        <v>419</v>
      </c>
      <c r="P175" s="31" t="s">
        <v>173</v>
      </c>
      <c r="Q175" s="1" t="s">
        <v>429</v>
      </c>
      <c r="R175" s="31" t="s">
        <v>175</v>
      </c>
      <c r="S175" s="1" t="s">
        <v>423</v>
      </c>
      <c r="T175" s="1" t="s">
        <v>427</v>
      </c>
      <c r="U175" s="1" t="s">
        <v>430</v>
      </c>
      <c r="V175" s="1" t="s">
        <v>428</v>
      </c>
      <c r="W175" s="1" t="s">
        <v>431</v>
      </c>
      <c r="X175" s="1">
        <v>2</v>
      </c>
      <c r="Y175" s="31" t="s">
        <v>176</v>
      </c>
      <c r="Z175" s="1">
        <v>1</v>
      </c>
      <c r="AB175" t="str">
        <f t="shared" si="2"/>
        <v>6530DOR</v>
      </c>
    </row>
    <row r="176" spans="1:28" x14ac:dyDescent="0.2">
      <c r="A176">
        <v>6530</v>
      </c>
      <c r="B176" s="1" t="s">
        <v>174</v>
      </c>
      <c r="C176">
        <v>1</v>
      </c>
      <c r="D176" s="12" t="s">
        <v>104</v>
      </c>
      <c r="E176" s="19" t="s">
        <v>105</v>
      </c>
      <c r="F176" s="19">
        <v>1</v>
      </c>
      <c r="G176" t="s">
        <v>181</v>
      </c>
      <c r="H176" t="s">
        <v>11</v>
      </c>
      <c r="I176">
        <v>108</v>
      </c>
      <c r="J176" s="31" t="s">
        <v>11</v>
      </c>
      <c r="K176" s="1" t="s">
        <v>427</v>
      </c>
      <c r="L176" s="31" t="s">
        <v>173</v>
      </c>
      <c r="M176" s="1" t="s">
        <v>428</v>
      </c>
      <c r="N176" s="31" t="s">
        <v>93</v>
      </c>
      <c r="O176" s="1" t="s">
        <v>419</v>
      </c>
      <c r="P176" s="31" t="s">
        <v>173</v>
      </c>
      <c r="Q176" s="1" t="s">
        <v>429</v>
      </c>
      <c r="R176" s="31" t="s">
        <v>175</v>
      </c>
      <c r="S176" s="1" t="s">
        <v>423</v>
      </c>
      <c r="T176" s="1">
        <v>0.25</v>
      </c>
      <c r="U176" s="1" t="s">
        <v>430</v>
      </c>
      <c r="V176" s="1" t="s">
        <v>428</v>
      </c>
      <c r="W176" s="1" t="s">
        <v>431</v>
      </c>
      <c r="X176" s="1">
        <v>2</v>
      </c>
      <c r="Y176" s="31" t="s">
        <v>176</v>
      </c>
      <c r="Z176" s="1">
        <v>1</v>
      </c>
      <c r="AB176" t="str">
        <f t="shared" si="2"/>
        <v>6530PFR</v>
      </c>
    </row>
    <row r="177" spans="1:28" x14ac:dyDescent="0.2">
      <c r="A177">
        <v>6603</v>
      </c>
      <c r="B177" s="1" t="s">
        <v>174</v>
      </c>
      <c r="C177">
        <v>3</v>
      </c>
      <c r="D177" s="12" t="s">
        <v>115</v>
      </c>
      <c r="E177" s="19" t="s">
        <v>116</v>
      </c>
      <c r="F177" s="19" t="e" cm="1">
        <f t="array" ref="F177">_xlfn.XLOOKUP(AB177,'[1]AST submission list'!L$2:L434,'[1]AST submission list'!I$2:I434)</f>
        <v>#N/A</v>
      </c>
      <c r="G177" t="s">
        <v>181</v>
      </c>
      <c r="H177" t="s">
        <v>8</v>
      </c>
      <c r="I177">
        <v>109</v>
      </c>
      <c r="J177" s="31" t="s">
        <v>173</v>
      </c>
      <c r="K177" s="1" t="s">
        <v>427</v>
      </c>
      <c r="L177" s="31" t="s">
        <v>173</v>
      </c>
      <c r="M177" s="1" t="s">
        <v>428</v>
      </c>
      <c r="N177" s="31" t="s">
        <v>93</v>
      </c>
      <c r="O177" s="1" t="s">
        <v>419</v>
      </c>
      <c r="P177" s="31" t="s">
        <v>173</v>
      </c>
      <c r="Q177" s="1" t="s">
        <v>429</v>
      </c>
      <c r="R177" s="31" t="s">
        <v>175</v>
      </c>
      <c r="S177" s="1" t="s">
        <v>423</v>
      </c>
      <c r="T177" s="1" t="s">
        <v>427</v>
      </c>
      <c r="U177" s="1" t="s">
        <v>430</v>
      </c>
      <c r="V177" s="1" t="s">
        <v>428</v>
      </c>
      <c r="W177" s="1" t="s">
        <v>431</v>
      </c>
      <c r="X177" s="1" t="s">
        <v>430</v>
      </c>
      <c r="Y177" s="31" t="s">
        <v>176</v>
      </c>
      <c r="Z177" s="1">
        <v>1</v>
      </c>
      <c r="AB177" t="str">
        <f t="shared" si="2"/>
        <v>6603PFL</v>
      </c>
    </row>
    <row r="178" spans="1:28" x14ac:dyDescent="0.2">
      <c r="A178">
        <v>6603</v>
      </c>
      <c r="B178" s="1" t="s">
        <v>174</v>
      </c>
      <c r="C178">
        <v>3</v>
      </c>
      <c r="D178" s="12" t="s">
        <v>108</v>
      </c>
      <c r="E178" s="19"/>
      <c r="F178" s="19">
        <v>1</v>
      </c>
      <c r="G178" t="s">
        <v>180</v>
      </c>
      <c r="H178" t="s">
        <v>11</v>
      </c>
      <c r="I178">
        <v>39</v>
      </c>
      <c r="J178" s="31" t="s">
        <v>11</v>
      </c>
      <c r="K178" s="1">
        <v>0.25</v>
      </c>
      <c r="L178" s="31" t="s">
        <v>173</v>
      </c>
      <c r="M178" s="1" t="s">
        <v>428</v>
      </c>
      <c r="N178" s="31" t="s">
        <v>93</v>
      </c>
      <c r="O178" s="1" t="s">
        <v>419</v>
      </c>
      <c r="P178" s="31" t="s">
        <v>173</v>
      </c>
      <c r="Q178" s="1" t="s">
        <v>429</v>
      </c>
      <c r="R178" s="31" t="s">
        <v>175</v>
      </c>
      <c r="S178" s="1" t="s">
        <v>423</v>
      </c>
      <c r="T178" s="1">
        <v>0.25</v>
      </c>
      <c r="U178" s="1" t="s">
        <v>430</v>
      </c>
      <c r="V178" s="1" t="s">
        <v>428</v>
      </c>
      <c r="W178" s="1" t="s">
        <v>431</v>
      </c>
      <c r="X178" s="1">
        <v>2</v>
      </c>
      <c r="Y178" s="31" t="s">
        <v>176</v>
      </c>
      <c r="Z178" s="1">
        <v>1</v>
      </c>
      <c r="AB178" t="str">
        <f t="shared" si="2"/>
        <v>6603DOR</v>
      </c>
    </row>
    <row r="179" spans="1:28" x14ac:dyDescent="0.2">
      <c r="A179">
        <v>6603</v>
      </c>
      <c r="B179" s="1" t="s">
        <v>174</v>
      </c>
      <c r="C179">
        <v>3</v>
      </c>
      <c r="D179" s="12" t="s">
        <v>104</v>
      </c>
      <c r="E179" s="19" t="s">
        <v>105</v>
      </c>
      <c r="F179" s="19">
        <v>1</v>
      </c>
      <c r="G179" t="s">
        <v>181</v>
      </c>
      <c r="H179" t="s">
        <v>11</v>
      </c>
      <c r="I179">
        <v>110</v>
      </c>
      <c r="J179" s="31" t="s">
        <v>11</v>
      </c>
      <c r="K179" s="1" t="s">
        <v>427</v>
      </c>
      <c r="L179" s="31" t="s">
        <v>173</v>
      </c>
      <c r="M179" s="1" t="s">
        <v>428</v>
      </c>
      <c r="N179" s="31" t="s">
        <v>93</v>
      </c>
      <c r="O179" s="1" t="s">
        <v>419</v>
      </c>
      <c r="P179" s="31" t="s">
        <v>173</v>
      </c>
      <c r="Q179" s="1" t="s">
        <v>429</v>
      </c>
      <c r="R179" s="31" t="s">
        <v>175</v>
      </c>
      <c r="S179" s="1" t="s">
        <v>423</v>
      </c>
      <c r="T179" s="1">
        <v>0.25</v>
      </c>
      <c r="U179" s="1" t="s">
        <v>430</v>
      </c>
      <c r="V179" s="1" t="s">
        <v>428</v>
      </c>
      <c r="W179" s="1" t="s">
        <v>431</v>
      </c>
      <c r="X179" s="1">
        <v>2</v>
      </c>
      <c r="Y179" s="31" t="s">
        <v>176</v>
      </c>
      <c r="Z179" s="1">
        <v>1</v>
      </c>
      <c r="AB179" t="str">
        <f t="shared" si="2"/>
        <v>6603PFR</v>
      </c>
    </row>
    <row r="180" spans="1:28" x14ac:dyDescent="0.2">
      <c r="A180">
        <v>6650</v>
      </c>
      <c r="B180" s="1" t="s">
        <v>174</v>
      </c>
      <c r="C180">
        <v>3</v>
      </c>
      <c r="D180" s="12" t="s">
        <v>90</v>
      </c>
      <c r="E180" s="19" t="s">
        <v>91</v>
      </c>
      <c r="F180" s="19" t="e" cm="1">
        <f t="array" ref="F180">_xlfn.XLOOKUP(AB180,'[1]AST submission list'!L$2:L436,'[1]AST submission list'!I$2:I436)</f>
        <v>#N/A</v>
      </c>
      <c r="G180" t="s">
        <v>181</v>
      </c>
      <c r="H180" t="s">
        <v>11</v>
      </c>
      <c r="I180">
        <v>111</v>
      </c>
      <c r="J180" s="31" t="s">
        <v>173</v>
      </c>
      <c r="K180" s="1" t="s">
        <v>427</v>
      </c>
      <c r="L180" s="31" t="s">
        <v>173</v>
      </c>
      <c r="M180" s="1">
        <v>1</v>
      </c>
      <c r="N180" s="31" t="s">
        <v>93</v>
      </c>
      <c r="O180" s="1" t="s">
        <v>419</v>
      </c>
      <c r="P180" s="31" t="s">
        <v>177</v>
      </c>
      <c r="Q180" s="1">
        <v>4</v>
      </c>
      <c r="R180" s="31" t="s">
        <v>175</v>
      </c>
      <c r="S180" s="1" t="s">
        <v>423</v>
      </c>
      <c r="T180" s="1" t="s">
        <v>427</v>
      </c>
      <c r="U180" s="1" t="s">
        <v>430</v>
      </c>
      <c r="V180" s="1" t="s">
        <v>428</v>
      </c>
      <c r="W180" s="1" t="s">
        <v>433</v>
      </c>
      <c r="X180" s="1" t="s">
        <v>430</v>
      </c>
      <c r="Y180" s="31" t="s">
        <v>176</v>
      </c>
      <c r="Z180" s="1">
        <v>1</v>
      </c>
      <c r="AB180" t="str">
        <f t="shared" si="2"/>
        <v>6650PFR</v>
      </c>
    </row>
    <row r="181" spans="1:28" x14ac:dyDescent="0.2">
      <c r="A181">
        <v>6657</v>
      </c>
      <c r="B181" s="1" t="s">
        <v>174</v>
      </c>
      <c r="C181">
        <v>3</v>
      </c>
      <c r="D181" s="12" t="s">
        <v>108</v>
      </c>
      <c r="E181" s="19"/>
      <c r="F181" s="19">
        <v>1</v>
      </c>
      <c r="G181" t="s">
        <v>180</v>
      </c>
      <c r="H181" t="s">
        <v>11</v>
      </c>
      <c r="I181">
        <v>40</v>
      </c>
      <c r="J181" s="31" t="s">
        <v>173</v>
      </c>
      <c r="K181" s="1" t="s">
        <v>427</v>
      </c>
      <c r="L181" s="31" t="s">
        <v>173</v>
      </c>
      <c r="M181" s="1">
        <v>1</v>
      </c>
      <c r="N181" s="31" t="s">
        <v>93</v>
      </c>
      <c r="O181" s="1" t="s">
        <v>419</v>
      </c>
      <c r="P181" s="31" t="s">
        <v>173</v>
      </c>
      <c r="Q181" s="1" t="s">
        <v>429</v>
      </c>
      <c r="R181" s="31" t="s">
        <v>175</v>
      </c>
      <c r="S181" s="1" t="s">
        <v>423</v>
      </c>
      <c r="T181" s="1" t="s">
        <v>427</v>
      </c>
      <c r="U181" s="1" t="s">
        <v>430</v>
      </c>
      <c r="V181" s="1" t="s">
        <v>428</v>
      </c>
      <c r="W181" s="1" t="s">
        <v>431</v>
      </c>
      <c r="X181" s="1" t="s">
        <v>430</v>
      </c>
      <c r="Y181" s="31" t="s">
        <v>176</v>
      </c>
      <c r="Z181" s="1">
        <v>1</v>
      </c>
      <c r="AB181" t="str">
        <f t="shared" si="2"/>
        <v>6657DOR</v>
      </c>
    </row>
    <row r="182" spans="1:28" x14ac:dyDescent="0.2">
      <c r="A182">
        <v>6657</v>
      </c>
      <c r="B182" s="1" t="s">
        <v>174</v>
      </c>
      <c r="C182">
        <v>3</v>
      </c>
      <c r="D182" s="12" t="s">
        <v>90</v>
      </c>
      <c r="E182" s="19" t="s">
        <v>91</v>
      </c>
      <c r="F182" s="19">
        <v>1</v>
      </c>
      <c r="G182" t="s">
        <v>181</v>
      </c>
      <c r="H182" t="s">
        <v>11</v>
      </c>
      <c r="I182">
        <v>112</v>
      </c>
      <c r="J182" s="31" t="s">
        <v>173</v>
      </c>
      <c r="K182" s="1" t="s">
        <v>427</v>
      </c>
      <c r="L182" s="31" t="s">
        <v>173</v>
      </c>
      <c r="M182" s="1">
        <v>1</v>
      </c>
      <c r="N182" s="31" t="s">
        <v>93</v>
      </c>
      <c r="O182" s="1" t="s">
        <v>419</v>
      </c>
      <c r="P182" s="31" t="s">
        <v>173</v>
      </c>
      <c r="Q182" s="1" t="s">
        <v>429</v>
      </c>
      <c r="R182" s="31" t="s">
        <v>175</v>
      </c>
      <c r="S182" s="1" t="s">
        <v>423</v>
      </c>
      <c r="T182" s="1" t="s">
        <v>427</v>
      </c>
      <c r="U182" s="1" t="s">
        <v>430</v>
      </c>
      <c r="V182" s="1" t="s">
        <v>428</v>
      </c>
      <c r="W182" s="1" t="s">
        <v>433</v>
      </c>
      <c r="X182" s="1" t="s">
        <v>430</v>
      </c>
      <c r="Y182" s="31" t="s">
        <v>176</v>
      </c>
      <c r="Z182" s="1">
        <v>1</v>
      </c>
      <c r="AB182" t="str">
        <f t="shared" si="2"/>
        <v>6657PFR</v>
      </c>
    </row>
    <row r="183" spans="1:28" x14ac:dyDescent="0.2">
      <c r="A183">
        <v>6667</v>
      </c>
      <c r="B183" s="1" t="s">
        <v>174</v>
      </c>
      <c r="C183">
        <v>1</v>
      </c>
      <c r="D183" s="12" t="s">
        <v>90</v>
      </c>
      <c r="E183" s="19" t="s">
        <v>91</v>
      </c>
      <c r="F183" s="19" t="e" cm="1">
        <f t="array" ref="F183">_xlfn.XLOOKUP(AB183,'[1]AST submission list'!L$2:L439,'[1]AST submission list'!I$2:I439)</f>
        <v>#N/A</v>
      </c>
      <c r="G183" t="s">
        <v>181</v>
      </c>
      <c r="H183" t="s">
        <v>8</v>
      </c>
      <c r="I183">
        <v>113</v>
      </c>
      <c r="J183" s="31" t="s">
        <v>173</v>
      </c>
      <c r="K183" s="1" t="s">
        <v>427</v>
      </c>
      <c r="L183" s="31" t="s">
        <v>173</v>
      </c>
      <c r="M183" s="1" t="s">
        <v>428</v>
      </c>
      <c r="N183" s="31" t="s">
        <v>93</v>
      </c>
      <c r="O183" s="1" t="s">
        <v>419</v>
      </c>
      <c r="P183" s="31" t="s">
        <v>173</v>
      </c>
      <c r="Q183" s="1" t="s">
        <v>429</v>
      </c>
      <c r="R183" s="31" t="s">
        <v>175</v>
      </c>
      <c r="S183" s="1" t="s">
        <v>423</v>
      </c>
      <c r="T183" s="1" t="s">
        <v>427</v>
      </c>
      <c r="U183" s="1" t="s">
        <v>430</v>
      </c>
      <c r="V183" s="1" t="s">
        <v>428</v>
      </c>
      <c r="W183" s="1" t="s">
        <v>433</v>
      </c>
      <c r="X183" s="1" t="s">
        <v>430</v>
      </c>
      <c r="Y183" s="31" t="s">
        <v>176</v>
      </c>
      <c r="Z183" s="1">
        <v>1</v>
      </c>
      <c r="AB183" t="str">
        <f t="shared" si="2"/>
        <v>6667PFL</v>
      </c>
    </row>
    <row r="184" spans="1:28" x14ac:dyDescent="0.2">
      <c r="A184">
        <v>6815</v>
      </c>
      <c r="B184" s="1" t="s">
        <v>174</v>
      </c>
      <c r="C184">
        <v>2</v>
      </c>
      <c r="D184" s="12" t="s">
        <v>90</v>
      </c>
      <c r="E184" s="19" t="s">
        <v>91</v>
      </c>
      <c r="F184" s="19" t="e" cm="1">
        <f t="array" ref="F184">_xlfn.XLOOKUP(AB184,'[1]AST submission list'!L$2:L440,'[1]AST submission list'!I$2:I440)</f>
        <v>#N/A</v>
      </c>
      <c r="G184" t="s">
        <v>181</v>
      </c>
      <c r="H184" t="s">
        <v>11</v>
      </c>
      <c r="I184">
        <v>114</v>
      </c>
      <c r="J184" s="31" t="s">
        <v>173</v>
      </c>
      <c r="K184" s="1" t="s">
        <v>427</v>
      </c>
      <c r="L184" s="31" t="s">
        <v>173</v>
      </c>
      <c r="M184" s="1" t="s">
        <v>428</v>
      </c>
      <c r="N184" s="31" t="s">
        <v>93</v>
      </c>
      <c r="O184" s="1" t="s">
        <v>419</v>
      </c>
      <c r="P184" s="31" t="s">
        <v>11</v>
      </c>
      <c r="Q184" s="1" t="s">
        <v>432</v>
      </c>
      <c r="R184" s="31" t="s">
        <v>175</v>
      </c>
      <c r="S184" s="1" t="s">
        <v>423</v>
      </c>
      <c r="T184" s="1" t="s">
        <v>427</v>
      </c>
      <c r="U184" s="1" t="s">
        <v>430</v>
      </c>
      <c r="V184" s="1" t="s">
        <v>428</v>
      </c>
      <c r="W184" s="1" t="s">
        <v>433</v>
      </c>
      <c r="X184" s="1" t="s">
        <v>430</v>
      </c>
      <c r="Y184" s="31" t="s">
        <v>176</v>
      </c>
      <c r="Z184" s="1">
        <v>1</v>
      </c>
      <c r="AB184" t="str">
        <f t="shared" si="2"/>
        <v>6815PFR</v>
      </c>
    </row>
    <row r="185" spans="1:28" x14ac:dyDescent="0.2">
      <c r="A185">
        <v>6833</v>
      </c>
      <c r="B185" s="1" t="s">
        <v>174</v>
      </c>
      <c r="C185">
        <v>2</v>
      </c>
      <c r="D185" s="12" t="s">
        <v>90</v>
      </c>
      <c r="E185" s="19" t="s">
        <v>91</v>
      </c>
      <c r="F185" s="19" t="e" cm="1">
        <f t="array" ref="F185">_xlfn.XLOOKUP(AB185,'[1]AST submission list'!L$2:L441,'[1]AST submission list'!I$2:I441)</f>
        <v>#N/A</v>
      </c>
      <c r="G185" t="s">
        <v>181</v>
      </c>
      <c r="H185" t="s">
        <v>8</v>
      </c>
      <c r="I185">
        <v>115</v>
      </c>
      <c r="J185" s="31" t="s">
        <v>173</v>
      </c>
      <c r="K185" s="1" t="s">
        <v>427</v>
      </c>
      <c r="L185" s="31" t="s">
        <v>173</v>
      </c>
      <c r="M185" s="1" t="s">
        <v>428</v>
      </c>
      <c r="N185" s="31" t="s">
        <v>93</v>
      </c>
      <c r="O185" s="1" t="s">
        <v>419</v>
      </c>
      <c r="P185" s="31" t="s">
        <v>173</v>
      </c>
      <c r="Q185" s="1">
        <v>0.5</v>
      </c>
      <c r="R185" s="31" t="s">
        <v>175</v>
      </c>
      <c r="S185" s="1" t="s">
        <v>423</v>
      </c>
      <c r="T185" s="1" t="s">
        <v>427</v>
      </c>
      <c r="U185" s="1" t="s">
        <v>430</v>
      </c>
      <c r="V185" s="1" t="s">
        <v>428</v>
      </c>
      <c r="W185" s="1" t="s">
        <v>433</v>
      </c>
      <c r="X185" s="1" t="s">
        <v>430</v>
      </c>
      <c r="Y185" s="31" t="s">
        <v>176</v>
      </c>
      <c r="Z185" s="1">
        <v>1</v>
      </c>
      <c r="AB185" t="str">
        <f t="shared" si="2"/>
        <v>6833PFL</v>
      </c>
    </row>
    <row r="186" spans="1:28" x14ac:dyDescent="0.2">
      <c r="A186">
        <v>6833</v>
      </c>
      <c r="B186" s="1" t="s">
        <v>174</v>
      </c>
      <c r="C186">
        <v>2</v>
      </c>
      <c r="D186" s="12" t="s">
        <v>90</v>
      </c>
      <c r="E186" s="19" t="s">
        <v>91</v>
      </c>
      <c r="F186" s="19" t="e" cm="1">
        <f t="array" ref="F186">_xlfn.XLOOKUP(AB186,'[1]AST submission list'!L$2:L442,'[1]AST submission list'!I$2:I442)</f>
        <v>#N/A</v>
      </c>
      <c r="G186" t="s">
        <v>181</v>
      </c>
      <c r="H186" t="s">
        <v>11</v>
      </c>
      <c r="I186">
        <v>116</v>
      </c>
      <c r="J186" s="31" t="s">
        <v>173</v>
      </c>
      <c r="K186" s="1" t="s">
        <v>427</v>
      </c>
      <c r="L186" s="31" t="s">
        <v>173</v>
      </c>
      <c r="M186" s="1" t="s">
        <v>428</v>
      </c>
      <c r="N186" s="31" t="s">
        <v>93</v>
      </c>
      <c r="O186" s="1" t="s">
        <v>419</v>
      </c>
      <c r="P186" s="31" t="s">
        <v>173</v>
      </c>
      <c r="Q186" s="1" t="s">
        <v>429</v>
      </c>
      <c r="R186" s="31" t="s">
        <v>175</v>
      </c>
      <c r="S186" s="1" t="s">
        <v>423</v>
      </c>
      <c r="T186" s="1" t="s">
        <v>427</v>
      </c>
      <c r="U186" s="1" t="s">
        <v>430</v>
      </c>
      <c r="V186" s="1" t="s">
        <v>428</v>
      </c>
      <c r="W186" s="1" t="s">
        <v>433</v>
      </c>
      <c r="X186" s="1" t="s">
        <v>430</v>
      </c>
      <c r="Y186" s="31" t="s">
        <v>176</v>
      </c>
      <c r="Z186" s="1">
        <v>1</v>
      </c>
      <c r="AB186" t="str">
        <f t="shared" si="2"/>
        <v>6833PFR</v>
      </c>
    </row>
    <row r="187" spans="1:28" x14ac:dyDescent="0.2">
      <c r="A187">
        <v>6987</v>
      </c>
      <c r="B187" s="1" t="s">
        <v>174</v>
      </c>
      <c r="C187">
        <v>3</v>
      </c>
      <c r="D187" s="12" t="s">
        <v>108</v>
      </c>
      <c r="E187" s="19"/>
      <c r="F187" s="19">
        <v>1</v>
      </c>
      <c r="G187" t="s">
        <v>180</v>
      </c>
      <c r="H187" t="s">
        <v>8</v>
      </c>
      <c r="I187">
        <v>41</v>
      </c>
      <c r="J187" s="31" t="s">
        <v>11</v>
      </c>
      <c r="K187" s="1" t="s">
        <v>427</v>
      </c>
      <c r="L187" s="31" t="s">
        <v>173</v>
      </c>
      <c r="M187" s="1" t="s">
        <v>428</v>
      </c>
      <c r="N187" s="31" t="s">
        <v>93</v>
      </c>
      <c r="O187" s="1" t="s">
        <v>419</v>
      </c>
      <c r="P187" s="31" t="s">
        <v>173</v>
      </c>
      <c r="Q187" s="1" t="s">
        <v>429</v>
      </c>
      <c r="R187" s="31" t="s">
        <v>175</v>
      </c>
      <c r="S187" s="1" t="s">
        <v>423</v>
      </c>
      <c r="T187" s="1">
        <v>0.25</v>
      </c>
      <c r="U187" s="1" t="s">
        <v>430</v>
      </c>
      <c r="V187" s="1" t="s">
        <v>428</v>
      </c>
      <c r="W187" s="1" t="s">
        <v>431</v>
      </c>
      <c r="X187" s="1">
        <v>2</v>
      </c>
      <c r="Y187" s="31" t="s">
        <v>176</v>
      </c>
      <c r="Z187" s="1">
        <v>1</v>
      </c>
      <c r="AB187" t="str">
        <f t="shared" si="2"/>
        <v>6987DOL</v>
      </c>
    </row>
    <row r="188" spans="1:28" x14ac:dyDescent="0.2">
      <c r="A188">
        <v>6987</v>
      </c>
      <c r="B188" s="1" t="s">
        <v>174</v>
      </c>
      <c r="C188">
        <v>3</v>
      </c>
      <c r="D188" s="12" t="s">
        <v>104</v>
      </c>
      <c r="E188" s="19" t="s">
        <v>105</v>
      </c>
      <c r="F188" s="19">
        <v>1</v>
      </c>
      <c r="G188" t="s">
        <v>181</v>
      </c>
      <c r="H188" t="s">
        <v>8</v>
      </c>
      <c r="I188">
        <v>118</v>
      </c>
      <c r="J188" s="31" t="s">
        <v>11</v>
      </c>
      <c r="K188" s="1" t="s">
        <v>427</v>
      </c>
      <c r="L188" s="31" t="s">
        <v>173</v>
      </c>
      <c r="M188" s="1" t="s">
        <v>428</v>
      </c>
      <c r="N188" s="31" t="s">
        <v>93</v>
      </c>
      <c r="O188" s="1" t="s">
        <v>419</v>
      </c>
      <c r="P188" s="31" t="s">
        <v>173</v>
      </c>
      <c r="Q188" s="1" t="s">
        <v>429</v>
      </c>
      <c r="R188" s="31" t="s">
        <v>175</v>
      </c>
      <c r="S188" s="1" t="s">
        <v>423</v>
      </c>
      <c r="T188" s="1">
        <v>0.25</v>
      </c>
      <c r="U188" s="1" t="s">
        <v>430</v>
      </c>
      <c r="V188" s="1" t="s">
        <v>428</v>
      </c>
      <c r="W188" s="1" t="s">
        <v>431</v>
      </c>
      <c r="X188" s="1">
        <v>2</v>
      </c>
      <c r="Y188" s="31" t="s">
        <v>176</v>
      </c>
      <c r="Z188" s="1">
        <v>1</v>
      </c>
      <c r="AB188" t="str">
        <f t="shared" si="2"/>
        <v>6987PFL</v>
      </c>
    </row>
    <row r="189" spans="1:28" x14ac:dyDescent="0.2">
      <c r="A189">
        <v>7055</v>
      </c>
      <c r="B189" s="1" t="s">
        <v>174</v>
      </c>
      <c r="C189">
        <v>1</v>
      </c>
      <c r="D189" s="12" t="s">
        <v>90</v>
      </c>
      <c r="E189" s="19" t="s">
        <v>91</v>
      </c>
      <c r="F189" s="19" t="e" cm="1">
        <f t="array" ref="F189">_xlfn.XLOOKUP(AB189,'[1]AST submission list'!L$2:L445,'[1]AST submission list'!I$2:I445)</f>
        <v>#N/A</v>
      </c>
      <c r="G189" t="s">
        <v>181</v>
      </c>
      <c r="H189" t="s">
        <v>8</v>
      </c>
      <c r="I189">
        <v>119</v>
      </c>
      <c r="J189" s="31" t="s">
        <v>173</v>
      </c>
      <c r="K189" s="1" t="s">
        <v>427</v>
      </c>
      <c r="L189" s="31" t="s">
        <v>173</v>
      </c>
      <c r="M189" s="1" t="s">
        <v>428</v>
      </c>
      <c r="N189" s="31" t="s">
        <v>93</v>
      </c>
      <c r="O189" s="1" t="s">
        <v>419</v>
      </c>
      <c r="P189" s="31" t="s">
        <v>11</v>
      </c>
      <c r="Q189" s="1" t="s">
        <v>432</v>
      </c>
      <c r="R189" s="31" t="s">
        <v>175</v>
      </c>
      <c r="S189" s="1" t="s">
        <v>423</v>
      </c>
      <c r="T189" s="1" t="s">
        <v>427</v>
      </c>
      <c r="U189" s="1" t="s">
        <v>430</v>
      </c>
      <c r="V189" s="1" t="s">
        <v>428</v>
      </c>
      <c r="W189" s="1" t="s">
        <v>433</v>
      </c>
      <c r="X189" s="1" t="s">
        <v>430</v>
      </c>
      <c r="Y189" s="31" t="s">
        <v>176</v>
      </c>
      <c r="Z189" s="1">
        <v>1</v>
      </c>
      <c r="AB189" t="str">
        <f t="shared" si="2"/>
        <v>7055PFL</v>
      </c>
    </row>
    <row r="190" spans="1:28" x14ac:dyDescent="0.2">
      <c r="A190">
        <v>7055</v>
      </c>
      <c r="B190" s="1" t="s">
        <v>174</v>
      </c>
      <c r="C190">
        <v>1</v>
      </c>
      <c r="D190" s="12" t="s">
        <v>90</v>
      </c>
      <c r="E190" s="19" t="s">
        <v>91</v>
      </c>
      <c r="F190" s="19" t="e" cm="1">
        <f t="array" ref="F190">_xlfn.XLOOKUP(AB190,'[1]AST submission list'!L$2:L446,'[1]AST submission list'!I$2:I446)</f>
        <v>#N/A</v>
      </c>
      <c r="G190" t="s">
        <v>181</v>
      </c>
      <c r="H190" t="s">
        <v>11</v>
      </c>
      <c r="I190">
        <v>120</v>
      </c>
      <c r="J190" s="31" t="s">
        <v>173</v>
      </c>
      <c r="K190" s="1" t="s">
        <v>427</v>
      </c>
      <c r="L190" s="31" t="s">
        <v>173</v>
      </c>
      <c r="M190" s="1" t="s">
        <v>428</v>
      </c>
      <c r="N190" s="31" t="s">
        <v>93</v>
      </c>
      <c r="O190" s="1" t="s">
        <v>419</v>
      </c>
      <c r="P190" s="31" t="s">
        <v>177</v>
      </c>
      <c r="Q190" s="1">
        <v>4</v>
      </c>
      <c r="R190" s="31" t="s">
        <v>175</v>
      </c>
      <c r="S190" s="1" t="s">
        <v>423</v>
      </c>
      <c r="T190" s="1" t="s">
        <v>427</v>
      </c>
      <c r="U190" s="1" t="s">
        <v>430</v>
      </c>
      <c r="V190" s="1" t="s">
        <v>428</v>
      </c>
      <c r="W190" s="1" t="s">
        <v>433</v>
      </c>
      <c r="X190" s="1" t="s">
        <v>430</v>
      </c>
      <c r="Y190" s="31" t="s">
        <v>176</v>
      </c>
      <c r="Z190" s="1">
        <v>1</v>
      </c>
      <c r="AB190" t="str">
        <f t="shared" si="2"/>
        <v>7055PFR</v>
      </c>
    </row>
    <row r="191" spans="1:28" x14ac:dyDescent="0.2">
      <c r="A191">
        <v>7059</v>
      </c>
      <c r="B191" s="1" t="s">
        <v>174</v>
      </c>
      <c r="C191">
        <v>2</v>
      </c>
      <c r="D191" s="12" t="s">
        <v>90</v>
      </c>
      <c r="E191" s="19" t="s">
        <v>91</v>
      </c>
      <c r="F191" s="19" t="e" cm="1">
        <f t="array" ref="F191">_xlfn.XLOOKUP(AB191,'[1]AST submission list'!L$2:L447,'[1]AST submission list'!I$2:I447)</f>
        <v>#N/A</v>
      </c>
      <c r="G191" t="s">
        <v>181</v>
      </c>
      <c r="H191" t="s">
        <v>8</v>
      </c>
      <c r="I191">
        <v>121</v>
      </c>
      <c r="J191" s="31" t="s">
        <v>173</v>
      </c>
      <c r="K191" s="1" t="s">
        <v>427</v>
      </c>
      <c r="L191" s="31" t="s">
        <v>173</v>
      </c>
      <c r="M191" s="1" t="s">
        <v>428</v>
      </c>
      <c r="N191" s="31" t="s">
        <v>93</v>
      </c>
      <c r="O191" s="1" t="s">
        <v>419</v>
      </c>
      <c r="P191" s="31" t="s">
        <v>173</v>
      </c>
      <c r="Q191" s="1" t="s">
        <v>429</v>
      </c>
      <c r="R191" s="31" t="s">
        <v>175</v>
      </c>
      <c r="S191" s="1" t="s">
        <v>423</v>
      </c>
      <c r="T191" s="1" t="s">
        <v>427</v>
      </c>
      <c r="U191" s="1" t="s">
        <v>430</v>
      </c>
      <c r="V191" s="1" t="s">
        <v>428</v>
      </c>
      <c r="W191" s="1" t="s">
        <v>433</v>
      </c>
      <c r="X191" s="1" t="s">
        <v>434</v>
      </c>
      <c r="Y191" s="31" t="s">
        <v>176</v>
      </c>
      <c r="Z191" s="1">
        <v>1</v>
      </c>
      <c r="AB191" t="str">
        <f t="shared" si="2"/>
        <v>7059PFL</v>
      </c>
    </row>
    <row r="192" spans="1:28" x14ac:dyDescent="0.2">
      <c r="A192">
        <v>7059</v>
      </c>
      <c r="B192" s="1" t="s">
        <v>174</v>
      </c>
      <c r="C192">
        <v>2</v>
      </c>
      <c r="D192" s="12" t="s">
        <v>90</v>
      </c>
      <c r="E192" s="19" t="s">
        <v>91</v>
      </c>
      <c r="F192" s="19" t="e" cm="1">
        <f t="array" ref="F192">_xlfn.XLOOKUP(AB192,'[1]AST submission list'!L$2:L448,'[1]AST submission list'!I$2:I448)</f>
        <v>#N/A</v>
      </c>
      <c r="G192" t="s">
        <v>181</v>
      </c>
      <c r="H192" t="s">
        <v>11</v>
      </c>
      <c r="I192">
        <v>122</v>
      </c>
      <c r="J192" s="31" t="s">
        <v>173</v>
      </c>
      <c r="K192" s="1" t="s">
        <v>427</v>
      </c>
      <c r="L192" s="31" t="s">
        <v>173</v>
      </c>
      <c r="M192" s="1" t="s">
        <v>428</v>
      </c>
      <c r="N192" s="31" t="s">
        <v>93</v>
      </c>
      <c r="O192" s="1" t="s">
        <v>419</v>
      </c>
      <c r="P192" s="31" t="s">
        <v>173</v>
      </c>
      <c r="Q192" s="1" t="s">
        <v>429</v>
      </c>
      <c r="R192" s="31" t="s">
        <v>175</v>
      </c>
      <c r="S192" s="1" t="s">
        <v>423</v>
      </c>
      <c r="T192" s="1" t="s">
        <v>427</v>
      </c>
      <c r="U192" s="1" t="s">
        <v>430</v>
      </c>
      <c r="V192" s="1" t="s">
        <v>428</v>
      </c>
      <c r="W192" s="1" t="s">
        <v>433</v>
      </c>
      <c r="X192" s="1" t="s">
        <v>430</v>
      </c>
      <c r="Y192" s="31" t="s">
        <v>176</v>
      </c>
      <c r="Z192" s="1">
        <v>1</v>
      </c>
      <c r="AB192" t="str">
        <f t="shared" si="2"/>
        <v>7059PFR</v>
      </c>
    </row>
    <row r="193" spans="1:28" x14ac:dyDescent="0.2">
      <c r="A193">
        <v>7181</v>
      </c>
      <c r="B193" s="1" t="s">
        <v>174</v>
      </c>
      <c r="C193">
        <v>1</v>
      </c>
      <c r="D193" s="12" t="s">
        <v>106</v>
      </c>
      <c r="E193" s="19" t="s">
        <v>107</v>
      </c>
      <c r="F193" s="19" t="e" cm="1">
        <f t="array" ref="F193">_xlfn.XLOOKUP(AB193,'[1]AST submission list'!L$2:L449,'[1]AST submission list'!I$2:I449)</f>
        <v>#N/A</v>
      </c>
      <c r="G193" t="s">
        <v>181</v>
      </c>
      <c r="H193" t="s">
        <v>11</v>
      </c>
      <c r="I193">
        <v>123</v>
      </c>
      <c r="J193" s="31" t="s">
        <v>173</v>
      </c>
      <c r="K193" s="1" t="s">
        <v>427</v>
      </c>
      <c r="L193" s="31" t="s">
        <v>173</v>
      </c>
      <c r="M193" s="1" t="s">
        <v>428</v>
      </c>
      <c r="N193" s="31" t="s">
        <v>93</v>
      </c>
      <c r="O193" s="1" t="s">
        <v>419</v>
      </c>
      <c r="P193" s="31" t="s">
        <v>173</v>
      </c>
      <c r="Q193" s="1" t="s">
        <v>429</v>
      </c>
      <c r="R193" s="31" t="s">
        <v>175</v>
      </c>
      <c r="S193" s="1" t="s">
        <v>423</v>
      </c>
      <c r="T193" s="1" t="s">
        <v>427</v>
      </c>
      <c r="U193" s="1" t="s">
        <v>430</v>
      </c>
      <c r="V193" s="1" t="s">
        <v>428</v>
      </c>
      <c r="W193" s="1" t="s">
        <v>431</v>
      </c>
      <c r="X193" s="1" t="s">
        <v>430</v>
      </c>
      <c r="Y193" s="31" t="s">
        <v>176</v>
      </c>
      <c r="Z193" s="1">
        <v>1</v>
      </c>
      <c r="AB193" t="str">
        <f t="shared" si="2"/>
        <v>7181PFR</v>
      </c>
    </row>
    <row r="194" spans="1:28" x14ac:dyDescent="0.2">
      <c r="A194">
        <v>7221</v>
      </c>
      <c r="B194" s="1" t="s">
        <v>174</v>
      </c>
      <c r="C194">
        <v>1</v>
      </c>
      <c r="D194" s="12" t="s">
        <v>100</v>
      </c>
      <c r="E194" s="19" t="s">
        <v>101</v>
      </c>
      <c r="F194" s="19">
        <v>1</v>
      </c>
      <c r="G194" t="s">
        <v>180</v>
      </c>
      <c r="H194" t="s">
        <v>8</v>
      </c>
      <c r="I194">
        <v>42</v>
      </c>
      <c r="J194" s="31" t="s">
        <v>173</v>
      </c>
      <c r="K194" s="1" t="s">
        <v>427</v>
      </c>
      <c r="L194" s="31" t="s">
        <v>173</v>
      </c>
      <c r="M194" s="1" t="s">
        <v>428</v>
      </c>
      <c r="N194" s="31" t="s">
        <v>93</v>
      </c>
      <c r="O194" s="1" t="s">
        <v>419</v>
      </c>
      <c r="P194" s="31" t="s">
        <v>11</v>
      </c>
      <c r="Q194" s="1" t="s">
        <v>432</v>
      </c>
      <c r="R194" s="31" t="s">
        <v>175</v>
      </c>
      <c r="S194" s="1" t="s">
        <v>423</v>
      </c>
      <c r="T194" s="1" t="s">
        <v>427</v>
      </c>
      <c r="U194" s="1" t="s">
        <v>430</v>
      </c>
      <c r="V194" s="1" t="s">
        <v>432</v>
      </c>
      <c r="W194" s="1" t="s">
        <v>433</v>
      </c>
      <c r="X194" s="1" t="s">
        <v>434</v>
      </c>
      <c r="Y194" s="31" t="s">
        <v>176</v>
      </c>
      <c r="Z194" s="1">
        <v>1</v>
      </c>
      <c r="AB194" t="str">
        <f t="shared" si="2"/>
        <v>7221DOL</v>
      </c>
    </row>
    <row r="195" spans="1:28" x14ac:dyDescent="0.2">
      <c r="A195">
        <v>7221</v>
      </c>
      <c r="B195" s="1" t="s">
        <v>174</v>
      </c>
      <c r="C195">
        <v>1</v>
      </c>
      <c r="D195" s="12" t="s">
        <v>100</v>
      </c>
      <c r="E195" s="19" t="s">
        <v>101</v>
      </c>
      <c r="F195" s="19">
        <v>1</v>
      </c>
      <c r="G195" t="s">
        <v>181</v>
      </c>
      <c r="H195" t="s">
        <v>8</v>
      </c>
      <c r="I195">
        <v>124</v>
      </c>
      <c r="J195" s="31" t="s">
        <v>173</v>
      </c>
      <c r="K195" s="1" t="s">
        <v>427</v>
      </c>
      <c r="L195" s="31" t="s">
        <v>173</v>
      </c>
      <c r="M195" s="1" t="s">
        <v>428</v>
      </c>
      <c r="N195" s="31" t="s">
        <v>93</v>
      </c>
      <c r="O195" s="1" t="s">
        <v>419</v>
      </c>
      <c r="P195" s="31" t="s">
        <v>11</v>
      </c>
      <c r="Q195" s="1" t="s">
        <v>432</v>
      </c>
      <c r="R195" s="31" t="s">
        <v>175</v>
      </c>
      <c r="S195" s="1" t="s">
        <v>423</v>
      </c>
      <c r="T195" s="1" t="s">
        <v>427</v>
      </c>
      <c r="U195" s="1" t="s">
        <v>430</v>
      </c>
      <c r="V195" s="1" t="s">
        <v>432</v>
      </c>
      <c r="W195" s="1" t="s">
        <v>433</v>
      </c>
      <c r="X195" s="1" t="s">
        <v>434</v>
      </c>
      <c r="Y195" s="31" t="s">
        <v>176</v>
      </c>
      <c r="Z195" s="1">
        <v>1</v>
      </c>
      <c r="AB195" t="str">
        <f t="shared" ref="AB195:AB258" si="3">A195&amp;G195&amp;H195</f>
        <v>7221PFL</v>
      </c>
    </row>
    <row r="196" spans="1:28" x14ac:dyDescent="0.2">
      <c r="A196">
        <v>7221</v>
      </c>
      <c r="B196" s="1" t="s">
        <v>174</v>
      </c>
      <c r="C196">
        <v>1</v>
      </c>
      <c r="D196" s="12" t="s">
        <v>106</v>
      </c>
      <c r="E196" s="19" t="s">
        <v>107</v>
      </c>
      <c r="F196" s="19">
        <v>1</v>
      </c>
      <c r="G196" t="s">
        <v>180</v>
      </c>
      <c r="H196" t="s">
        <v>11</v>
      </c>
      <c r="I196">
        <v>43</v>
      </c>
      <c r="J196" s="31" t="s">
        <v>173</v>
      </c>
      <c r="K196" s="1" t="s">
        <v>427</v>
      </c>
      <c r="L196" s="31" t="s">
        <v>173</v>
      </c>
      <c r="M196" s="1" t="s">
        <v>428</v>
      </c>
      <c r="N196" s="31" t="s">
        <v>93</v>
      </c>
      <c r="O196" s="1" t="s">
        <v>419</v>
      </c>
      <c r="P196" s="31" t="s">
        <v>173</v>
      </c>
      <c r="Q196" s="1" t="s">
        <v>429</v>
      </c>
      <c r="R196" s="31" t="s">
        <v>175</v>
      </c>
      <c r="S196" s="1" t="s">
        <v>423</v>
      </c>
      <c r="T196" s="1" t="s">
        <v>427</v>
      </c>
      <c r="U196" s="1" t="s">
        <v>430</v>
      </c>
      <c r="V196" s="1">
        <v>2</v>
      </c>
      <c r="W196" s="1">
        <v>64</v>
      </c>
      <c r="X196" s="1" t="s">
        <v>430</v>
      </c>
      <c r="Y196" s="31" t="s">
        <v>176</v>
      </c>
      <c r="Z196" s="1">
        <v>1</v>
      </c>
      <c r="AB196" t="str">
        <f t="shared" si="3"/>
        <v>7221DOR</v>
      </c>
    </row>
    <row r="197" spans="1:28" x14ac:dyDescent="0.2">
      <c r="A197">
        <v>7221</v>
      </c>
      <c r="B197" s="1" t="s">
        <v>174</v>
      </c>
      <c r="C197">
        <v>1</v>
      </c>
      <c r="D197" s="12" t="s">
        <v>106</v>
      </c>
      <c r="E197" s="19" t="s">
        <v>107</v>
      </c>
      <c r="F197" s="19">
        <v>1</v>
      </c>
      <c r="G197" t="s">
        <v>181</v>
      </c>
      <c r="H197" t="s">
        <v>11</v>
      </c>
      <c r="I197">
        <v>125</v>
      </c>
      <c r="J197" s="31" t="s">
        <v>173</v>
      </c>
      <c r="K197" s="1" t="s">
        <v>427</v>
      </c>
      <c r="L197" s="31" t="s">
        <v>173</v>
      </c>
      <c r="M197" s="1">
        <v>1</v>
      </c>
      <c r="N197" s="31" t="s">
        <v>93</v>
      </c>
      <c r="O197" s="1" t="s">
        <v>419</v>
      </c>
      <c r="P197" s="31" t="s">
        <v>173</v>
      </c>
      <c r="Q197" s="1" t="s">
        <v>429</v>
      </c>
      <c r="R197" s="31" t="s">
        <v>175</v>
      </c>
      <c r="S197" s="1" t="s">
        <v>423</v>
      </c>
      <c r="T197" s="1" t="s">
        <v>427</v>
      </c>
      <c r="U197" s="1" t="s">
        <v>430</v>
      </c>
      <c r="V197" s="1">
        <v>4</v>
      </c>
      <c r="W197" s="1" t="s">
        <v>431</v>
      </c>
      <c r="X197" s="1" t="s">
        <v>430</v>
      </c>
      <c r="Y197" s="31" t="s">
        <v>176</v>
      </c>
      <c r="Z197" s="1">
        <v>1</v>
      </c>
      <c r="AB197" t="str">
        <f t="shared" si="3"/>
        <v>7221PFR</v>
      </c>
    </row>
    <row r="198" spans="1:28" x14ac:dyDescent="0.2">
      <c r="A198">
        <v>7263</v>
      </c>
      <c r="B198" s="1" t="s">
        <v>174</v>
      </c>
      <c r="C198">
        <v>3</v>
      </c>
      <c r="D198" s="12" t="s">
        <v>104</v>
      </c>
      <c r="E198" s="19" t="s">
        <v>105</v>
      </c>
      <c r="F198" s="19" t="e" cm="1">
        <f t="array" ref="F198">_xlfn.XLOOKUP(AB198,'[1]AST submission list'!L$2:L454,'[1]AST submission list'!I$2:I454)</f>
        <v>#N/A</v>
      </c>
      <c r="G198" t="s">
        <v>180</v>
      </c>
      <c r="H198" t="s">
        <v>8</v>
      </c>
      <c r="I198">
        <v>44</v>
      </c>
      <c r="J198" s="31" t="s">
        <v>11</v>
      </c>
      <c r="K198" s="1" t="s">
        <v>427</v>
      </c>
      <c r="L198" s="31" t="s">
        <v>173</v>
      </c>
      <c r="M198" s="1" t="s">
        <v>428</v>
      </c>
      <c r="N198" s="31" t="s">
        <v>93</v>
      </c>
      <c r="O198" s="1" t="s">
        <v>419</v>
      </c>
      <c r="P198" s="31" t="s">
        <v>173</v>
      </c>
      <c r="Q198" s="1" t="s">
        <v>429</v>
      </c>
      <c r="R198" s="31" t="s">
        <v>175</v>
      </c>
      <c r="S198" s="1" t="s">
        <v>423</v>
      </c>
      <c r="T198" s="1">
        <v>0.5</v>
      </c>
      <c r="U198" s="1" t="s">
        <v>430</v>
      </c>
      <c r="V198" s="1" t="s">
        <v>428</v>
      </c>
      <c r="W198" s="1" t="s">
        <v>431</v>
      </c>
      <c r="X198" s="1">
        <v>2</v>
      </c>
      <c r="Y198" s="31" t="s">
        <v>176</v>
      </c>
      <c r="Z198" s="1">
        <v>1</v>
      </c>
      <c r="AB198" t="str">
        <f t="shared" si="3"/>
        <v>7263DOL</v>
      </c>
    </row>
    <row r="199" spans="1:28" x14ac:dyDescent="0.2">
      <c r="A199">
        <v>7263</v>
      </c>
      <c r="B199" s="1" t="s">
        <v>174</v>
      </c>
      <c r="C199">
        <v>3</v>
      </c>
      <c r="D199" s="12" t="s">
        <v>104</v>
      </c>
      <c r="E199" s="19" t="s">
        <v>105</v>
      </c>
      <c r="F199" s="19" t="e" cm="1">
        <f t="array" ref="F199">_xlfn.XLOOKUP(AB199,'[1]AST submission list'!L$2:L455,'[1]AST submission list'!I$2:I455)</f>
        <v>#N/A</v>
      </c>
      <c r="G199" t="s">
        <v>181</v>
      </c>
      <c r="H199" t="s">
        <v>8</v>
      </c>
      <c r="I199">
        <v>126</v>
      </c>
      <c r="J199" s="31" t="s">
        <v>11</v>
      </c>
      <c r="K199" s="1" t="s">
        <v>427</v>
      </c>
      <c r="L199" s="31" t="s">
        <v>173</v>
      </c>
      <c r="M199" s="1" t="s">
        <v>428</v>
      </c>
      <c r="N199" s="31" t="s">
        <v>93</v>
      </c>
      <c r="O199" s="1" t="s">
        <v>419</v>
      </c>
      <c r="P199" s="31" t="s">
        <v>173</v>
      </c>
      <c r="Q199" s="1" t="s">
        <v>429</v>
      </c>
      <c r="R199" s="31" t="s">
        <v>175</v>
      </c>
      <c r="S199" s="1" t="s">
        <v>423</v>
      </c>
      <c r="T199" s="1">
        <v>0.25</v>
      </c>
      <c r="U199" s="1" t="s">
        <v>430</v>
      </c>
      <c r="V199" s="1" t="s">
        <v>428</v>
      </c>
      <c r="W199" s="1" t="s">
        <v>431</v>
      </c>
      <c r="X199" s="1">
        <v>2</v>
      </c>
      <c r="Y199" s="31" t="s">
        <v>176</v>
      </c>
      <c r="Z199" s="1">
        <v>1</v>
      </c>
      <c r="AB199" t="str">
        <f t="shared" si="3"/>
        <v>7263PFL</v>
      </c>
    </row>
    <row r="200" spans="1:28" x14ac:dyDescent="0.2">
      <c r="A200">
        <v>7296</v>
      </c>
      <c r="B200" s="1" t="s">
        <v>174</v>
      </c>
      <c r="C200">
        <v>1</v>
      </c>
      <c r="D200" s="12" t="s">
        <v>115</v>
      </c>
      <c r="E200" s="19" t="s">
        <v>116</v>
      </c>
      <c r="F200" s="19" t="e" cm="1">
        <f t="array" ref="F200">_xlfn.XLOOKUP(AB200,'[1]AST submission list'!L$2:L456,'[1]AST submission list'!I$2:I456)</f>
        <v>#N/A</v>
      </c>
      <c r="G200" t="s">
        <v>181</v>
      </c>
      <c r="H200" t="s">
        <v>11</v>
      </c>
      <c r="I200">
        <v>127</v>
      </c>
      <c r="J200" s="31" t="s">
        <v>173</v>
      </c>
      <c r="K200" s="1" t="s">
        <v>427</v>
      </c>
      <c r="L200" s="31" t="s">
        <v>173</v>
      </c>
      <c r="M200" s="1" t="s">
        <v>428</v>
      </c>
      <c r="N200" s="31" t="s">
        <v>93</v>
      </c>
      <c r="O200" s="1" t="s">
        <v>419</v>
      </c>
      <c r="P200" s="31" t="s">
        <v>173</v>
      </c>
      <c r="Q200" s="1" t="s">
        <v>429</v>
      </c>
      <c r="R200" s="31" t="s">
        <v>175</v>
      </c>
      <c r="S200" s="1" t="s">
        <v>423</v>
      </c>
      <c r="T200" s="1" t="s">
        <v>427</v>
      </c>
      <c r="U200" s="1" t="s">
        <v>430</v>
      </c>
      <c r="V200" s="1" t="s">
        <v>428</v>
      </c>
      <c r="W200" s="1" t="s">
        <v>431</v>
      </c>
      <c r="X200" s="1" t="s">
        <v>430</v>
      </c>
      <c r="Y200" s="31" t="s">
        <v>176</v>
      </c>
      <c r="Z200" s="1">
        <v>1</v>
      </c>
      <c r="AB200" t="str">
        <f t="shared" si="3"/>
        <v>7296PFR</v>
      </c>
    </row>
    <row r="201" spans="1:28" x14ac:dyDescent="0.2">
      <c r="A201">
        <v>7386</v>
      </c>
      <c r="B201" s="1" t="s">
        <v>174</v>
      </c>
      <c r="C201">
        <v>2</v>
      </c>
      <c r="D201" s="12" t="s">
        <v>90</v>
      </c>
      <c r="E201" s="19" t="s">
        <v>91</v>
      </c>
      <c r="F201" s="19" t="e" cm="1">
        <f t="array" ref="F201">_xlfn.XLOOKUP(AB201,'[1]AST submission list'!L$2:L457,'[1]AST submission list'!I$2:I457)</f>
        <v>#N/A</v>
      </c>
      <c r="G201" t="s">
        <v>181</v>
      </c>
      <c r="H201" t="s">
        <v>8</v>
      </c>
      <c r="I201">
        <v>128</v>
      </c>
      <c r="J201" s="31" t="s">
        <v>173</v>
      </c>
      <c r="K201" s="1" t="s">
        <v>427</v>
      </c>
      <c r="L201" s="31" t="s">
        <v>173</v>
      </c>
      <c r="M201" s="1" t="s">
        <v>428</v>
      </c>
      <c r="N201" s="31" t="s">
        <v>93</v>
      </c>
      <c r="O201" s="1" t="s">
        <v>419</v>
      </c>
      <c r="P201" s="31" t="s">
        <v>173</v>
      </c>
      <c r="Q201" s="1" t="s">
        <v>429</v>
      </c>
      <c r="R201" s="31" t="s">
        <v>175</v>
      </c>
      <c r="S201" s="1" t="s">
        <v>423</v>
      </c>
      <c r="T201" s="1" t="s">
        <v>427</v>
      </c>
      <c r="U201" s="1" t="s">
        <v>430</v>
      </c>
      <c r="V201" s="1" t="s">
        <v>428</v>
      </c>
      <c r="W201" s="1" t="s">
        <v>433</v>
      </c>
      <c r="X201" s="1" t="s">
        <v>430</v>
      </c>
      <c r="Y201" s="31" t="s">
        <v>176</v>
      </c>
      <c r="Z201" s="1">
        <v>1</v>
      </c>
      <c r="AB201" t="str">
        <f t="shared" si="3"/>
        <v>7386PFL</v>
      </c>
    </row>
    <row r="202" spans="1:28" x14ac:dyDescent="0.2">
      <c r="A202">
        <v>7468</v>
      </c>
      <c r="B202" s="1" t="s">
        <v>174</v>
      </c>
      <c r="C202">
        <v>2</v>
      </c>
      <c r="D202" s="12" t="s">
        <v>104</v>
      </c>
      <c r="E202" s="19" t="s">
        <v>105</v>
      </c>
      <c r="F202" s="19">
        <v>1</v>
      </c>
      <c r="G202" t="s">
        <v>180</v>
      </c>
      <c r="H202" t="s">
        <v>8</v>
      </c>
      <c r="I202">
        <v>45</v>
      </c>
      <c r="J202" s="31" t="s">
        <v>173</v>
      </c>
      <c r="K202" s="1" t="s">
        <v>427</v>
      </c>
      <c r="L202" s="31" t="s">
        <v>173</v>
      </c>
      <c r="M202" s="1" t="s">
        <v>428</v>
      </c>
      <c r="N202" s="31" t="s">
        <v>93</v>
      </c>
      <c r="O202" s="1" t="s">
        <v>419</v>
      </c>
      <c r="P202" s="31" t="s">
        <v>173</v>
      </c>
      <c r="Q202" s="1" t="s">
        <v>429</v>
      </c>
      <c r="R202" s="31" t="s">
        <v>175</v>
      </c>
      <c r="S202" s="1" t="s">
        <v>423</v>
      </c>
      <c r="T202" s="1" t="s">
        <v>427</v>
      </c>
      <c r="U202" s="1" t="s">
        <v>430</v>
      </c>
      <c r="V202" s="1" t="s">
        <v>428</v>
      </c>
      <c r="W202" s="1">
        <v>256</v>
      </c>
      <c r="X202" s="1">
        <v>2</v>
      </c>
      <c r="Y202" s="31" t="s">
        <v>176</v>
      </c>
      <c r="Z202" s="1">
        <v>1</v>
      </c>
      <c r="AB202" t="str">
        <f t="shared" si="3"/>
        <v>7468DOL</v>
      </c>
    </row>
    <row r="203" spans="1:28" x14ac:dyDescent="0.2">
      <c r="A203">
        <v>7468</v>
      </c>
      <c r="B203" s="1" t="s">
        <v>174</v>
      </c>
      <c r="C203">
        <v>2</v>
      </c>
      <c r="D203" s="12" t="s">
        <v>108</v>
      </c>
      <c r="E203" s="19" t="s">
        <v>105</v>
      </c>
      <c r="F203" s="19">
        <v>1</v>
      </c>
      <c r="G203" t="s">
        <v>181</v>
      </c>
      <c r="H203" t="s">
        <v>8</v>
      </c>
      <c r="I203">
        <v>129</v>
      </c>
      <c r="J203" s="31" t="s">
        <v>173</v>
      </c>
      <c r="K203" s="1" t="s">
        <v>427</v>
      </c>
      <c r="L203" s="31" t="s">
        <v>173</v>
      </c>
      <c r="M203" s="1" t="s">
        <v>428</v>
      </c>
      <c r="N203" s="31" t="s">
        <v>93</v>
      </c>
      <c r="O203" s="1" t="s">
        <v>419</v>
      </c>
      <c r="P203" s="31" t="s">
        <v>11</v>
      </c>
      <c r="Q203" s="1" t="s">
        <v>432</v>
      </c>
      <c r="R203" s="31" t="s">
        <v>175</v>
      </c>
      <c r="S203" s="1" t="s">
        <v>423</v>
      </c>
      <c r="T203" s="1" t="s">
        <v>427</v>
      </c>
      <c r="U203" s="1" t="s">
        <v>430</v>
      </c>
      <c r="V203" s="1" t="s">
        <v>428</v>
      </c>
      <c r="W203" s="1" t="s">
        <v>433</v>
      </c>
      <c r="X203" s="1">
        <v>2</v>
      </c>
      <c r="Y203" s="31" t="s">
        <v>176</v>
      </c>
      <c r="Z203" s="1">
        <v>1</v>
      </c>
      <c r="AB203" t="str">
        <f t="shared" si="3"/>
        <v>7468PFL</v>
      </c>
    </row>
    <row r="204" spans="1:28" x14ac:dyDescent="0.2">
      <c r="A204">
        <v>7468</v>
      </c>
      <c r="B204" s="1" t="s">
        <v>174</v>
      </c>
      <c r="C204">
        <v>2</v>
      </c>
      <c r="D204" s="12" t="s">
        <v>104</v>
      </c>
      <c r="E204" s="19" t="s">
        <v>105</v>
      </c>
      <c r="F204" s="19">
        <v>1</v>
      </c>
      <c r="G204" t="s">
        <v>180</v>
      </c>
      <c r="H204" t="s">
        <v>11</v>
      </c>
      <c r="I204">
        <v>46</v>
      </c>
      <c r="J204" s="31" t="s">
        <v>173</v>
      </c>
      <c r="K204" s="1" t="s">
        <v>427</v>
      </c>
      <c r="L204" s="31" t="s">
        <v>173</v>
      </c>
      <c r="M204" s="1" t="s">
        <v>428</v>
      </c>
      <c r="N204" s="31" t="s">
        <v>93</v>
      </c>
      <c r="O204" s="1" t="s">
        <v>419</v>
      </c>
      <c r="P204" s="31" t="s">
        <v>173</v>
      </c>
      <c r="Q204" s="1" t="s">
        <v>429</v>
      </c>
      <c r="R204" s="31" t="s">
        <v>175</v>
      </c>
      <c r="S204" s="1" t="s">
        <v>423</v>
      </c>
      <c r="T204" s="1" t="s">
        <v>427</v>
      </c>
      <c r="U204" s="1" t="s">
        <v>430</v>
      </c>
      <c r="V204" s="1" t="s">
        <v>428</v>
      </c>
      <c r="W204" s="1">
        <v>256</v>
      </c>
      <c r="X204" s="1" t="s">
        <v>430</v>
      </c>
      <c r="Y204" s="31" t="s">
        <v>176</v>
      </c>
      <c r="Z204" s="1">
        <v>1</v>
      </c>
      <c r="AB204" t="str">
        <f t="shared" si="3"/>
        <v>7468DOR</v>
      </c>
    </row>
    <row r="205" spans="1:28" x14ac:dyDescent="0.2">
      <c r="A205">
        <v>7468</v>
      </c>
      <c r="B205" s="1" t="s">
        <v>174</v>
      </c>
      <c r="C205">
        <v>2</v>
      </c>
      <c r="D205" s="12" t="s">
        <v>104</v>
      </c>
      <c r="E205" s="19" t="s">
        <v>105</v>
      </c>
      <c r="F205" s="19">
        <v>1</v>
      </c>
      <c r="G205" t="s">
        <v>181</v>
      </c>
      <c r="H205" t="s">
        <v>11</v>
      </c>
      <c r="I205">
        <v>130</v>
      </c>
      <c r="J205" s="31" t="s">
        <v>173</v>
      </c>
      <c r="K205" s="1" t="s">
        <v>427</v>
      </c>
      <c r="L205" s="31" t="s">
        <v>173</v>
      </c>
      <c r="M205" s="1" t="s">
        <v>428</v>
      </c>
      <c r="N205" s="31" t="s">
        <v>93</v>
      </c>
      <c r="O205" s="1" t="s">
        <v>419</v>
      </c>
      <c r="P205" s="31" t="s">
        <v>173</v>
      </c>
      <c r="Q205" s="1" t="s">
        <v>429</v>
      </c>
      <c r="R205" s="31" t="s">
        <v>175</v>
      </c>
      <c r="S205" s="1" t="s">
        <v>423</v>
      </c>
      <c r="T205" s="1" t="s">
        <v>427</v>
      </c>
      <c r="U205" s="1" t="s">
        <v>430</v>
      </c>
      <c r="V205" s="1" t="s">
        <v>428</v>
      </c>
      <c r="W205" s="1" t="s">
        <v>431</v>
      </c>
      <c r="X205" s="1">
        <v>2</v>
      </c>
      <c r="Y205" s="31" t="s">
        <v>176</v>
      </c>
      <c r="Z205" s="1">
        <v>1</v>
      </c>
      <c r="AB205" t="str">
        <f t="shared" si="3"/>
        <v>7468PFR</v>
      </c>
    </row>
    <row r="206" spans="1:28" x14ac:dyDescent="0.2">
      <c r="A206" s="25">
        <v>200225</v>
      </c>
      <c r="B206" s="54" t="s">
        <v>9</v>
      </c>
      <c r="C206" s="25" t="e" cm="1">
        <f t="array" ref="C206">_xlfn.XLOOKUP(AB206,'[1]WI &amp; IA results w tx'!Q$2:Q322,'[1]WI &amp; IA results w tx'!D$2:D322)</f>
        <v>#N/A</v>
      </c>
      <c r="D206" s="12" t="s">
        <v>90</v>
      </c>
      <c r="E206" s="19" t="s">
        <v>91</v>
      </c>
      <c r="F206" s="19" t="e" cm="1">
        <f t="array" ref="F206">_xlfn.XLOOKUP(AB206,'[1]AST submission list'!L$2:L217,'[1]AST submission list'!I$2:I217)</f>
        <v>#N/A</v>
      </c>
      <c r="G206" s="12" t="s">
        <v>181</v>
      </c>
      <c r="H206" s="25" t="s">
        <v>8</v>
      </c>
      <c r="I206" s="26">
        <v>2</v>
      </c>
      <c r="J206" s="31" t="s">
        <v>173</v>
      </c>
      <c r="K206" s="31" t="s">
        <v>417</v>
      </c>
      <c r="L206" s="31" t="s">
        <v>92</v>
      </c>
      <c r="M206" s="31" t="s">
        <v>418</v>
      </c>
      <c r="N206" s="31" t="s">
        <v>93</v>
      </c>
      <c r="O206" s="31" t="s">
        <v>419</v>
      </c>
      <c r="P206" s="31" t="s">
        <v>94</v>
      </c>
      <c r="Q206" s="31">
        <v>4</v>
      </c>
      <c r="R206" s="31" t="s">
        <v>93</v>
      </c>
      <c r="S206" s="31" t="s">
        <v>419</v>
      </c>
      <c r="T206" s="31" t="s">
        <v>417</v>
      </c>
      <c r="U206" s="31" t="s">
        <v>420</v>
      </c>
      <c r="V206" s="31">
        <v>1</v>
      </c>
      <c r="W206" s="31" t="s">
        <v>421</v>
      </c>
      <c r="X206" s="31" t="s">
        <v>420</v>
      </c>
      <c r="Y206" s="31" t="s">
        <v>95</v>
      </c>
      <c r="Z206" s="1">
        <v>1</v>
      </c>
      <c r="AA206" s="1" t="s">
        <v>96</v>
      </c>
      <c r="AB206" t="str">
        <f t="shared" si="3"/>
        <v>200225PFL</v>
      </c>
    </row>
    <row r="207" spans="1:28" x14ac:dyDescent="0.2">
      <c r="A207" s="27">
        <v>201087</v>
      </c>
      <c r="B207" s="54" t="s">
        <v>9</v>
      </c>
      <c r="C207" s="25" t="e" cm="1">
        <f t="array" ref="C207">_xlfn.XLOOKUP(AB207,'[1]WI &amp; IA results w tx'!Q$2:Q323,'[1]WI &amp; IA results w tx'!D$2:D323)</f>
        <v>#N/A</v>
      </c>
      <c r="D207" s="28" t="s">
        <v>97</v>
      </c>
      <c r="E207" s="29" t="s">
        <v>98</v>
      </c>
      <c r="F207" s="19" t="e" cm="1">
        <f t="array" ref="F207">_xlfn.XLOOKUP(AB207,'[1]AST submission list'!L$2:L218,'[1]AST submission list'!I$2:I218)</f>
        <v>#N/A</v>
      </c>
      <c r="G207" s="28" t="s">
        <v>181</v>
      </c>
      <c r="H207" s="27" t="s">
        <v>11</v>
      </c>
      <c r="I207" s="30">
        <v>3</v>
      </c>
      <c r="J207" s="1" t="s">
        <v>173</v>
      </c>
      <c r="K207" s="1" t="s">
        <v>417</v>
      </c>
      <c r="L207" s="1" t="s">
        <v>92</v>
      </c>
      <c r="M207" s="1" t="s">
        <v>418</v>
      </c>
      <c r="N207" s="1" t="s">
        <v>93</v>
      </c>
      <c r="O207" s="1" t="s">
        <v>419</v>
      </c>
      <c r="P207" s="1" t="s">
        <v>92</v>
      </c>
      <c r="Q207" s="1" t="s">
        <v>422</v>
      </c>
      <c r="R207" s="1" t="s">
        <v>93</v>
      </c>
      <c r="S207" s="1" t="s">
        <v>423</v>
      </c>
      <c r="T207" s="1" t="s">
        <v>417</v>
      </c>
      <c r="U207" s="1" t="s">
        <v>420</v>
      </c>
      <c r="V207" s="1" t="s">
        <v>418</v>
      </c>
      <c r="W207" s="1" t="s">
        <v>421</v>
      </c>
      <c r="X207" s="1" t="s">
        <v>420</v>
      </c>
      <c r="Y207" s="1" t="s">
        <v>95</v>
      </c>
      <c r="Z207" s="1">
        <v>1</v>
      </c>
      <c r="AA207" s="1" t="s">
        <v>99</v>
      </c>
      <c r="AB207" t="str">
        <f t="shared" si="3"/>
        <v>201087PFR</v>
      </c>
    </row>
    <row r="208" spans="1:28" x14ac:dyDescent="0.2">
      <c r="A208" s="25">
        <v>201694</v>
      </c>
      <c r="B208" s="54" t="s">
        <v>9</v>
      </c>
      <c r="C208" s="25" t="e" cm="1">
        <f t="array" ref="C208">_xlfn.XLOOKUP(AB208,'[1]WI &amp; IA results w tx'!Q$2:Q324,'[1]WI &amp; IA results w tx'!D$2:D324)</f>
        <v>#N/A</v>
      </c>
      <c r="D208" s="12" t="s">
        <v>100</v>
      </c>
      <c r="E208" s="19" t="s">
        <v>101</v>
      </c>
      <c r="F208" s="19" t="e" cm="1">
        <f t="array" ref="F208">_xlfn.XLOOKUP(AB208,'[1]AST submission list'!L$2:L219,'[1]AST submission list'!I$2:I219)</f>
        <v>#N/A</v>
      </c>
      <c r="G208" s="12" t="s">
        <v>180</v>
      </c>
      <c r="H208" s="25" t="s">
        <v>8</v>
      </c>
      <c r="I208" s="26">
        <v>4</v>
      </c>
      <c r="J208" s="31" t="s">
        <v>94</v>
      </c>
      <c r="K208" s="1">
        <v>8</v>
      </c>
      <c r="L208" s="31" t="s">
        <v>92</v>
      </c>
      <c r="M208" s="1">
        <v>1</v>
      </c>
      <c r="N208" s="31" t="s">
        <v>93</v>
      </c>
      <c r="O208" s="1" t="s">
        <v>419</v>
      </c>
      <c r="P208" s="31" t="s">
        <v>94</v>
      </c>
      <c r="Q208" s="1" t="s">
        <v>424</v>
      </c>
      <c r="R208" s="31" t="s">
        <v>93</v>
      </c>
      <c r="S208" s="1" t="s">
        <v>419</v>
      </c>
      <c r="T208" s="1" t="s">
        <v>425</v>
      </c>
      <c r="U208" s="1" t="s">
        <v>420</v>
      </c>
      <c r="V208" s="1" t="s">
        <v>418</v>
      </c>
      <c r="W208" s="1" t="s">
        <v>426</v>
      </c>
      <c r="X208" s="1" t="s">
        <v>420</v>
      </c>
      <c r="Y208" s="31" t="s">
        <v>95</v>
      </c>
      <c r="Z208" s="1">
        <v>1</v>
      </c>
      <c r="AA208" s="1" t="s">
        <v>102</v>
      </c>
      <c r="AB208" t="str">
        <f t="shared" si="3"/>
        <v>201694DOL</v>
      </c>
    </row>
    <row r="209" spans="1:28" x14ac:dyDescent="0.2">
      <c r="A209" s="25">
        <v>201694</v>
      </c>
      <c r="B209" s="54" t="s">
        <v>9</v>
      </c>
      <c r="C209" s="25" t="e" cm="1">
        <f t="array" ref="C209">_xlfn.XLOOKUP(AB209,'[1]WI &amp; IA results w tx'!Q$2:Q325,'[1]WI &amp; IA results w tx'!D$2:D325)</f>
        <v>#N/A</v>
      </c>
      <c r="D209" s="11" t="s">
        <v>100</v>
      </c>
      <c r="E209" s="31" t="s">
        <v>101</v>
      </c>
      <c r="F209" s="19" t="e" cm="1">
        <f t="array" ref="F209">_xlfn.XLOOKUP(AB209,'[1]AST submission list'!L$2:L220,'[1]AST submission list'!I$2:I220)</f>
        <v>#N/A</v>
      </c>
      <c r="G209" s="25" t="s">
        <v>181</v>
      </c>
      <c r="H209" s="25" t="s">
        <v>8</v>
      </c>
      <c r="I209" s="32">
        <v>5</v>
      </c>
      <c r="J209" s="31" t="s">
        <v>103</v>
      </c>
      <c r="K209" s="1">
        <v>4</v>
      </c>
      <c r="L209" s="31" t="s">
        <v>92</v>
      </c>
      <c r="M209" s="1">
        <v>1</v>
      </c>
      <c r="N209" s="31" t="s">
        <v>93</v>
      </c>
      <c r="O209" s="1" t="s">
        <v>419</v>
      </c>
      <c r="P209" s="31" t="s">
        <v>94</v>
      </c>
      <c r="Q209" s="1" t="s">
        <v>424</v>
      </c>
      <c r="R209" s="31" t="s">
        <v>93</v>
      </c>
      <c r="S209" s="1" t="s">
        <v>419</v>
      </c>
      <c r="T209" s="1" t="s">
        <v>425</v>
      </c>
      <c r="U209" s="1" t="s">
        <v>420</v>
      </c>
      <c r="V209" s="1" t="s">
        <v>418</v>
      </c>
      <c r="W209" s="1" t="s">
        <v>426</v>
      </c>
      <c r="X209" s="1" t="s">
        <v>420</v>
      </c>
      <c r="Y209" s="31" t="s">
        <v>95</v>
      </c>
      <c r="Z209" s="1">
        <v>1</v>
      </c>
      <c r="AB209" t="str">
        <f t="shared" si="3"/>
        <v>201694PFL</v>
      </c>
    </row>
    <row r="210" spans="1:28" x14ac:dyDescent="0.2">
      <c r="A210" s="25">
        <v>201724</v>
      </c>
      <c r="B210" s="54" t="s">
        <v>9</v>
      </c>
      <c r="C210" s="25" t="e" cm="1">
        <f t="array" ref="C210">_xlfn.XLOOKUP(AB210,'[1]WI &amp; IA results w tx'!Q$2:Q326,'[1]WI &amp; IA results w tx'!D$2:D326)</f>
        <v>#N/A</v>
      </c>
      <c r="D210" s="12" t="s">
        <v>97</v>
      </c>
      <c r="E210" s="19" t="s">
        <v>98</v>
      </c>
      <c r="F210" s="19" t="e" cm="1">
        <f t="array" ref="F210">_xlfn.XLOOKUP(AB210,'[1]AST submission list'!L$2:L221,'[1]AST submission list'!I$2:I221)</f>
        <v>#N/A</v>
      </c>
      <c r="G210" s="25" t="s">
        <v>181</v>
      </c>
      <c r="H210" s="25" t="s">
        <v>8</v>
      </c>
      <c r="I210" s="32">
        <v>6</v>
      </c>
      <c r="J210" s="31" t="s">
        <v>94</v>
      </c>
      <c r="K210" s="1">
        <v>0.25</v>
      </c>
      <c r="L210" s="31" t="s">
        <v>92</v>
      </c>
      <c r="M210" s="1">
        <v>1</v>
      </c>
      <c r="N210" s="31" t="s">
        <v>93</v>
      </c>
      <c r="O210" s="1" t="s">
        <v>419</v>
      </c>
      <c r="P210" s="31" t="s">
        <v>94</v>
      </c>
      <c r="Q210" s="1" t="s">
        <v>424</v>
      </c>
      <c r="R210" s="31" t="s">
        <v>93</v>
      </c>
      <c r="S210" s="1" t="s">
        <v>419</v>
      </c>
      <c r="T210" s="1">
        <v>0.5</v>
      </c>
      <c r="U210" s="1" t="s">
        <v>420</v>
      </c>
      <c r="V210" s="1" t="s">
        <v>418</v>
      </c>
      <c r="W210" s="1" t="s">
        <v>426</v>
      </c>
      <c r="X210" s="1" t="s">
        <v>420</v>
      </c>
      <c r="Y210" s="31" t="s">
        <v>95</v>
      </c>
      <c r="Z210" s="1">
        <v>1</v>
      </c>
      <c r="AB210" t="str">
        <f t="shared" si="3"/>
        <v>201724PFL</v>
      </c>
    </row>
    <row r="211" spans="1:28" x14ac:dyDescent="0.2">
      <c r="A211" s="25">
        <v>201724</v>
      </c>
      <c r="B211" s="54" t="s">
        <v>9</v>
      </c>
      <c r="C211" s="25" t="e" cm="1">
        <f t="array" ref="C211">_xlfn.XLOOKUP(AB211,'[1]WI &amp; IA results w tx'!Q$2:Q327,'[1]WI &amp; IA results w tx'!D$2:D327)</f>
        <v>#N/A</v>
      </c>
      <c r="D211" s="12" t="s">
        <v>104</v>
      </c>
      <c r="E211" s="19" t="s">
        <v>105</v>
      </c>
      <c r="F211" s="19" t="e" cm="1">
        <f t="array" ref="F211">_xlfn.XLOOKUP(AB211,'[1]AST submission list'!L$2:L222,'[1]AST submission list'!I$2:I222)</f>
        <v>#N/A</v>
      </c>
      <c r="G211" s="25" t="s">
        <v>181</v>
      </c>
      <c r="H211" s="25" t="s">
        <v>8</v>
      </c>
      <c r="I211" s="32">
        <v>7</v>
      </c>
      <c r="J211" s="31" t="s">
        <v>173</v>
      </c>
      <c r="K211" s="1" t="s">
        <v>417</v>
      </c>
      <c r="L211" s="31" t="s">
        <v>92</v>
      </c>
      <c r="M211" s="1" t="s">
        <v>418</v>
      </c>
      <c r="N211" s="31" t="s">
        <v>93</v>
      </c>
      <c r="O211" s="1" t="s">
        <v>419</v>
      </c>
      <c r="P211" s="31" t="s">
        <v>92</v>
      </c>
      <c r="Q211" s="1" t="s">
        <v>422</v>
      </c>
      <c r="R211" s="31" t="s">
        <v>93</v>
      </c>
      <c r="S211" s="1" t="s">
        <v>419</v>
      </c>
      <c r="T211" s="1" t="s">
        <v>417</v>
      </c>
      <c r="U211" s="1" t="s">
        <v>420</v>
      </c>
      <c r="V211" s="1" t="s">
        <v>418</v>
      </c>
      <c r="W211" s="1" t="s">
        <v>426</v>
      </c>
      <c r="X211" s="1" t="s">
        <v>420</v>
      </c>
      <c r="Y211" s="31" t="s">
        <v>95</v>
      </c>
      <c r="Z211" s="1">
        <v>1</v>
      </c>
      <c r="AB211" t="str">
        <f t="shared" si="3"/>
        <v>201724PFL</v>
      </c>
    </row>
    <row r="212" spans="1:28" x14ac:dyDescent="0.2">
      <c r="A212" s="25">
        <v>201724</v>
      </c>
      <c r="B212" s="54" t="s">
        <v>9</v>
      </c>
      <c r="C212" s="25" t="e" cm="1">
        <f t="array" ref="C212">_xlfn.XLOOKUP(AB212,'[1]WI &amp; IA results w tx'!Q$2:Q328,'[1]WI &amp; IA results w tx'!D$2:D328)</f>
        <v>#N/A</v>
      </c>
      <c r="D212" s="11" t="s">
        <v>97</v>
      </c>
      <c r="E212" s="31" t="s">
        <v>98</v>
      </c>
      <c r="F212" s="19" t="e" cm="1">
        <f t="array" ref="F212">_xlfn.XLOOKUP(AB212,'[1]AST submission list'!L$2:L223,'[1]AST submission list'!I$2:I223)</f>
        <v>#N/A</v>
      </c>
      <c r="G212" s="25" t="s">
        <v>180</v>
      </c>
      <c r="H212" s="25" t="s">
        <v>11</v>
      </c>
      <c r="I212" s="32">
        <v>8</v>
      </c>
      <c r="J212" s="31" t="s">
        <v>173</v>
      </c>
      <c r="K212" s="1" t="s">
        <v>417</v>
      </c>
      <c r="L212" s="31" t="s">
        <v>92</v>
      </c>
      <c r="M212" s="1" t="s">
        <v>418</v>
      </c>
      <c r="N212" s="31" t="s">
        <v>93</v>
      </c>
      <c r="O212" s="1" t="s">
        <v>419</v>
      </c>
      <c r="P212" s="31" t="s">
        <v>92</v>
      </c>
      <c r="Q212" s="1" t="s">
        <v>422</v>
      </c>
      <c r="R212" s="31" t="s">
        <v>93</v>
      </c>
      <c r="S212" s="1" t="s">
        <v>419</v>
      </c>
      <c r="T212" s="1" t="s">
        <v>417</v>
      </c>
      <c r="U212" s="1" t="s">
        <v>420</v>
      </c>
      <c r="V212" s="1" t="s">
        <v>418</v>
      </c>
      <c r="W212" s="1" t="s">
        <v>426</v>
      </c>
      <c r="X212" s="1" t="s">
        <v>420</v>
      </c>
      <c r="Y212" s="31" t="s">
        <v>95</v>
      </c>
      <c r="Z212" s="1">
        <v>1</v>
      </c>
      <c r="AB212" t="str">
        <f t="shared" si="3"/>
        <v>201724DOR</v>
      </c>
    </row>
    <row r="213" spans="1:28" x14ac:dyDescent="0.2">
      <c r="A213" s="25">
        <v>201724</v>
      </c>
      <c r="B213" s="54" t="s">
        <v>9</v>
      </c>
      <c r="C213" s="25" t="e" cm="1">
        <f t="array" ref="C213">_xlfn.XLOOKUP(AB213,'[1]WI &amp; IA results w tx'!Q$2:Q329,'[1]WI &amp; IA results w tx'!D$2:D329)</f>
        <v>#N/A</v>
      </c>
      <c r="D213" s="12" t="s">
        <v>104</v>
      </c>
      <c r="E213" s="19" t="s">
        <v>105</v>
      </c>
      <c r="F213" s="19" t="e" cm="1">
        <f t="array" ref="F213">_xlfn.XLOOKUP(AB213,'[1]AST submission list'!L$2:L224,'[1]AST submission list'!I$2:I224)</f>
        <v>#N/A</v>
      </c>
      <c r="G213" s="25" t="s">
        <v>181</v>
      </c>
      <c r="H213" s="25" t="s">
        <v>11</v>
      </c>
      <c r="I213" s="32">
        <v>9</v>
      </c>
      <c r="J213" s="31" t="s">
        <v>173</v>
      </c>
      <c r="K213" s="1" t="s">
        <v>417</v>
      </c>
      <c r="L213" s="31" t="s">
        <v>92</v>
      </c>
      <c r="M213" s="1" t="s">
        <v>418</v>
      </c>
      <c r="N213" s="31" t="s">
        <v>93</v>
      </c>
      <c r="O213" s="1" t="s">
        <v>419</v>
      </c>
      <c r="P213" s="31" t="s">
        <v>92</v>
      </c>
      <c r="Q213" s="1" t="s">
        <v>422</v>
      </c>
      <c r="R213" s="31" t="s">
        <v>93</v>
      </c>
      <c r="S213" s="1" t="s">
        <v>419</v>
      </c>
      <c r="T213" s="1" t="s">
        <v>417</v>
      </c>
      <c r="U213" s="1" t="s">
        <v>420</v>
      </c>
      <c r="V213" s="1" t="s">
        <v>418</v>
      </c>
      <c r="W213" s="1" t="s">
        <v>421</v>
      </c>
      <c r="X213" s="1" t="s">
        <v>420</v>
      </c>
      <c r="Y213" s="31" t="s">
        <v>95</v>
      </c>
      <c r="Z213" s="1">
        <v>1</v>
      </c>
      <c r="AB213" t="str">
        <f t="shared" si="3"/>
        <v>201724PFR</v>
      </c>
    </row>
    <row r="214" spans="1:28" x14ac:dyDescent="0.2">
      <c r="A214" s="25">
        <v>201789</v>
      </c>
      <c r="B214" s="54" t="s">
        <v>9</v>
      </c>
      <c r="C214" s="25" t="e" cm="1">
        <f t="array" ref="C214">_xlfn.XLOOKUP(AB214,'[1]WI &amp; IA results w tx'!Q$2:Q330,'[1]WI &amp; IA results w tx'!D$2:D330)</f>
        <v>#N/A</v>
      </c>
      <c r="D214" s="12" t="s">
        <v>106</v>
      </c>
      <c r="E214" s="19" t="s">
        <v>107</v>
      </c>
      <c r="F214" s="19" t="e" cm="1">
        <f t="array" ref="F214">_xlfn.XLOOKUP(AB214,'[1]AST submission list'!L$2:L225,'[1]AST submission list'!I$2:I225)</f>
        <v>#N/A</v>
      </c>
      <c r="G214" s="25" t="s">
        <v>181</v>
      </c>
      <c r="H214" s="25" t="s">
        <v>11</v>
      </c>
      <c r="I214" s="32">
        <v>10</v>
      </c>
      <c r="J214" s="31" t="s">
        <v>173</v>
      </c>
      <c r="K214" s="1" t="s">
        <v>417</v>
      </c>
      <c r="L214" s="31" t="s">
        <v>92</v>
      </c>
      <c r="M214" s="1" t="s">
        <v>418</v>
      </c>
      <c r="N214" s="31" t="s">
        <v>93</v>
      </c>
      <c r="O214" s="1" t="s">
        <v>419</v>
      </c>
      <c r="P214" s="31" t="s">
        <v>92</v>
      </c>
      <c r="Q214" s="1" t="s">
        <v>422</v>
      </c>
      <c r="R214" s="31" t="s">
        <v>93</v>
      </c>
      <c r="S214" s="1" t="s">
        <v>419</v>
      </c>
      <c r="T214" s="1" t="s">
        <v>417</v>
      </c>
      <c r="U214" s="1" t="s">
        <v>420</v>
      </c>
      <c r="V214" s="1" t="s">
        <v>418</v>
      </c>
      <c r="W214" s="1" t="s">
        <v>426</v>
      </c>
      <c r="X214" s="1" t="s">
        <v>420</v>
      </c>
      <c r="Y214" s="31" t="s">
        <v>95</v>
      </c>
      <c r="Z214" s="1">
        <v>1</v>
      </c>
      <c r="AB214" t="str">
        <f t="shared" si="3"/>
        <v>201789PFR</v>
      </c>
    </row>
    <row r="215" spans="1:28" x14ac:dyDescent="0.2">
      <c r="A215" s="25">
        <v>201801</v>
      </c>
      <c r="B215" s="54" t="s">
        <v>9</v>
      </c>
      <c r="C215" s="25" t="e" cm="1">
        <f t="array" ref="C215">_xlfn.XLOOKUP(AB215,'[1]WI &amp; IA results w tx'!Q$2:Q331,'[1]WI &amp; IA results w tx'!D$2:D331)</f>
        <v>#N/A</v>
      </c>
      <c r="D215" s="12" t="s">
        <v>100</v>
      </c>
      <c r="E215" s="19" t="s">
        <v>101</v>
      </c>
      <c r="F215" s="19" t="e" cm="1">
        <f t="array" ref="F215">_xlfn.XLOOKUP(AB215,'[1]AST submission list'!L$2:L226,'[1]AST submission list'!I$2:I226)</f>
        <v>#N/A</v>
      </c>
      <c r="G215" s="25" t="s">
        <v>180</v>
      </c>
      <c r="H215" s="25" t="s">
        <v>11</v>
      </c>
      <c r="I215" s="32">
        <v>11.1</v>
      </c>
      <c r="J215" s="31" t="s">
        <v>173</v>
      </c>
      <c r="K215" s="1" t="s">
        <v>417</v>
      </c>
      <c r="L215" s="31" t="s">
        <v>92</v>
      </c>
      <c r="M215" s="1" t="s">
        <v>418</v>
      </c>
      <c r="N215" s="31" t="s">
        <v>93</v>
      </c>
      <c r="O215" s="1" t="s">
        <v>419</v>
      </c>
      <c r="P215" s="31" t="s">
        <v>92</v>
      </c>
      <c r="Q215" s="1" t="s">
        <v>422</v>
      </c>
      <c r="R215" s="31" t="s">
        <v>93</v>
      </c>
      <c r="S215" s="1" t="s">
        <v>419</v>
      </c>
      <c r="T215" s="1" t="s">
        <v>417</v>
      </c>
      <c r="U215" s="1" t="s">
        <v>420</v>
      </c>
      <c r="V215" s="1" t="s">
        <v>418</v>
      </c>
      <c r="W215" s="1" t="s">
        <v>421</v>
      </c>
      <c r="X215" s="1" t="s">
        <v>420</v>
      </c>
      <c r="Y215" s="31" t="s">
        <v>95</v>
      </c>
      <c r="Z215" s="1">
        <v>1</v>
      </c>
      <c r="AB215" t="str">
        <f t="shared" si="3"/>
        <v>201801DOR</v>
      </c>
    </row>
    <row r="216" spans="1:28" x14ac:dyDescent="0.2">
      <c r="A216" s="25">
        <v>201801</v>
      </c>
      <c r="B216" s="54" t="s">
        <v>9</v>
      </c>
      <c r="C216" s="25" t="e" cm="1">
        <f t="array" ref="C216">_xlfn.XLOOKUP(AB216,'[1]WI &amp; IA results w tx'!Q$2:Q332,'[1]WI &amp; IA results w tx'!D$2:D332)</f>
        <v>#N/A</v>
      </c>
      <c r="D216" s="12" t="s">
        <v>100</v>
      </c>
      <c r="E216" s="19" t="s">
        <v>101</v>
      </c>
      <c r="F216" s="19" t="e" cm="1">
        <f t="array" ref="F216">_xlfn.XLOOKUP(AB216,'[1]AST submission list'!L$2:L227,'[1]AST submission list'!I$2:I227)</f>
        <v>#N/A</v>
      </c>
      <c r="G216" s="25" t="s">
        <v>180</v>
      </c>
      <c r="H216" s="25" t="s">
        <v>11</v>
      </c>
      <c r="I216" s="32">
        <v>11.2</v>
      </c>
      <c r="J216" s="31" t="s">
        <v>173</v>
      </c>
      <c r="K216" s="1" t="s">
        <v>417</v>
      </c>
      <c r="L216" s="31" t="s">
        <v>92</v>
      </c>
      <c r="M216" s="1">
        <v>1</v>
      </c>
      <c r="N216" s="31" t="s">
        <v>93</v>
      </c>
      <c r="O216" s="1" t="s">
        <v>419</v>
      </c>
      <c r="P216" s="31" t="s">
        <v>94</v>
      </c>
      <c r="Q216" s="1" t="s">
        <v>424</v>
      </c>
      <c r="R216" s="31" t="s">
        <v>93</v>
      </c>
      <c r="S216" s="1" t="s">
        <v>419</v>
      </c>
      <c r="T216" s="1" t="s">
        <v>417</v>
      </c>
      <c r="U216" s="1" t="s">
        <v>420</v>
      </c>
      <c r="V216" s="1" t="s">
        <v>418</v>
      </c>
      <c r="W216" s="1" t="s">
        <v>426</v>
      </c>
      <c r="X216" s="1" t="s">
        <v>420</v>
      </c>
      <c r="Y216" s="31" t="s">
        <v>95</v>
      </c>
      <c r="Z216" s="1">
        <v>1</v>
      </c>
      <c r="AB216" t="str">
        <f t="shared" si="3"/>
        <v>201801DOR</v>
      </c>
    </row>
    <row r="217" spans="1:28" x14ac:dyDescent="0.2">
      <c r="A217" s="25">
        <v>201801</v>
      </c>
      <c r="B217" s="54" t="s">
        <v>9</v>
      </c>
      <c r="C217" s="25" t="e" cm="1">
        <f t="array" ref="C217">_xlfn.XLOOKUP(AB217,'[1]WI &amp; IA results w tx'!Q$2:Q333,'[1]WI &amp; IA results w tx'!D$2:D333)</f>
        <v>#N/A</v>
      </c>
      <c r="D217" s="12" t="s">
        <v>100</v>
      </c>
      <c r="E217" s="19" t="s">
        <v>101</v>
      </c>
      <c r="F217" s="19" t="e" cm="1">
        <f t="array" ref="F217">_xlfn.XLOOKUP(AB217,'[1]AST submission list'!L$2:L228,'[1]AST submission list'!I$2:I228)</f>
        <v>#N/A</v>
      </c>
      <c r="G217" s="25" t="s">
        <v>181</v>
      </c>
      <c r="H217" s="25" t="s">
        <v>11</v>
      </c>
      <c r="I217" s="32">
        <v>12</v>
      </c>
      <c r="J217" s="31" t="s">
        <v>173</v>
      </c>
      <c r="K217" s="1" t="s">
        <v>417</v>
      </c>
      <c r="L217" s="31" t="s">
        <v>92</v>
      </c>
      <c r="M217" s="1" t="s">
        <v>418</v>
      </c>
      <c r="N217" s="31" t="s">
        <v>93</v>
      </c>
      <c r="O217" s="1" t="s">
        <v>419</v>
      </c>
      <c r="P217" s="31" t="s">
        <v>94</v>
      </c>
      <c r="Q217" s="1" t="s">
        <v>424</v>
      </c>
      <c r="R217" s="31" t="s">
        <v>93</v>
      </c>
      <c r="S217" s="1" t="s">
        <v>419</v>
      </c>
      <c r="T217" s="1" t="s">
        <v>417</v>
      </c>
      <c r="U217" s="1" t="s">
        <v>420</v>
      </c>
      <c r="V217" s="1" t="s">
        <v>418</v>
      </c>
      <c r="W217" s="1" t="s">
        <v>426</v>
      </c>
      <c r="X217" s="1" t="s">
        <v>420</v>
      </c>
      <c r="Y217" s="31" t="s">
        <v>95</v>
      </c>
      <c r="Z217" s="1">
        <v>1</v>
      </c>
      <c r="AB217" t="str">
        <f t="shared" si="3"/>
        <v>201801PFR</v>
      </c>
    </row>
    <row r="218" spans="1:28" x14ac:dyDescent="0.2">
      <c r="A218" s="48">
        <v>202157</v>
      </c>
      <c r="B218" s="127" t="s">
        <v>9</v>
      </c>
      <c r="C218" s="48" cm="1">
        <f t="array" ref="C218">_xlfn.XLOOKUP(AB218,'[1]WI &amp; IA results w tx'!Q$2:Q334,'[1]WI &amp; IA results w tx'!D$2:D334)</f>
        <v>1</v>
      </c>
      <c r="D218" s="46" t="s">
        <v>104</v>
      </c>
      <c r="E218" s="47" t="s">
        <v>105</v>
      </c>
      <c r="F218" s="47" cm="1">
        <f t="array" ref="F218">_xlfn.XLOOKUP(AB218,'[1]AST submission list'!L$2:L229,'[1]AST submission list'!I$2:I229)</f>
        <v>0</v>
      </c>
      <c r="G218" s="48"/>
      <c r="H218" s="48" t="s">
        <v>8</v>
      </c>
      <c r="I218" s="49">
        <v>13</v>
      </c>
      <c r="J218" s="56" t="s">
        <v>94</v>
      </c>
      <c r="K218" s="41" t="s">
        <v>417</v>
      </c>
      <c r="L218" s="56" t="s">
        <v>92</v>
      </c>
      <c r="M218" s="41" t="s">
        <v>418</v>
      </c>
      <c r="N218" s="56" t="s">
        <v>93</v>
      </c>
      <c r="O218" s="41" t="s">
        <v>419</v>
      </c>
      <c r="P218" s="56" t="s">
        <v>92</v>
      </c>
      <c r="Q218" s="41" t="s">
        <v>422</v>
      </c>
      <c r="R218" s="56" t="s">
        <v>93</v>
      </c>
      <c r="S218" s="41" t="s">
        <v>419</v>
      </c>
      <c r="T218" s="41">
        <v>0.5</v>
      </c>
      <c r="U218" s="41" t="s">
        <v>420</v>
      </c>
      <c r="V218" s="41" t="s">
        <v>418</v>
      </c>
      <c r="W218" s="41" t="s">
        <v>426</v>
      </c>
      <c r="X218" s="41">
        <v>2</v>
      </c>
      <c r="Y218" s="56" t="s">
        <v>95</v>
      </c>
      <c r="Z218" s="41">
        <v>1</v>
      </c>
      <c r="AA218" s="39"/>
      <c r="AB218" t="str">
        <f t="shared" si="3"/>
        <v>202157L</v>
      </c>
    </row>
    <row r="219" spans="1:28" x14ac:dyDescent="0.2">
      <c r="A219" s="25">
        <v>202157</v>
      </c>
      <c r="B219" s="54" t="s">
        <v>9</v>
      </c>
      <c r="C219" s="25" t="e" cm="1">
        <f t="array" ref="C219">_xlfn.XLOOKUP(AB219,'[1]WI &amp; IA results w tx'!Q$2:Q335,'[1]WI &amp; IA results w tx'!D$2:D335)</f>
        <v>#N/A</v>
      </c>
      <c r="D219" s="12" t="s">
        <v>97</v>
      </c>
      <c r="E219" s="19" t="s">
        <v>98</v>
      </c>
      <c r="F219" s="19" t="e" cm="1">
        <f t="array" ref="F219">_xlfn.XLOOKUP(AB219,'[1]AST submission list'!L$2:L230,'[1]AST submission list'!I$2:I230)</f>
        <v>#N/A</v>
      </c>
      <c r="G219" s="25" t="s">
        <v>181</v>
      </c>
      <c r="H219" s="25" t="s">
        <v>8</v>
      </c>
      <c r="I219" s="32">
        <v>14</v>
      </c>
      <c r="J219" s="31" t="s">
        <v>173</v>
      </c>
      <c r="K219" s="1" t="s">
        <v>417</v>
      </c>
      <c r="L219" s="31" t="s">
        <v>92</v>
      </c>
      <c r="M219" s="1" t="s">
        <v>418</v>
      </c>
      <c r="N219" s="31" t="s">
        <v>93</v>
      </c>
      <c r="O219" s="1" t="s">
        <v>419</v>
      </c>
      <c r="P219" s="31" t="s">
        <v>92</v>
      </c>
      <c r="Q219" s="1">
        <v>0.5</v>
      </c>
      <c r="R219" s="31" t="s">
        <v>93</v>
      </c>
      <c r="S219" s="1" t="s">
        <v>419</v>
      </c>
      <c r="T219" s="1" t="s">
        <v>417</v>
      </c>
      <c r="U219" s="1" t="s">
        <v>420</v>
      </c>
      <c r="V219" s="1" t="s">
        <v>418</v>
      </c>
      <c r="W219" s="1" t="s">
        <v>426</v>
      </c>
      <c r="X219" s="1" t="s">
        <v>420</v>
      </c>
      <c r="Y219" s="31" t="s">
        <v>95</v>
      </c>
      <c r="Z219" s="1">
        <v>1</v>
      </c>
      <c r="AB219" t="str">
        <f t="shared" si="3"/>
        <v>202157PFL</v>
      </c>
    </row>
    <row r="220" spans="1:28" x14ac:dyDescent="0.2">
      <c r="A220" s="25">
        <v>202157</v>
      </c>
      <c r="B220" s="54" t="s">
        <v>9</v>
      </c>
      <c r="C220" s="25" t="e" cm="1">
        <f t="array" ref="C220">_xlfn.XLOOKUP(AB220,'[1]WI &amp; IA results w tx'!Q$2:Q336,'[1]WI &amp; IA results w tx'!D$2:D336)</f>
        <v>#N/A</v>
      </c>
      <c r="D220" s="12" t="s">
        <v>97</v>
      </c>
      <c r="E220" s="19" t="s">
        <v>98</v>
      </c>
      <c r="F220" s="19" t="e" cm="1">
        <f t="array" ref="F220">_xlfn.XLOOKUP(AB220,'[1]AST submission list'!L$2:L231,'[1]AST submission list'!I$2:I231)</f>
        <v>#N/A</v>
      </c>
      <c r="G220" s="25" t="s">
        <v>181</v>
      </c>
      <c r="H220" s="25" t="s">
        <v>11</v>
      </c>
      <c r="I220" s="32">
        <v>15.1</v>
      </c>
      <c r="J220" s="31" t="s">
        <v>94</v>
      </c>
      <c r="K220" s="1">
        <v>0.25</v>
      </c>
      <c r="L220" s="31" t="s">
        <v>92</v>
      </c>
      <c r="M220" s="1" t="s">
        <v>418</v>
      </c>
      <c r="N220" s="31" t="s">
        <v>93</v>
      </c>
      <c r="O220" s="1" t="s">
        <v>419</v>
      </c>
      <c r="P220" s="31" t="s">
        <v>92</v>
      </c>
      <c r="Q220" s="1" t="s">
        <v>422</v>
      </c>
      <c r="R220" s="31" t="s">
        <v>93</v>
      </c>
      <c r="S220" s="1" t="s">
        <v>419</v>
      </c>
      <c r="T220" s="1">
        <v>1</v>
      </c>
      <c r="U220" s="1" t="s">
        <v>420</v>
      </c>
      <c r="V220" s="1" t="s">
        <v>418</v>
      </c>
      <c r="W220" s="1" t="s">
        <v>421</v>
      </c>
      <c r="X220" s="1" t="s">
        <v>420</v>
      </c>
      <c r="Y220" s="31" t="s">
        <v>95</v>
      </c>
      <c r="Z220" s="1">
        <v>1</v>
      </c>
      <c r="AB220" t="str">
        <f t="shared" si="3"/>
        <v>202157PFR</v>
      </c>
    </row>
    <row r="221" spans="1:28" x14ac:dyDescent="0.2">
      <c r="A221" s="25">
        <v>202157</v>
      </c>
      <c r="B221" s="54" t="s">
        <v>9</v>
      </c>
      <c r="C221" s="25" t="e" cm="1">
        <f t="array" ref="C221">_xlfn.XLOOKUP(AB221,'[1]WI &amp; IA results w tx'!Q$2:Q337,'[1]WI &amp; IA results w tx'!D$2:D337)</f>
        <v>#N/A</v>
      </c>
      <c r="D221" s="11" t="s">
        <v>97</v>
      </c>
      <c r="E221" s="19" t="s">
        <v>98</v>
      </c>
      <c r="F221" s="19" t="e" cm="1">
        <f t="array" ref="F221">_xlfn.XLOOKUP(AB221,'[1]AST submission list'!L$2:L232,'[1]AST submission list'!I$2:I232)</f>
        <v>#N/A</v>
      </c>
      <c r="G221" s="25" t="s">
        <v>181</v>
      </c>
      <c r="H221" s="25" t="s">
        <v>11</v>
      </c>
      <c r="I221" s="32">
        <v>15.2</v>
      </c>
      <c r="J221" s="31" t="s">
        <v>173</v>
      </c>
      <c r="K221" s="1" t="s">
        <v>417</v>
      </c>
      <c r="L221" s="31" t="s">
        <v>92</v>
      </c>
      <c r="M221" s="1" t="s">
        <v>418</v>
      </c>
      <c r="N221" s="31" t="s">
        <v>93</v>
      </c>
      <c r="O221" s="1" t="s">
        <v>419</v>
      </c>
      <c r="P221" s="31" t="s">
        <v>92</v>
      </c>
      <c r="Q221" s="1" t="s">
        <v>422</v>
      </c>
      <c r="R221" s="31" t="s">
        <v>93</v>
      </c>
      <c r="S221" s="1" t="s">
        <v>419</v>
      </c>
      <c r="T221" s="1" t="s">
        <v>417</v>
      </c>
      <c r="U221" s="1" t="s">
        <v>420</v>
      </c>
      <c r="V221" s="1" t="s">
        <v>418</v>
      </c>
      <c r="W221" s="1" t="s">
        <v>421</v>
      </c>
      <c r="X221" s="1" t="s">
        <v>420</v>
      </c>
      <c r="Y221" s="31" t="s">
        <v>95</v>
      </c>
      <c r="Z221" s="1">
        <v>1</v>
      </c>
      <c r="AB221" t="str">
        <f t="shared" si="3"/>
        <v>202157PFR</v>
      </c>
    </row>
    <row r="222" spans="1:28" x14ac:dyDescent="0.2">
      <c r="A222" s="25">
        <v>202915</v>
      </c>
      <c r="B222" s="54" t="s">
        <v>9</v>
      </c>
      <c r="C222" s="25" t="e" cm="1">
        <f t="array" ref="C222">_xlfn.XLOOKUP(AB222,'[1]WI &amp; IA results w tx'!Q$2:Q338,'[1]WI &amp; IA results w tx'!D$2:D338)</f>
        <v>#N/A</v>
      </c>
      <c r="D222" s="12" t="s">
        <v>104</v>
      </c>
      <c r="E222" s="19" t="s">
        <v>105</v>
      </c>
      <c r="F222" s="19" t="e" cm="1">
        <f t="array" ref="F222">_xlfn.XLOOKUP(AB222,'[1]AST submission list'!L$2:L233,'[1]AST submission list'!I$2:I233)</f>
        <v>#N/A</v>
      </c>
      <c r="G222" s="25" t="s">
        <v>181</v>
      </c>
      <c r="H222" s="25" t="s">
        <v>11</v>
      </c>
      <c r="I222" s="32">
        <v>16.100000000000001</v>
      </c>
      <c r="J222" s="31" t="s">
        <v>94</v>
      </c>
      <c r="K222" s="1">
        <v>0.25</v>
      </c>
      <c r="L222" s="31" t="s">
        <v>92</v>
      </c>
      <c r="M222" s="1" t="s">
        <v>418</v>
      </c>
      <c r="N222" s="31" t="s">
        <v>93</v>
      </c>
      <c r="O222" s="1" t="s">
        <v>419</v>
      </c>
      <c r="P222" s="31" t="s">
        <v>92</v>
      </c>
      <c r="Q222" s="1" t="s">
        <v>422</v>
      </c>
      <c r="R222" s="31" t="s">
        <v>93</v>
      </c>
      <c r="S222" s="1" t="s">
        <v>419</v>
      </c>
      <c r="T222" s="1">
        <v>1</v>
      </c>
      <c r="U222" s="1" t="s">
        <v>420</v>
      </c>
      <c r="V222" s="1" t="s">
        <v>418</v>
      </c>
      <c r="W222" s="1" t="s">
        <v>421</v>
      </c>
      <c r="X222" s="1" t="s">
        <v>420</v>
      </c>
      <c r="Y222" s="31" t="s">
        <v>95</v>
      </c>
      <c r="Z222" s="1">
        <v>1</v>
      </c>
      <c r="AB222" t="str">
        <f t="shared" si="3"/>
        <v>202915PFR</v>
      </c>
    </row>
    <row r="223" spans="1:28" x14ac:dyDescent="0.2">
      <c r="A223" s="25">
        <v>202915</v>
      </c>
      <c r="B223" s="54" t="s">
        <v>9</v>
      </c>
      <c r="C223" s="25" t="e" cm="1">
        <f t="array" ref="C223">_xlfn.XLOOKUP(AB223,'[1]WI &amp; IA results w tx'!Q$2:Q339,'[1]WI &amp; IA results w tx'!D$2:D339)</f>
        <v>#N/A</v>
      </c>
      <c r="D223" s="12" t="s">
        <v>104</v>
      </c>
      <c r="E223" s="19" t="s">
        <v>105</v>
      </c>
      <c r="F223" s="19" t="e" cm="1">
        <f t="array" ref="F223">_xlfn.XLOOKUP(AB223,'[1]AST submission list'!L$2:L234,'[1]AST submission list'!I$2:I234)</f>
        <v>#N/A</v>
      </c>
      <c r="G223" s="25" t="s">
        <v>181</v>
      </c>
      <c r="H223" s="25" t="s">
        <v>11</v>
      </c>
      <c r="I223" s="32">
        <v>16.2</v>
      </c>
      <c r="J223" s="31" t="s">
        <v>173</v>
      </c>
      <c r="K223" s="1" t="s">
        <v>417</v>
      </c>
      <c r="L223" s="31" t="s">
        <v>92</v>
      </c>
      <c r="M223" s="1" t="s">
        <v>418</v>
      </c>
      <c r="N223" s="31" t="s">
        <v>93</v>
      </c>
      <c r="O223" s="1" t="s">
        <v>419</v>
      </c>
      <c r="P223" s="31" t="s">
        <v>103</v>
      </c>
      <c r="Q223" s="1">
        <v>1</v>
      </c>
      <c r="R223" s="31" t="s">
        <v>93</v>
      </c>
      <c r="S223" s="1" t="s">
        <v>419</v>
      </c>
      <c r="T223" s="1" t="s">
        <v>417</v>
      </c>
      <c r="U223" s="1" t="s">
        <v>420</v>
      </c>
      <c r="V223" s="1" t="s">
        <v>418</v>
      </c>
      <c r="W223" s="1" t="s">
        <v>421</v>
      </c>
      <c r="X223" s="1" t="s">
        <v>420</v>
      </c>
      <c r="Y223" s="31" t="s">
        <v>95</v>
      </c>
      <c r="Z223" s="1">
        <v>1</v>
      </c>
      <c r="AB223" t="str">
        <f t="shared" si="3"/>
        <v>202915PFR</v>
      </c>
    </row>
    <row r="224" spans="1:28" x14ac:dyDescent="0.2">
      <c r="A224" s="53">
        <v>202915</v>
      </c>
      <c r="B224" s="41" t="s">
        <v>9</v>
      </c>
      <c r="E224" s="39" t="s">
        <v>332</v>
      </c>
      <c r="G224" s="39" t="s">
        <v>181</v>
      </c>
      <c r="H224" s="39" t="s">
        <v>8</v>
      </c>
      <c r="I224" s="39">
        <v>56</v>
      </c>
      <c r="J224" s="41" t="s">
        <v>94</v>
      </c>
      <c r="K224" s="41">
        <v>0.5</v>
      </c>
      <c r="L224" s="41" t="s">
        <v>94</v>
      </c>
      <c r="M224" s="41" t="s">
        <v>424</v>
      </c>
      <c r="N224" s="41" t="s">
        <v>94</v>
      </c>
      <c r="O224" s="41">
        <v>16</v>
      </c>
      <c r="P224" s="41" t="s">
        <v>103</v>
      </c>
      <c r="Q224" s="41">
        <v>1</v>
      </c>
      <c r="R224" s="41" t="s">
        <v>94</v>
      </c>
      <c r="S224" s="41">
        <v>4</v>
      </c>
      <c r="T224" s="41">
        <v>2</v>
      </c>
      <c r="U224" s="41" t="s">
        <v>420</v>
      </c>
      <c r="V224" s="41" t="s">
        <v>424</v>
      </c>
      <c r="W224" s="41" t="s">
        <v>426</v>
      </c>
      <c r="X224" s="41" t="s">
        <v>425</v>
      </c>
      <c r="Y224" s="41" t="s">
        <v>95</v>
      </c>
      <c r="Z224" s="1">
        <v>1</v>
      </c>
      <c r="AB224" t="str">
        <f t="shared" si="3"/>
        <v>202915PFL</v>
      </c>
    </row>
    <row r="225" spans="1:28" x14ac:dyDescent="0.2">
      <c r="A225" s="25">
        <v>203047</v>
      </c>
      <c r="B225" s="54" t="s">
        <v>9</v>
      </c>
      <c r="C225" s="25" t="e" cm="1">
        <f t="array" ref="C225">_xlfn.XLOOKUP(AB225,'[1]WI &amp; IA results w tx'!Q$2:Q340,'[1]WI &amp; IA results w tx'!D$2:D340)</f>
        <v>#N/A</v>
      </c>
      <c r="D225" s="11" t="s">
        <v>104</v>
      </c>
      <c r="E225" s="19" t="s">
        <v>105</v>
      </c>
      <c r="F225" s="19" t="e" cm="1">
        <f t="array" ref="F225">_xlfn.XLOOKUP(AB225,'[1]AST submission list'!L$2:L235,'[1]AST submission list'!I$2:I235)</f>
        <v>#N/A</v>
      </c>
      <c r="G225" s="25" t="s">
        <v>180</v>
      </c>
      <c r="H225" s="25" t="s">
        <v>11</v>
      </c>
      <c r="I225" s="32">
        <v>17</v>
      </c>
      <c r="J225" s="31" t="s">
        <v>173</v>
      </c>
      <c r="K225" s="1" t="s">
        <v>417</v>
      </c>
      <c r="L225" s="31" t="s">
        <v>92</v>
      </c>
      <c r="M225" s="1" t="s">
        <v>418</v>
      </c>
      <c r="N225" s="31" t="s">
        <v>93</v>
      </c>
      <c r="O225" s="1" t="s">
        <v>419</v>
      </c>
      <c r="P225" s="31" t="s">
        <v>92</v>
      </c>
      <c r="Q225" s="1" t="s">
        <v>422</v>
      </c>
      <c r="R225" s="31" t="s">
        <v>93</v>
      </c>
      <c r="S225" s="1" t="s">
        <v>419</v>
      </c>
      <c r="T225" s="1" t="s">
        <v>417</v>
      </c>
      <c r="U225" s="1" t="s">
        <v>420</v>
      </c>
      <c r="V225" s="1" t="s">
        <v>418</v>
      </c>
      <c r="W225" s="1" t="s">
        <v>426</v>
      </c>
      <c r="X225" s="1" t="s">
        <v>420</v>
      </c>
      <c r="Y225" s="31" t="s">
        <v>95</v>
      </c>
      <c r="Z225" s="1">
        <v>1</v>
      </c>
      <c r="AB225" t="str">
        <f t="shared" si="3"/>
        <v>203047DOR</v>
      </c>
    </row>
    <row r="226" spans="1:28" x14ac:dyDescent="0.2">
      <c r="A226" s="25">
        <v>203047</v>
      </c>
      <c r="B226" s="54" t="s">
        <v>9</v>
      </c>
      <c r="C226" s="25" t="e" cm="1">
        <f t="array" ref="C226">_xlfn.XLOOKUP(AB226,'[1]WI &amp; IA results w tx'!Q$2:Q341,'[1]WI &amp; IA results w tx'!D$2:D341)</f>
        <v>#N/A</v>
      </c>
      <c r="D226" s="12" t="s">
        <v>104</v>
      </c>
      <c r="E226" s="19" t="s">
        <v>105</v>
      </c>
      <c r="F226" s="19" t="e" cm="1">
        <f t="array" ref="F226">_xlfn.XLOOKUP(AB226,'[1]AST submission list'!L$2:L236,'[1]AST submission list'!I$2:I236)</f>
        <v>#N/A</v>
      </c>
      <c r="G226" s="25" t="s">
        <v>181</v>
      </c>
      <c r="H226" s="25" t="s">
        <v>11</v>
      </c>
      <c r="I226" s="32">
        <v>18</v>
      </c>
      <c r="J226" s="31" t="s">
        <v>173</v>
      </c>
      <c r="K226" s="1" t="s">
        <v>417</v>
      </c>
      <c r="L226" s="31" t="s">
        <v>92</v>
      </c>
      <c r="M226" s="1" t="s">
        <v>418</v>
      </c>
      <c r="N226" s="31" t="s">
        <v>93</v>
      </c>
      <c r="O226" s="1" t="s">
        <v>419</v>
      </c>
      <c r="P226" s="31" t="s">
        <v>92</v>
      </c>
      <c r="Q226" s="1" t="s">
        <v>422</v>
      </c>
      <c r="R226" s="31" t="s">
        <v>93</v>
      </c>
      <c r="S226" s="1" t="s">
        <v>419</v>
      </c>
      <c r="T226" s="1" t="s">
        <v>417</v>
      </c>
      <c r="U226" s="1" t="s">
        <v>420</v>
      </c>
      <c r="V226" s="1">
        <v>1</v>
      </c>
      <c r="W226" s="1" t="s">
        <v>426</v>
      </c>
      <c r="X226" s="1" t="s">
        <v>420</v>
      </c>
      <c r="Y226" s="31" t="s">
        <v>95</v>
      </c>
      <c r="Z226" s="1">
        <v>1</v>
      </c>
      <c r="AB226" t="str">
        <f t="shared" si="3"/>
        <v>203047PFR</v>
      </c>
    </row>
    <row r="227" spans="1:28" x14ac:dyDescent="0.2">
      <c r="A227" s="9">
        <v>203047</v>
      </c>
      <c r="B227" s="1" t="s">
        <v>9</v>
      </c>
      <c r="E227" t="s">
        <v>325</v>
      </c>
      <c r="G227" t="s">
        <v>180</v>
      </c>
      <c r="H227" t="s">
        <v>8</v>
      </c>
      <c r="I227">
        <v>1</v>
      </c>
      <c r="J227" s="1" t="s">
        <v>92</v>
      </c>
      <c r="K227" s="1" t="s">
        <v>417</v>
      </c>
      <c r="L227" s="1" t="s">
        <v>92</v>
      </c>
      <c r="M227" s="1" t="s">
        <v>418</v>
      </c>
      <c r="N227" s="1" t="s">
        <v>93</v>
      </c>
      <c r="O227" s="1" t="s">
        <v>419</v>
      </c>
      <c r="P227" s="1" t="s">
        <v>92</v>
      </c>
      <c r="Q227" s="1" t="s">
        <v>422</v>
      </c>
      <c r="R227" s="1" t="s">
        <v>93</v>
      </c>
      <c r="S227" s="1" t="s">
        <v>419</v>
      </c>
      <c r="T227" s="1" t="s">
        <v>417</v>
      </c>
      <c r="U227" s="1">
        <v>4</v>
      </c>
      <c r="V227" s="1" t="s">
        <v>418</v>
      </c>
      <c r="W227" s="1" t="s">
        <v>426</v>
      </c>
      <c r="X227" s="1" t="s">
        <v>420</v>
      </c>
      <c r="Y227" s="1" t="s">
        <v>95</v>
      </c>
      <c r="Z227" s="1">
        <v>1</v>
      </c>
      <c r="AB227" t="str">
        <f t="shared" si="3"/>
        <v>203047DOL</v>
      </c>
    </row>
    <row r="228" spans="1:28" x14ac:dyDescent="0.2">
      <c r="A228" s="9">
        <v>203047</v>
      </c>
      <c r="B228" s="1" t="s">
        <v>9</v>
      </c>
      <c r="C228" s="21"/>
      <c r="D228" s="21">
        <f>D224/116</f>
        <v>0</v>
      </c>
      <c r="E228" t="s">
        <v>325</v>
      </c>
      <c r="F228" s="22"/>
      <c r="G228" t="s">
        <v>181</v>
      </c>
      <c r="H228" t="s">
        <v>8</v>
      </c>
      <c r="I228">
        <v>38</v>
      </c>
      <c r="J228" s="1" t="s">
        <v>94</v>
      </c>
      <c r="K228" s="1" t="s">
        <v>417</v>
      </c>
      <c r="L228" s="1" t="s">
        <v>92</v>
      </c>
      <c r="M228" s="1" t="s">
        <v>418</v>
      </c>
      <c r="N228" s="1" t="s">
        <v>93</v>
      </c>
      <c r="O228" s="1" t="s">
        <v>419</v>
      </c>
      <c r="P228" s="1" t="s">
        <v>92</v>
      </c>
      <c r="Q228" s="1" t="s">
        <v>422</v>
      </c>
      <c r="R228" s="1" t="s">
        <v>93</v>
      </c>
      <c r="S228" s="1" t="s">
        <v>419</v>
      </c>
      <c r="T228" s="1">
        <v>0.25</v>
      </c>
      <c r="U228" s="1" t="s">
        <v>420</v>
      </c>
      <c r="V228" s="1" t="s">
        <v>418</v>
      </c>
      <c r="W228" s="1" t="s">
        <v>421</v>
      </c>
      <c r="X228" s="1" t="s">
        <v>420</v>
      </c>
      <c r="Y228" s="1" t="s">
        <v>95</v>
      </c>
      <c r="Z228" s="1">
        <v>1</v>
      </c>
      <c r="AB228" t="str">
        <f t="shared" si="3"/>
        <v>203047PFL</v>
      </c>
    </row>
    <row r="229" spans="1:28" x14ac:dyDescent="0.2">
      <c r="A229" s="25">
        <v>203638</v>
      </c>
      <c r="B229" s="54" t="s">
        <v>9</v>
      </c>
      <c r="C229" s="25" t="e" cm="1">
        <f t="array" ref="C229">_xlfn.XLOOKUP(AB229,'[1]WI &amp; IA results w tx'!Q$2:Q342,'[1]WI &amp; IA results w tx'!D$2:D342)</f>
        <v>#N/A</v>
      </c>
      <c r="D229" s="12" t="s">
        <v>106</v>
      </c>
      <c r="E229" s="19" t="s">
        <v>107</v>
      </c>
      <c r="F229" s="19" t="e" cm="1">
        <f t="array" ref="F229">_xlfn.XLOOKUP(AB229,'[1]AST submission list'!L$2:L237,'[1]AST submission list'!I$2:I237)</f>
        <v>#N/A</v>
      </c>
      <c r="G229" s="25" t="s">
        <v>181</v>
      </c>
      <c r="H229" s="25" t="s">
        <v>8</v>
      </c>
      <c r="I229" s="32">
        <v>19</v>
      </c>
      <c r="J229" s="31" t="s">
        <v>103</v>
      </c>
      <c r="K229" s="1">
        <v>1</v>
      </c>
      <c r="L229" s="31" t="s">
        <v>92</v>
      </c>
      <c r="M229" s="1">
        <v>1</v>
      </c>
      <c r="N229" s="31" t="s">
        <v>93</v>
      </c>
      <c r="O229" s="1" t="s">
        <v>419</v>
      </c>
      <c r="P229" s="31" t="s">
        <v>92</v>
      </c>
      <c r="Q229" s="1" t="s">
        <v>422</v>
      </c>
      <c r="R229" s="31" t="s">
        <v>93</v>
      </c>
      <c r="S229" s="1" t="s">
        <v>419</v>
      </c>
      <c r="T229" s="1">
        <v>8</v>
      </c>
      <c r="U229" s="1" t="s">
        <v>420</v>
      </c>
      <c r="V229" s="1" t="s">
        <v>418</v>
      </c>
      <c r="W229" s="1">
        <v>64</v>
      </c>
      <c r="X229" s="1" t="s">
        <v>420</v>
      </c>
      <c r="Y229" s="31" t="s">
        <v>95</v>
      </c>
      <c r="Z229" s="1">
        <v>1</v>
      </c>
      <c r="AB229" t="str">
        <f t="shared" si="3"/>
        <v>203638PFL</v>
      </c>
    </row>
    <row r="230" spans="1:28" x14ac:dyDescent="0.2">
      <c r="A230" s="25">
        <v>203638</v>
      </c>
      <c r="B230" s="54" t="s">
        <v>9</v>
      </c>
      <c r="C230" s="25" t="e" cm="1">
        <f t="array" ref="C230">_xlfn.XLOOKUP(AB230,'[1]WI &amp; IA results w tx'!Q$2:Q343,'[1]WI &amp; IA results w tx'!D$2:D343)</f>
        <v>#N/A</v>
      </c>
      <c r="D230" s="12" t="s">
        <v>106</v>
      </c>
      <c r="E230" s="19" t="s">
        <v>107</v>
      </c>
      <c r="F230" s="19" t="e" cm="1">
        <f t="array" ref="F230">_xlfn.XLOOKUP(AB230,'[1]AST submission list'!L$2:L238,'[1]AST submission list'!I$2:I238)</f>
        <v>#N/A</v>
      </c>
      <c r="G230" s="25" t="s">
        <v>181</v>
      </c>
      <c r="H230" s="25" t="s">
        <v>8</v>
      </c>
      <c r="I230" s="32">
        <v>20</v>
      </c>
      <c r="J230" s="31" t="s">
        <v>103</v>
      </c>
      <c r="K230" s="1">
        <v>2</v>
      </c>
      <c r="L230" s="31" t="s">
        <v>92</v>
      </c>
      <c r="M230" s="1">
        <v>1</v>
      </c>
      <c r="N230" s="31" t="s">
        <v>93</v>
      </c>
      <c r="O230" s="1" t="s">
        <v>419</v>
      </c>
      <c r="P230" s="31" t="s">
        <v>92</v>
      </c>
      <c r="Q230" s="1">
        <v>0.5</v>
      </c>
      <c r="R230" s="31" t="s">
        <v>93</v>
      </c>
      <c r="S230" s="1" t="s">
        <v>419</v>
      </c>
      <c r="T230" s="1" t="s">
        <v>425</v>
      </c>
      <c r="U230" s="1" t="s">
        <v>420</v>
      </c>
      <c r="V230" s="1" t="s">
        <v>418</v>
      </c>
      <c r="W230" s="1" t="s">
        <v>426</v>
      </c>
      <c r="X230" s="1" t="s">
        <v>420</v>
      </c>
      <c r="Y230" s="31" t="s">
        <v>95</v>
      </c>
      <c r="Z230" s="1">
        <v>1</v>
      </c>
      <c r="AB230" t="str">
        <f t="shared" si="3"/>
        <v>203638PFL</v>
      </c>
    </row>
    <row r="231" spans="1:28" x14ac:dyDescent="0.2">
      <c r="A231" s="25">
        <v>203638</v>
      </c>
      <c r="B231" s="54" t="s">
        <v>9</v>
      </c>
      <c r="C231" s="25" t="e" cm="1">
        <f t="array" ref="C231">_xlfn.XLOOKUP(AB231,'[1]WI &amp; IA results w tx'!Q$2:Q344,'[1]WI &amp; IA results w tx'!D$2:D344)</f>
        <v>#N/A</v>
      </c>
      <c r="D231" s="12" t="s">
        <v>106</v>
      </c>
      <c r="E231" s="19" t="s">
        <v>107</v>
      </c>
      <c r="F231" s="19" t="e" cm="1">
        <f t="array" ref="F231">_xlfn.XLOOKUP(AB231,'[1]AST submission list'!L$2:L239,'[1]AST submission list'!I$2:I239)</f>
        <v>#N/A</v>
      </c>
      <c r="G231" s="25" t="s">
        <v>181</v>
      </c>
      <c r="H231" s="25" t="s">
        <v>11</v>
      </c>
      <c r="I231" s="32">
        <v>21</v>
      </c>
      <c r="J231" s="31" t="s">
        <v>173</v>
      </c>
      <c r="K231" s="1" t="s">
        <v>417</v>
      </c>
      <c r="L231" s="31" t="s">
        <v>92</v>
      </c>
      <c r="M231" s="1" t="s">
        <v>418</v>
      </c>
      <c r="N231" s="31" t="s">
        <v>93</v>
      </c>
      <c r="O231" s="1" t="s">
        <v>419</v>
      </c>
      <c r="P231" s="31" t="s">
        <v>94</v>
      </c>
      <c r="Q231" s="1" t="s">
        <v>424</v>
      </c>
      <c r="R231" s="31" t="s">
        <v>93</v>
      </c>
      <c r="S231" s="1" t="s">
        <v>419</v>
      </c>
      <c r="T231" s="1" t="s">
        <v>417</v>
      </c>
      <c r="U231" s="1" t="s">
        <v>420</v>
      </c>
      <c r="V231" s="1" t="s">
        <v>418</v>
      </c>
      <c r="W231" s="1" t="s">
        <v>426</v>
      </c>
      <c r="X231" s="1" t="s">
        <v>420</v>
      </c>
      <c r="Y231" s="31" t="s">
        <v>95</v>
      </c>
      <c r="Z231" s="1">
        <v>1</v>
      </c>
      <c r="AB231" t="str">
        <f t="shared" si="3"/>
        <v>203638PFR</v>
      </c>
    </row>
    <row r="232" spans="1:28" x14ac:dyDescent="0.2">
      <c r="A232" s="25">
        <v>203638</v>
      </c>
      <c r="B232" s="54" t="s">
        <v>9</v>
      </c>
      <c r="C232" s="25" t="e" cm="1">
        <f t="array" ref="C232">_xlfn.XLOOKUP(AB232,'[1]WI &amp; IA results w tx'!Q$2:Q345,'[1]WI &amp; IA results w tx'!D$2:D345)</f>
        <v>#N/A</v>
      </c>
      <c r="D232" s="12" t="s">
        <v>106</v>
      </c>
      <c r="E232" s="19" t="s">
        <v>107</v>
      </c>
      <c r="F232" s="19" t="e" cm="1">
        <f t="array" ref="F232">_xlfn.XLOOKUP(AB232,'[1]AST submission list'!L$2:L240,'[1]AST submission list'!I$2:I240)</f>
        <v>#N/A</v>
      </c>
      <c r="G232" s="25" t="s">
        <v>181</v>
      </c>
      <c r="H232" s="25" t="s">
        <v>11</v>
      </c>
      <c r="I232" s="32">
        <v>22</v>
      </c>
      <c r="J232" s="31" t="s">
        <v>173</v>
      </c>
      <c r="K232" s="1" t="s">
        <v>417</v>
      </c>
      <c r="L232" s="31" t="s">
        <v>92</v>
      </c>
      <c r="M232" s="1" t="s">
        <v>418</v>
      </c>
      <c r="N232" s="31" t="s">
        <v>93</v>
      </c>
      <c r="O232" s="1" t="s">
        <v>419</v>
      </c>
      <c r="P232" s="31" t="s">
        <v>94</v>
      </c>
      <c r="Q232" s="1" t="s">
        <v>424</v>
      </c>
      <c r="R232" s="31" t="s">
        <v>93</v>
      </c>
      <c r="S232" s="1" t="s">
        <v>419</v>
      </c>
      <c r="T232" s="1" t="s">
        <v>417</v>
      </c>
      <c r="U232" s="1" t="s">
        <v>420</v>
      </c>
      <c r="V232" s="1" t="s">
        <v>418</v>
      </c>
      <c r="W232" s="1" t="s">
        <v>426</v>
      </c>
      <c r="X232" s="1" t="s">
        <v>420</v>
      </c>
      <c r="Y232" s="31" t="s">
        <v>95</v>
      </c>
      <c r="Z232" s="1">
        <v>1</v>
      </c>
      <c r="AB232" t="str">
        <f t="shared" si="3"/>
        <v>203638PFR</v>
      </c>
    </row>
    <row r="233" spans="1:28" x14ac:dyDescent="0.2">
      <c r="A233" s="9">
        <v>203638</v>
      </c>
      <c r="B233" s="1" t="s">
        <v>9</v>
      </c>
      <c r="E233" t="s">
        <v>326</v>
      </c>
      <c r="G233" t="s">
        <v>180</v>
      </c>
      <c r="H233" t="s">
        <v>8</v>
      </c>
      <c r="I233">
        <v>2</v>
      </c>
      <c r="J233" s="1" t="s">
        <v>92</v>
      </c>
      <c r="K233" s="1" t="s">
        <v>417</v>
      </c>
      <c r="L233" s="1" t="s">
        <v>92</v>
      </c>
      <c r="M233" s="1" t="s">
        <v>418</v>
      </c>
      <c r="N233" s="1" t="s">
        <v>93</v>
      </c>
      <c r="O233" s="1" t="s">
        <v>419</v>
      </c>
      <c r="P233" s="1" t="s">
        <v>92</v>
      </c>
      <c r="Q233" s="1" t="s">
        <v>422</v>
      </c>
      <c r="R233" s="1" t="s">
        <v>93</v>
      </c>
      <c r="S233" s="1" t="s">
        <v>419</v>
      </c>
      <c r="T233" s="1" t="s">
        <v>417</v>
      </c>
      <c r="U233" s="1" t="s">
        <v>420</v>
      </c>
      <c r="V233" s="1" t="s">
        <v>418</v>
      </c>
      <c r="W233" s="1" t="s">
        <v>426</v>
      </c>
      <c r="X233" s="1" t="s">
        <v>420</v>
      </c>
      <c r="Y233" s="1" t="s">
        <v>95</v>
      </c>
      <c r="Z233" s="1">
        <v>1</v>
      </c>
      <c r="AB233" t="str">
        <f t="shared" si="3"/>
        <v>203638DOL</v>
      </c>
    </row>
    <row r="234" spans="1:28" x14ac:dyDescent="0.2">
      <c r="A234" s="9">
        <v>203638</v>
      </c>
      <c r="B234" s="1" t="s">
        <v>9</v>
      </c>
      <c r="E234" t="s">
        <v>327</v>
      </c>
      <c r="G234" t="s">
        <v>180</v>
      </c>
      <c r="H234" t="s">
        <v>11</v>
      </c>
      <c r="I234">
        <v>3</v>
      </c>
      <c r="J234" s="1" t="s">
        <v>92</v>
      </c>
      <c r="K234" s="1" t="s">
        <v>417</v>
      </c>
      <c r="L234" s="1" t="s">
        <v>92</v>
      </c>
      <c r="M234" s="1" t="s">
        <v>418</v>
      </c>
      <c r="N234" s="1" t="s">
        <v>93</v>
      </c>
      <c r="O234" s="1" t="s">
        <v>419</v>
      </c>
      <c r="P234" s="1" t="s">
        <v>94</v>
      </c>
      <c r="Q234" s="1" t="s">
        <v>424</v>
      </c>
      <c r="R234" s="1" t="s">
        <v>93</v>
      </c>
      <c r="S234" s="1" t="s">
        <v>419</v>
      </c>
      <c r="T234" s="1" t="s">
        <v>417</v>
      </c>
      <c r="U234" s="1" t="s">
        <v>420</v>
      </c>
      <c r="V234" s="1" t="s">
        <v>418</v>
      </c>
      <c r="W234" s="1" t="s">
        <v>426</v>
      </c>
      <c r="X234" s="1" t="s">
        <v>420</v>
      </c>
      <c r="Y234" s="1" t="s">
        <v>95</v>
      </c>
      <c r="Z234" s="1">
        <v>1</v>
      </c>
      <c r="AB234" t="str">
        <f t="shared" si="3"/>
        <v>203638DOR</v>
      </c>
    </row>
    <row r="235" spans="1:28" x14ac:dyDescent="0.2">
      <c r="A235" s="25">
        <v>203783</v>
      </c>
      <c r="B235" s="54" t="s">
        <v>9</v>
      </c>
      <c r="C235" s="25" t="e" cm="1">
        <f t="array" ref="C235">_xlfn.XLOOKUP(AB235,'[1]WI &amp; IA results w tx'!Q$2:Q346,'[1]WI &amp; IA results w tx'!D$2:D346)</f>
        <v>#N/A</v>
      </c>
      <c r="D235" s="12" t="s">
        <v>100</v>
      </c>
      <c r="E235" s="19" t="s">
        <v>101</v>
      </c>
      <c r="F235" s="19" t="e" cm="1">
        <f t="array" ref="F235">_xlfn.XLOOKUP(AB235,'[1]AST submission list'!L$2:L241,'[1]AST submission list'!I$2:I241)</f>
        <v>#N/A</v>
      </c>
      <c r="G235" s="25" t="s">
        <v>181</v>
      </c>
      <c r="H235" s="25" t="s">
        <v>8</v>
      </c>
      <c r="I235" s="32">
        <v>23</v>
      </c>
      <c r="J235" s="31" t="s">
        <v>103</v>
      </c>
      <c r="K235" s="1">
        <v>2</v>
      </c>
      <c r="L235" s="31" t="s">
        <v>92</v>
      </c>
      <c r="M235" s="1">
        <v>1</v>
      </c>
      <c r="N235" s="31" t="s">
        <v>93</v>
      </c>
      <c r="O235" s="1" t="s">
        <v>419</v>
      </c>
      <c r="P235" s="31" t="s">
        <v>92</v>
      </c>
      <c r="Q235" s="1">
        <v>0.5</v>
      </c>
      <c r="R235" s="31" t="s">
        <v>93</v>
      </c>
      <c r="S235" s="1" t="s">
        <v>419</v>
      </c>
      <c r="T235" s="1">
        <v>8</v>
      </c>
      <c r="U235" s="1" t="s">
        <v>420</v>
      </c>
      <c r="V235" s="1" t="s">
        <v>418</v>
      </c>
      <c r="W235" s="1" t="s">
        <v>426</v>
      </c>
      <c r="X235" s="1" t="s">
        <v>420</v>
      </c>
      <c r="Y235" s="31" t="s">
        <v>95</v>
      </c>
      <c r="Z235" s="1">
        <v>1</v>
      </c>
      <c r="AB235" t="str">
        <f t="shared" si="3"/>
        <v>203783PFL</v>
      </c>
    </row>
    <row r="236" spans="1:28" x14ac:dyDescent="0.2">
      <c r="A236" s="25">
        <v>203783</v>
      </c>
      <c r="B236" s="54" t="s">
        <v>9</v>
      </c>
      <c r="C236" s="25" t="e" cm="1">
        <f t="array" ref="C236">_xlfn.XLOOKUP(AB236,'[1]WI &amp; IA results w tx'!Q$2:Q347,'[1]WI &amp; IA results w tx'!D$2:D347)</f>
        <v>#N/A</v>
      </c>
      <c r="D236" s="12" t="s">
        <v>100</v>
      </c>
      <c r="E236" s="19" t="s">
        <v>101</v>
      </c>
      <c r="F236" s="19" t="e" cm="1">
        <f t="array" ref="F236">_xlfn.XLOOKUP(AB236,'[1]AST submission list'!L$2:L242,'[1]AST submission list'!I$2:I242)</f>
        <v>#N/A</v>
      </c>
      <c r="G236" s="25" t="s">
        <v>181</v>
      </c>
      <c r="H236" s="25" t="s">
        <v>8</v>
      </c>
      <c r="I236" s="32">
        <v>24</v>
      </c>
      <c r="J236" s="31" t="s">
        <v>103</v>
      </c>
      <c r="K236" s="1">
        <v>4</v>
      </c>
      <c r="L236" s="31" t="s">
        <v>92</v>
      </c>
      <c r="M236" s="1">
        <v>1</v>
      </c>
      <c r="N236" s="31" t="s">
        <v>93</v>
      </c>
      <c r="O236" s="1" t="s">
        <v>419</v>
      </c>
      <c r="P236" s="31" t="s">
        <v>92</v>
      </c>
      <c r="Q236" s="1">
        <v>0.5</v>
      </c>
      <c r="R236" s="31" t="s">
        <v>93</v>
      </c>
      <c r="S236" s="1" t="s">
        <v>419</v>
      </c>
      <c r="T236" s="1" t="s">
        <v>425</v>
      </c>
      <c r="U236" s="1" t="s">
        <v>420</v>
      </c>
      <c r="V236" s="1" t="s">
        <v>418</v>
      </c>
      <c r="W236" s="1" t="s">
        <v>426</v>
      </c>
      <c r="X236" s="1" t="s">
        <v>420</v>
      </c>
      <c r="Y236" s="31" t="s">
        <v>95</v>
      </c>
      <c r="Z236" s="1">
        <v>1</v>
      </c>
      <c r="AB236" t="str">
        <f t="shared" si="3"/>
        <v>203783PFL</v>
      </c>
    </row>
    <row r="237" spans="1:28" x14ac:dyDescent="0.2">
      <c r="A237" s="25">
        <v>203783</v>
      </c>
      <c r="B237" s="54" t="s">
        <v>9</v>
      </c>
      <c r="C237" s="25" t="e" cm="1">
        <f t="array" ref="C237">_xlfn.XLOOKUP(AB237,'[1]WI &amp; IA results w tx'!Q$2:Q348,'[1]WI &amp; IA results w tx'!D$2:D348)</f>
        <v>#N/A</v>
      </c>
      <c r="D237" s="12" t="s">
        <v>104</v>
      </c>
      <c r="E237" s="19" t="s">
        <v>105</v>
      </c>
      <c r="F237" s="19" t="e" cm="1">
        <f t="array" ref="F237">_xlfn.XLOOKUP(AB237,'[1]AST submission list'!L$2:L243,'[1]AST submission list'!I$2:I243)</f>
        <v>#N/A</v>
      </c>
      <c r="G237" s="25" t="s">
        <v>181</v>
      </c>
      <c r="H237" s="25" t="s">
        <v>11</v>
      </c>
      <c r="I237" s="32">
        <v>26</v>
      </c>
      <c r="J237" s="31" t="s">
        <v>173</v>
      </c>
      <c r="K237" s="1" t="s">
        <v>417</v>
      </c>
      <c r="L237" s="31" t="s">
        <v>92</v>
      </c>
      <c r="M237" s="1" t="s">
        <v>418</v>
      </c>
      <c r="N237" s="31" t="s">
        <v>93</v>
      </c>
      <c r="O237" s="1" t="s">
        <v>419</v>
      </c>
      <c r="P237" s="31" t="s">
        <v>92</v>
      </c>
      <c r="Q237" s="1" t="s">
        <v>422</v>
      </c>
      <c r="R237" s="31" t="s">
        <v>93</v>
      </c>
      <c r="S237" s="1" t="s">
        <v>419</v>
      </c>
      <c r="T237" s="1" t="s">
        <v>417</v>
      </c>
      <c r="U237" s="1" t="s">
        <v>420</v>
      </c>
      <c r="V237" s="1" t="s">
        <v>418</v>
      </c>
      <c r="W237" s="1" t="s">
        <v>426</v>
      </c>
      <c r="X237" s="1" t="s">
        <v>420</v>
      </c>
      <c r="Y237" s="31" t="s">
        <v>95</v>
      </c>
      <c r="Z237" s="1">
        <v>1</v>
      </c>
      <c r="AB237" t="str">
        <f t="shared" si="3"/>
        <v>203783PFR</v>
      </c>
    </row>
    <row r="238" spans="1:28" x14ac:dyDescent="0.2">
      <c r="A238" s="9">
        <v>203783</v>
      </c>
      <c r="B238" s="1" t="s">
        <v>9</v>
      </c>
      <c r="E238" t="s">
        <v>326</v>
      </c>
      <c r="G238" t="s">
        <v>180</v>
      </c>
      <c r="H238" t="s">
        <v>8</v>
      </c>
      <c r="I238">
        <v>4</v>
      </c>
      <c r="J238" s="1" t="s">
        <v>103</v>
      </c>
      <c r="K238" s="1">
        <v>2</v>
      </c>
      <c r="L238" s="1" t="s">
        <v>92</v>
      </c>
      <c r="M238" s="1">
        <v>2</v>
      </c>
      <c r="N238" s="1" t="s">
        <v>93</v>
      </c>
      <c r="O238" s="1" t="s">
        <v>419</v>
      </c>
      <c r="P238" s="1" t="s">
        <v>94</v>
      </c>
      <c r="Q238" s="1" t="s">
        <v>424</v>
      </c>
      <c r="R238" s="1" t="s">
        <v>93</v>
      </c>
      <c r="S238" s="1" t="s">
        <v>419</v>
      </c>
      <c r="T238" s="1" t="s">
        <v>425</v>
      </c>
      <c r="U238" s="1" t="s">
        <v>420</v>
      </c>
      <c r="V238" s="1" t="s">
        <v>418</v>
      </c>
      <c r="W238" s="1" t="s">
        <v>426</v>
      </c>
      <c r="X238" s="1" t="s">
        <v>420</v>
      </c>
      <c r="Y238" s="1" t="s">
        <v>95</v>
      </c>
      <c r="Z238" s="1">
        <v>1</v>
      </c>
      <c r="AB238" t="str">
        <f t="shared" si="3"/>
        <v>203783DOL</v>
      </c>
    </row>
    <row r="239" spans="1:28" x14ac:dyDescent="0.2">
      <c r="A239" s="9">
        <v>203783</v>
      </c>
      <c r="B239" s="1" t="s">
        <v>9</v>
      </c>
      <c r="E239" t="s">
        <v>325</v>
      </c>
      <c r="G239" t="s">
        <v>180</v>
      </c>
      <c r="H239" t="s">
        <v>11</v>
      </c>
      <c r="I239">
        <v>5</v>
      </c>
      <c r="J239" s="1" t="s">
        <v>92</v>
      </c>
      <c r="K239" s="1" t="s">
        <v>417</v>
      </c>
      <c r="L239" s="1" t="s">
        <v>92</v>
      </c>
      <c r="M239" s="1" t="s">
        <v>418</v>
      </c>
      <c r="N239" s="1" t="s">
        <v>93</v>
      </c>
      <c r="O239" s="1" t="s">
        <v>419</v>
      </c>
      <c r="P239" s="1" t="s">
        <v>92</v>
      </c>
      <c r="Q239" s="1" t="s">
        <v>422</v>
      </c>
      <c r="R239" s="1" t="s">
        <v>93</v>
      </c>
      <c r="S239" s="1" t="s">
        <v>419</v>
      </c>
      <c r="T239" s="1" t="s">
        <v>417</v>
      </c>
      <c r="U239" s="1" t="s">
        <v>420</v>
      </c>
      <c r="V239" s="1" t="s">
        <v>418</v>
      </c>
      <c r="W239" s="1" t="s">
        <v>421</v>
      </c>
      <c r="X239" s="1" t="s">
        <v>420</v>
      </c>
      <c r="Y239" s="1" t="s">
        <v>95</v>
      </c>
      <c r="Z239" s="1">
        <v>1</v>
      </c>
      <c r="AB239" t="str">
        <f t="shared" si="3"/>
        <v>203783DOR</v>
      </c>
    </row>
    <row r="240" spans="1:28" x14ac:dyDescent="0.2">
      <c r="A240" s="9">
        <v>204181</v>
      </c>
      <c r="B240" s="1" t="s">
        <v>9</v>
      </c>
      <c r="E240" t="s">
        <v>327</v>
      </c>
      <c r="G240" t="s">
        <v>180</v>
      </c>
      <c r="H240" t="s">
        <v>11</v>
      </c>
      <c r="I240">
        <v>6</v>
      </c>
      <c r="J240" s="1" t="s">
        <v>92</v>
      </c>
      <c r="K240" s="1" t="s">
        <v>417</v>
      </c>
      <c r="L240" s="1" t="s">
        <v>92</v>
      </c>
      <c r="M240" s="1" t="s">
        <v>418</v>
      </c>
      <c r="N240" s="1" t="s">
        <v>93</v>
      </c>
      <c r="O240" s="1" t="s">
        <v>419</v>
      </c>
      <c r="P240" s="1" t="s">
        <v>92</v>
      </c>
      <c r="Q240" s="1" t="s">
        <v>422</v>
      </c>
      <c r="R240" s="1" t="s">
        <v>93</v>
      </c>
      <c r="S240" s="1" t="s">
        <v>419</v>
      </c>
      <c r="T240" s="1" t="s">
        <v>417</v>
      </c>
      <c r="U240" s="1" t="s">
        <v>420</v>
      </c>
      <c r="V240" s="1" t="s">
        <v>418</v>
      </c>
      <c r="W240" s="1" t="s">
        <v>426</v>
      </c>
      <c r="X240" s="1" t="s">
        <v>420</v>
      </c>
      <c r="Y240" s="1" t="s">
        <v>95</v>
      </c>
      <c r="Z240" s="1">
        <v>1</v>
      </c>
      <c r="AB240" t="str">
        <f t="shared" si="3"/>
        <v>204181DOR</v>
      </c>
    </row>
    <row r="241" spans="1:28" x14ac:dyDescent="0.2">
      <c r="A241" s="9">
        <v>204181</v>
      </c>
      <c r="B241" s="1" t="s">
        <v>9</v>
      </c>
      <c r="E241" t="s">
        <v>326</v>
      </c>
      <c r="G241" t="s">
        <v>181</v>
      </c>
      <c r="H241" t="s">
        <v>11</v>
      </c>
      <c r="I241">
        <v>39</v>
      </c>
      <c r="J241" s="1" t="s">
        <v>103</v>
      </c>
      <c r="K241" s="1">
        <v>1</v>
      </c>
      <c r="L241" s="1" t="s">
        <v>92</v>
      </c>
      <c r="M241" s="1">
        <v>1</v>
      </c>
      <c r="N241" s="1" t="s">
        <v>93</v>
      </c>
      <c r="O241" s="1" t="s">
        <v>419</v>
      </c>
      <c r="P241" s="1" t="s">
        <v>92</v>
      </c>
      <c r="Q241" s="1">
        <v>0.5</v>
      </c>
      <c r="R241" s="1" t="s">
        <v>93</v>
      </c>
      <c r="S241" s="1" t="s">
        <v>419</v>
      </c>
      <c r="T241" s="1">
        <v>1</v>
      </c>
      <c r="U241" s="1" t="s">
        <v>420</v>
      </c>
      <c r="V241" s="1">
        <v>2</v>
      </c>
      <c r="W241" s="1" t="s">
        <v>426</v>
      </c>
      <c r="X241" s="1" t="s">
        <v>425</v>
      </c>
      <c r="Y241" s="1" t="s">
        <v>95</v>
      </c>
      <c r="Z241" s="1">
        <v>1</v>
      </c>
      <c r="AB241" t="str">
        <f t="shared" si="3"/>
        <v>204181PFR</v>
      </c>
    </row>
    <row r="242" spans="1:28" x14ac:dyDescent="0.2">
      <c r="A242" s="25">
        <v>204194</v>
      </c>
      <c r="B242" s="54" t="s">
        <v>9</v>
      </c>
      <c r="C242" s="25" t="e" cm="1">
        <f t="array" ref="C242">_xlfn.XLOOKUP(AB242,'[1]WI &amp; IA results w tx'!Q$2:Q349,'[1]WI &amp; IA results w tx'!D$2:D349)</f>
        <v>#N/A</v>
      </c>
      <c r="D242" s="12" t="s">
        <v>97</v>
      </c>
      <c r="E242" s="19" t="s">
        <v>98</v>
      </c>
      <c r="F242" s="19" t="e" cm="1">
        <f t="array" ref="F242">_xlfn.XLOOKUP(AB242,'[1]AST submission list'!L$2:L244,'[1]AST submission list'!I$2:I244)</f>
        <v>#N/A</v>
      </c>
      <c r="G242" s="25" t="s">
        <v>181</v>
      </c>
      <c r="H242" s="25" t="s">
        <v>8</v>
      </c>
      <c r="I242" s="32">
        <v>27</v>
      </c>
      <c r="J242" s="19" t="s">
        <v>173</v>
      </c>
      <c r="K242" s="1" t="s">
        <v>417</v>
      </c>
      <c r="L242" s="31" t="s">
        <v>92</v>
      </c>
      <c r="M242" s="1" t="s">
        <v>418</v>
      </c>
      <c r="N242" s="31" t="s">
        <v>93</v>
      </c>
      <c r="O242" s="1" t="s">
        <v>419</v>
      </c>
      <c r="P242" s="31" t="s">
        <v>92</v>
      </c>
      <c r="Q242" s="1" t="s">
        <v>422</v>
      </c>
      <c r="R242" s="31" t="s">
        <v>93</v>
      </c>
      <c r="S242" s="1" t="s">
        <v>419</v>
      </c>
      <c r="T242" s="1" t="s">
        <v>417</v>
      </c>
      <c r="U242" s="1" t="s">
        <v>420</v>
      </c>
      <c r="V242" s="1" t="s">
        <v>418</v>
      </c>
      <c r="W242" s="1" t="s">
        <v>426</v>
      </c>
      <c r="X242" s="1" t="s">
        <v>420</v>
      </c>
      <c r="Y242" s="31" t="s">
        <v>95</v>
      </c>
      <c r="Z242" s="1">
        <v>1</v>
      </c>
      <c r="AB242" t="str">
        <f t="shared" si="3"/>
        <v>204194PFL</v>
      </c>
    </row>
    <row r="243" spans="1:28" x14ac:dyDescent="0.2">
      <c r="A243" s="9">
        <v>206196</v>
      </c>
      <c r="B243" s="1" t="s">
        <v>9</v>
      </c>
      <c r="E243" t="s">
        <v>327</v>
      </c>
      <c r="G243" t="s">
        <v>180</v>
      </c>
      <c r="H243" t="s">
        <v>8</v>
      </c>
      <c r="I243">
        <v>7</v>
      </c>
      <c r="J243" s="1" t="s">
        <v>92</v>
      </c>
      <c r="K243" s="1" t="s">
        <v>417</v>
      </c>
      <c r="L243" s="1" t="s">
        <v>92</v>
      </c>
      <c r="M243" s="1" t="s">
        <v>418</v>
      </c>
      <c r="N243" s="1" t="s">
        <v>93</v>
      </c>
      <c r="O243" s="1" t="s">
        <v>419</v>
      </c>
      <c r="P243" s="1" t="s">
        <v>92</v>
      </c>
      <c r="Q243" s="1" t="s">
        <v>422</v>
      </c>
      <c r="R243" s="1" t="s">
        <v>93</v>
      </c>
      <c r="S243" s="1" t="s">
        <v>419</v>
      </c>
      <c r="T243" s="1" t="s">
        <v>417</v>
      </c>
      <c r="U243" s="1" t="s">
        <v>420</v>
      </c>
      <c r="V243" s="1" t="s">
        <v>418</v>
      </c>
      <c r="W243" s="1" t="s">
        <v>426</v>
      </c>
      <c r="X243" s="1" t="s">
        <v>420</v>
      </c>
      <c r="Y243" s="1" t="s">
        <v>95</v>
      </c>
      <c r="Z243" s="1">
        <v>1</v>
      </c>
      <c r="AB243" t="str">
        <f t="shared" si="3"/>
        <v>206196DOL</v>
      </c>
    </row>
    <row r="244" spans="1:28" x14ac:dyDescent="0.2">
      <c r="A244" s="9">
        <v>206368</v>
      </c>
      <c r="B244" s="1" t="s">
        <v>9</v>
      </c>
      <c r="E244" t="s">
        <v>330</v>
      </c>
      <c r="G244" t="s">
        <v>181</v>
      </c>
      <c r="H244" t="s">
        <v>8</v>
      </c>
      <c r="I244">
        <v>57</v>
      </c>
      <c r="J244" s="1" t="s">
        <v>92</v>
      </c>
      <c r="K244" s="1" t="s">
        <v>417</v>
      </c>
      <c r="L244" s="1" t="s">
        <v>92</v>
      </c>
      <c r="M244" s="1" t="s">
        <v>418</v>
      </c>
      <c r="N244" s="1" t="s">
        <v>93</v>
      </c>
      <c r="O244" s="1" t="s">
        <v>419</v>
      </c>
      <c r="P244" s="1" t="s">
        <v>92</v>
      </c>
      <c r="Q244" s="1" t="s">
        <v>422</v>
      </c>
      <c r="R244" s="1" t="s">
        <v>93</v>
      </c>
      <c r="S244" s="1" t="s">
        <v>419</v>
      </c>
      <c r="T244" s="1" t="s">
        <v>417</v>
      </c>
      <c r="U244" s="1" t="s">
        <v>420</v>
      </c>
      <c r="V244" s="1" t="s">
        <v>418</v>
      </c>
      <c r="W244" s="1" t="s">
        <v>421</v>
      </c>
      <c r="X244" s="1" t="s">
        <v>420</v>
      </c>
      <c r="Y244" s="1" t="s">
        <v>95</v>
      </c>
      <c r="Z244" s="1">
        <v>1</v>
      </c>
      <c r="AB244" t="str">
        <f t="shared" si="3"/>
        <v>206368PFL</v>
      </c>
    </row>
    <row r="245" spans="1:28" x14ac:dyDescent="0.2">
      <c r="A245" s="50">
        <v>206441</v>
      </c>
      <c r="B245" s="128" t="s">
        <v>9</v>
      </c>
      <c r="C245" s="50" t="e" cm="1">
        <f t="array" ref="C245">_xlfn.XLOOKUP(AB245,'[1]WI &amp; IA results w tx'!Q$2:Q350,'[1]WI &amp; IA results w tx'!D$2:D350)</f>
        <v>#N/A</v>
      </c>
      <c r="D245" s="23" t="s">
        <v>108</v>
      </c>
      <c r="E245" s="24"/>
      <c r="F245" s="19" t="e" cm="1">
        <f t="array" ref="F245">_xlfn.XLOOKUP(AB245,'[1]AST submission list'!L$2:L245,'[1]AST submission list'!I$2:I245)</f>
        <v>#N/A</v>
      </c>
      <c r="G245" s="25" t="s">
        <v>181</v>
      </c>
      <c r="H245" s="50" t="s">
        <v>8</v>
      </c>
      <c r="I245" s="75">
        <v>28.1</v>
      </c>
      <c r="J245" s="76" t="s">
        <v>173</v>
      </c>
      <c r="K245" s="58" t="s">
        <v>417</v>
      </c>
      <c r="L245" s="76" t="s">
        <v>92</v>
      </c>
      <c r="M245" s="58" t="s">
        <v>418</v>
      </c>
      <c r="N245" s="76" t="s">
        <v>93</v>
      </c>
      <c r="O245" s="58" t="s">
        <v>419</v>
      </c>
      <c r="P245" s="76" t="s">
        <v>92</v>
      </c>
      <c r="Q245" s="58" t="s">
        <v>422</v>
      </c>
      <c r="R245" s="76" t="s">
        <v>93</v>
      </c>
      <c r="S245" s="58" t="s">
        <v>419</v>
      </c>
      <c r="T245" s="58" t="s">
        <v>417</v>
      </c>
      <c r="U245" s="58" t="s">
        <v>420</v>
      </c>
      <c r="V245" s="58" t="s">
        <v>418</v>
      </c>
      <c r="W245" s="58" t="s">
        <v>426</v>
      </c>
      <c r="X245" s="58" t="s">
        <v>420</v>
      </c>
      <c r="Y245" s="76" t="s">
        <v>95</v>
      </c>
      <c r="Z245" s="58">
        <v>1</v>
      </c>
      <c r="AA245" s="33"/>
      <c r="AB245" t="str">
        <f t="shared" si="3"/>
        <v>206441PFL</v>
      </c>
    </row>
    <row r="246" spans="1:28" x14ac:dyDescent="0.2">
      <c r="A246" s="25">
        <v>206441</v>
      </c>
      <c r="B246" s="54" t="s">
        <v>9</v>
      </c>
      <c r="C246" s="25" t="e" cm="1">
        <f t="array" ref="C246">_xlfn.XLOOKUP(AB246,'[1]WI &amp; IA results w tx'!Q$2:Q351,'[1]WI &amp; IA results w tx'!D$2:D351)</f>
        <v>#N/A</v>
      </c>
      <c r="D246" s="12" t="s">
        <v>108</v>
      </c>
      <c r="E246" s="60"/>
      <c r="F246" s="19" t="e" cm="1">
        <f t="array" ref="F246">_xlfn.XLOOKUP(AB246,'[1]AST submission list'!L$2:L246,'[1]AST submission list'!I$2:I246)</f>
        <v>#N/A</v>
      </c>
      <c r="G246" s="25" t="s">
        <v>181</v>
      </c>
      <c r="H246" s="25" t="s">
        <v>8</v>
      </c>
      <c r="I246" s="32">
        <v>28.2</v>
      </c>
      <c r="J246" s="31" t="s">
        <v>173</v>
      </c>
      <c r="K246" s="1" t="s">
        <v>417</v>
      </c>
      <c r="L246" s="31" t="s">
        <v>92</v>
      </c>
      <c r="M246" s="1">
        <v>1</v>
      </c>
      <c r="N246" s="31" t="s">
        <v>93</v>
      </c>
      <c r="O246" s="1" t="s">
        <v>419</v>
      </c>
      <c r="P246" s="31" t="s">
        <v>92</v>
      </c>
      <c r="Q246" s="1" t="s">
        <v>422</v>
      </c>
      <c r="R246" s="31" t="s">
        <v>93</v>
      </c>
      <c r="S246" s="1" t="s">
        <v>419</v>
      </c>
      <c r="T246" s="1" t="s">
        <v>417</v>
      </c>
      <c r="U246" s="1" t="s">
        <v>420</v>
      </c>
      <c r="V246" s="1" t="s">
        <v>418</v>
      </c>
      <c r="W246" s="1" t="s">
        <v>426</v>
      </c>
      <c r="X246" s="1" t="s">
        <v>420</v>
      </c>
      <c r="Y246" s="31" t="s">
        <v>95</v>
      </c>
      <c r="Z246" s="1">
        <v>1</v>
      </c>
      <c r="AB246" t="str">
        <f t="shared" si="3"/>
        <v>206441PFL</v>
      </c>
    </row>
    <row r="247" spans="1:28" x14ac:dyDescent="0.2">
      <c r="A247" s="25">
        <v>206441</v>
      </c>
      <c r="B247" s="54" t="s">
        <v>9</v>
      </c>
      <c r="C247" s="25" t="e" cm="1">
        <f t="array" ref="C247">_xlfn.XLOOKUP(AB247,'[1]WI &amp; IA results w tx'!Q$2:Q352,'[1]WI &amp; IA results w tx'!D$2:D352)</f>
        <v>#N/A</v>
      </c>
      <c r="D247" s="11" t="s">
        <v>97</v>
      </c>
      <c r="E247" s="61"/>
      <c r="F247" s="19" t="e" cm="1">
        <f t="array" ref="F247">_xlfn.XLOOKUP(AB247,'[1]AST submission list'!L$2:L247,'[1]AST submission list'!I$2:I247)</f>
        <v>#N/A</v>
      </c>
      <c r="G247" s="25" t="s">
        <v>181</v>
      </c>
      <c r="H247" s="25" t="s">
        <v>11</v>
      </c>
      <c r="I247" s="32">
        <v>29</v>
      </c>
      <c r="J247" s="31" t="s">
        <v>173</v>
      </c>
      <c r="K247" s="1" t="s">
        <v>417</v>
      </c>
      <c r="L247" s="31" t="s">
        <v>92</v>
      </c>
      <c r="M247" s="1" t="s">
        <v>418</v>
      </c>
      <c r="N247" s="31" t="s">
        <v>93</v>
      </c>
      <c r="O247" s="1" t="s">
        <v>419</v>
      </c>
      <c r="P247" s="31" t="s">
        <v>92</v>
      </c>
      <c r="Q247" s="1" t="s">
        <v>422</v>
      </c>
      <c r="R247" s="31" t="s">
        <v>93</v>
      </c>
      <c r="S247" s="1" t="s">
        <v>419</v>
      </c>
      <c r="T247" s="1" t="s">
        <v>417</v>
      </c>
      <c r="U247" s="1" t="s">
        <v>420</v>
      </c>
      <c r="V247" s="1" t="s">
        <v>418</v>
      </c>
      <c r="W247" s="1" t="s">
        <v>426</v>
      </c>
      <c r="X247" s="1" t="s">
        <v>425</v>
      </c>
      <c r="Y247" s="31" t="s">
        <v>95</v>
      </c>
      <c r="Z247" s="1">
        <v>1</v>
      </c>
      <c r="AB247" t="str">
        <f t="shared" si="3"/>
        <v>206441PFR</v>
      </c>
    </row>
    <row r="248" spans="1:28" x14ac:dyDescent="0.2">
      <c r="A248" s="25">
        <v>206482</v>
      </c>
      <c r="B248" s="54" t="s">
        <v>9</v>
      </c>
      <c r="C248" s="25" t="e" cm="1">
        <f t="array" ref="C248">_xlfn.XLOOKUP(AB248,'[1]WI &amp; IA results w tx'!Q$2:Q353,'[1]WI &amp; IA results w tx'!D$2:D353)</f>
        <v>#N/A</v>
      </c>
      <c r="D248" s="12" t="s">
        <v>97</v>
      </c>
      <c r="E248" s="60" t="s">
        <v>98</v>
      </c>
      <c r="F248" s="19" t="e" cm="1">
        <f t="array" ref="F248">_xlfn.XLOOKUP(AB248,'[1]AST submission list'!L$2:L248,'[1]AST submission list'!I$2:I248)</f>
        <v>#N/A</v>
      </c>
      <c r="G248" s="25" t="s">
        <v>180</v>
      </c>
      <c r="H248" s="25" t="s">
        <v>8</v>
      </c>
      <c r="I248" s="32">
        <v>30.1</v>
      </c>
      <c r="J248" s="31" t="s">
        <v>173</v>
      </c>
      <c r="K248" s="1" t="s">
        <v>417</v>
      </c>
      <c r="L248" s="31" t="s">
        <v>92</v>
      </c>
      <c r="M248" s="1" t="s">
        <v>418</v>
      </c>
      <c r="N248" s="31" t="s">
        <v>93</v>
      </c>
      <c r="O248" s="1" t="s">
        <v>419</v>
      </c>
      <c r="P248" s="31" t="s">
        <v>92</v>
      </c>
      <c r="Q248" s="1" t="s">
        <v>422</v>
      </c>
      <c r="R248" s="31" t="s">
        <v>93</v>
      </c>
      <c r="S248" s="1" t="s">
        <v>419</v>
      </c>
      <c r="T248" s="1" t="s">
        <v>417</v>
      </c>
      <c r="U248" s="1" t="s">
        <v>420</v>
      </c>
      <c r="V248" s="1" t="s">
        <v>418</v>
      </c>
      <c r="W248" s="1" t="s">
        <v>426</v>
      </c>
      <c r="X248" s="1" t="s">
        <v>420</v>
      </c>
      <c r="Y248" s="31" t="s">
        <v>95</v>
      </c>
      <c r="Z248" s="1">
        <v>1</v>
      </c>
      <c r="AB248" t="str">
        <f t="shared" si="3"/>
        <v>206482DOL</v>
      </c>
    </row>
    <row r="249" spans="1:28" x14ac:dyDescent="0.2">
      <c r="A249" s="25">
        <v>206482</v>
      </c>
      <c r="B249" s="54" t="s">
        <v>9</v>
      </c>
      <c r="C249" s="25" t="e" cm="1">
        <f t="array" ref="C249">_xlfn.XLOOKUP(AB249,'[1]WI &amp; IA results w tx'!Q$2:Q354,'[1]WI &amp; IA results w tx'!D$2:D354)</f>
        <v>#N/A</v>
      </c>
      <c r="D249" s="12" t="s">
        <v>104</v>
      </c>
      <c r="E249" s="60" t="s">
        <v>105</v>
      </c>
      <c r="F249" s="19" t="e" cm="1">
        <f t="array" ref="F249">_xlfn.XLOOKUP(AB249,'[1]AST submission list'!L$2:L249,'[1]AST submission list'!I$2:I249)</f>
        <v>#N/A</v>
      </c>
      <c r="G249" s="25" t="s">
        <v>181</v>
      </c>
      <c r="H249" s="25" t="s">
        <v>8</v>
      </c>
      <c r="I249" s="32">
        <v>30.2</v>
      </c>
      <c r="J249" s="31" t="s">
        <v>173</v>
      </c>
      <c r="K249" s="1" t="s">
        <v>417</v>
      </c>
      <c r="L249" s="31" t="s">
        <v>92</v>
      </c>
      <c r="M249" s="1" t="s">
        <v>418</v>
      </c>
      <c r="N249" s="31" t="s">
        <v>93</v>
      </c>
      <c r="O249" s="1" t="s">
        <v>419</v>
      </c>
      <c r="P249" s="31" t="s">
        <v>92</v>
      </c>
      <c r="Q249" s="1" t="s">
        <v>422</v>
      </c>
      <c r="R249" s="31" t="s">
        <v>93</v>
      </c>
      <c r="S249" s="1" t="s">
        <v>419</v>
      </c>
      <c r="T249" s="1" t="s">
        <v>417</v>
      </c>
      <c r="U249" s="1" t="s">
        <v>420</v>
      </c>
      <c r="V249" s="1" t="s">
        <v>418</v>
      </c>
      <c r="W249" s="1" t="s">
        <v>421</v>
      </c>
      <c r="X249" s="1" t="s">
        <v>420</v>
      </c>
      <c r="Y249" s="31" t="s">
        <v>95</v>
      </c>
      <c r="Z249" s="1">
        <v>1</v>
      </c>
      <c r="AB249" t="str">
        <f t="shared" si="3"/>
        <v>206482PFL</v>
      </c>
    </row>
    <row r="250" spans="1:28" x14ac:dyDescent="0.2">
      <c r="A250" s="25">
        <v>400443</v>
      </c>
      <c r="B250" s="54" t="s">
        <v>9</v>
      </c>
      <c r="C250" s="25" t="e" cm="1">
        <f t="array" ref="C250">_xlfn.XLOOKUP(AB250,'[1]WI &amp; IA results w tx'!Q$2:Q355,'[1]WI &amp; IA results w tx'!D$2:D355)</f>
        <v>#N/A</v>
      </c>
      <c r="D250" s="11" t="s">
        <v>106</v>
      </c>
      <c r="E250" s="61"/>
      <c r="F250" s="19" t="e" cm="1">
        <f t="array" ref="F250">_xlfn.XLOOKUP(AB250,'[1]AST submission list'!L$2:L250,'[1]AST submission list'!I$2:I250)</f>
        <v>#N/A</v>
      </c>
      <c r="G250" s="25" t="s">
        <v>180</v>
      </c>
      <c r="H250" s="25" t="s">
        <v>11</v>
      </c>
      <c r="I250" s="32">
        <v>31</v>
      </c>
      <c r="J250" s="31" t="s">
        <v>173</v>
      </c>
      <c r="K250" s="1" t="s">
        <v>417</v>
      </c>
      <c r="L250" s="31" t="s">
        <v>92</v>
      </c>
      <c r="M250" s="1" t="s">
        <v>418</v>
      </c>
      <c r="N250" s="31" t="s">
        <v>93</v>
      </c>
      <c r="O250" s="1" t="s">
        <v>419</v>
      </c>
      <c r="P250" s="31" t="s">
        <v>92</v>
      </c>
      <c r="Q250" s="1" t="s">
        <v>422</v>
      </c>
      <c r="R250" s="31" t="s">
        <v>93</v>
      </c>
      <c r="S250" s="1" t="s">
        <v>419</v>
      </c>
      <c r="T250" s="1" t="s">
        <v>417</v>
      </c>
      <c r="U250" s="1" t="s">
        <v>420</v>
      </c>
      <c r="V250" s="1" t="s">
        <v>418</v>
      </c>
      <c r="W250" s="1">
        <v>256</v>
      </c>
      <c r="X250" s="1" t="s">
        <v>420</v>
      </c>
      <c r="Y250" s="31" t="s">
        <v>95</v>
      </c>
      <c r="Z250" s="1">
        <v>1</v>
      </c>
      <c r="AB250" t="str">
        <f t="shared" si="3"/>
        <v>400443DOR</v>
      </c>
    </row>
    <row r="251" spans="1:28" x14ac:dyDescent="0.2">
      <c r="A251" s="25">
        <v>400443</v>
      </c>
      <c r="B251" s="54" t="s">
        <v>9</v>
      </c>
      <c r="C251" s="25" t="e" cm="1">
        <f t="array" ref="C251">_xlfn.XLOOKUP(AB251,'[1]WI &amp; IA results w tx'!Q$2:Q356,'[1]WI &amp; IA results w tx'!D$2:D356)</f>
        <v>#N/A</v>
      </c>
      <c r="D251" s="12" t="s">
        <v>106</v>
      </c>
      <c r="E251" s="60" t="s">
        <v>107</v>
      </c>
      <c r="F251" s="19" t="e" cm="1">
        <f t="array" ref="F251">_xlfn.XLOOKUP(AB251,'[1]AST submission list'!L$2:L251,'[1]AST submission list'!I$2:I251)</f>
        <v>#N/A</v>
      </c>
      <c r="G251" s="25" t="s">
        <v>181</v>
      </c>
      <c r="H251" s="25" t="s">
        <v>11</v>
      </c>
      <c r="I251" s="32">
        <v>32.1</v>
      </c>
      <c r="J251" s="31" t="s">
        <v>173</v>
      </c>
      <c r="K251" s="1" t="s">
        <v>417</v>
      </c>
      <c r="L251" s="31" t="s">
        <v>92</v>
      </c>
      <c r="M251" s="1" t="s">
        <v>418</v>
      </c>
      <c r="N251" s="31" t="s">
        <v>93</v>
      </c>
      <c r="O251" s="1" t="s">
        <v>419</v>
      </c>
      <c r="P251" s="31" t="s">
        <v>92</v>
      </c>
      <c r="Q251" s="1" t="s">
        <v>422</v>
      </c>
      <c r="R251" s="31" t="s">
        <v>93</v>
      </c>
      <c r="S251" s="1" t="s">
        <v>419</v>
      </c>
      <c r="T251" s="1" t="s">
        <v>417</v>
      </c>
      <c r="U251" s="1" t="s">
        <v>420</v>
      </c>
      <c r="V251" s="1" t="s">
        <v>418</v>
      </c>
      <c r="W251" s="1" t="s">
        <v>426</v>
      </c>
      <c r="X251" s="1" t="s">
        <v>420</v>
      </c>
      <c r="Y251" s="31" t="s">
        <v>95</v>
      </c>
      <c r="Z251" s="1">
        <v>1</v>
      </c>
      <c r="AB251" t="str">
        <f t="shared" si="3"/>
        <v>400443PFR</v>
      </c>
    </row>
    <row r="252" spans="1:28" x14ac:dyDescent="0.2">
      <c r="A252" s="25">
        <v>400443</v>
      </c>
      <c r="B252" s="54" t="s">
        <v>9</v>
      </c>
      <c r="C252" s="25" t="e" cm="1">
        <f t="array" ref="C252">_xlfn.XLOOKUP(AB252,'[1]WI &amp; IA results w tx'!Q$2:Q357,'[1]WI &amp; IA results w tx'!D$2:D357)</f>
        <v>#N/A</v>
      </c>
      <c r="D252" s="12" t="s">
        <v>106</v>
      </c>
      <c r="E252" s="60" t="s">
        <v>107</v>
      </c>
      <c r="F252" s="19" t="e" cm="1">
        <f t="array" ref="F252">_xlfn.XLOOKUP(AB252,'[1]AST submission list'!L$2:L252,'[1]AST submission list'!I$2:I252)</f>
        <v>#N/A</v>
      </c>
      <c r="G252" s="25" t="s">
        <v>181</v>
      </c>
      <c r="H252" s="25" t="s">
        <v>11</v>
      </c>
      <c r="I252" s="32">
        <v>32.200000000000003</v>
      </c>
      <c r="J252" s="31" t="s">
        <v>173</v>
      </c>
      <c r="K252" s="1" t="s">
        <v>417</v>
      </c>
      <c r="L252" s="31" t="s">
        <v>92</v>
      </c>
      <c r="M252" s="1" t="s">
        <v>418</v>
      </c>
      <c r="N252" s="31" t="s">
        <v>93</v>
      </c>
      <c r="O252" s="1" t="s">
        <v>419</v>
      </c>
      <c r="P252" s="31" t="s">
        <v>92</v>
      </c>
      <c r="Q252" s="1" t="s">
        <v>422</v>
      </c>
      <c r="R252" s="31" t="s">
        <v>93</v>
      </c>
      <c r="S252" s="1" t="s">
        <v>419</v>
      </c>
      <c r="T252" s="1" t="s">
        <v>417</v>
      </c>
      <c r="U252" s="1" t="s">
        <v>420</v>
      </c>
      <c r="V252" s="1" t="s">
        <v>418</v>
      </c>
      <c r="W252" s="1">
        <v>256</v>
      </c>
      <c r="X252" s="1" t="s">
        <v>425</v>
      </c>
      <c r="Y252" s="31" t="s">
        <v>95</v>
      </c>
      <c r="Z252" s="1">
        <v>1</v>
      </c>
      <c r="AB252" t="str">
        <f t="shared" si="3"/>
        <v>400443PFR</v>
      </c>
    </row>
    <row r="253" spans="1:28" x14ac:dyDescent="0.2">
      <c r="A253" s="9">
        <v>400443</v>
      </c>
      <c r="B253" s="1" t="s">
        <v>9</v>
      </c>
      <c r="E253" s="51" t="s">
        <v>328</v>
      </c>
      <c r="G253" t="s">
        <v>180</v>
      </c>
      <c r="H253" t="s">
        <v>8</v>
      </c>
      <c r="I253">
        <v>8</v>
      </c>
      <c r="J253" s="1" t="s">
        <v>92</v>
      </c>
      <c r="K253" s="1" t="s">
        <v>417</v>
      </c>
      <c r="L253" s="1" t="s">
        <v>92</v>
      </c>
      <c r="M253" s="1" t="s">
        <v>418</v>
      </c>
      <c r="N253" s="1" t="s">
        <v>93</v>
      </c>
      <c r="O253" s="1" t="s">
        <v>419</v>
      </c>
      <c r="P253" s="1" t="s">
        <v>92</v>
      </c>
      <c r="Q253" s="1" t="s">
        <v>422</v>
      </c>
      <c r="R253" s="1" t="s">
        <v>93</v>
      </c>
      <c r="S253" s="1" t="s">
        <v>419</v>
      </c>
      <c r="T253" s="1" t="s">
        <v>417</v>
      </c>
      <c r="U253" s="1" t="s">
        <v>420</v>
      </c>
      <c r="V253" s="1" t="s">
        <v>418</v>
      </c>
      <c r="W253" s="1" t="s">
        <v>426</v>
      </c>
      <c r="X253" s="1" t="s">
        <v>420</v>
      </c>
      <c r="Y253" s="1" t="s">
        <v>95</v>
      </c>
      <c r="Z253" s="1">
        <v>1</v>
      </c>
      <c r="AB253" t="str">
        <f t="shared" si="3"/>
        <v>400443DOL</v>
      </c>
    </row>
    <row r="254" spans="1:28" x14ac:dyDescent="0.2">
      <c r="A254" s="9">
        <v>400443</v>
      </c>
      <c r="B254" s="1" t="s">
        <v>9</v>
      </c>
      <c r="E254" s="51" t="s">
        <v>329</v>
      </c>
      <c r="G254" t="s">
        <v>180</v>
      </c>
      <c r="H254" t="s">
        <v>8</v>
      </c>
      <c r="I254">
        <v>8</v>
      </c>
      <c r="J254" s="1" t="s">
        <v>92</v>
      </c>
      <c r="K254" s="1" t="s">
        <v>417</v>
      </c>
      <c r="L254" s="1" t="s">
        <v>92</v>
      </c>
      <c r="M254" s="1" t="s">
        <v>418</v>
      </c>
      <c r="N254" s="1" t="s">
        <v>93</v>
      </c>
      <c r="O254" s="1" t="s">
        <v>419</v>
      </c>
      <c r="P254" s="1" t="s">
        <v>92</v>
      </c>
      <c r="Q254" s="1" t="s">
        <v>422</v>
      </c>
      <c r="R254" s="1" t="s">
        <v>93</v>
      </c>
      <c r="S254" s="1" t="s">
        <v>419</v>
      </c>
      <c r="T254" s="1" t="s">
        <v>417</v>
      </c>
      <c r="U254" s="1" t="s">
        <v>420</v>
      </c>
      <c r="V254" s="1" t="s">
        <v>418</v>
      </c>
      <c r="W254" s="1" t="s">
        <v>426</v>
      </c>
      <c r="X254" s="1" t="s">
        <v>420</v>
      </c>
      <c r="Y254" s="1" t="s">
        <v>95</v>
      </c>
      <c r="Z254" s="1">
        <v>1</v>
      </c>
      <c r="AB254" t="str">
        <f t="shared" si="3"/>
        <v>400443DOL</v>
      </c>
    </row>
    <row r="255" spans="1:28" x14ac:dyDescent="0.2">
      <c r="A255" s="9">
        <v>400443</v>
      </c>
      <c r="B255" s="1" t="s">
        <v>9</v>
      </c>
      <c r="E255" s="51" t="s">
        <v>325</v>
      </c>
      <c r="G255" t="s">
        <v>181</v>
      </c>
      <c r="H255" t="s">
        <v>8</v>
      </c>
      <c r="I255">
        <v>40</v>
      </c>
      <c r="J255" s="1" t="s">
        <v>92</v>
      </c>
      <c r="K255" s="1" t="s">
        <v>417</v>
      </c>
      <c r="L255" s="1" t="s">
        <v>92</v>
      </c>
      <c r="M255" s="1" t="s">
        <v>418</v>
      </c>
      <c r="N255" s="1" t="s">
        <v>93</v>
      </c>
      <c r="O255" s="1" t="s">
        <v>419</v>
      </c>
      <c r="P255" s="1" t="s">
        <v>92</v>
      </c>
      <c r="Q255" s="1" t="s">
        <v>422</v>
      </c>
      <c r="R255" s="1" t="s">
        <v>93</v>
      </c>
      <c r="S255" s="1" t="s">
        <v>419</v>
      </c>
      <c r="T255" s="1" t="s">
        <v>417</v>
      </c>
      <c r="U255" s="1" t="s">
        <v>420</v>
      </c>
      <c r="V255" s="1" t="s">
        <v>418</v>
      </c>
      <c r="W255" s="1" t="s">
        <v>421</v>
      </c>
      <c r="X255" s="1" t="s">
        <v>420</v>
      </c>
      <c r="Y255" s="1" t="s">
        <v>95</v>
      </c>
      <c r="Z255" s="1">
        <v>1</v>
      </c>
      <c r="AB255" t="str">
        <f t="shared" si="3"/>
        <v>400443PFL</v>
      </c>
    </row>
    <row r="256" spans="1:28" x14ac:dyDescent="0.2">
      <c r="A256" s="9">
        <v>400971</v>
      </c>
      <c r="B256" s="1" t="s">
        <v>9</v>
      </c>
      <c r="E256" s="51" t="s">
        <v>330</v>
      </c>
      <c r="G256" t="s">
        <v>180</v>
      </c>
      <c r="H256" t="s">
        <v>8</v>
      </c>
      <c r="I256">
        <v>9</v>
      </c>
      <c r="J256" s="1" t="s">
        <v>103</v>
      </c>
      <c r="K256" s="1">
        <v>1</v>
      </c>
      <c r="L256" s="1" t="s">
        <v>92</v>
      </c>
      <c r="M256" s="1" t="s">
        <v>418</v>
      </c>
      <c r="N256" s="1" t="s">
        <v>93</v>
      </c>
      <c r="O256" s="1" t="s">
        <v>419</v>
      </c>
      <c r="P256" s="1" t="s">
        <v>92</v>
      </c>
      <c r="Q256" s="1" t="s">
        <v>422</v>
      </c>
      <c r="R256" s="1" t="s">
        <v>93</v>
      </c>
      <c r="S256" s="1" t="s">
        <v>419</v>
      </c>
      <c r="T256" s="1">
        <v>4</v>
      </c>
      <c r="U256" s="1" t="s">
        <v>420</v>
      </c>
      <c r="V256" s="1" t="s">
        <v>418</v>
      </c>
      <c r="W256" s="1" t="s">
        <v>421</v>
      </c>
      <c r="X256" s="1" t="s">
        <v>420</v>
      </c>
      <c r="Y256" s="1" t="s">
        <v>95</v>
      </c>
      <c r="Z256" s="1">
        <v>1</v>
      </c>
      <c r="AB256" t="str">
        <f t="shared" si="3"/>
        <v>400971DOL</v>
      </c>
    </row>
    <row r="257" spans="1:28" x14ac:dyDescent="0.2">
      <c r="A257" s="9">
        <v>400971</v>
      </c>
      <c r="B257" s="1" t="s">
        <v>9</v>
      </c>
      <c r="E257" s="51" t="s">
        <v>327</v>
      </c>
      <c r="G257" t="s">
        <v>181</v>
      </c>
      <c r="H257" t="s">
        <v>8</v>
      </c>
      <c r="I257">
        <v>41</v>
      </c>
      <c r="J257" s="1" t="s">
        <v>92</v>
      </c>
      <c r="K257" s="1" t="s">
        <v>417</v>
      </c>
      <c r="L257" s="1" t="s">
        <v>92</v>
      </c>
      <c r="M257" s="1" t="s">
        <v>418</v>
      </c>
      <c r="N257" s="1" t="s">
        <v>93</v>
      </c>
      <c r="O257" s="1" t="s">
        <v>419</v>
      </c>
      <c r="P257" s="1" t="s">
        <v>92</v>
      </c>
      <c r="Q257" s="1" t="s">
        <v>422</v>
      </c>
      <c r="R257" s="1" t="s">
        <v>93</v>
      </c>
      <c r="S257" s="1" t="s">
        <v>419</v>
      </c>
      <c r="T257" s="1" t="s">
        <v>417</v>
      </c>
      <c r="U257" s="1" t="s">
        <v>420</v>
      </c>
      <c r="V257" s="1" t="s">
        <v>418</v>
      </c>
      <c r="W257" s="1" t="s">
        <v>426</v>
      </c>
      <c r="X257" s="1" t="s">
        <v>420</v>
      </c>
      <c r="Y257" s="1" t="s">
        <v>95</v>
      </c>
      <c r="Z257" s="1">
        <v>1</v>
      </c>
      <c r="AB257" t="str">
        <f t="shared" si="3"/>
        <v>400971PFL</v>
      </c>
    </row>
    <row r="258" spans="1:28" x14ac:dyDescent="0.2">
      <c r="A258" s="9">
        <v>401123</v>
      </c>
      <c r="B258" s="1" t="s">
        <v>9</v>
      </c>
      <c r="E258" s="51" t="s">
        <v>327</v>
      </c>
      <c r="G258" t="s">
        <v>180</v>
      </c>
      <c r="H258" t="s">
        <v>11</v>
      </c>
      <c r="I258">
        <v>72</v>
      </c>
      <c r="J258" s="1" t="s">
        <v>92</v>
      </c>
      <c r="K258" s="1" t="s">
        <v>417</v>
      </c>
      <c r="L258" s="1" t="s">
        <v>92</v>
      </c>
      <c r="M258" s="1" t="s">
        <v>418</v>
      </c>
      <c r="N258" s="1" t="s">
        <v>93</v>
      </c>
      <c r="O258" s="1" t="s">
        <v>419</v>
      </c>
      <c r="P258" s="1" t="s">
        <v>92</v>
      </c>
      <c r="Q258" s="1" t="s">
        <v>422</v>
      </c>
      <c r="R258" s="1" t="s">
        <v>93</v>
      </c>
      <c r="S258" s="1" t="s">
        <v>419</v>
      </c>
      <c r="T258" s="1" t="s">
        <v>417</v>
      </c>
      <c r="U258" s="1" t="s">
        <v>420</v>
      </c>
      <c r="V258" s="1" t="s">
        <v>418</v>
      </c>
      <c r="W258" s="1" t="s">
        <v>426</v>
      </c>
      <c r="X258" s="1" t="s">
        <v>420</v>
      </c>
      <c r="Y258" s="1" t="s">
        <v>95</v>
      </c>
      <c r="Z258" s="1">
        <v>1</v>
      </c>
      <c r="AB258" t="str">
        <f t="shared" si="3"/>
        <v>401123DOR</v>
      </c>
    </row>
    <row r="259" spans="1:28" x14ac:dyDescent="0.2">
      <c r="A259" s="9">
        <v>401123</v>
      </c>
      <c r="B259" s="1" t="s">
        <v>9</v>
      </c>
      <c r="E259" s="51" t="s">
        <v>332</v>
      </c>
      <c r="G259" t="s">
        <v>181</v>
      </c>
      <c r="H259" t="s">
        <v>11</v>
      </c>
      <c r="I259">
        <v>73</v>
      </c>
      <c r="J259" s="1" t="s">
        <v>103</v>
      </c>
      <c r="K259" s="1">
        <v>0.5</v>
      </c>
      <c r="L259" s="1" t="s">
        <v>92</v>
      </c>
      <c r="M259" s="1">
        <v>2</v>
      </c>
      <c r="N259" s="1" t="s">
        <v>93</v>
      </c>
      <c r="O259" s="1" t="s">
        <v>419</v>
      </c>
      <c r="P259" s="1" t="s">
        <v>94</v>
      </c>
      <c r="Q259" s="1" t="s">
        <v>424</v>
      </c>
      <c r="R259" s="1" t="s">
        <v>93</v>
      </c>
      <c r="S259" s="1" t="s">
        <v>419</v>
      </c>
      <c r="T259" s="1">
        <v>0.5</v>
      </c>
      <c r="U259" s="1" t="s">
        <v>420</v>
      </c>
      <c r="V259" s="1" t="s">
        <v>418</v>
      </c>
      <c r="W259" s="1">
        <v>128</v>
      </c>
      <c r="X259" s="1" t="s">
        <v>420</v>
      </c>
      <c r="Y259" s="1" t="s">
        <v>95</v>
      </c>
      <c r="Z259" s="1">
        <v>1</v>
      </c>
      <c r="AB259" t="str">
        <f t="shared" ref="AB259:AB318" si="4">A259&amp;G259&amp;H259</f>
        <v>401123PFR</v>
      </c>
    </row>
    <row r="260" spans="1:28" x14ac:dyDescent="0.2">
      <c r="A260" s="25">
        <v>401594</v>
      </c>
      <c r="B260" s="54" t="s">
        <v>9</v>
      </c>
      <c r="C260" s="25" t="e" cm="1">
        <f t="array" ref="C260">_xlfn.XLOOKUP(AB260,'[1]WI &amp; IA results w tx'!Q$2:Q358,'[1]WI &amp; IA results w tx'!D$2:D358)</f>
        <v>#N/A</v>
      </c>
      <c r="D260" s="12" t="s">
        <v>97</v>
      </c>
      <c r="E260" s="60" t="s">
        <v>98</v>
      </c>
      <c r="F260" s="19" t="e" cm="1">
        <f t="array" ref="F260">_xlfn.XLOOKUP(AB260,'[1]AST submission list'!L$2:L253,'[1]AST submission list'!I$2:I253)</f>
        <v>#N/A</v>
      </c>
      <c r="G260" s="25" t="s">
        <v>180</v>
      </c>
      <c r="H260" s="25" t="s">
        <v>8</v>
      </c>
      <c r="I260" s="32">
        <v>33</v>
      </c>
      <c r="J260" s="31" t="s">
        <v>103</v>
      </c>
      <c r="K260" s="1">
        <v>0.5</v>
      </c>
      <c r="L260" s="31" t="s">
        <v>92</v>
      </c>
      <c r="M260" s="1" t="s">
        <v>418</v>
      </c>
      <c r="N260" s="31" t="s">
        <v>93</v>
      </c>
      <c r="O260" s="1" t="s">
        <v>419</v>
      </c>
      <c r="P260" s="31" t="s">
        <v>92</v>
      </c>
      <c r="Q260" s="1" t="s">
        <v>422</v>
      </c>
      <c r="R260" s="31" t="s">
        <v>93</v>
      </c>
      <c r="S260" s="1" t="s">
        <v>419</v>
      </c>
      <c r="T260" s="1">
        <v>2</v>
      </c>
      <c r="U260" s="1" t="s">
        <v>420</v>
      </c>
      <c r="V260" s="1" t="s">
        <v>418</v>
      </c>
      <c r="W260" s="1" t="s">
        <v>421</v>
      </c>
      <c r="X260" s="1" t="s">
        <v>420</v>
      </c>
      <c r="Y260" s="31" t="s">
        <v>95</v>
      </c>
      <c r="Z260" s="1">
        <v>1</v>
      </c>
      <c r="AB260" t="str">
        <f t="shared" si="4"/>
        <v>401594DOL</v>
      </c>
    </row>
    <row r="261" spans="1:28" x14ac:dyDescent="0.2">
      <c r="A261" s="25">
        <v>401594</v>
      </c>
      <c r="B261" s="54" t="s">
        <v>9</v>
      </c>
      <c r="C261" s="25" t="e" cm="1">
        <f t="array" ref="C261">_xlfn.XLOOKUP(AB261,'[1]WI &amp; IA results w tx'!Q$2:Q359,'[1]WI &amp; IA results w tx'!D$2:D359)</f>
        <v>#N/A</v>
      </c>
      <c r="D261" s="12" t="s">
        <v>97</v>
      </c>
      <c r="E261" s="60" t="s">
        <v>98</v>
      </c>
      <c r="F261" s="19" t="e" cm="1">
        <f t="array" ref="F261">_xlfn.XLOOKUP(AB261,'[1]AST submission list'!L$2:L254,'[1]AST submission list'!I$2:I254)</f>
        <v>#N/A</v>
      </c>
      <c r="G261" s="25" t="s">
        <v>181</v>
      </c>
      <c r="H261" s="25" t="s">
        <v>8</v>
      </c>
      <c r="I261" s="32">
        <v>34</v>
      </c>
      <c r="J261" s="31" t="s">
        <v>103</v>
      </c>
      <c r="K261" s="1">
        <v>0.5</v>
      </c>
      <c r="L261" s="31" t="s">
        <v>92</v>
      </c>
      <c r="M261" s="1" t="s">
        <v>418</v>
      </c>
      <c r="N261" s="31" t="s">
        <v>93</v>
      </c>
      <c r="O261" s="1" t="s">
        <v>419</v>
      </c>
      <c r="P261" s="31" t="s">
        <v>92</v>
      </c>
      <c r="Q261" s="1" t="s">
        <v>422</v>
      </c>
      <c r="R261" s="31" t="s">
        <v>93</v>
      </c>
      <c r="S261" s="1" t="s">
        <v>419</v>
      </c>
      <c r="T261" s="1">
        <v>2</v>
      </c>
      <c r="U261" s="1" t="s">
        <v>420</v>
      </c>
      <c r="V261" s="1" t="s">
        <v>418</v>
      </c>
      <c r="W261" s="1" t="s">
        <v>421</v>
      </c>
      <c r="X261" s="1" t="s">
        <v>420</v>
      </c>
      <c r="Y261" s="31" t="s">
        <v>95</v>
      </c>
      <c r="Z261" s="1">
        <v>1</v>
      </c>
      <c r="AB261" t="str">
        <f t="shared" si="4"/>
        <v>401594PFL</v>
      </c>
    </row>
    <row r="262" spans="1:28" x14ac:dyDescent="0.2">
      <c r="A262" s="25">
        <v>401899</v>
      </c>
      <c r="B262" s="54" t="s">
        <v>9</v>
      </c>
      <c r="C262" s="25" t="e" cm="1">
        <f t="array" ref="C262">_xlfn.XLOOKUP(AB262,'[1]WI &amp; IA results w tx'!Q$2:Q360,'[1]WI &amp; IA results w tx'!D$2:D360)</f>
        <v>#N/A</v>
      </c>
      <c r="D262" s="12" t="s">
        <v>97</v>
      </c>
      <c r="E262" s="60" t="s">
        <v>98</v>
      </c>
      <c r="F262" s="19" t="e" cm="1">
        <f t="array" ref="F262">_xlfn.XLOOKUP(AB262,'[1]AST submission list'!L$2:L255,'[1]AST submission list'!I$2:I255)</f>
        <v>#N/A</v>
      </c>
      <c r="G262" s="25" t="s">
        <v>181</v>
      </c>
      <c r="H262" s="25" t="s">
        <v>11</v>
      </c>
      <c r="I262" s="32">
        <v>35</v>
      </c>
      <c r="J262" s="31" t="s">
        <v>173</v>
      </c>
      <c r="K262" s="1" t="s">
        <v>417</v>
      </c>
      <c r="L262" s="31" t="s">
        <v>103</v>
      </c>
      <c r="M262" s="1">
        <v>4</v>
      </c>
      <c r="N262" s="31" t="s">
        <v>93</v>
      </c>
      <c r="O262" s="1" t="s">
        <v>419</v>
      </c>
      <c r="P262" s="31" t="s">
        <v>92</v>
      </c>
      <c r="Q262" s="1" t="s">
        <v>422</v>
      </c>
      <c r="R262" s="31" t="s">
        <v>93</v>
      </c>
      <c r="S262" s="1" t="s">
        <v>419</v>
      </c>
      <c r="T262" s="1" t="s">
        <v>417</v>
      </c>
      <c r="U262" s="1" t="s">
        <v>420</v>
      </c>
      <c r="V262" s="1" t="s">
        <v>418</v>
      </c>
      <c r="W262" s="1" t="s">
        <v>421</v>
      </c>
      <c r="X262" s="1" t="s">
        <v>425</v>
      </c>
      <c r="Y262" s="31" t="s">
        <v>95</v>
      </c>
      <c r="Z262" s="1">
        <v>1</v>
      </c>
      <c r="AB262" t="str">
        <f t="shared" si="4"/>
        <v>401899PFR</v>
      </c>
    </row>
    <row r="263" spans="1:28" x14ac:dyDescent="0.2">
      <c r="A263" s="9">
        <v>401899</v>
      </c>
      <c r="B263" s="1" t="s">
        <v>9</v>
      </c>
      <c r="E263" s="51" t="s">
        <v>325</v>
      </c>
      <c r="G263" t="s">
        <v>180</v>
      </c>
      <c r="H263" t="s">
        <v>8</v>
      </c>
      <c r="I263">
        <v>10</v>
      </c>
      <c r="J263" s="1" t="s">
        <v>92</v>
      </c>
      <c r="K263" s="1" t="s">
        <v>417</v>
      </c>
      <c r="L263" s="1" t="s">
        <v>92</v>
      </c>
      <c r="M263" s="1" t="s">
        <v>418</v>
      </c>
      <c r="N263" s="1" t="s">
        <v>93</v>
      </c>
      <c r="O263" s="1" t="s">
        <v>419</v>
      </c>
      <c r="P263" s="1" t="s">
        <v>92</v>
      </c>
      <c r="Q263" s="1" t="s">
        <v>422</v>
      </c>
      <c r="R263" s="1" t="s">
        <v>93</v>
      </c>
      <c r="S263" s="1" t="s">
        <v>419</v>
      </c>
      <c r="T263" s="1" t="s">
        <v>417</v>
      </c>
      <c r="U263" s="1" t="s">
        <v>420</v>
      </c>
      <c r="V263" s="1" t="s">
        <v>418</v>
      </c>
      <c r="W263" s="1" t="s">
        <v>421</v>
      </c>
      <c r="X263" s="1" t="s">
        <v>420</v>
      </c>
      <c r="Y263" s="1" t="s">
        <v>95</v>
      </c>
      <c r="Z263" s="1">
        <v>1</v>
      </c>
      <c r="AB263" t="str">
        <f t="shared" si="4"/>
        <v>401899DOL</v>
      </c>
    </row>
    <row r="264" spans="1:28" x14ac:dyDescent="0.2">
      <c r="A264" s="9">
        <v>401899</v>
      </c>
      <c r="B264" s="1" t="s">
        <v>9</v>
      </c>
      <c r="E264" s="51" t="s">
        <v>330</v>
      </c>
      <c r="G264" t="s">
        <v>180</v>
      </c>
      <c r="H264" t="s">
        <v>11</v>
      </c>
      <c r="I264">
        <v>11</v>
      </c>
      <c r="J264" s="1" t="s">
        <v>94</v>
      </c>
      <c r="K264" s="1" t="s">
        <v>417</v>
      </c>
      <c r="L264" s="1" t="s">
        <v>92</v>
      </c>
      <c r="M264" s="1">
        <v>1</v>
      </c>
      <c r="N264" s="1" t="s">
        <v>93</v>
      </c>
      <c r="O264" s="1" t="s">
        <v>419</v>
      </c>
      <c r="P264" s="1" t="s">
        <v>92</v>
      </c>
      <c r="Q264" s="1" t="s">
        <v>422</v>
      </c>
      <c r="R264" s="1" t="s">
        <v>93</v>
      </c>
      <c r="S264" s="1" t="s">
        <v>419</v>
      </c>
      <c r="T264" s="1">
        <v>0.5</v>
      </c>
      <c r="U264" s="1" t="s">
        <v>420</v>
      </c>
      <c r="V264" s="1" t="s">
        <v>418</v>
      </c>
      <c r="W264" s="1" t="s">
        <v>426</v>
      </c>
      <c r="X264" s="1">
        <v>2</v>
      </c>
      <c r="Y264" s="1" t="s">
        <v>95</v>
      </c>
      <c r="Z264" s="1">
        <v>1</v>
      </c>
      <c r="AB264" t="str">
        <f t="shared" si="4"/>
        <v>401899DOR</v>
      </c>
    </row>
    <row r="265" spans="1:28" x14ac:dyDescent="0.2">
      <c r="A265" s="9">
        <v>401899</v>
      </c>
      <c r="B265" s="1" t="s">
        <v>9</v>
      </c>
      <c r="E265" s="51" t="s">
        <v>327</v>
      </c>
      <c r="G265" t="s">
        <v>181</v>
      </c>
      <c r="H265" t="s">
        <v>8</v>
      </c>
      <c r="I265">
        <v>42</v>
      </c>
      <c r="J265" s="1" t="s">
        <v>92</v>
      </c>
      <c r="K265" s="1" t="s">
        <v>417</v>
      </c>
      <c r="L265" s="1" t="s">
        <v>92</v>
      </c>
      <c r="M265" s="1" t="s">
        <v>418</v>
      </c>
      <c r="N265" s="1" t="s">
        <v>93</v>
      </c>
      <c r="O265" s="1" t="s">
        <v>419</v>
      </c>
      <c r="P265" s="1" t="s">
        <v>92</v>
      </c>
      <c r="Q265" s="1" t="s">
        <v>422</v>
      </c>
      <c r="R265" s="1" t="s">
        <v>93</v>
      </c>
      <c r="S265" s="1" t="s">
        <v>419</v>
      </c>
      <c r="T265" s="1" t="s">
        <v>417</v>
      </c>
      <c r="U265" s="1" t="s">
        <v>420</v>
      </c>
      <c r="V265" s="1" t="s">
        <v>418</v>
      </c>
      <c r="W265" s="1" t="s">
        <v>426</v>
      </c>
      <c r="X265" s="1" t="s">
        <v>420</v>
      </c>
      <c r="Y265" s="1" t="s">
        <v>95</v>
      </c>
      <c r="Z265" s="1">
        <v>1</v>
      </c>
      <c r="AB265" t="str">
        <f t="shared" si="4"/>
        <v>401899PFL</v>
      </c>
    </row>
    <row r="266" spans="1:28" x14ac:dyDescent="0.2">
      <c r="A266" s="25">
        <v>402235</v>
      </c>
      <c r="B266" s="54" t="s">
        <v>9</v>
      </c>
      <c r="C266" s="25" t="e" cm="1">
        <f t="array" ref="C266">_xlfn.XLOOKUP(AB266,'[1]WI &amp; IA results w tx'!Q$2:Q361,'[1]WI &amp; IA results w tx'!D$2:D361)</f>
        <v>#N/A</v>
      </c>
      <c r="D266" s="12" t="s">
        <v>97</v>
      </c>
      <c r="E266" s="60" t="s">
        <v>98</v>
      </c>
      <c r="F266" s="19" t="e" cm="1">
        <f t="array" ref="F266">_xlfn.XLOOKUP(AB266,'[1]AST submission list'!L$2:L256,'[1]AST submission list'!I$2:I256)</f>
        <v>#N/A</v>
      </c>
      <c r="G266" s="25" t="s">
        <v>181</v>
      </c>
      <c r="H266" s="25" t="s">
        <v>11</v>
      </c>
      <c r="I266" s="32">
        <v>36</v>
      </c>
      <c r="J266" s="31" t="s">
        <v>173</v>
      </c>
      <c r="K266" s="1" t="s">
        <v>417</v>
      </c>
      <c r="L266" s="31" t="s">
        <v>92</v>
      </c>
      <c r="M266" s="1" t="s">
        <v>418</v>
      </c>
      <c r="N266" s="31" t="s">
        <v>93</v>
      </c>
      <c r="O266" s="1" t="s">
        <v>419</v>
      </c>
      <c r="P266" s="31" t="s">
        <v>92</v>
      </c>
      <c r="Q266" s="1" t="s">
        <v>422</v>
      </c>
      <c r="R266" s="31" t="s">
        <v>93</v>
      </c>
      <c r="S266" s="1" t="s">
        <v>419</v>
      </c>
      <c r="T266" s="1" t="s">
        <v>417</v>
      </c>
      <c r="U266" s="1" t="s">
        <v>420</v>
      </c>
      <c r="V266" s="1" t="s">
        <v>418</v>
      </c>
      <c r="W266" s="1" t="s">
        <v>421</v>
      </c>
      <c r="X266" s="1" t="s">
        <v>420</v>
      </c>
      <c r="Y266" s="31" t="s">
        <v>95</v>
      </c>
      <c r="Z266" s="1">
        <v>1</v>
      </c>
      <c r="AB266" t="str">
        <f t="shared" si="4"/>
        <v>402235PFR</v>
      </c>
    </row>
    <row r="267" spans="1:28" x14ac:dyDescent="0.2">
      <c r="A267" s="9">
        <v>402235</v>
      </c>
      <c r="B267" s="1" t="s">
        <v>9</v>
      </c>
      <c r="E267" s="51" t="s">
        <v>327</v>
      </c>
      <c r="G267" t="s">
        <v>180</v>
      </c>
      <c r="H267" t="s">
        <v>8</v>
      </c>
      <c r="I267">
        <v>12</v>
      </c>
      <c r="J267" s="1" t="s">
        <v>92</v>
      </c>
      <c r="K267" s="1" t="s">
        <v>417</v>
      </c>
      <c r="L267" s="1" t="s">
        <v>92</v>
      </c>
      <c r="M267" s="1" t="s">
        <v>418</v>
      </c>
      <c r="N267" s="1" t="s">
        <v>93</v>
      </c>
      <c r="O267" s="1" t="s">
        <v>419</v>
      </c>
      <c r="P267" s="1" t="s">
        <v>92</v>
      </c>
      <c r="Q267" s="1" t="s">
        <v>422</v>
      </c>
      <c r="R267" s="1" t="s">
        <v>93</v>
      </c>
      <c r="S267" s="1" t="s">
        <v>419</v>
      </c>
      <c r="T267" s="1" t="s">
        <v>417</v>
      </c>
      <c r="U267" s="1" t="s">
        <v>420</v>
      </c>
      <c r="V267" s="1" t="s">
        <v>418</v>
      </c>
      <c r="W267" s="1" t="s">
        <v>426</v>
      </c>
      <c r="X267" s="1" t="s">
        <v>420</v>
      </c>
      <c r="Y267" s="1" t="s">
        <v>95</v>
      </c>
      <c r="Z267" s="1">
        <v>1</v>
      </c>
      <c r="AB267" t="str">
        <f t="shared" si="4"/>
        <v>402235DOL</v>
      </c>
    </row>
    <row r="268" spans="1:28" x14ac:dyDescent="0.2">
      <c r="A268" s="9">
        <v>402235</v>
      </c>
      <c r="B268" s="1" t="s">
        <v>9</v>
      </c>
      <c r="E268" s="51" t="s">
        <v>330</v>
      </c>
      <c r="G268" t="s">
        <v>180</v>
      </c>
      <c r="H268" t="s">
        <v>11</v>
      </c>
      <c r="I268">
        <v>13</v>
      </c>
      <c r="J268" s="1" t="s">
        <v>92</v>
      </c>
      <c r="K268" s="1" t="s">
        <v>417</v>
      </c>
      <c r="L268" s="1" t="s">
        <v>92</v>
      </c>
      <c r="M268" s="1" t="s">
        <v>418</v>
      </c>
      <c r="N268" s="1" t="s">
        <v>93</v>
      </c>
      <c r="O268" s="1" t="s">
        <v>419</v>
      </c>
      <c r="P268" s="1" t="s">
        <v>92</v>
      </c>
      <c r="Q268" s="1" t="s">
        <v>422</v>
      </c>
      <c r="R268" s="1" t="s">
        <v>93</v>
      </c>
      <c r="S268" s="1" t="s">
        <v>419</v>
      </c>
      <c r="T268" s="1" t="s">
        <v>417</v>
      </c>
      <c r="U268" s="1" t="s">
        <v>420</v>
      </c>
      <c r="V268" s="1" t="s">
        <v>418</v>
      </c>
      <c r="W268" s="1" t="s">
        <v>421</v>
      </c>
      <c r="X268" s="1" t="s">
        <v>420</v>
      </c>
      <c r="Y268" s="1" t="s">
        <v>95</v>
      </c>
      <c r="Z268" s="1">
        <v>1</v>
      </c>
      <c r="AB268" t="str">
        <f t="shared" si="4"/>
        <v>402235DOR</v>
      </c>
    </row>
    <row r="269" spans="1:28" x14ac:dyDescent="0.2">
      <c r="A269" s="9">
        <v>402235</v>
      </c>
      <c r="B269" s="1" t="s">
        <v>9</v>
      </c>
      <c r="E269" s="51" t="s">
        <v>325</v>
      </c>
      <c r="G269" t="s">
        <v>180</v>
      </c>
      <c r="H269" t="s">
        <v>11</v>
      </c>
      <c r="I269">
        <v>13</v>
      </c>
      <c r="J269" s="1" t="s">
        <v>92</v>
      </c>
      <c r="K269" s="1" t="s">
        <v>417</v>
      </c>
      <c r="L269" s="1" t="s">
        <v>92</v>
      </c>
      <c r="M269" s="1" t="s">
        <v>418</v>
      </c>
      <c r="N269" s="1" t="s">
        <v>93</v>
      </c>
      <c r="O269" s="1" t="s">
        <v>419</v>
      </c>
      <c r="P269" s="1" t="s">
        <v>92</v>
      </c>
      <c r="Q269" s="1" t="s">
        <v>422</v>
      </c>
      <c r="R269" s="1" t="s">
        <v>93</v>
      </c>
      <c r="S269" s="1" t="s">
        <v>419</v>
      </c>
      <c r="T269" s="1" t="s">
        <v>417</v>
      </c>
      <c r="U269" s="1" t="s">
        <v>420</v>
      </c>
      <c r="V269" s="1" t="s">
        <v>418</v>
      </c>
      <c r="W269" s="1" t="s">
        <v>426</v>
      </c>
      <c r="X269" s="1" t="s">
        <v>420</v>
      </c>
      <c r="Y269" s="1" t="s">
        <v>95</v>
      </c>
      <c r="Z269" s="1">
        <v>1</v>
      </c>
      <c r="AB269" t="str">
        <f t="shared" si="4"/>
        <v>402235DOR</v>
      </c>
    </row>
    <row r="270" spans="1:28" x14ac:dyDescent="0.2">
      <c r="A270" s="9">
        <v>402235</v>
      </c>
      <c r="B270" s="1" t="s">
        <v>9</v>
      </c>
      <c r="E270" s="51" t="s">
        <v>330</v>
      </c>
      <c r="G270" t="s">
        <v>181</v>
      </c>
      <c r="H270" t="s">
        <v>8</v>
      </c>
      <c r="I270">
        <v>43</v>
      </c>
      <c r="J270" s="1" t="s">
        <v>94</v>
      </c>
      <c r="K270" s="1">
        <v>0.25</v>
      </c>
      <c r="L270" s="1" t="s">
        <v>92</v>
      </c>
      <c r="M270" s="1" t="s">
        <v>418</v>
      </c>
      <c r="N270" s="1" t="s">
        <v>93</v>
      </c>
      <c r="O270" s="1" t="s">
        <v>419</v>
      </c>
      <c r="P270" s="1" t="s">
        <v>92</v>
      </c>
      <c r="Q270" s="1" t="s">
        <v>422</v>
      </c>
      <c r="R270" s="1" t="s">
        <v>93</v>
      </c>
      <c r="S270" s="1" t="s">
        <v>419</v>
      </c>
      <c r="T270" s="1">
        <v>1</v>
      </c>
      <c r="U270" s="1" t="s">
        <v>420</v>
      </c>
      <c r="V270" s="1" t="s">
        <v>418</v>
      </c>
      <c r="W270" s="1" t="s">
        <v>421</v>
      </c>
      <c r="X270" s="1" t="s">
        <v>420</v>
      </c>
      <c r="Y270" s="1" t="s">
        <v>95</v>
      </c>
      <c r="Z270" s="1">
        <v>1</v>
      </c>
      <c r="AB270" t="str">
        <f t="shared" si="4"/>
        <v>402235PFL</v>
      </c>
    </row>
    <row r="271" spans="1:28" x14ac:dyDescent="0.2">
      <c r="A271" s="9">
        <v>403585</v>
      </c>
      <c r="B271" s="1" t="s">
        <v>9</v>
      </c>
      <c r="E271" s="51" t="s">
        <v>327</v>
      </c>
      <c r="G271" t="s">
        <v>181</v>
      </c>
      <c r="H271" t="s">
        <v>8</v>
      </c>
      <c r="I271">
        <v>58</v>
      </c>
      <c r="J271" s="1" t="s">
        <v>92</v>
      </c>
      <c r="K271" s="1" t="s">
        <v>417</v>
      </c>
      <c r="L271" s="1" t="s">
        <v>92</v>
      </c>
      <c r="M271" s="1" t="s">
        <v>418</v>
      </c>
      <c r="N271" s="1" t="s">
        <v>93</v>
      </c>
      <c r="O271" s="1" t="s">
        <v>419</v>
      </c>
      <c r="P271" s="1" t="s">
        <v>92</v>
      </c>
      <c r="Q271" s="1" t="s">
        <v>422</v>
      </c>
      <c r="R271" s="1" t="s">
        <v>93</v>
      </c>
      <c r="S271" s="1" t="s">
        <v>419</v>
      </c>
      <c r="T271" s="1" t="s">
        <v>417</v>
      </c>
      <c r="U271" s="1" t="s">
        <v>420</v>
      </c>
      <c r="V271" s="1" t="s">
        <v>418</v>
      </c>
      <c r="W271" s="1" t="s">
        <v>426</v>
      </c>
      <c r="X271" s="1" t="s">
        <v>420</v>
      </c>
      <c r="Y271" s="1" t="s">
        <v>95</v>
      </c>
      <c r="Z271" s="1">
        <v>1</v>
      </c>
      <c r="AB271" t="str">
        <f t="shared" si="4"/>
        <v>403585PFL</v>
      </c>
    </row>
    <row r="272" spans="1:28" x14ac:dyDescent="0.2">
      <c r="A272" s="25">
        <v>403886</v>
      </c>
      <c r="B272" s="54" t="s">
        <v>9</v>
      </c>
      <c r="C272" s="25" t="e" cm="1">
        <f t="array" ref="C272">_xlfn.XLOOKUP(AB272,'[1]WI &amp; IA results w tx'!Q$2:Q362,'[1]WI &amp; IA results w tx'!D$2:D362)</f>
        <v>#N/A</v>
      </c>
      <c r="D272" s="12" t="s">
        <v>97</v>
      </c>
      <c r="E272" s="60" t="s">
        <v>98</v>
      </c>
      <c r="F272" s="19" t="e" cm="1">
        <f t="array" ref="F272">_xlfn.XLOOKUP(AB272,'[1]AST submission list'!L$2:L257,'[1]AST submission list'!I$2:I257)</f>
        <v>#N/A</v>
      </c>
      <c r="G272" s="25" t="s">
        <v>180</v>
      </c>
      <c r="H272" s="25" t="s">
        <v>11</v>
      </c>
      <c r="I272" s="32">
        <v>37.1</v>
      </c>
      <c r="J272" s="31" t="s">
        <v>173</v>
      </c>
      <c r="K272" s="1" t="s">
        <v>417</v>
      </c>
      <c r="L272" s="31" t="s">
        <v>92</v>
      </c>
      <c r="M272" s="1" t="s">
        <v>418</v>
      </c>
      <c r="N272" s="31" t="s">
        <v>93</v>
      </c>
      <c r="O272" s="1" t="s">
        <v>419</v>
      </c>
      <c r="P272" s="31" t="s">
        <v>92</v>
      </c>
      <c r="Q272" s="1" t="s">
        <v>422</v>
      </c>
      <c r="R272" s="31" t="s">
        <v>93</v>
      </c>
      <c r="S272" s="1" t="s">
        <v>419</v>
      </c>
      <c r="T272" s="1" t="s">
        <v>417</v>
      </c>
      <c r="U272" s="1" t="s">
        <v>420</v>
      </c>
      <c r="V272" s="1" t="s">
        <v>418</v>
      </c>
      <c r="W272" s="1" t="s">
        <v>421</v>
      </c>
      <c r="X272" s="1" t="s">
        <v>420</v>
      </c>
      <c r="Y272" s="31" t="s">
        <v>95</v>
      </c>
      <c r="Z272" s="1">
        <v>1</v>
      </c>
      <c r="AB272" t="str">
        <f t="shared" si="4"/>
        <v>403886DOR</v>
      </c>
    </row>
    <row r="273" spans="1:28" x14ac:dyDescent="0.2">
      <c r="A273" s="25">
        <v>403886</v>
      </c>
      <c r="B273" s="54" t="s">
        <v>9</v>
      </c>
      <c r="C273" s="25" t="e" cm="1">
        <f t="array" ref="C273">_xlfn.XLOOKUP(AB273,'[1]WI &amp; IA results w tx'!Q$2:Q363,'[1]WI &amp; IA results w tx'!D$2:D363)</f>
        <v>#N/A</v>
      </c>
      <c r="D273" s="12" t="s">
        <v>104</v>
      </c>
      <c r="E273" s="60" t="s">
        <v>105</v>
      </c>
      <c r="F273" s="19" t="e" cm="1">
        <f t="array" ref="F273">_xlfn.XLOOKUP(AB273,'[1]AST submission list'!L$2:L258,'[1]AST submission list'!I$2:I258)</f>
        <v>#N/A</v>
      </c>
      <c r="G273" s="25" t="s">
        <v>180</v>
      </c>
      <c r="H273" s="25" t="s">
        <v>11</v>
      </c>
      <c r="I273" s="32">
        <v>37.200000000000003</v>
      </c>
      <c r="J273" s="31" t="s">
        <v>173</v>
      </c>
      <c r="K273" s="1" t="s">
        <v>417</v>
      </c>
      <c r="L273" s="31" t="s">
        <v>92</v>
      </c>
      <c r="M273" s="1" t="s">
        <v>418</v>
      </c>
      <c r="N273" s="31" t="s">
        <v>93</v>
      </c>
      <c r="O273" s="1" t="s">
        <v>419</v>
      </c>
      <c r="P273" s="31" t="s">
        <v>92</v>
      </c>
      <c r="Q273" s="1" t="s">
        <v>422</v>
      </c>
      <c r="R273" s="31" t="s">
        <v>93</v>
      </c>
      <c r="S273" s="1" t="s">
        <v>419</v>
      </c>
      <c r="T273" s="1" t="s">
        <v>417</v>
      </c>
      <c r="U273" s="1" t="s">
        <v>420</v>
      </c>
      <c r="V273" s="1" t="s">
        <v>418</v>
      </c>
      <c r="W273" s="1" t="s">
        <v>421</v>
      </c>
      <c r="X273" s="1" t="s">
        <v>420</v>
      </c>
      <c r="Y273" s="31" t="s">
        <v>95</v>
      </c>
      <c r="Z273" s="1">
        <v>1</v>
      </c>
      <c r="AB273" t="str">
        <f t="shared" si="4"/>
        <v>403886DOR</v>
      </c>
    </row>
    <row r="274" spans="1:28" x14ac:dyDescent="0.2">
      <c r="A274" s="25">
        <v>403886</v>
      </c>
      <c r="B274" s="54" t="s">
        <v>9</v>
      </c>
      <c r="C274" s="25" t="e" cm="1">
        <f t="array" ref="C274">_xlfn.XLOOKUP(AB274,'[1]WI &amp; IA results w tx'!Q$2:Q364,'[1]WI &amp; IA results w tx'!D$2:D364)</f>
        <v>#N/A</v>
      </c>
      <c r="D274" s="12" t="s">
        <v>97</v>
      </c>
      <c r="E274" s="60" t="s">
        <v>98</v>
      </c>
      <c r="F274" s="19" t="e" cm="1">
        <f t="array" ref="F274">_xlfn.XLOOKUP(AB274,'[1]AST submission list'!L$2:L259,'[1]AST submission list'!I$2:I259)</f>
        <v>#N/A</v>
      </c>
      <c r="G274" s="25" t="s">
        <v>181</v>
      </c>
      <c r="H274" s="25" t="s">
        <v>11</v>
      </c>
      <c r="I274" s="32">
        <v>38</v>
      </c>
      <c r="J274" s="31" t="s">
        <v>173</v>
      </c>
      <c r="K274" s="1" t="s">
        <v>417</v>
      </c>
      <c r="L274" s="31" t="s">
        <v>92</v>
      </c>
      <c r="M274" s="1" t="s">
        <v>418</v>
      </c>
      <c r="N274" s="31" t="s">
        <v>93</v>
      </c>
      <c r="O274" s="1" t="s">
        <v>419</v>
      </c>
      <c r="P274" s="31" t="s">
        <v>92</v>
      </c>
      <c r="Q274" s="1" t="s">
        <v>422</v>
      </c>
      <c r="R274" s="31" t="s">
        <v>93</v>
      </c>
      <c r="S274" s="1" t="s">
        <v>419</v>
      </c>
      <c r="T274" s="1" t="s">
        <v>417</v>
      </c>
      <c r="U274" s="1" t="s">
        <v>420</v>
      </c>
      <c r="V274" s="1" t="s">
        <v>418</v>
      </c>
      <c r="W274" s="1" t="s">
        <v>421</v>
      </c>
      <c r="X274" s="1" t="s">
        <v>420</v>
      </c>
      <c r="Y274" s="31" t="s">
        <v>95</v>
      </c>
      <c r="Z274" s="1">
        <v>1</v>
      </c>
      <c r="AB274" t="str">
        <f t="shared" si="4"/>
        <v>403886PFR</v>
      </c>
    </row>
    <row r="275" spans="1:28" x14ac:dyDescent="0.2">
      <c r="A275" s="25">
        <v>403989</v>
      </c>
      <c r="B275" s="54" t="s">
        <v>9</v>
      </c>
      <c r="C275" s="25" t="e" cm="1">
        <f t="array" ref="C275">_xlfn.XLOOKUP(AB275,'[1]WI &amp; IA results w tx'!Q$2:Q365,'[1]WI &amp; IA results w tx'!D$2:D365)</f>
        <v>#N/A</v>
      </c>
      <c r="D275" s="12" t="s">
        <v>106</v>
      </c>
      <c r="E275" s="60" t="s">
        <v>107</v>
      </c>
      <c r="F275" s="19" t="e" cm="1">
        <f t="array" ref="F275">_xlfn.XLOOKUP(AB275,'[1]AST submission list'!L$2:L260,'[1]AST submission list'!I$2:I260)</f>
        <v>#N/A</v>
      </c>
      <c r="G275" s="25" t="s">
        <v>181</v>
      </c>
      <c r="H275" s="25" t="s">
        <v>8</v>
      </c>
      <c r="I275" s="32">
        <v>39</v>
      </c>
      <c r="J275" s="31" t="s">
        <v>173</v>
      </c>
      <c r="K275" s="1" t="s">
        <v>417</v>
      </c>
      <c r="L275" s="31" t="s">
        <v>92</v>
      </c>
      <c r="M275" s="1" t="s">
        <v>418</v>
      </c>
      <c r="N275" s="31" t="s">
        <v>93</v>
      </c>
      <c r="O275" s="1" t="s">
        <v>419</v>
      </c>
      <c r="P275" s="31" t="s">
        <v>92</v>
      </c>
      <c r="Q275" s="1" t="s">
        <v>422</v>
      </c>
      <c r="R275" s="31" t="s">
        <v>93</v>
      </c>
      <c r="S275" s="1" t="s">
        <v>419</v>
      </c>
      <c r="T275" s="1" t="s">
        <v>417</v>
      </c>
      <c r="U275" s="1" t="s">
        <v>420</v>
      </c>
      <c r="V275" s="1" t="s">
        <v>418</v>
      </c>
      <c r="W275" s="1">
        <v>256</v>
      </c>
      <c r="X275" s="1" t="s">
        <v>425</v>
      </c>
      <c r="Y275" s="31" t="s">
        <v>95</v>
      </c>
      <c r="Z275" s="1">
        <v>1</v>
      </c>
      <c r="AB275" t="str">
        <f t="shared" si="4"/>
        <v>403989PFL</v>
      </c>
    </row>
    <row r="276" spans="1:28" ht="16" thickBot="1" x14ac:dyDescent="0.25">
      <c r="A276" s="9">
        <v>403989</v>
      </c>
      <c r="B276" s="1" t="s">
        <v>9</v>
      </c>
      <c r="E276" s="51" t="s">
        <v>327</v>
      </c>
      <c r="G276" t="s">
        <v>180</v>
      </c>
      <c r="H276" t="s">
        <v>8</v>
      </c>
      <c r="I276">
        <v>14</v>
      </c>
      <c r="J276" s="1" t="s">
        <v>92</v>
      </c>
      <c r="K276" s="1" t="s">
        <v>417</v>
      </c>
      <c r="L276" s="1" t="s">
        <v>92</v>
      </c>
      <c r="M276" s="1" t="s">
        <v>418</v>
      </c>
      <c r="N276" s="1" t="s">
        <v>93</v>
      </c>
      <c r="O276" s="1" t="s">
        <v>419</v>
      </c>
      <c r="P276" s="1" t="s">
        <v>92</v>
      </c>
      <c r="Q276" s="1" t="s">
        <v>422</v>
      </c>
      <c r="R276" s="1" t="s">
        <v>93</v>
      </c>
      <c r="S276" s="1" t="s">
        <v>419</v>
      </c>
      <c r="T276" s="1" t="s">
        <v>417</v>
      </c>
      <c r="U276" s="1" t="s">
        <v>420</v>
      </c>
      <c r="V276" s="1" t="s">
        <v>418</v>
      </c>
      <c r="W276" s="1" t="s">
        <v>426</v>
      </c>
      <c r="X276" s="1" t="s">
        <v>420</v>
      </c>
      <c r="Y276" s="1" t="s">
        <v>95</v>
      </c>
      <c r="Z276" s="1">
        <v>1</v>
      </c>
      <c r="AB276" t="str">
        <f t="shared" si="4"/>
        <v>403989DOL</v>
      </c>
    </row>
    <row r="277" spans="1:28" x14ac:dyDescent="0.2">
      <c r="A277" s="9">
        <v>404337</v>
      </c>
      <c r="B277" s="1" t="s">
        <v>9</v>
      </c>
      <c r="C277" s="129"/>
      <c r="D277" s="103"/>
      <c r="E277" s="51" t="s">
        <v>330</v>
      </c>
      <c r="F277" s="104"/>
      <c r="G277" t="s">
        <v>181</v>
      </c>
      <c r="H277" t="s">
        <v>8</v>
      </c>
      <c r="I277">
        <v>59</v>
      </c>
      <c r="J277" s="1" t="s">
        <v>92</v>
      </c>
      <c r="K277" s="1" t="s">
        <v>417</v>
      </c>
      <c r="L277" s="1" t="s">
        <v>92</v>
      </c>
      <c r="M277" s="1" t="s">
        <v>418</v>
      </c>
      <c r="N277" s="1" t="s">
        <v>93</v>
      </c>
      <c r="O277" s="1" t="s">
        <v>419</v>
      </c>
      <c r="P277" s="1" t="s">
        <v>92</v>
      </c>
      <c r="Q277" s="1" t="s">
        <v>422</v>
      </c>
      <c r="R277" s="1" t="s">
        <v>93</v>
      </c>
      <c r="S277" s="1" t="s">
        <v>419</v>
      </c>
      <c r="T277" s="1" t="s">
        <v>417</v>
      </c>
      <c r="U277" s="1" t="s">
        <v>420</v>
      </c>
      <c r="V277" s="1" t="s">
        <v>418</v>
      </c>
      <c r="W277" s="1" t="s">
        <v>426</v>
      </c>
      <c r="X277" s="1" t="s">
        <v>420</v>
      </c>
      <c r="Y277" s="1" t="s">
        <v>95</v>
      </c>
      <c r="Z277" s="1">
        <v>1</v>
      </c>
      <c r="AB277" t="str">
        <f t="shared" si="4"/>
        <v>404337PFL</v>
      </c>
    </row>
    <row r="278" spans="1:28" x14ac:dyDescent="0.2">
      <c r="A278" s="25">
        <v>404344</v>
      </c>
      <c r="B278" s="54" t="s">
        <v>9</v>
      </c>
      <c r="C278" s="67" t="e" cm="1">
        <f t="array" ref="C278">_xlfn.XLOOKUP(AB278,'[1]WI &amp; IA results w tx'!Q$2:Q366,'[1]WI &amp; IA results w tx'!D$2:D366)</f>
        <v>#N/A</v>
      </c>
      <c r="D278" s="70" t="s">
        <v>97</v>
      </c>
      <c r="E278" s="60" t="s">
        <v>98</v>
      </c>
      <c r="F278" s="73" t="e" cm="1">
        <f t="array" ref="F278">_xlfn.XLOOKUP(AB278,'[1]AST submission list'!L$2:L261,'[1]AST submission list'!I$2:I261)</f>
        <v>#N/A</v>
      </c>
      <c r="G278" s="25" t="s">
        <v>181</v>
      </c>
      <c r="H278" s="25" t="s">
        <v>8</v>
      </c>
      <c r="I278" s="32">
        <v>40</v>
      </c>
      <c r="J278" s="31" t="s">
        <v>173</v>
      </c>
      <c r="K278" s="1" t="s">
        <v>417</v>
      </c>
      <c r="L278" s="31" t="s">
        <v>92</v>
      </c>
      <c r="M278" s="1" t="s">
        <v>418</v>
      </c>
      <c r="N278" s="31" t="s">
        <v>93</v>
      </c>
      <c r="O278" s="1" t="s">
        <v>419</v>
      </c>
      <c r="P278" s="31" t="s">
        <v>92</v>
      </c>
      <c r="Q278" s="1" t="s">
        <v>422</v>
      </c>
      <c r="R278" s="31" t="s">
        <v>93</v>
      </c>
      <c r="S278" s="1" t="s">
        <v>419</v>
      </c>
      <c r="T278" s="1" t="s">
        <v>417</v>
      </c>
      <c r="U278" s="1" t="s">
        <v>420</v>
      </c>
      <c r="V278" s="1" t="s">
        <v>418</v>
      </c>
      <c r="W278" s="1" t="s">
        <v>421</v>
      </c>
      <c r="X278" s="1" t="s">
        <v>420</v>
      </c>
      <c r="Y278" s="31" t="s">
        <v>95</v>
      </c>
      <c r="Z278" s="1">
        <v>1</v>
      </c>
      <c r="AB278" t="str">
        <f t="shared" si="4"/>
        <v>404344PFL</v>
      </c>
    </row>
    <row r="279" spans="1:28" x14ac:dyDescent="0.2">
      <c r="A279" s="25">
        <v>404344</v>
      </c>
      <c r="B279" s="54" t="s">
        <v>9</v>
      </c>
      <c r="C279" s="25" t="e" cm="1">
        <f t="array" ref="C279">_xlfn.XLOOKUP(AB279,'[1]WI &amp; IA results w tx'!Q$2:Q367,'[1]WI &amp; IA results w tx'!D$2:D367)</f>
        <v>#N/A</v>
      </c>
      <c r="D279" s="11" t="s">
        <v>108</v>
      </c>
      <c r="E279" s="61"/>
      <c r="F279" s="19" t="e" cm="1">
        <f t="array" ref="F279">_xlfn.XLOOKUP(AB279,'[1]AST submission list'!L$2:L262,'[1]AST submission list'!I$2:I262)</f>
        <v>#N/A</v>
      </c>
      <c r="G279" s="25" t="s">
        <v>180</v>
      </c>
      <c r="H279" s="25" t="s">
        <v>11</v>
      </c>
      <c r="I279" s="32">
        <v>41</v>
      </c>
      <c r="J279" s="31" t="s">
        <v>173</v>
      </c>
      <c r="K279" s="1" t="s">
        <v>417</v>
      </c>
      <c r="L279" s="31" t="s">
        <v>92</v>
      </c>
      <c r="M279" s="1" t="s">
        <v>418</v>
      </c>
      <c r="N279" s="31" t="s">
        <v>93</v>
      </c>
      <c r="O279" s="1" t="s">
        <v>419</v>
      </c>
      <c r="P279" s="31" t="s">
        <v>103</v>
      </c>
      <c r="Q279" s="1">
        <v>4</v>
      </c>
      <c r="R279" s="31" t="s">
        <v>93</v>
      </c>
      <c r="S279" s="1" t="s">
        <v>419</v>
      </c>
      <c r="T279" s="1" t="s">
        <v>417</v>
      </c>
      <c r="U279" s="1" t="s">
        <v>420</v>
      </c>
      <c r="V279" s="1" t="s">
        <v>418</v>
      </c>
      <c r="W279" s="1" t="s">
        <v>421</v>
      </c>
      <c r="X279" s="1" t="s">
        <v>420</v>
      </c>
      <c r="Y279" s="31" t="s">
        <v>95</v>
      </c>
      <c r="Z279" s="1">
        <v>1</v>
      </c>
      <c r="AB279" t="str">
        <f t="shared" si="4"/>
        <v>404344DOR</v>
      </c>
    </row>
    <row r="280" spans="1:28" x14ac:dyDescent="0.2">
      <c r="A280" s="25">
        <v>404344</v>
      </c>
      <c r="B280" s="54" t="s">
        <v>9</v>
      </c>
      <c r="C280" s="25" t="e" cm="1">
        <f t="array" ref="C280">_xlfn.XLOOKUP(AB280,'[1]WI &amp; IA results w tx'!Q$2:Q381,'[1]WI &amp; IA results w tx'!D$2:D381)</f>
        <v>#N/A</v>
      </c>
      <c r="D280" s="12" t="s">
        <v>108</v>
      </c>
      <c r="E280" s="60"/>
      <c r="F280" s="19" t="e" cm="1">
        <f t="array" ref="F280">_xlfn.XLOOKUP(AB280,'[1]AST submission list'!L$2:L276,'[1]AST submission list'!I$2:I276)</f>
        <v>#N/A</v>
      </c>
      <c r="G280" s="25" t="s">
        <v>181</v>
      </c>
      <c r="H280" s="25" t="s">
        <v>11</v>
      </c>
      <c r="I280" s="32">
        <v>53</v>
      </c>
      <c r="J280" s="31" t="s">
        <v>173</v>
      </c>
      <c r="K280" s="1" t="s">
        <v>417</v>
      </c>
      <c r="L280" s="31" t="s">
        <v>92</v>
      </c>
      <c r="M280" s="1">
        <v>2</v>
      </c>
      <c r="N280" s="31" t="s">
        <v>93</v>
      </c>
      <c r="O280" s="1" t="s">
        <v>419</v>
      </c>
      <c r="P280" s="31" t="s">
        <v>92</v>
      </c>
      <c r="Q280" s="1" t="s">
        <v>422</v>
      </c>
      <c r="R280" s="31" t="s">
        <v>93</v>
      </c>
      <c r="S280" s="1" t="s">
        <v>419</v>
      </c>
      <c r="T280" s="1" t="s">
        <v>417</v>
      </c>
      <c r="U280" s="1" t="s">
        <v>420</v>
      </c>
      <c r="V280" s="1" t="s">
        <v>418</v>
      </c>
      <c r="W280" s="1" t="s">
        <v>421</v>
      </c>
      <c r="X280" s="1" t="s">
        <v>420</v>
      </c>
      <c r="Y280" s="31" t="s">
        <v>95</v>
      </c>
      <c r="Z280" s="1">
        <v>1</v>
      </c>
      <c r="AB280" t="str">
        <f t="shared" si="4"/>
        <v>404344PFR</v>
      </c>
    </row>
    <row r="281" spans="1:28" x14ac:dyDescent="0.2">
      <c r="A281" s="25">
        <v>404623</v>
      </c>
      <c r="B281" s="54" t="s">
        <v>9</v>
      </c>
      <c r="C281" s="50" t="e" cm="1">
        <f t="array" ref="C281">_xlfn.XLOOKUP(AB281,'[1]WI &amp; IA results w tx'!Q$2:Q368,'[1]WI &amp; IA results w tx'!D$2:D368)</f>
        <v>#N/A</v>
      </c>
      <c r="D281" s="23" t="s">
        <v>104</v>
      </c>
      <c r="E281" s="60" t="s">
        <v>105</v>
      </c>
      <c r="F281" s="24" t="e" cm="1">
        <f t="array" ref="F281">_xlfn.XLOOKUP(AB281,'[1]AST submission list'!L$2:L263,'[1]AST submission list'!I$2:I263)</f>
        <v>#N/A</v>
      </c>
      <c r="G281" s="25" t="s">
        <v>180</v>
      </c>
      <c r="H281" s="25" t="s">
        <v>8</v>
      </c>
      <c r="I281" s="32">
        <v>42</v>
      </c>
      <c r="J281" s="31" t="s">
        <v>173</v>
      </c>
      <c r="K281" s="1" t="s">
        <v>417</v>
      </c>
      <c r="L281" s="31" t="s">
        <v>92</v>
      </c>
      <c r="M281" s="1" t="s">
        <v>418</v>
      </c>
      <c r="N281" s="31" t="s">
        <v>93</v>
      </c>
      <c r="O281" s="1" t="s">
        <v>419</v>
      </c>
      <c r="P281" s="31" t="s">
        <v>92</v>
      </c>
      <c r="Q281" s="1" t="s">
        <v>422</v>
      </c>
      <c r="R281" s="31" t="s">
        <v>93</v>
      </c>
      <c r="S281" s="1" t="s">
        <v>419</v>
      </c>
      <c r="T281" s="1" t="s">
        <v>417</v>
      </c>
      <c r="U281" s="1" t="s">
        <v>420</v>
      </c>
      <c r="V281" s="1" t="s">
        <v>418</v>
      </c>
      <c r="W281" s="1" t="s">
        <v>421</v>
      </c>
      <c r="X281" s="1" t="s">
        <v>420</v>
      </c>
      <c r="Y281" s="31" t="s">
        <v>95</v>
      </c>
      <c r="Z281" s="1">
        <v>1</v>
      </c>
      <c r="AB281" t="str">
        <f t="shared" si="4"/>
        <v>404623DOL</v>
      </c>
    </row>
    <row r="282" spans="1:28" x14ac:dyDescent="0.2">
      <c r="A282" s="25">
        <v>404623</v>
      </c>
      <c r="B282" s="54" t="s">
        <v>9</v>
      </c>
      <c r="C282" s="67" t="e" cm="1">
        <f t="array" ref="C282">_xlfn.XLOOKUP(AB282,'[1]WI &amp; IA results w tx'!Q$2:Q369,'[1]WI &amp; IA results w tx'!D$2:D369)</f>
        <v>#N/A</v>
      </c>
      <c r="D282" s="70" t="s">
        <v>104</v>
      </c>
      <c r="E282" s="60" t="s">
        <v>105</v>
      </c>
      <c r="F282" s="73" t="e" cm="1">
        <f t="array" ref="F282">_xlfn.XLOOKUP(AB282,'[1]AST submission list'!L$2:L264,'[1]AST submission list'!I$2:I264)</f>
        <v>#N/A</v>
      </c>
      <c r="G282" s="25" t="s">
        <v>181</v>
      </c>
      <c r="H282" s="25" t="s">
        <v>8</v>
      </c>
      <c r="I282" s="32">
        <v>43</v>
      </c>
      <c r="J282" s="31" t="s">
        <v>173</v>
      </c>
      <c r="K282" s="1" t="s">
        <v>417</v>
      </c>
      <c r="L282" s="31" t="s">
        <v>92</v>
      </c>
      <c r="M282" s="1" t="s">
        <v>418</v>
      </c>
      <c r="N282" s="31" t="s">
        <v>93</v>
      </c>
      <c r="O282" s="1" t="s">
        <v>419</v>
      </c>
      <c r="P282" s="31" t="s">
        <v>92</v>
      </c>
      <c r="Q282" s="1" t="s">
        <v>422</v>
      </c>
      <c r="R282" s="31" t="s">
        <v>93</v>
      </c>
      <c r="S282" s="1" t="s">
        <v>419</v>
      </c>
      <c r="T282" s="1" t="s">
        <v>417</v>
      </c>
      <c r="U282" s="1" t="s">
        <v>420</v>
      </c>
      <c r="V282" s="1" t="s">
        <v>418</v>
      </c>
      <c r="W282" s="1" t="s">
        <v>421</v>
      </c>
      <c r="X282" s="1" t="s">
        <v>420</v>
      </c>
      <c r="Y282" s="31" t="s">
        <v>95</v>
      </c>
      <c r="Z282" s="1">
        <v>1</v>
      </c>
      <c r="AB282" t="str">
        <f t="shared" si="4"/>
        <v>404623PFL</v>
      </c>
    </row>
    <row r="283" spans="1:28" x14ac:dyDescent="0.2">
      <c r="A283" s="25">
        <v>405715</v>
      </c>
      <c r="B283" s="54" t="s">
        <v>9</v>
      </c>
      <c r="C283" s="25" t="e" cm="1">
        <f t="array" ref="C283">_xlfn.XLOOKUP(AB283,'[1]WI &amp; IA results w tx'!Q$2:Q370,'[1]WI &amp; IA results w tx'!D$2:D370)</f>
        <v>#N/A</v>
      </c>
      <c r="D283" s="11" t="s">
        <v>97</v>
      </c>
      <c r="E283" s="61" t="s">
        <v>98</v>
      </c>
      <c r="F283" s="19" t="e" cm="1">
        <f t="array" ref="F283">_xlfn.XLOOKUP(AB283,'[1]AST submission list'!L$2:L265,'[1]AST submission list'!I$2:I265)</f>
        <v>#N/A</v>
      </c>
      <c r="G283" s="25" t="s">
        <v>181</v>
      </c>
      <c r="H283" s="25" t="s">
        <v>11</v>
      </c>
      <c r="I283" s="32">
        <v>44</v>
      </c>
      <c r="J283" s="31" t="s">
        <v>173</v>
      </c>
      <c r="K283" s="1" t="s">
        <v>417</v>
      </c>
      <c r="L283" s="31" t="s">
        <v>92</v>
      </c>
      <c r="M283" s="1" t="s">
        <v>418</v>
      </c>
      <c r="N283" s="31" t="s">
        <v>93</v>
      </c>
      <c r="O283" s="1" t="s">
        <v>419</v>
      </c>
      <c r="P283" s="31" t="s">
        <v>103</v>
      </c>
      <c r="Q283" s="1">
        <v>1</v>
      </c>
      <c r="R283" s="31" t="s">
        <v>93</v>
      </c>
      <c r="S283" s="1" t="s">
        <v>419</v>
      </c>
      <c r="T283" s="1" t="s">
        <v>417</v>
      </c>
      <c r="U283" s="1" t="s">
        <v>420</v>
      </c>
      <c r="V283" s="1" t="s">
        <v>418</v>
      </c>
      <c r="W283" s="1" t="s">
        <v>421</v>
      </c>
      <c r="X283" s="1" t="s">
        <v>425</v>
      </c>
      <c r="Y283" s="31" t="s">
        <v>95</v>
      </c>
      <c r="Z283" s="1">
        <v>1</v>
      </c>
      <c r="AB283" t="str">
        <f t="shared" si="4"/>
        <v>405715PFR</v>
      </c>
    </row>
    <row r="284" spans="1:28" x14ac:dyDescent="0.2">
      <c r="A284" s="9">
        <v>405715</v>
      </c>
      <c r="B284" s="1" t="s">
        <v>9</v>
      </c>
      <c r="E284" s="51" t="s">
        <v>330</v>
      </c>
      <c r="G284" t="s">
        <v>180</v>
      </c>
      <c r="H284" t="s">
        <v>8</v>
      </c>
      <c r="I284">
        <v>15</v>
      </c>
      <c r="J284" s="1" t="s">
        <v>92</v>
      </c>
      <c r="K284" s="1" t="s">
        <v>417</v>
      </c>
      <c r="L284" s="1" t="s">
        <v>92</v>
      </c>
      <c r="M284" s="1" t="s">
        <v>418</v>
      </c>
      <c r="N284" s="1" t="s">
        <v>93</v>
      </c>
      <c r="O284" s="1" t="s">
        <v>419</v>
      </c>
      <c r="P284" s="1" t="s">
        <v>92</v>
      </c>
      <c r="Q284" s="1" t="s">
        <v>422</v>
      </c>
      <c r="R284" s="1" t="s">
        <v>93</v>
      </c>
      <c r="S284" s="1" t="s">
        <v>419</v>
      </c>
      <c r="T284" s="1" t="s">
        <v>417</v>
      </c>
      <c r="U284" s="1" t="s">
        <v>420</v>
      </c>
      <c r="V284" s="1" t="s">
        <v>418</v>
      </c>
      <c r="W284" s="1" t="s">
        <v>421</v>
      </c>
      <c r="X284" s="1" t="s">
        <v>420</v>
      </c>
      <c r="Y284" s="1" t="s">
        <v>95</v>
      </c>
      <c r="Z284" s="1">
        <v>1</v>
      </c>
      <c r="AB284" t="str">
        <f t="shared" si="4"/>
        <v>405715DOL</v>
      </c>
    </row>
    <row r="285" spans="1:28" ht="16" thickBot="1" x14ac:dyDescent="0.25">
      <c r="A285" s="9">
        <v>405715</v>
      </c>
      <c r="B285" s="1" t="s">
        <v>9</v>
      </c>
      <c r="C285" s="130"/>
      <c r="D285" s="130"/>
      <c r="E285" s="51" t="s">
        <v>325</v>
      </c>
      <c r="F285" s="131"/>
      <c r="G285" t="s">
        <v>181</v>
      </c>
      <c r="H285" t="s">
        <v>8</v>
      </c>
      <c r="I285">
        <v>44</v>
      </c>
      <c r="J285" s="1" t="s">
        <v>92</v>
      </c>
      <c r="K285" s="1" t="s">
        <v>417</v>
      </c>
      <c r="L285" s="1" t="s">
        <v>92</v>
      </c>
      <c r="M285" s="1" t="s">
        <v>418</v>
      </c>
      <c r="N285" s="1" t="s">
        <v>93</v>
      </c>
      <c r="O285" s="1" t="s">
        <v>419</v>
      </c>
      <c r="P285" s="1" t="s">
        <v>92</v>
      </c>
      <c r="Q285" s="1" t="s">
        <v>422</v>
      </c>
      <c r="R285" s="1" t="s">
        <v>93</v>
      </c>
      <c r="S285" s="1" t="s">
        <v>419</v>
      </c>
      <c r="T285" s="1" t="s">
        <v>417</v>
      </c>
      <c r="U285" s="1" t="s">
        <v>420</v>
      </c>
      <c r="V285" s="1" t="s">
        <v>418</v>
      </c>
      <c r="W285" s="1" t="s">
        <v>421</v>
      </c>
      <c r="X285" s="1" t="s">
        <v>420</v>
      </c>
      <c r="Y285" s="1" t="s">
        <v>95</v>
      </c>
      <c r="Z285" s="1">
        <v>1</v>
      </c>
      <c r="AB285" t="str">
        <f t="shared" si="4"/>
        <v>405715PFL</v>
      </c>
    </row>
    <row r="286" spans="1:28" x14ac:dyDescent="0.2">
      <c r="A286" s="9">
        <v>701238</v>
      </c>
      <c r="B286" s="1" t="s">
        <v>9</v>
      </c>
      <c r="E286" s="51" t="s">
        <v>327</v>
      </c>
      <c r="G286" t="s">
        <v>181</v>
      </c>
      <c r="H286" t="s">
        <v>11</v>
      </c>
      <c r="I286">
        <v>60</v>
      </c>
      <c r="J286" s="1" t="s">
        <v>92</v>
      </c>
      <c r="K286" s="1" t="s">
        <v>417</v>
      </c>
      <c r="L286" s="1" t="s">
        <v>92</v>
      </c>
      <c r="M286" s="1">
        <v>1</v>
      </c>
      <c r="N286" s="1" t="s">
        <v>93</v>
      </c>
      <c r="O286" s="1" t="s">
        <v>419</v>
      </c>
      <c r="P286" s="1" t="s">
        <v>92</v>
      </c>
      <c r="Q286" s="1" t="s">
        <v>422</v>
      </c>
      <c r="R286" s="1" t="s">
        <v>93</v>
      </c>
      <c r="S286" s="1" t="s">
        <v>419</v>
      </c>
      <c r="T286" s="1" t="s">
        <v>417</v>
      </c>
      <c r="U286" s="1" t="s">
        <v>420</v>
      </c>
      <c r="V286" s="1" t="s">
        <v>418</v>
      </c>
      <c r="W286" s="1" t="s">
        <v>426</v>
      </c>
      <c r="X286" s="1" t="s">
        <v>425</v>
      </c>
      <c r="Y286" s="1" t="s">
        <v>95</v>
      </c>
      <c r="Z286" s="1">
        <v>1</v>
      </c>
      <c r="AB286" t="str">
        <f t="shared" si="4"/>
        <v>701238PFR</v>
      </c>
    </row>
    <row r="287" spans="1:28" x14ac:dyDescent="0.2">
      <c r="A287" s="25">
        <v>701676</v>
      </c>
      <c r="B287" s="54" t="s">
        <v>9</v>
      </c>
      <c r="C287" s="25" t="e" cm="1">
        <f t="array" ref="C287">_xlfn.XLOOKUP(AB287,'[1]WI &amp; IA results w tx'!Q$2:Q371,'[1]WI &amp; IA results w tx'!D$2:D371)</f>
        <v>#N/A</v>
      </c>
      <c r="D287" s="12" t="s">
        <v>104</v>
      </c>
      <c r="E287" s="60" t="s">
        <v>105</v>
      </c>
      <c r="F287" s="19" t="e" cm="1">
        <f t="array" ref="F287">_xlfn.XLOOKUP(AB287,'[1]AST submission list'!L$2:L266,'[1]AST submission list'!I$2:I266)</f>
        <v>#N/A</v>
      </c>
      <c r="G287" s="25" t="s">
        <v>180</v>
      </c>
      <c r="H287" s="25" t="s">
        <v>8</v>
      </c>
      <c r="I287" s="32">
        <v>45.1</v>
      </c>
      <c r="J287" s="31" t="s">
        <v>173</v>
      </c>
      <c r="K287" s="1" t="s">
        <v>417</v>
      </c>
      <c r="L287" s="31" t="s">
        <v>92</v>
      </c>
      <c r="M287" s="1" t="s">
        <v>418</v>
      </c>
      <c r="N287" s="31" t="s">
        <v>93</v>
      </c>
      <c r="O287" s="1" t="s">
        <v>419</v>
      </c>
      <c r="P287" s="31" t="s">
        <v>92</v>
      </c>
      <c r="Q287" s="1" t="s">
        <v>422</v>
      </c>
      <c r="R287" s="31" t="s">
        <v>93</v>
      </c>
      <c r="S287" s="1" t="s">
        <v>419</v>
      </c>
      <c r="T287" s="1" t="s">
        <v>417</v>
      </c>
      <c r="U287" s="1" t="s">
        <v>420</v>
      </c>
      <c r="V287" s="1" t="s">
        <v>418</v>
      </c>
      <c r="W287" s="1" t="s">
        <v>421</v>
      </c>
      <c r="X287" s="1" t="s">
        <v>420</v>
      </c>
      <c r="Y287" s="31" t="s">
        <v>95</v>
      </c>
      <c r="Z287" s="1">
        <v>1</v>
      </c>
      <c r="AB287" t="str">
        <f t="shared" si="4"/>
        <v>701676DOL</v>
      </c>
    </row>
    <row r="288" spans="1:28" x14ac:dyDescent="0.2">
      <c r="A288" s="25">
        <v>701676</v>
      </c>
      <c r="B288" s="54" t="s">
        <v>9</v>
      </c>
      <c r="C288" s="25" t="e" cm="1">
        <f t="array" ref="C288">_xlfn.XLOOKUP(AB288,'[1]WI &amp; IA results w tx'!Q$2:Q372,'[1]WI &amp; IA results w tx'!D$2:D372)</f>
        <v>#N/A</v>
      </c>
      <c r="D288" s="12" t="s">
        <v>108</v>
      </c>
      <c r="E288" s="60"/>
      <c r="F288" s="19" t="e" cm="1">
        <f t="array" ref="F288">_xlfn.XLOOKUP(AB288,'[1]AST submission list'!L$2:L267,'[1]AST submission list'!I$2:I267)</f>
        <v>#N/A</v>
      </c>
      <c r="G288" s="25" t="s">
        <v>181</v>
      </c>
      <c r="H288" t="s">
        <v>8</v>
      </c>
      <c r="I288" s="32">
        <v>45.2</v>
      </c>
      <c r="J288" s="31" t="s">
        <v>103</v>
      </c>
      <c r="K288" s="1">
        <v>0.5</v>
      </c>
      <c r="L288" s="31" t="s">
        <v>92</v>
      </c>
      <c r="M288" s="1">
        <v>2</v>
      </c>
      <c r="N288" s="31" t="s">
        <v>93</v>
      </c>
      <c r="O288" s="1" t="s">
        <v>419</v>
      </c>
      <c r="P288" s="31" t="s">
        <v>92</v>
      </c>
      <c r="Q288" s="1" t="s">
        <v>422</v>
      </c>
      <c r="R288" s="31" t="s">
        <v>93</v>
      </c>
      <c r="S288" s="1" t="s">
        <v>419</v>
      </c>
      <c r="T288" s="1">
        <v>0.5</v>
      </c>
      <c r="U288" s="1" t="s">
        <v>420</v>
      </c>
      <c r="V288" s="1" t="s">
        <v>418</v>
      </c>
      <c r="W288" s="1" t="s">
        <v>421</v>
      </c>
      <c r="X288" s="1" t="s">
        <v>420</v>
      </c>
      <c r="Y288" s="31" t="s">
        <v>95</v>
      </c>
      <c r="Z288" s="1">
        <v>1</v>
      </c>
      <c r="AB288" t="str">
        <f t="shared" si="4"/>
        <v>701676PFL</v>
      </c>
    </row>
    <row r="289" spans="1:28" x14ac:dyDescent="0.2">
      <c r="A289" s="9">
        <v>702130</v>
      </c>
      <c r="B289" s="1" t="s">
        <v>9</v>
      </c>
      <c r="E289" s="51" t="s">
        <v>330</v>
      </c>
      <c r="G289" t="s">
        <v>181</v>
      </c>
      <c r="H289" t="s">
        <v>8</v>
      </c>
      <c r="I289">
        <v>61</v>
      </c>
      <c r="J289" s="1" t="s">
        <v>103</v>
      </c>
      <c r="K289" s="1">
        <v>2</v>
      </c>
      <c r="L289" s="1" t="s">
        <v>92</v>
      </c>
      <c r="M289" s="1" t="s">
        <v>418</v>
      </c>
      <c r="N289" s="1" t="s">
        <v>93</v>
      </c>
      <c r="O289" s="1" t="s">
        <v>419</v>
      </c>
      <c r="P289" s="1" t="s">
        <v>92</v>
      </c>
      <c r="Q289" s="1">
        <v>0.5</v>
      </c>
      <c r="R289" s="1" t="s">
        <v>93</v>
      </c>
      <c r="S289" s="1" t="s">
        <v>419</v>
      </c>
      <c r="T289" s="1">
        <v>8</v>
      </c>
      <c r="U289" s="1" t="s">
        <v>420</v>
      </c>
      <c r="V289" s="1" t="s">
        <v>418</v>
      </c>
      <c r="W289" s="1">
        <v>128</v>
      </c>
      <c r="X289" s="1" t="s">
        <v>425</v>
      </c>
      <c r="Y289" s="1" t="s">
        <v>95</v>
      </c>
      <c r="Z289" s="1">
        <v>1</v>
      </c>
      <c r="AB289" t="str">
        <f t="shared" si="4"/>
        <v>702130PFL</v>
      </c>
    </row>
    <row r="290" spans="1:28" x14ac:dyDescent="0.2">
      <c r="A290" s="25">
        <v>702396</v>
      </c>
      <c r="B290" s="54" t="s">
        <v>9</v>
      </c>
      <c r="C290" s="25" t="e" cm="1">
        <f t="array" ref="C290">_xlfn.XLOOKUP(AB290,'[1]WI &amp; IA results w tx'!Q$2:Q373,'[1]WI &amp; IA results w tx'!D$2:D373)</f>
        <v>#N/A</v>
      </c>
      <c r="D290" s="12" t="s">
        <v>104</v>
      </c>
      <c r="E290" s="60" t="s">
        <v>105</v>
      </c>
      <c r="F290" s="19" t="e" cm="1">
        <f t="array" ref="F290">_xlfn.XLOOKUP(AB290,'[1]AST submission list'!L$2:L268,'[1]AST submission list'!I$2:I268)</f>
        <v>#N/A</v>
      </c>
      <c r="G290" s="25" t="s">
        <v>181</v>
      </c>
      <c r="H290" t="s">
        <v>8</v>
      </c>
      <c r="I290" s="32">
        <v>46</v>
      </c>
      <c r="J290" s="31" t="s">
        <v>173</v>
      </c>
      <c r="K290" s="1" t="s">
        <v>417</v>
      </c>
      <c r="L290" s="31" t="s">
        <v>92</v>
      </c>
      <c r="M290" s="1" t="s">
        <v>418</v>
      </c>
      <c r="N290" s="31" t="s">
        <v>93</v>
      </c>
      <c r="O290" s="1" t="s">
        <v>419</v>
      </c>
      <c r="P290" s="31" t="s">
        <v>92</v>
      </c>
      <c r="Q290" s="1" t="s">
        <v>422</v>
      </c>
      <c r="R290" s="31" t="s">
        <v>93</v>
      </c>
      <c r="S290" s="1" t="s">
        <v>419</v>
      </c>
      <c r="T290" s="1" t="s">
        <v>417</v>
      </c>
      <c r="U290" s="1" t="s">
        <v>420</v>
      </c>
      <c r="V290" s="1" t="s">
        <v>418</v>
      </c>
      <c r="W290" s="1" t="s">
        <v>421</v>
      </c>
      <c r="X290" s="1" t="s">
        <v>420</v>
      </c>
      <c r="Y290" s="31" t="s">
        <v>95</v>
      </c>
      <c r="Z290" s="1">
        <v>1</v>
      </c>
      <c r="AB290" t="str">
        <f t="shared" si="4"/>
        <v>702396PFL</v>
      </c>
    </row>
    <row r="291" spans="1:28" x14ac:dyDescent="0.2">
      <c r="A291" s="25">
        <v>702396</v>
      </c>
      <c r="B291" s="54" t="s">
        <v>9</v>
      </c>
      <c r="C291" s="25" t="e" cm="1">
        <f t="array" ref="C291">_xlfn.XLOOKUP(AB291,'[1]WI &amp; IA results w tx'!Q$2:Q374,'[1]WI &amp; IA results w tx'!D$2:D374)</f>
        <v>#N/A</v>
      </c>
      <c r="D291" s="12" t="s">
        <v>104</v>
      </c>
      <c r="E291" s="60" t="s">
        <v>105</v>
      </c>
      <c r="F291" s="19" t="e" cm="1">
        <f t="array" ref="F291">_xlfn.XLOOKUP(AB291,'[1]AST submission list'!L$2:L269,'[1]AST submission list'!I$2:I269)</f>
        <v>#N/A</v>
      </c>
      <c r="G291" s="25" t="s">
        <v>181</v>
      </c>
      <c r="H291" t="s">
        <v>11</v>
      </c>
      <c r="I291" s="32">
        <v>47</v>
      </c>
      <c r="J291" s="31" t="s">
        <v>173</v>
      </c>
      <c r="K291" s="1" t="s">
        <v>417</v>
      </c>
      <c r="L291" s="31" t="s">
        <v>92</v>
      </c>
      <c r="M291" s="1" t="s">
        <v>418</v>
      </c>
      <c r="N291" s="31" t="s">
        <v>93</v>
      </c>
      <c r="O291" s="1" t="s">
        <v>419</v>
      </c>
      <c r="P291" s="31" t="s">
        <v>92</v>
      </c>
      <c r="Q291" s="1" t="s">
        <v>422</v>
      </c>
      <c r="R291" s="31" t="s">
        <v>93</v>
      </c>
      <c r="S291" s="1" t="s">
        <v>419</v>
      </c>
      <c r="T291" s="1" t="s">
        <v>417</v>
      </c>
      <c r="U291" s="1" t="s">
        <v>420</v>
      </c>
      <c r="V291" s="1" t="s">
        <v>418</v>
      </c>
      <c r="W291" s="1" t="s">
        <v>421</v>
      </c>
      <c r="X291" s="1" t="s">
        <v>420</v>
      </c>
      <c r="Y291" s="31" t="s">
        <v>95</v>
      </c>
      <c r="Z291" s="1">
        <v>1</v>
      </c>
      <c r="AB291" t="str">
        <f t="shared" si="4"/>
        <v>702396PFR</v>
      </c>
    </row>
    <row r="292" spans="1:28" x14ac:dyDescent="0.2">
      <c r="A292" s="9">
        <v>702396</v>
      </c>
      <c r="B292" s="1" t="s">
        <v>9</v>
      </c>
      <c r="E292" s="51" t="s">
        <v>325</v>
      </c>
      <c r="G292" t="s">
        <v>180</v>
      </c>
      <c r="H292" t="s">
        <v>8</v>
      </c>
      <c r="I292">
        <v>16</v>
      </c>
      <c r="J292" s="1" t="s">
        <v>92</v>
      </c>
      <c r="K292" s="1" t="s">
        <v>417</v>
      </c>
      <c r="L292" s="1" t="s">
        <v>92</v>
      </c>
      <c r="M292" s="1" t="s">
        <v>418</v>
      </c>
      <c r="N292" s="1" t="s">
        <v>93</v>
      </c>
      <c r="O292" s="1" t="s">
        <v>419</v>
      </c>
      <c r="P292" s="1" t="s">
        <v>92</v>
      </c>
      <c r="Q292" s="1" t="s">
        <v>422</v>
      </c>
      <c r="R292" s="1" t="s">
        <v>93</v>
      </c>
      <c r="S292" s="1" t="s">
        <v>419</v>
      </c>
      <c r="T292" s="1" t="s">
        <v>417</v>
      </c>
      <c r="U292" s="1" t="s">
        <v>420</v>
      </c>
      <c r="V292" s="1" t="s">
        <v>418</v>
      </c>
      <c r="W292" s="1" t="s">
        <v>421</v>
      </c>
      <c r="X292" s="1" t="s">
        <v>420</v>
      </c>
      <c r="Y292" s="1" t="s">
        <v>95</v>
      </c>
      <c r="Z292" s="1">
        <v>1</v>
      </c>
      <c r="AB292" t="str">
        <f t="shared" si="4"/>
        <v>702396DOL</v>
      </c>
    </row>
    <row r="293" spans="1:28" x14ac:dyDescent="0.2">
      <c r="A293" s="25">
        <v>703561</v>
      </c>
      <c r="B293" s="54" t="s">
        <v>9</v>
      </c>
      <c r="C293" s="25" t="e" cm="1">
        <f t="array" ref="C293">_xlfn.XLOOKUP(AB293,'[1]WI &amp; IA results w tx'!Q$2:Q375,'[1]WI &amp; IA results w tx'!D$2:D375)</f>
        <v>#N/A</v>
      </c>
      <c r="D293" s="12" t="s">
        <v>97</v>
      </c>
      <c r="E293" s="60" t="s">
        <v>98</v>
      </c>
      <c r="F293" s="19" t="e" cm="1">
        <f t="array" ref="F293">_xlfn.XLOOKUP(AB293,'[1]AST submission list'!L$2:L270,'[1]AST submission list'!I$2:I270)</f>
        <v>#N/A</v>
      </c>
      <c r="G293" s="25" t="s">
        <v>181</v>
      </c>
      <c r="H293" t="s">
        <v>11</v>
      </c>
      <c r="I293" s="32">
        <v>48</v>
      </c>
      <c r="J293" s="31" t="s">
        <v>173</v>
      </c>
      <c r="K293" s="1" t="s">
        <v>417</v>
      </c>
      <c r="L293" s="31" t="s">
        <v>92</v>
      </c>
      <c r="M293" s="1" t="s">
        <v>418</v>
      </c>
      <c r="N293" s="31" t="s">
        <v>93</v>
      </c>
      <c r="O293" s="1" t="s">
        <v>419</v>
      </c>
      <c r="P293" s="31" t="s">
        <v>92</v>
      </c>
      <c r="Q293" s="1" t="s">
        <v>422</v>
      </c>
      <c r="R293" s="31" t="s">
        <v>93</v>
      </c>
      <c r="S293" s="1" t="s">
        <v>419</v>
      </c>
      <c r="T293" s="1" t="s">
        <v>417</v>
      </c>
      <c r="U293" s="1" t="s">
        <v>420</v>
      </c>
      <c r="V293" s="1" t="s">
        <v>418</v>
      </c>
      <c r="W293" s="1">
        <v>256</v>
      </c>
      <c r="X293" s="1" t="s">
        <v>420</v>
      </c>
      <c r="Y293" s="31" t="s">
        <v>95</v>
      </c>
      <c r="Z293" s="1">
        <v>1</v>
      </c>
      <c r="AB293" t="str">
        <f t="shared" si="4"/>
        <v>703561PFR</v>
      </c>
    </row>
    <row r="294" spans="1:28" x14ac:dyDescent="0.2">
      <c r="A294" s="9">
        <v>703561</v>
      </c>
      <c r="B294" s="1" t="s">
        <v>9</v>
      </c>
      <c r="E294" s="51" t="s">
        <v>330</v>
      </c>
      <c r="G294" t="s">
        <v>180</v>
      </c>
      <c r="H294" t="s">
        <v>8</v>
      </c>
      <c r="I294">
        <v>17</v>
      </c>
      <c r="J294" s="1" t="s">
        <v>92</v>
      </c>
      <c r="K294" s="1" t="s">
        <v>417</v>
      </c>
      <c r="L294" s="1" t="s">
        <v>92</v>
      </c>
      <c r="M294" s="1" t="s">
        <v>418</v>
      </c>
      <c r="N294" s="1" t="s">
        <v>93</v>
      </c>
      <c r="O294" s="1" t="s">
        <v>419</v>
      </c>
      <c r="P294" s="1" t="s">
        <v>92</v>
      </c>
      <c r="Q294" s="1" t="s">
        <v>422</v>
      </c>
      <c r="R294" s="1" t="s">
        <v>93</v>
      </c>
      <c r="S294" s="1" t="s">
        <v>419</v>
      </c>
      <c r="T294" s="1" t="s">
        <v>417</v>
      </c>
      <c r="U294" s="1" t="s">
        <v>420</v>
      </c>
      <c r="V294" s="1" t="s">
        <v>418</v>
      </c>
      <c r="W294" s="1" t="s">
        <v>426</v>
      </c>
      <c r="X294" s="1" t="s">
        <v>420</v>
      </c>
      <c r="Y294" s="1" t="s">
        <v>95</v>
      </c>
      <c r="Z294" s="1">
        <v>1</v>
      </c>
      <c r="AB294" t="str">
        <f t="shared" si="4"/>
        <v>703561DOL</v>
      </c>
    </row>
    <row r="295" spans="1:28" x14ac:dyDescent="0.2">
      <c r="A295" s="9">
        <v>703561</v>
      </c>
      <c r="B295" s="1" t="s">
        <v>9</v>
      </c>
      <c r="E295" s="51" t="s">
        <v>327</v>
      </c>
      <c r="G295" t="s">
        <v>181</v>
      </c>
      <c r="H295" t="s">
        <v>8</v>
      </c>
      <c r="I295">
        <v>45</v>
      </c>
      <c r="J295" s="1" t="s">
        <v>92</v>
      </c>
      <c r="K295" s="1" t="s">
        <v>417</v>
      </c>
      <c r="L295" s="1" t="s">
        <v>92</v>
      </c>
      <c r="M295" s="1" t="s">
        <v>418</v>
      </c>
      <c r="N295" s="1" t="s">
        <v>93</v>
      </c>
      <c r="O295" s="1" t="s">
        <v>419</v>
      </c>
      <c r="P295" s="1" t="s">
        <v>92</v>
      </c>
      <c r="Q295" s="1" t="s">
        <v>422</v>
      </c>
      <c r="R295" s="1" t="s">
        <v>93</v>
      </c>
      <c r="S295" s="1" t="s">
        <v>419</v>
      </c>
      <c r="T295" s="1" t="s">
        <v>417</v>
      </c>
      <c r="U295" s="1" t="s">
        <v>420</v>
      </c>
      <c r="V295" s="1" t="s">
        <v>418</v>
      </c>
      <c r="W295" s="1" t="s">
        <v>421</v>
      </c>
      <c r="X295" s="1" t="s">
        <v>420</v>
      </c>
      <c r="Y295" s="1" t="s">
        <v>95</v>
      </c>
      <c r="Z295" s="1">
        <v>1</v>
      </c>
      <c r="AB295" t="str">
        <f t="shared" si="4"/>
        <v>703561PFL</v>
      </c>
    </row>
    <row r="296" spans="1:28" x14ac:dyDescent="0.2">
      <c r="A296" s="25">
        <v>704761</v>
      </c>
      <c r="B296" s="54" t="s">
        <v>9</v>
      </c>
      <c r="C296" s="25" t="e" cm="1">
        <f t="array" ref="C296">_xlfn.XLOOKUP(AB296,'[1]WI &amp; IA results w tx'!Q$2:Q376,'[1]WI &amp; IA results w tx'!D$2:D376)</f>
        <v>#N/A</v>
      </c>
      <c r="D296" s="12" t="s">
        <v>97</v>
      </c>
      <c r="E296" s="60" t="s">
        <v>98</v>
      </c>
      <c r="F296" s="19" t="e" cm="1">
        <f t="array" ref="F296">_xlfn.XLOOKUP(AB296,'[1]AST submission list'!L$2:L271,'[1]AST submission list'!I$2:I271)</f>
        <v>#N/A</v>
      </c>
      <c r="G296" s="25" t="s">
        <v>181</v>
      </c>
      <c r="H296" t="s">
        <v>11</v>
      </c>
      <c r="I296" s="32">
        <v>49</v>
      </c>
      <c r="J296" s="31" t="s">
        <v>173</v>
      </c>
      <c r="K296" s="1" t="s">
        <v>417</v>
      </c>
      <c r="L296" s="31" t="s">
        <v>92</v>
      </c>
      <c r="M296" s="1" t="s">
        <v>418</v>
      </c>
      <c r="N296" s="31" t="s">
        <v>93</v>
      </c>
      <c r="O296" s="1" t="s">
        <v>419</v>
      </c>
      <c r="P296" s="31" t="s">
        <v>92</v>
      </c>
      <c r="Q296" s="1" t="s">
        <v>422</v>
      </c>
      <c r="R296" s="31" t="s">
        <v>93</v>
      </c>
      <c r="S296" s="1" t="s">
        <v>419</v>
      </c>
      <c r="T296" s="1" t="s">
        <v>417</v>
      </c>
      <c r="U296" s="1" t="s">
        <v>420</v>
      </c>
      <c r="V296" s="1" t="s">
        <v>418</v>
      </c>
      <c r="W296" s="1" t="s">
        <v>421</v>
      </c>
      <c r="X296" s="1" t="s">
        <v>420</v>
      </c>
      <c r="Y296" s="31" t="s">
        <v>95</v>
      </c>
      <c r="Z296" s="1">
        <v>1</v>
      </c>
      <c r="AB296" t="str">
        <f t="shared" si="4"/>
        <v>704761PFR</v>
      </c>
    </row>
    <row r="297" spans="1:28" x14ac:dyDescent="0.2">
      <c r="A297" s="9">
        <v>704761</v>
      </c>
      <c r="B297" s="1" t="s">
        <v>9</v>
      </c>
      <c r="E297" s="51" t="s">
        <v>330</v>
      </c>
      <c r="G297" t="s">
        <v>180</v>
      </c>
      <c r="H297" t="s">
        <v>11</v>
      </c>
      <c r="I297">
        <v>18</v>
      </c>
      <c r="J297" s="1" t="s">
        <v>92</v>
      </c>
      <c r="K297" s="1" t="s">
        <v>417</v>
      </c>
      <c r="L297" s="1" t="s">
        <v>92</v>
      </c>
      <c r="M297" s="1" t="s">
        <v>418</v>
      </c>
      <c r="N297" s="1" t="s">
        <v>93</v>
      </c>
      <c r="O297" s="1" t="s">
        <v>419</v>
      </c>
      <c r="P297" s="1" t="s">
        <v>92</v>
      </c>
      <c r="Q297" s="1" t="s">
        <v>422</v>
      </c>
      <c r="R297" s="1" t="s">
        <v>93</v>
      </c>
      <c r="S297" s="1" t="s">
        <v>419</v>
      </c>
      <c r="T297" s="1" t="s">
        <v>417</v>
      </c>
      <c r="U297" s="1" t="s">
        <v>420</v>
      </c>
      <c r="V297" s="1" t="s">
        <v>418</v>
      </c>
      <c r="W297" s="1" t="s">
        <v>426</v>
      </c>
      <c r="X297" s="1" t="s">
        <v>420</v>
      </c>
      <c r="Y297" s="1" t="s">
        <v>95</v>
      </c>
      <c r="Z297" s="1">
        <v>1</v>
      </c>
      <c r="AB297" t="str">
        <f t="shared" si="4"/>
        <v>704761DOR</v>
      </c>
    </row>
    <row r="298" spans="1:28" x14ac:dyDescent="0.2">
      <c r="A298" s="25">
        <v>705674</v>
      </c>
      <c r="B298" s="54" t="s">
        <v>9</v>
      </c>
      <c r="C298" s="25" t="e" cm="1">
        <f t="array" ref="C298">_xlfn.XLOOKUP(AB298,'[1]WI &amp; IA results w tx'!Q$2:Q377,'[1]WI &amp; IA results w tx'!D$2:D377)</f>
        <v>#N/A</v>
      </c>
      <c r="D298" s="12" t="s">
        <v>97</v>
      </c>
      <c r="E298" s="60" t="s">
        <v>98</v>
      </c>
      <c r="F298" s="19" t="e" cm="1">
        <f t="array" ref="F298">_xlfn.XLOOKUP(AB298,'[1]AST submission list'!L$2:L272,'[1]AST submission list'!I$2:I272)</f>
        <v>#N/A</v>
      </c>
      <c r="G298" s="25" t="s">
        <v>180</v>
      </c>
      <c r="H298" t="s">
        <v>8</v>
      </c>
      <c r="I298" s="32">
        <v>50</v>
      </c>
      <c r="J298" s="31" t="s">
        <v>173</v>
      </c>
      <c r="K298" s="1" t="s">
        <v>417</v>
      </c>
      <c r="L298" s="31" t="s">
        <v>92</v>
      </c>
      <c r="M298" s="1" t="s">
        <v>418</v>
      </c>
      <c r="N298" s="31" t="s">
        <v>93</v>
      </c>
      <c r="O298" s="1" t="s">
        <v>419</v>
      </c>
      <c r="P298" s="31" t="s">
        <v>92</v>
      </c>
      <c r="Q298" s="1" t="s">
        <v>422</v>
      </c>
      <c r="R298" s="31" t="s">
        <v>93</v>
      </c>
      <c r="S298" s="1" t="s">
        <v>419</v>
      </c>
      <c r="T298" s="1" t="s">
        <v>417</v>
      </c>
      <c r="U298" s="1" t="s">
        <v>420</v>
      </c>
      <c r="V298" s="1" t="s">
        <v>418</v>
      </c>
      <c r="W298" s="1">
        <v>256</v>
      </c>
      <c r="X298" s="1" t="s">
        <v>420</v>
      </c>
      <c r="Y298" s="31" t="s">
        <v>95</v>
      </c>
      <c r="Z298" s="1">
        <v>1</v>
      </c>
      <c r="AB298" t="str">
        <f t="shared" si="4"/>
        <v>705674DOL</v>
      </c>
    </row>
    <row r="299" spans="1:28" x14ac:dyDescent="0.2">
      <c r="A299" s="25">
        <v>705674</v>
      </c>
      <c r="B299" s="54" t="s">
        <v>9</v>
      </c>
      <c r="C299" s="25" t="e" cm="1">
        <f t="array" ref="C299">_xlfn.XLOOKUP(AB299,'[1]WI &amp; IA results w tx'!Q$2:Q378,'[1]WI &amp; IA results w tx'!D$2:D378)</f>
        <v>#N/A</v>
      </c>
      <c r="D299" s="12" t="s">
        <v>97</v>
      </c>
      <c r="E299" s="60" t="s">
        <v>98</v>
      </c>
      <c r="F299" s="19" t="e" cm="1">
        <f t="array" ref="F299">_xlfn.XLOOKUP(AB299,'[1]AST submission list'!L$2:L273,'[1]AST submission list'!I$2:I273)</f>
        <v>#N/A</v>
      </c>
      <c r="G299" s="25" t="s">
        <v>181</v>
      </c>
      <c r="H299" t="s">
        <v>8</v>
      </c>
      <c r="I299" s="32">
        <v>51</v>
      </c>
      <c r="J299" s="31" t="s">
        <v>173</v>
      </c>
      <c r="K299" s="1" t="s">
        <v>417</v>
      </c>
      <c r="L299" s="31" t="s">
        <v>92</v>
      </c>
      <c r="M299" s="1" t="s">
        <v>418</v>
      </c>
      <c r="N299" s="31" t="s">
        <v>93</v>
      </c>
      <c r="O299" s="1" t="s">
        <v>419</v>
      </c>
      <c r="P299" s="31" t="s">
        <v>92</v>
      </c>
      <c r="Q299" s="1" t="s">
        <v>422</v>
      </c>
      <c r="R299" s="31" t="s">
        <v>93</v>
      </c>
      <c r="S299" s="1" t="s">
        <v>419</v>
      </c>
      <c r="T299" s="1" t="s">
        <v>417</v>
      </c>
      <c r="U299" s="1" t="s">
        <v>420</v>
      </c>
      <c r="V299" s="1" t="s">
        <v>418</v>
      </c>
      <c r="W299" s="1" t="s">
        <v>421</v>
      </c>
      <c r="X299" s="1" t="s">
        <v>420</v>
      </c>
      <c r="Y299" s="31" t="s">
        <v>95</v>
      </c>
      <c r="Z299" s="1">
        <v>1</v>
      </c>
      <c r="AB299" t="str">
        <f t="shared" si="4"/>
        <v>705674PFL</v>
      </c>
    </row>
    <row r="300" spans="1:28" x14ac:dyDescent="0.2">
      <c r="A300" s="25">
        <v>705674</v>
      </c>
      <c r="B300" s="54" t="s">
        <v>9</v>
      </c>
      <c r="C300" s="25" t="e" cm="1">
        <f t="array" ref="C300">_xlfn.XLOOKUP(AB300,'[1]WI &amp; IA results w tx'!Q$2:Q379,'[1]WI &amp; IA results w tx'!D$2:D379)</f>
        <v>#N/A</v>
      </c>
      <c r="D300" s="12" t="s">
        <v>97</v>
      </c>
      <c r="E300" s="60" t="s">
        <v>98</v>
      </c>
      <c r="F300" s="19" t="e" cm="1">
        <f t="array" ref="F300">_xlfn.XLOOKUP(AB300,'[1]AST submission list'!L$2:L274,'[1]AST submission list'!I$2:I274)</f>
        <v>#N/A</v>
      </c>
      <c r="G300" s="25" t="s">
        <v>180</v>
      </c>
      <c r="H300" t="s">
        <v>11</v>
      </c>
      <c r="I300" s="32">
        <v>52.1</v>
      </c>
      <c r="J300" s="31" t="s">
        <v>173</v>
      </c>
      <c r="K300" s="1" t="s">
        <v>417</v>
      </c>
      <c r="L300" s="31" t="s">
        <v>92</v>
      </c>
      <c r="M300" s="1">
        <v>1</v>
      </c>
      <c r="N300" s="31" t="s">
        <v>93</v>
      </c>
      <c r="O300" s="1" t="s">
        <v>419</v>
      </c>
      <c r="P300" s="31" t="s">
        <v>94</v>
      </c>
      <c r="Q300" s="1" t="s">
        <v>424</v>
      </c>
      <c r="R300" s="31" t="s">
        <v>93</v>
      </c>
      <c r="S300" s="1" t="s">
        <v>419</v>
      </c>
      <c r="T300" s="1" t="s">
        <v>417</v>
      </c>
      <c r="U300" s="1" t="s">
        <v>420</v>
      </c>
      <c r="V300" s="1" t="s">
        <v>424</v>
      </c>
      <c r="W300" s="1" t="s">
        <v>421</v>
      </c>
      <c r="X300" s="1" t="s">
        <v>425</v>
      </c>
      <c r="Y300" s="31" t="s">
        <v>95</v>
      </c>
      <c r="Z300" s="1">
        <v>1</v>
      </c>
      <c r="AB300" t="str">
        <f t="shared" si="4"/>
        <v>705674DOR</v>
      </c>
    </row>
    <row r="301" spans="1:28" x14ac:dyDescent="0.2">
      <c r="A301" s="25">
        <v>705674</v>
      </c>
      <c r="B301" s="54" t="s">
        <v>9</v>
      </c>
      <c r="C301" s="25" t="e" cm="1">
        <f t="array" ref="C301">_xlfn.XLOOKUP(AB301,'[1]WI &amp; IA results w tx'!Q$2:Q380,'[1]WI &amp; IA results w tx'!D$2:D380)</f>
        <v>#N/A</v>
      </c>
      <c r="D301" s="12" t="s">
        <v>109</v>
      </c>
      <c r="E301" s="60" t="s">
        <v>110</v>
      </c>
      <c r="F301" s="19" t="e" cm="1">
        <f t="array" ref="F301">_xlfn.XLOOKUP(AB301,'[1]AST submission list'!L$2:L275,'[1]AST submission list'!I$2:I275)</f>
        <v>#N/A</v>
      </c>
      <c r="G301" s="25" t="s">
        <v>181</v>
      </c>
      <c r="H301" s="25" t="s">
        <v>11</v>
      </c>
      <c r="I301" s="32">
        <v>52.2</v>
      </c>
      <c r="J301" s="31" t="s">
        <v>173</v>
      </c>
      <c r="K301" s="1" t="s">
        <v>417</v>
      </c>
      <c r="L301" s="31" t="s">
        <v>92</v>
      </c>
      <c r="M301" s="1">
        <v>1</v>
      </c>
      <c r="N301" s="31" t="s">
        <v>93</v>
      </c>
      <c r="O301" s="1" t="s">
        <v>419</v>
      </c>
      <c r="P301" s="31" t="s">
        <v>94</v>
      </c>
      <c r="Q301" s="1" t="s">
        <v>424</v>
      </c>
      <c r="R301" s="31" t="s">
        <v>93</v>
      </c>
      <c r="S301" s="1" t="s">
        <v>419</v>
      </c>
      <c r="T301" s="1" t="s">
        <v>417</v>
      </c>
      <c r="U301" s="1" t="s">
        <v>420</v>
      </c>
      <c r="V301" s="1" t="s">
        <v>424</v>
      </c>
      <c r="W301" s="1" t="s">
        <v>421</v>
      </c>
      <c r="X301" s="1" t="s">
        <v>425</v>
      </c>
      <c r="Y301" s="31" t="s">
        <v>95</v>
      </c>
      <c r="Z301" s="1">
        <v>1</v>
      </c>
      <c r="AB301" t="str">
        <f t="shared" si="4"/>
        <v>705674PFR</v>
      </c>
    </row>
    <row r="302" spans="1:28" x14ac:dyDescent="0.2">
      <c r="A302" s="9">
        <v>802145</v>
      </c>
      <c r="B302" s="1" t="s">
        <v>9</v>
      </c>
      <c r="E302" s="51" t="s">
        <v>331</v>
      </c>
      <c r="G302" t="s">
        <v>180</v>
      </c>
      <c r="H302" t="s">
        <v>11</v>
      </c>
      <c r="I302">
        <v>19</v>
      </c>
      <c r="J302" s="1" t="s">
        <v>92</v>
      </c>
      <c r="K302" s="1" t="s">
        <v>417</v>
      </c>
      <c r="L302" s="1" t="s">
        <v>92</v>
      </c>
      <c r="M302" s="1">
        <v>1</v>
      </c>
      <c r="N302" s="1" t="s">
        <v>93</v>
      </c>
      <c r="O302" s="1" t="s">
        <v>419</v>
      </c>
      <c r="P302" s="1" t="s">
        <v>92</v>
      </c>
      <c r="Q302" s="1" t="s">
        <v>422</v>
      </c>
      <c r="R302" s="1" t="s">
        <v>93</v>
      </c>
      <c r="S302" s="1" t="s">
        <v>419</v>
      </c>
      <c r="T302" s="1" t="s">
        <v>417</v>
      </c>
      <c r="U302" s="1" t="s">
        <v>420</v>
      </c>
      <c r="V302" s="1" t="s">
        <v>418</v>
      </c>
      <c r="W302" s="1" t="s">
        <v>426</v>
      </c>
      <c r="X302" s="1" t="s">
        <v>420</v>
      </c>
      <c r="Y302" s="1" t="s">
        <v>95</v>
      </c>
      <c r="Z302" s="1">
        <v>1</v>
      </c>
      <c r="AB302" t="str">
        <f t="shared" si="4"/>
        <v>802145DOR</v>
      </c>
    </row>
    <row r="303" spans="1:28" x14ac:dyDescent="0.2">
      <c r="A303" s="9">
        <v>802145</v>
      </c>
      <c r="B303" s="1" t="s">
        <v>9</v>
      </c>
      <c r="E303" s="51" t="s">
        <v>331</v>
      </c>
      <c r="G303" t="s">
        <v>181</v>
      </c>
      <c r="H303" t="s">
        <v>11</v>
      </c>
      <c r="I303">
        <v>46</v>
      </c>
      <c r="J303" s="1" t="s">
        <v>92</v>
      </c>
      <c r="K303" s="1" t="s">
        <v>417</v>
      </c>
      <c r="L303" s="1" t="s">
        <v>92</v>
      </c>
      <c r="M303" s="1">
        <v>1</v>
      </c>
      <c r="N303" s="1" t="s">
        <v>93</v>
      </c>
      <c r="O303" s="1" t="s">
        <v>419</v>
      </c>
      <c r="P303" s="1" t="s">
        <v>92</v>
      </c>
      <c r="Q303" s="1" t="s">
        <v>422</v>
      </c>
      <c r="R303" s="1" t="s">
        <v>93</v>
      </c>
      <c r="S303" s="1" t="s">
        <v>419</v>
      </c>
      <c r="T303" s="1" t="s">
        <v>417</v>
      </c>
      <c r="U303" s="1" t="s">
        <v>420</v>
      </c>
      <c r="V303" s="1" t="s">
        <v>418</v>
      </c>
      <c r="W303" s="1" t="s">
        <v>426</v>
      </c>
      <c r="X303" s="1" t="s">
        <v>420</v>
      </c>
      <c r="Y303" s="1" t="s">
        <v>95</v>
      </c>
      <c r="Z303" s="1">
        <v>1</v>
      </c>
      <c r="AB303" t="str">
        <f t="shared" si="4"/>
        <v>802145PFR</v>
      </c>
    </row>
    <row r="304" spans="1:28" x14ac:dyDescent="0.2">
      <c r="A304" s="9">
        <v>802516</v>
      </c>
      <c r="B304" s="1" t="s">
        <v>9</v>
      </c>
      <c r="E304" s="51" t="s">
        <v>330</v>
      </c>
      <c r="G304" t="s">
        <v>181</v>
      </c>
      <c r="H304" t="s">
        <v>8</v>
      </c>
      <c r="I304">
        <v>62</v>
      </c>
      <c r="J304" s="1" t="s">
        <v>92</v>
      </c>
      <c r="K304" s="1" t="s">
        <v>417</v>
      </c>
      <c r="L304" s="1" t="s">
        <v>92</v>
      </c>
      <c r="M304" s="1" t="s">
        <v>418</v>
      </c>
      <c r="N304" s="1" t="s">
        <v>93</v>
      </c>
      <c r="O304" s="1" t="s">
        <v>419</v>
      </c>
      <c r="P304" s="1" t="s">
        <v>92</v>
      </c>
      <c r="Q304" s="1" t="s">
        <v>422</v>
      </c>
      <c r="R304" s="1" t="s">
        <v>93</v>
      </c>
      <c r="S304" s="1" t="s">
        <v>419</v>
      </c>
      <c r="T304" s="1" t="s">
        <v>417</v>
      </c>
      <c r="U304" s="1" t="s">
        <v>420</v>
      </c>
      <c r="V304" s="1" t="s">
        <v>418</v>
      </c>
      <c r="W304" s="1" t="s">
        <v>426</v>
      </c>
      <c r="X304" s="1" t="s">
        <v>420</v>
      </c>
      <c r="Y304" s="1" t="s">
        <v>95</v>
      </c>
      <c r="Z304" s="1">
        <v>1</v>
      </c>
      <c r="AB304" t="str">
        <f t="shared" si="4"/>
        <v>802516PFL</v>
      </c>
    </row>
    <row r="305" spans="1:28" x14ac:dyDescent="0.2">
      <c r="A305" s="25">
        <v>802530</v>
      </c>
      <c r="B305" s="54" t="s">
        <v>9</v>
      </c>
      <c r="C305" s="25" t="e" cm="1">
        <f t="array" ref="C305">_xlfn.XLOOKUP(AB305,'[1]WI &amp; IA results w tx'!Q$2:Q382,'[1]WI &amp; IA results w tx'!D$2:D382)</f>
        <v>#N/A</v>
      </c>
      <c r="D305" s="11" t="s">
        <v>90</v>
      </c>
      <c r="E305" s="61" t="s">
        <v>91</v>
      </c>
      <c r="F305" s="19" t="e" cm="1">
        <f t="array" ref="F305">_xlfn.XLOOKUP(AB305,'[1]AST submission list'!L$2:L277,'[1]AST submission list'!I$2:I277)</f>
        <v>#N/A</v>
      </c>
      <c r="G305" s="25" t="s">
        <v>181</v>
      </c>
      <c r="H305" s="25" t="s">
        <v>11</v>
      </c>
      <c r="I305" s="32">
        <v>54</v>
      </c>
      <c r="J305" s="31" t="s">
        <v>173</v>
      </c>
      <c r="K305" s="1" t="s">
        <v>417</v>
      </c>
      <c r="L305" s="31" t="s">
        <v>92</v>
      </c>
      <c r="M305" s="1">
        <v>2</v>
      </c>
      <c r="N305" s="31" t="s">
        <v>93</v>
      </c>
      <c r="O305" s="1" t="s">
        <v>419</v>
      </c>
      <c r="P305" s="31" t="s">
        <v>103</v>
      </c>
      <c r="Q305" s="1">
        <v>4</v>
      </c>
      <c r="R305" s="31" t="s">
        <v>93</v>
      </c>
      <c r="S305" s="1" t="s">
        <v>419</v>
      </c>
      <c r="T305" s="1" t="s">
        <v>417</v>
      </c>
      <c r="U305" s="1" t="s">
        <v>420</v>
      </c>
      <c r="V305" s="1" t="s">
        <v>418</v>
      </c>
      <c r="W305" s="1" t="s">
        <v>421</v>
      </c>
      <c r="X305" s="1" t="s">
        <v>420</v>
      </c>
      <c r="Y305" s="31" t="s">
        <v>95</v>
      </c>
      <c r="Z305" s="1">
        <v>1</v>
      </c>
      <c r="AB305" t="str">
        <f t="shared" si="4"/>
        <v>802530PFR</v>
      </c>
    </row>
    <row r="306" spans="1:28" x14ac:dyDescent="0.2">
      <c r="A306" s="25">
        <v>802939</v>
      </c>
      <c r="B306" s="54" t="s">
        <v>9</v>
      </c>
      <c r="C306" s="25" t="e" cm="1">
        <f t="array" ref="C306">_xlfn.XLOOKUP(AB306,'[1]WI &amp; IA results w tx'!Q$2:Q383,'[1]WI &amp; IA results w tx'!D$2:D383)</f>
        <v>#N/A</v>
      </c>
      <c r="D306" s="12" t="s">
        <v>97</v>
      </c>
      <c r="E306" s="60" t="s">
        <v>98</v>
      </c>
      <c r="F306" s="19" t="e" cm="1">
        <f t="array" ref="F306">_xlfn.XLOOKUP(AB306,'[1]AST submission list'!L$2:L278,'[1]AST submission list'!I$2:I278)</f>
        <v>#N/A</v>
      </c>
      <c r="G306" s="25" t="s">
        <v>180</v>
      </c>
      <c r="H306" s="25" t="s">
        <v>8</v>
      </c>
      <c r="I306" s="32">
        <v>55.1</v>
      </c>
      <c r="J306" s="31" t="s">
        <v>94</v>
      </c>
      <c r="K306" s="1">
        <v>0.25</v>
      </c>
      <c r="L306" s="31" t="s">
        <v>92</v>
      </c>
      <c r="M306" s="1" t="s">
        <v>418</v>
      </c>
      <c r="N306" s="31" t="s">
        <v>93</v>
      </c>
      <c r="O306" s="1" t="s">
        <v>419</v>
      </c>
      <c r="P306" s="31" t="s">
        <v>92</v>
      </c>
      <c r="Q306" s="1">
        <v>0.5</v>
      </c>
      <c r="R306" s="31" t="s">
        <v>93</v>
      </c>
      <c r="S306" s="1" t="s">
        <v>419</v>
      </c>
      <c r="T306" s="1">
        <v>0.5</v>
      </c>
      <c r="U306" s="1" t="s">
        <v>420</v>
      </c>
      <c r="V306" s="1" t="s">
        <v>418</v>
      </c>
      <c r="W306" s="1" t="s">
        <v>421</v>
      </c>
      <c r="X306" s="1" t="s">
        <v>420</v>
      </c>
      <c r="Y306" s="31" t="s">
        <v>95</v>
      </c>
      <c r="Z306" s="1">
        <v>1</v>
      </c>
      <c r="AB306" t="str">
        <f t="shared" si="4"/>
        <v>802939DOL</v>
      </c>
    </row>
    <row r="307" spans="1:28" x14ac:dyDescent="0.2">
      <c r="A307" s="25">
        <v>802939</v>
      </c>
      <c r="B307" s="54" t="s">
        <v>9</v>
      </c>
      <c r="C307" s="25" t="e" cm="1">
        <f t="array" ref="C307">_xlfn.XLOOKUP(AB307,'[1]WI &amp; IA results w tx'!Q$2:Q384,'[1]WI &amp; IA results w tx'!D$2:D384)</f>
        <v>#N/A</v>
      </c>
      <c r="D307" s="12" t="s">
        <v>97</v>
      </c>
      <c r="E307" s="60" t="s">
        <v>98</v>
      </c>
      <c r="F307" s="19" t="e" cm="1">
        <f t="array" ref="F307">_xlfn.XLOOKUP(AB307,'[1]AST submission list'!L$2:L279,'[1]AST submission list'!I$2:I279)</f>
        <v>#N/A</v>
      </c>
      <c r="G307" s="25" t="s">
        <v>180</v>
      </c>
      <c r="H307" s="25" t="s">
        <v>8</v>
      </c>
      <c r="I307" s="32">
        <v>55.2</v>
      </c>
      <c r="J307" s="31" t="s">
        <v>94</v>
      </c>
      <c r="K307" s="1" t="s">
        <v>417</v>
      </c>
      <c r="L307" s="31" t="s">
        <v>92</v>
      </c>
      <c r="M307" s="1" t="s">
        <v>418</v>
      </c>
      <c r="N307" s="31" t="s">
        <v>93</v>
      </c>
      <c r="O307" s="1" t="s">
        <v>419</v>
      </c>
      <c r="P307" s="31" t="s">
        <v>94</v>
      </c>
      <c r="Q307" s="1" t="s">
        <v>424</v>
      </c>
      <c r="R307" s="31" t="s">
        <v>93</v>
      </c>
      <c r="S307" s="1" t="s">
        <v>419</v>
      </c>
      <c r="T307" s="1">
        <v>0.25</v>
      </c>
      <c r="U307" s="1" t="s">
        <v>420</v>
      </c>
      <c r="V307" s="1" t="s">
        <v>424</v>
      </c>
      <c r="W307" s="1" t="s">
        <v>421</v>
      </c>
      <c r="X307" s="1" t="s">
        <v>425</v>
      </c>
      <c r="Y307" s="31" t="s">
        <v>95</v>
      </c>
      <c r="Z307" s="1">
        <v>1</v>
      </c>
      <c r="AB307" t="str">
        <f t="shared" si="4"/>
        <v>802939DOL</v>
      </c>
    </row>
    <row r="308" spans="1:28" x14ac:dyDescent="0.2">
      <c r="A308" s="25">
        <v>802939</v>
      </c>
      <c r="B308" s="54" t="s">
        <v>9</v>
      </c>
      <c r="C308" s="25" t="e" cm="1">
        <f t="array" ref="C308">_xlfn.XLOOKUP(AB308,'[1]WI &amp; IA results w tx'!Q$2:Q385,'[1]WI &amp; IA results w tx'!D$2:D385)</f>
        <v>#N/A</v>
      </c>
      <c r="D308" s="11" t="s">
        <v>104</v>
      </c>
      <c r="E308" s="60" t="s">
        <v>105</v>
      </c>
      <c r="F308" s="19" t="e" cm="1">
        <f t="array" ref="F308">_xlfn.XLOOKUP(AB308,'[1]AST submission list'!L$2:L280,'[1]AST submission list'!I$2:I280)</f>
        <v>#N/A</v>
      </c>
      <c r="G308" s="25" t="s">
        <v>181</v>
      </c>
      <c r="H308" s="25" t="s">
        <v>8</v>
      </c>
      <c r="I308" s="32">
        <v>56</v>
      </c>
      <c r="J308" s="31" t="s">
        <v>173</v>
      </c>
      <c r="K308" s="1" t="s">
        <v>417</v>
      </c>
      <c r="L308" s="31" t="s">
        <v>92</v>
      </c>
      <c r="M308" s="1" t="s">
        <v>418</v>
      </c>
      <c r="N308" s="31" t="s">
        <v>93</v>
      </c>
      <c r="O308" s="1" t="s">
        <v>419</v>
      </c>
      <c r="P308" s="31" t="s">
        <v>92</v>
      </c>
      <c r="Q308" s="1" t="s">
        <v>422</v>
      </c>
      <c r="R308" s="31" t="s">
        <v>93</v>
      </c>
      <c r="S308" s="1" t="s">
        <v>419</v>
      </c>
      <c r="T308" s="1" t="s">
        <v>417</v>
      </c>
      <c r="U308" s="1" t="s">
        <v>420</v>
      </c>
      <c r="V308" s="1" t="s">
        <v>418</v>
      </c>
      <c r="W308" s="1" t="s">
        <v>421</v>
      </c>
      <c r="X308" s="1" t="s">
        <v>420</v>
      </c>
      <c r="Y308" s="31" t="s">
        <v>95</v>
      </c>
      <c r="Z308" s="1">
        <v>1</v>
      </c>
      <c r="AB308" t="str">
        <f t="shared" si="4"/>
        <v>802939PFL</v>
      </c>
    </row>
    <row r="309" spans="1:28" x14ac:dyDescent="0.2">
      <c r="A309" s="9">
        <v>802939</v>
      </c>
      <c r="B309" s="1" t="s">
        <v>9</v>
      </c>
      <c r="E309" s="51" t="s">
        <v>330</v>
      </c>
      <c r="G309" t="s">
        <v>181</v>
      </c>
      <c r="H309" t="s">
        <v>11</v>
      </c>
      <c r="I309">
        <v>63</v>
      </c>
      <c r="J309" s="1" t="s">
        <v>94</v>
      </c>
      <c r="K309" s="1">
        <v>0.25</v>
      </c>
      <c r="L309" s="1" t="s">
        <v>92</v>
      </c>
      <c r="M309" s="1" t="s">
        <v>418</v>
      </c>
      <c r="N309" s="1" t="s">
        <v>93</v>
      </c>
      <c r="O309" s="1" t="s">
        <v>419</v>
      </c>
      <c r="P309" s="1" t="s">
        <v>92</v>
      </c>
      <c r="Q309" s="1">
        <v>0.5</v>
      </c>
      <c r="R309" s="1" t="s">
        <v>93</v>
      </c>
      <c r="S309" s="1" t="s">
        <v>419</v>
      </c>
      <c r="T309" s="1">
        <v>2</v>
      </c>
      <c r="U309" s="1" t="s">
        <v>420</v>
      </c>
      <c r="V309" s="1" t="s">
        <v>418</v>
      </c>
      <c r="W309" s="1" t="s">
        <v>421</v>
      </c>
      <c r="X309" s="1" t="s">
        <v>420</v>
      </c>
      <c r="Y309" s="1" t="s">
        <v>95</v>
      </c>
      <c r="Z309" s="1">
        <v>1</v>
      </c>
      <c r="AB309" t="str">
        <f t="shared" si="4"/>
        <v>802939PFR</v>
      </c>
    </row>
    <row r="310" spans="1:28" x14ac:dyDescent="0.2">
      <c r="A310" s="25">
        <v>802974</v>
      </c>
      <c r="B310" s="54" t="s">
        <v>9</v>
      </c>
      <c r="C310" s="25" t="e" cm="1">
        <f t="array" ref="C310">_xlfn.XLOOKUP(AB310,'[1]WI &amp; IA results w tx'!Q$2:Q386,'[1]WI &amp; IA results w tx'!D$2:D386)</f>
        <v>#N/A</v>
      </c>
      <c r="D310" s="12" t="s">
        <v>104</v>
      </c>
      <c r="E310" s="60" t="s">
        <v>105</v>
      </c>
      <c r="F310" s="19" t="e" cm="1">
        <f t="array" ref="F310">_xlfn.XLOOKUP(AB310,'[1]AST submission list'!L$2:L281,'[1]AST submission list'!I$2:I281)</f>
        <v>#N/A</v>
      </c>
      <c r="G310" s="25" t="s">
        <v>181</v>
      </c>
      <c r="H310" s="25" t="s">
        <v>8</v>
      </c>
      <c r="I310" s="32">
        <v>57</v>
      </c>
      <c r="J310" s="31" t="s">
        <v>173</v>
      </c>
      <c r="K310" s="1" t="s">
        <v>417</v>
      </c>
      <c r="L310" s="31" t="s">
        <v>92</v>
      </c>
      <c r="M310" s="1" t="s">
        <v>418</v>
      </c>
      <c r="N310" s="31" t="s">
        <v>93</v>
      </c>
      <c r="O310" s="1" t="s">
        <v>419</v>
      </c>
      <c r="P310" s="31" t="s">
        <v>92</v>
      </c>
      <c r="Q310" s="1" t="s">
        <v>422</v>
      </c>
      <c r="R310" s="31" t="s">
        <v>93</v>
      </c>
      <c r="S310" s="1" t="s">
        <v>419</v>
      </c>
      <c r="T310" s="1" t="s">
        <v>417</v>
      </c>
      <c r="U310" s="1" t="s">
        <v>420</v>
      </c>
      <c r="V310" s="1" t="s">
        <v>418</v>
      </c>
      <c r="W310" s="1" t="s">
        <v>421</v>
      </c>
      <c r="X310" s="1" t="s">
        <v>420</v>
      </c>
      <c r="Y310" s="31" t="s">
        <v>95</v>
      </c>
      <c r="Z310" s="1">
        <v>1</v>
      </c>
      <c r="AB310" t="str">
        <f t="shared" si="4"/>
        <v>802974PFL</v>
      </c>
    </row>
    <row r="311" spans="1:28" x14ac:dyDescent="0.2">
      <c r="A311" s="25">
        <v>802974</v>
      </c>
      <c r="B311" s="54" t="s">
        <v>9</v>
      </c>
      <c r="C311" s="25" t="e" cm="1">
        <f t="array" ref="C311">_xlfn.XLOOKUP(AB311,'[1]WI &amp; IA results w tx'!Q$2:Q387,'[1]WI &amp; IA results w tx'!D$2:D387)</f>
        <v>#N/A</v>
      </c>
      <c r="D311" s="12" t="s">
        <v>90</v>
      </c>
      <c r="E311" s="60" t="s">
        <v>91</v>
      </c>
      <c r="F311" s="19" t="e" cm="1">
        <f t="array" ref="F311">_xlfn.XLOOKUP(AB311,'[1]AST submission list'!L$2:L282,'[1]AST submission list'!I$2:I282)</f>
        <v>#N/A</v>
      </c>
      <c r="G311" s="25" t="s">
        <v>181</v>
      </c>
      <c r="H311" s="25" t="s">
        <v>11</v>
      </c>
      <c r="I311" s="32">
        <v>58</v>
      </c>
      <c r="J311" s="31" t="s">
        <v>173</v>
      </c>
      <c r="K311" s="1" t="s">
        <v>417</v>
      </c>
      <c r="L311" s="31" t="s">
        <v>92</v>
      </c>
      <c r="M311" s="1" t="s">
        <v>418</v>
      </c>
      <c r="N311" s="31" t="s">
        <v>93</v>
      </c>
      <c r="O311" s="1" t="s">
        <v>419</v>
      </c>
      <c r="P311" s="31" t="s">
        <v>94</v>
      </c>
      <c r="Q311" s="1" t="s">
        <v>424</v>
      </c>
      <c r="R311" s="31" t="s">
        <v>93</v>
      </c>
      <c r="S311" s="1" t="s">
        <v>419</v>
      </c>
      <c r="T311" s="1" t="s">
        <v>417</v>
      </c>
      <c r="U311" s="1" t="s">
        <v>420</v>
      </c>
      <c r="V311" s="1" t="s">
        <v>418</v>
      </c>
      <c r="W311" s="1" t="s">
        <v>421</v>
      </c>
      <c r="X311" s="1" t="s">
        <v>420</v>
      </c>
      <c r="Y311" s="31" t="s">
        <v>95</v>
      </c>
      <c r="Z311" s="1">
        <v>1</v>
      </c>
      <c r="AB311" t="str">
        <f t="shared" si="4"/>
        <v>802974PFR</v>
      </c>
    </row>
    <row r="312" spans="1:28" x14ac:dyDescent="0.2">
      <c r="A312" s="25">
        <v>803001</v>
      </c>
      <c r="B312" s="54" t="s">
        <v>9</v>
      </c>
      <c r="C312" s="25" t="e" cm="1">
        <f t="array" ref="C312">_xlfn.XLOOKUP(AB312,'[1]WI &amp; IA results w tx'!Q$2:Q388,'[1]WI &amp; IA results w tx'!D$2:D388)</f>
        <v>#N/A</v>
      </c>
      <c r="D312" s="12" t="s">
        <v>90</v>
      </c>
      <c r="E312" s="60" t="s">
        <v>91</v>
      </c>
      <c r="F312" s="19" t="e" cm="1">
        <f t="array" ref="F312">_xlfn.XLOOKUP(AB312,'[1]AST submission list'!L$2:L283,'[1]AST submission list'!I$2:I283)</f>
        <v>#N/A</v>
      </c>
      <c r="G312" s="25" t="s">
        <v>180</v>
      </c>
      <c r="H312" s="25" t="s">
        <v>8</v>
      </c>
      <c r="I312" s="32">
        <v>59</v>
      </c>
      <c r="J312" s="31" t="s">
        <v>173</v>
      </c>
      <c r="K312" s="1" t="s">
        <v>417</v>
      </c>
      <c r="L312" s="31" t="s">
        <v>103</v>
      </c>
      <c r="M312" s="1">
        <v>4</v>
      </c>
      <c r="N312" s="31" t="s">
        <v>93</v>
      </c>
      <c r="O312" s="1" t="s">
        <v>419</v>
      </c>
      <c r="P312" s="31" t="s">
        <v>92</v>
      </c>
      <c r="Q312" s="1">
        <v>0.5</v>
      </c>
      <c r="R312" s="31" t="s">
        <v>93</v>
      </c>
      <c r="S312" s="1" t="s">
        <v>419</v>
      </c>
      <c r="T312" s="1" t="s">
        <v>417</v>
      </c>
      <c r="U312" s="1" t="s">
        <v>420</v>
      </c>
      <c r="V312" s="1">
        <v>1</v>
      </c>
      <c r="W312" s="1" t="s">
        <v>426</v>
      </c>
      <c r="X312" s="1" t="s">
        <v>420</v>
      </c>
      <c r="Y312" s="31" t="s">
        <v>95</v>
      </c>
      <c r="Z312" s="1">
        <v>1</v>
      </c>
      <c r="AB312" t="str">
        <f t="shared" si="4"/>
        <v>803001DOL</v>
      </c>
    </row>
    <row r="313" spans="1:28" x14ac:dyDescent="0.2">
      <c r="A313" s="48">
        <v>803001</v>
      </c>
      <c r="B313" s="127" t="s">
        <v>9</v>
      </c>
      <c r="C313" s="48" t="e" cm="1">
        <f t="array" ref="C313">_xlfn.XLOOKUP(AB313,'[1]WI &amp; IA results w tx'!Q$2:Q389,'[1]WI &amp; IA results w tx'!D$2:D389)</f>
        <v>#N/A</v>
      </c>
      <c r="D313" s="46"/>
      <c r="E313" s="105"/>
      <c r="F313" s="47" t="e" cm="1">
        <f t="array" ref="F313">_xlfn.XLOOKUP(AB313,'[1]AST submission list'!L$2:L284,'[1]AST submission list'!I$2:I284)</f>
        <v>#N/A</v>
      </c>
      <c r="G313" s="48" t="s">
        <v>181</v>
      </c>
      <c r="H313" s="48" t="s">
        <v>8</v>
      </c>
      <c r="I313" s="49"/>
      <c r="J313" s="56"/>
      <c r="K313" s="41"/>
      <c r="L313" s="56"/>
      <c r="M313" s="41"/>
      <c r="N313" s="56"/>
      <c r="O313" s="41"/>
      <c r="P313" s="56"/>
      <c r="Q313" s="41"/>
      <c r="R313" s="56"/>
      <c r="S313" s="41"/>
      <c r="T313" s="41"/>
      <c r="U313" s="41"/>
      <c r="V313" s="41"/>
      <c r="W313" s="41"/>
      <c r="X313" s="41"/>
      <c r="Y313" s="56"/>
      <c r="Z313" s="41"/>
      <c r="AA313" s="39"/>
      <c r="AB313" t="str">
        <f t="shared" si="4"/>
        <v>803001PFL</v>
      </c>
    </row>
    <row r="314" spans="1:28" x14ac:dyDescent="0.2">
      <c r="A314" s="9">
        <v>803471</v>
      </c>
      <c r="B314" s="1" t="s">
        <v>9</v>
      </c>
      <c r="E314" s="51" t="s">
        <v>326</v>
      </c>
      <c r="G314" t="s">
        <v>180</v>
      </c>
      <c r="H314" t="s">
        <v>11</v>
      </c>
      <c r="I314">
        <v>20</v>
      </c>
      <c r="J314" s="1" t="s">
        <v>92</v>
      </c>
      <c r="K314" s="1" t="s">
        <v>417</v>
      </c>
      <c r="L314" s="1" t="s">
        <v>92</v>
      </c>
      <c r="M314" s="1" t="s">
        <v>418</v>
      </c>
      <c r="N314" s="1" t="s">
        <v>93</v>
      </c>
      <c r="O314" s="1" t="s">
        <v>419</v>
      </c>
      <c r="P314" s="1" t="s">
        <v>94</v>
      </c>
      <c r="Q314" s="1" t="s">
        <v>424</v>
      </c>
      <c r="R314" s="1" t="s">
        <v>93</v>
      </c>
      <c r="S314" s="1" t="s">
        <v>419</v>
      </c>
      <c r="T314" s="1" t="s">
        <v>417</v>
      </c>
      <c r="U314" s="1" t="s">
        <v>420</v>
      </c>
      <c r="V314" s="1" t="s">
        <v>418</v>
      </c>
      <c r="W314" s="1" t="s">
        <v>426</v>
      </c>
      <c r="X314" s="1" t="s">
        <v>420</v>
      </c>
      <c r="Y314" s="1" t="s">
        <v>95</v>
      </c>
      <c r="Z314" s="1">
        <v>1</v>
      </c>
      <c r="AB314" t="str">
        <f t="shared" si="4"/>
        <v>803471DOR</v>
      </c>
    </row>
    <row r="315" spans="1:28" x14ac:dyDescent="0.2">
      <c r="A315" s="9">
        <v>803471</v>
      </c>
      <c r="B315" s="1" t="s">
        <v>9</v>
      </c>
      <c r="E315" s="51" t="s">
        <v>326</v>
      </c>
      <c r="G315" t="s">
        <v>181</v>
      </c>
      <c r="H315" t="s">
        <v>11</v>
      </c>
      <c r="I315">
        <v>47</v>
      </c>
      <c r="J315" s="1" t="s">
        <v>92</v>
      </c>
      <c r="K315" s="1" t="s">
        <v>417</v>
      </c>
      <c r="L315" s="1" t="s">
        <v>92</v>
      </c>
      <c r="M315" s="1" t="s">
        <v>418</v>
      </c>
      <c r="N315" s="1" t="s">
        <v>93</v>
      </c>
      <c r="O315" s="1" t="s">
        <v>419</v>
      </c>
      <c r="P315" s="1" t="s">
        <v>94</v>
      </c>
      <c r="Q315" s="1" t="s">
        <v>424</v>
      </c>
      <c r="R315" s="1" t="s">
        <v>93</v>
      </c>
      <c r="S315" s="1" t="s">
        <v>419</v>
      </c>
      <c r="T315" s="1" t="s">
        <v>417</v>
      </c>
      <c r="U315" s="1" t="s">
        <v>420</v>
      </c>
      <c r="V315" s="1" t="s">
        <v>418</v>
      </c>
      <c r="W315" s="1" t="s">
        <v>421</v>
      </c>
      <c r="X315" s="1" t="s">
        <v>420</v>
      </c>
      <c r="Y315" s="1" t="s">
        <v>95</v>
      </c>
      <c r="Z315" s="1">
        <v>1</v>
      </c>
      <c r="AB315" t="str">
        <f t="shared" si="4"/>
        <v>803471PFR</v>
      </c>
    </row>
    <row r="316" spans="1:28" x14ac:dyDescent="0.2">
      <c r="A316" s="25">
        <v>804629</v>
      </c>
      <c r="B316" s="54" t="s">
        <v>9</v>
      </c>
      <c r="C316" s="25" t="e" cm="1">
        <f t="array" ref="C316">_xlfn.XLOOKUP(AB316,'[1]WI &amp; IA results w tx'!Q$2:Q389,'[1]WI &amp; IA results w tx'!D$2:D389)</f>
        <v>#N/A</v>
      </c>
      <c r="D316" s="12" t="s">
        <v>97</v>
      </c>
      <c r="E316" s="60" t="s">
        <v>98</v>
      </c>
      <c r="F316" s="19" t="e" cm="1">
        <f t="array" ref="F316">_xlfn.XLOOKUP(AB316,'[1]AST submission list'!L$2:L284,'[1]AST submission list'!I$2:I284)</f>
        <v>#N/A</v>
      </c>
      <c r="G316" s="25" t="s">
        <v>181</v>
      </c>
      <c r="H316" s="25" t="s">
        <v>8</v>
      </c>
      <c r="I316" s="32">
        <v>60</v>
      </c>
      <c r="J316" s="31" t="s">
        <v>103</v>
      </c>
      <c r="K316" s="1">
        <v>0.5</v>
      </c>
      <c r="L316" s="31" t="s">
        <v>92</v>
      </c>
      <c r="M316" s="1">
        <v>2</v>
      </c>
      <c r="N316" s="31" t="s">
        <v>93</v>
      </c>
      <c r="O316" s="1" t="s">
        <v>419</v>
      </c>
      <c r="P316" s="31" t="s">
        <v>92</v>
      </c>
      <c r="Q316" s="1">
        <v>0.5</v>
      </c>
      <c r="R316" s="31" t="s">
        <v>93</v>
      </c>
      <c r="S316" s="1" t="s">
        <v>419</v>
      </c>
      <c r="T316" s="1">
        <v>0.5</v>
      </c>
      <c r="U316" s="1" t="s">
        <v>420</v>
      </c>
      <c r="V316" s="1" t="s">
        <v>418</v>
      </c>
      <c r="W316" s="1" t="s">
        <v>421</v>
      </c>
      <c r="X316" s="1">
        <v>2</v>
      </c>
      <c r="Y316" s="31" t="s">
        <v>95</v>
      </c>
      <c r="Z316" s="1">
        <v>1</v>
      </c>
      <c r="AB316" t="str">
        <f t="shared" si="4"/>
        <v>804629PFL</v>
      </c>
    </row>
    <row r="317" spans="1:28" x14ac:dyDescent="0.2">
      <c r="A317" s="9">
        <v>805570</v>
      </c>
      <c r="B317" s="1" t="s">
        <v>9</v>
      </c>
      <c r="E317" s="51" t="s">
        <v>330</v>
      </c>
      <c r="G317" t="s">
        <v>180</v>
      </c>
      <c r="H317" t="s">
        <v>8</v>
      </c>
      <c r="I317">
        <v>21</v>
      </c>
      <c r="J317" s="1" t="s">
        <v>92</v>
      </c>
      <c r="K317" s="1" t="s">
        <v>417</v>
      </c>
      <c r="L317" s="1" t="s">
        <v>92</v>
      </c>
      <c r="M317" s="1" t="s">
        <v>418</v>
      </c>
      <c r="N317" s="1" t="s">
        <v>93</v>
      </c>
      <c r="O317" s="1" t="s">
        <v>419</v>
      </c>
      <c r="P317" s="1" t="s">
        <v>92</v>
      </c>
      <c r="Q317" s="1" t="s">
        <v>422</v>
      </c>
      <c r="R317" s="1" t="s">
        <v>93</v>
      </c>
      <c r="S317" s="1" t="s">
        <v>419</v>
      </c>
      <c r="T317" s="1" t="s">
        <v>417</v>
      </c>
      <c r="U317" s="1" t="s">
        <v>420</v>
      </c>
      <c r="V317" s="1" t="s">
        <v>418</v>
      </c>
      <c r="W317" s="1" t="s">
        <v>421</v>
      </c>
      <c r="X317" s="1" t="s">
        <v>420</v>
      </c>
      <c r="Y317" s="1" t="s">
        <v>95</v>
      </c>
      <c r="Z317" s="1">
        <v>1</v>
      </c>
      <c r="AB317" t="str">
        <f t="shared" si="4"/>
        <v>805570DOL</v>
      </c>
    </row>
    <row r="318" spans="1:28" x14ac:dyDescent="0.2">
      <c r="A318" s="9">
        <v>805570</v>
      </c>
      <c r="B318" s="1" t="s">
        <v>9</v>
      </c>
      <c r="E318" s="51" t="s">
        <v>330</v>
      </c>
      <c r="G318" t="s">
        <v>181</v>
      </c>
      <c r="H318" t="s">
        <v>8</v>
      </c>
      <c r="I318">
        <v>48</v>
      </c>
      <c r="J318" s="1" t="s">
        <v>92</v>
      </c>
      <c r="K318" s="1" t="s">
        <v>417</v>
      </c>
      <c r="L318" s="1" t="s">
        <v>92</v>
      </c>
      <c r="M318" s="1" t="s">
        <v>418</v>
      </c>
      <c r="N318" s="1" t="s">
        <v>93</v>
      </c>
      <c r="O318" s="1" t="s">
        <v>419</v>
      </c>
      <c r="P318" s="1" t="s">
        <v>92</v>
      </c>
      <c r="Q318" s="1" t="s">
        <v>422</v>
      </c>
      <c r="R318" s="1" t="s">
        <v>93</v>
      </c>
      <c r="S318" s="1" t="s">
        <v>419</v>
      </c>
      <c r="T318" s="1" t="s">
        <v>417</v>
      </c>
      <c r="U318" s="1" t="s">
        <v>420</v>
      </c>
      <c r="V318" s="1" t="s">
        <v>418</v>
      </c>
      <c r="W318" s="1" t="s">
        <v>426</v>
      </c>
      <c r="X318" s="1" t="s">
        <v>420</v>
      </c>
      <c r="Y318" s="1" t="s">
        <v>95</v>
      </c>
      <c r="Z318" s="1">
        <v>1</v>
      </c>
      <c r="AB318" t="str">
        <f t="shared" si="4"/>
        <v>805570PFL</v>
      </c>
    </row>
  </sheetData>
  <sortState xmlns:xlrd2="http://schemas.microsoft.com/office/spreadsheetml/2017/richdata2" ref="A2:AB318">
    <sortCondition ref="A2:A3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0FDE-FA87-E845-9BB8-2258BCA511FF}">
  <dimension ref="A1:W219"/>
  <sheetViews>
    <sheetView topLeftCell="L1" zoomScale="150" zoomScaleNormal="150" workbookViewId="0">
      <pane ySplit="1" topLeftCell="A2" activePane="bottomLeft" state="frozen"/>
      <selection pane="bottomLeft" activeCell="C3" sqref="C3"/>
    </sheetView>
  </sheetViews>
  <sheetFormatPr baseColWidth="10" defaultRowHeight="15" x14ac:dyDescent="0.2"/>
  <cols>
    <col min="1" max="1" width="16.5" bestFit="1" customWidth="1"/>
    <col min="2" max="2" width="18.6640625" bestFit="1" customWidth="1"/>
  </cols>
  <sheetData>
    <row r="1" spans="1:23" s="7" customFormat="1" ht="30" customHeight="1" x14ac:dyDescent="0.2">
      <c r="A1" s="3" t="s">
        <v>0</v>
      </c>
      <c r="B1" s="3" t="s">
        <v>6</v>
      </c>
      <c r="C1" s="3" t="s">
        <v>75</v>
      </c>
      <c r="D1" s="3" t="s">
        <v>76</v>
      </c>
      <c r="E1" s="3"/>
      <c r="F1" s="34" t="s">
        <v>182</v>
      </c>
      <c r="G1" s="3" t="s">
        <v>339</v>
      </c>
      <c r="H1" s="3" t="s">
        <v>1</v>
      </c>
      <c r="I1" s="10" t="s">
        <v>3</v>
      </c>
      <c r="J1" s="5" t="s">
        <v>340</v>
      </c>
      <c r="K1" s="5" t="s">
        <v>341</v>
      </c>
      <c r="L1" s="65" t="s">
        <v>342</v>
      </c>
      <c r="M1" s="5" t="s">
        <v>343</v>
      </c>
      <c r="N1" s="65" t="s">
        <v>344</v>
      </c>
      <c r="O1" s="5" t="s">
        <v>345</v>
      </c>
      <c r="P1" s="5" t="s">
        <v>346</v>
      </c>
      <c r="Q1" s="5" t="s">
        <v>347</v>
      </c>
      <c r="R1" s="5" t="s">
        <v>348</v>
      </c>
      <c r="S1" s="5" t="s">
        <v>349</v>
      </c>
      <c r="T1" s="6" t="s">
        <v>87</v>
      </c>
      <c r="V1" s="8" t="s">
        <v>88</v>
      </c>
      <c r="W1" s="13" t="s">
        <v>89</v>
      </c>
    </row>
    <row r="2" spans="1:23" x14ac:dyDescent="0.2">
      <c r="A2">
        <v>200225</v>
      </c>
      <c r="B2" t="s">
        <v>9</v>
      </c>
      <c r="C2">
        <v>1</v>
      </c>
      <c r="D2" t="s">
        <v>90</v>
      </c>
      <c r="E2" t="s">
        <v>91</v>
      </c>
      <c r="F2">
        <v>0</v>
      </c>
      <c r="G2" t="s">
        <v>181</v>
      </c>
      <c r="H2" t="s">
        <v>8</v>
      </c>
      <c r="I2">
        <v>2</v>
      </c>
      <c r="J2">
        <v>0.12</v>
      </c>
      <c r="K2">
        <v>0.5</v>
      </c>
      <c r="L2">
        <v>2</v>
      </c>
      <c r="M2">
        <v>4</v>
      </c>
      <c r="N2">
        <v>2</v>
      </c>
      <c r="O2">
        <v>0.12</v>
      </c>
      <c r="P2">
        <v>1</v>
      </c>
      <c r="Q2">
        <v>1</v>
      </c>
      <c r="R2">
        <v>32</v>
      </c>
      <c r="S2">
        <v>1</v>
      </c>
    </row>
    <row r="3" spans="1:23" x14ac:dyDescent="0.2">
      <c r="A3">
        <v>201087</v>
      </c>
      <c r="B3" t="s">
        <v>9</v>
      </c>
      <c r="C3">
        <v>1</v>
      </c>
      <c r="D3" t="s">
        <v>97</v>
      </c>
      <c r="E3" t="s">
        <v>98</v>
      </c>
      <c r="F3">
        <v>0</v>
      </c>
      <c r="G3" t="s">
        <v>181</v>
      </c>
      <c r="H3" t="s">
        <v>11</v>
      </c>
      <c r="I3">
        <v>3</v>
      </c>
      <c r="J3">
        <v>0.12</v>
      </c>
      <c r="K3">
        <v>0.5</v>
      </c>
      <c r="L3">
        <v>2</v>
      </c>
      <c r="M3">
        <v>0.25</v>
      </c>
      <c r="N3">
        <v>2</v>
      </c>
      <c r="O3">
        <v>0.12</v>
      </c>
      <c r="P3">
        <v>1</v>
      </c>
      <c r="Q3">
        <v>0.5</v>
      </c>
      <c r="R3">
        <v>32</v>
      </c>
      <c r="S3">
        <v>1</v>
      </c>
    </row>
    <row r="4" spans="1:23" x14ac:dyDescent="0.2">
      <c r="A4">
        <v>201694</v>
      </c>
      <c r="B4" t="s">
        <v>9</v>
      </c>
      <c r="C4" t="e">
        <v>#N/A</v>
      </c>
      <c r="D4" t="s">
        <v>100</v>
      </c>
      <c r="E4" t="s">
        <v>101</v>
      </c>
      <c r="F4" t="e">
        <v>#N/A</v>
      </c>
      <c r="G4" t="s">
        <v>181</v>
      </c>
      <c r="H4" t="s">
        <v>8</v>
      </c>
      <c r="I4">
        <v>5</v>
      </c>
      <c r="J4">
        <v>4</v>
      </c>
      <c r="K4">
        <v>1</v>
      </c>
      <c r="L4">
        <v>2</v>
      </c>
      <c r="M4">
        <v>4</v>
      </c>
      <c r="N4">
        <v>2</v>
      </c>
      <c r="O4">
        <v>8</v>
      </c>
      <c r="P4">
        <v>1</v>
      </c>
      <c r="Q4">
        <v>0.5</v>
      </c>
      <c r="R4">
        <v>256</v>
      </c>
      <c r="S4">
        <v>1</v>
      </c>
    </row>
    <row r="5" spans="1:23" x14ac:dyDescent="0.2">
      <c r="A5">
        <v>201724</v>
      </c>
      <c r="B5" t="s">
        <v>9</v>
      </c>
      <c r="C5">
        <v>3</v>
      </c>
      <c r="D5" t="s">
        <v>97</v>
      </c>
      <c r="E5" t="s">
        <v>98</v>
      </c>
      <c r="F5">
        <v>0</v>
      </c>
      <c r="G5" t="s">
        <v>181</v>
      </c>
      <c r="H5" t="s">
        <v>8</v>
      </c>
      <c r="I5">
        <v>6</v>
      </c>
      <c r="J5">
        <v>0.25</v>
      </c>
      <c r="K5">
        <v>1</v>
      </c>
      <c r="L5">
        <v>2</v>
      </c>
      <c r="M5">
        <v>4</v>
      </c>
      <c r="N5">
        <v>2</v>
      </c>
      <c r="O5">
        <v>0.5</v>
      </c>
      <c r="P5">
        <v>1</v>
      </c>
      <c r="Q5">
        <v>0.5</v>
      </c>
      <c r="R5">
        <v>256</v>
      </c>
      <c r="S5">
        <v>1</v>
      </c>
    </row>
    <row r="6" spans="1:23" x14ac:dyDescent="0.2">
      <c r="A6">
        <v>201724</v>
      </c>
      <c r="B6" t="s">
        <v>9</v>
      </c>
      <c r="C6" t="e">
        <v>#N/A</v>
      </c>
      <c r="D6" t="s">
        <v>104</v>
      </c>
      <c r="E6" t="s">
        <v>105</v>
      </c>
      <c r="F6" t="e">
        <v>#N/A</v>
      </c>
      <c r="G6" t="s">
        <v>181</v>
      </c>
      <c r="H6" t="s">
        <v>8</v>
      </c>
      <c r="I6">
        <v>7</v>
      </c>
      <c r="J6">
        <v>0.12</v>
      </c>
      <c r="K6">
        <v>0.5</v>
      </c>
      <c r="L6">
        <v>2</v>
      </c>
      <c r="M6">
        <v>0.25</v>
      </c>
      <c r="N6">
        <v>2</v>
      </c>
      <c r="O6">
        <v>0.12</v>
      </c>
      <c r="P6">
        <v>1</v>
      </c>
      <c r="Q6">
        <v>0.5</v>
      </c>
      <c r="R6">
        <v>256</v>
      </c>
      <c r="S6">
        <v>1</v>
      </c>
    </row>
    <row r="7" spans="1:23" x14ac:dyDescent="0.2">
      <c r="A7">
        <v>201724</v>
      </c>
      <c r="B7" t="s">
        <v>9</v>
      </c>
      <c r="C7">
        <v>3</v>
      </c>
      <c r="D7" t="s">
        <v>104</v>
      </c>
      <c r="E7" t="s">
        <v>105</v>
      </c>
      <c r="F7">
        <v>1</v>
      </c>
      <c r="G7" t="s">
        <v>181</v>
      </c>
      <c r="H7" t="s">
        <v>11</v>
      </c>
      <c r="I7">
        <v>9</v>
      </c>
      <c r="J7">
        <v>0.12</v>
      </c>
      <c r="K7">
        <v>0.5</v>
      </c>
      <c r="L7">
        <v>2</v>
      </c>
      <c r="M7">
        <v>0.25</v>
      </c>
      <c r="N7">
        <v>2</v>
      </c>
      <c r="O7">
        <v>0.12</v>
      </c>
      <c r="P7">
        <v>1</v>
      </c>
      <c r="Q7">
        <v>0.5</v>
      </c>
      <c r="R7">
        <v>32</v>
      </c>
      <c r="S7">
        <v>1</v>
      </c>
    </row>
    <row r="8" spans="1:23" x14ac:dyDescent="0.2">
      <c r="A8">
        <v>201789</v>
      </c>
      <c r="B8" t="s">
        <v>9</v>
      </c>
      <c r="C8">
        <v>1</v>
      </c>
      <c r="D8" t="s">
        <v>106</v>
      </c>
      <c r="E8" t="s">
        <v>107</v>
      </c>
      <c r="F8">
        <v>0</v>
      </c>
      <c r="G8" t="s">
        <v>181</v>
      </c>
      <c r="H8" t="s">
        <v>11</v>
      </c>
      <c r="I8">
        <v>10</v>
      </c>
      <c r="J8">
        <v>0.12</v>
      </c>
      <c r="K8">
        <v>0.5</v>
      </c>
      <c r="L8">
        <v>2</v>
      </c>
      <c r="M8">
        <v>0.25</v>
      </c>
      <c r="N8">
        <v>2</v>
      </c>
      <c r="O8">
        <v>0.12</v>
      </c>
      <c r="P8">
        <v>1</v>
      </c>
      <c r="Q8">
        <v>0.5</v>
      </c>
      <c r="R8">
        <v>256</v>
      </c>
      <c r="S8">
        <v>1</v>
      </c>
    </row>
    <row r="9" spans="1:23" x14ac:dyDescent="0.2">
      <c r="A9">
        <v>201801</v>
      </c>
      <c r="B9" t="s">
        <v>9</v>
      </c>
      <c r="C9">
        <v>2</v>
      </c>
      <c r="D9" t="s">
        <v>100</v>
      </c>
      <c r="E9" t="s">
        <v>101</v>
      </c>
      <c r="F9">
        <v>1</v>
      </c>
      <c r="G9" t="s">
        <v>181</v>
      </c>
      <c r="H9" t="s">
        <v>11</v>
      </c>
      <c r="I9">
        <v>12</v>
      </c>
      <c r="J9">
        <v>0.12</v>
      </c>
      <c r="K9">
        <v>0.5</v>
      </c>
      <c r="L9">
        <v>2</v>
      </c>
      <c r="M9">
        <v>4</v>
      </c>
      <c r="N9">
        <v>2</v>
      </c>
      <c r="O9">
        <v>0.12</v>
      </c>
      <c r="P9">
        <v>1</v>
      </c>
      <c r="Q9">
        <v>0.5</v>
      </c>
      <c r="R9">
        <v>256</v>
      </c>
      <c r="S9">
        <v>1</v>
      </c>
    </row>
    <row r="10" spans="1:23" x14ac:dyDescent="0.2">
      <c r="A10">
        <v>202157</v>
      </c>
      <c r="B10" t="s">
        <v>9</v>
      </c>
      <c r="C10">
        <v>1</v>
      </c>
      <c r="D10" t="s">
        <v>97</v>
      </c>
      <c r="E10" t="s">
        <v>98</v>
      </c>
      <c r="F10">
        <v>0</v>
      </c>
      <c r="G10" t="s">
        <v>181</v>
      </c>
      <c r="H10" t="s">
        <v>8</v>
      </c>
      <c r="I10">
        <v>14</v>
      </c>
      <c r="J10">
        <v>0.12</v>
      </c>
      <c r="K10">
        <v>0.5</v>
      </c>
      <c r="L10">
        <v>2</v>
      </c>
      <c r="M10">
        <v>0.5</v>
      </c>
      <c r="N10">
        <v>2</v>
      </c>
      <c r="O10">
        <v>0.12</v>
      </c>
      <c r="P10">
        <v>1</v>
      </c>
      <c r="Q10">
        <v>0.5</v>
      </c>
      <c r="R10">
        <v>256</v>
      </c>
      <c r="S10">
        <v>1</v>
      </c>
    </row>
    <row r="11" spans="1:23" x14ac:dyDescent="0.2">
      <c r="A11">
        <v>202157</v>
      </c>
      <c r="B11" t="s">
        <v>9</v>
      </c>
      <c r="C11">
        <v>1</v>
      </c>
      <c r="D11" t="s">
        <v>97</v>
      </c>
      <c r="E11" t="s">
        <v>98</v>
      </c>
      <c r="F11">
        <v>1</v>
      </c>
      <c r="G11" t="s">
        <v>181</v>
      </c>
      <c r="H11" t="s">
        <v>11</v>
      </c>
      <c r="I11">
        <v>15.1</v>
      </c>
      <c r="J11">
        <v>0.25</v>
      </c>
      <c r="K11">
        <v>0.5</v>
      </c>
      <c r="L11">
        <v>2</v>
      </c>
      <c r="M11">
        <v>0.25</v>
      </c>
      <c r="N11">
        <v>2</v>
      </c>
      <c r="O11">
        <v>1</v>
      </c>
      <c r="P11">
        <v>1</v>
      </c>
      <c r="Q11">
        <v>0.5</v>
      </c>
      <c r="R11">
        <v>32</v>
      </c>
      <c r="S11">
        <v>1</v>
      </c>
    </row>
    <row r="12" spans="1:23" x14ac:dyDescent="0.2">
      <c r="A12">
        <v>202157</v>
      </c>
      <c r="B12" t="s">
        <v>9</v>
      </c>
      <c r="C12">
        <v>1</v>
      </c>
      <c r="D12" t="s">
        <v>97</v>
      </c>
      <c r="E12" t="s">
        <v>98</v>
      </c>
      <c r="F12">
        <v>1</v>
      </c>
      <c r="G12" t="s">
        <v>181</v>
      </c>
      <c r="H12" t="s">
        <v>11</v>
      </c>
      <c r="I12">
        <v>15.2</v>
      </c>
      <c r="J12">
        <v>0.12</v>
      </c>
      <c r="K12">
        <v>0.5</v>
      </c>
      <c r="L12">
        <v>2</v>
      </c>
      <c r="M12">
        <v>0.25</v>
      </c>
      <c r="N12">
        <v>2</v>
      </c>
      <c r="O12">
        <v>0.12</v>
      </c>
      <c r="P12">
        <v>1</v>
      </c>
      <c r="Q12">
        <v>0.5</v>
      </c>
      <c r="R12">
        <v>32</v>
      </c>
      <c r="S12">
        <v>1</v>
      </c>
    </row>
    <row r="13" spans="1:23" x14ac:dyDescent="0.2">
      <c r="A13">
        <v>202915</v>
      </c>
      <c r="B13" t="s">
        <v>9</v>
      </c>
      <c r="E13" t="s">
        <v>332</v>
      </c>
      <c r="G13" t="s">
        <v>181</v>
      </c>
      <c r="H13" t="s">
        <v>8</v>
      </c>
      <c r="I13">
        <v>56</v>
      </c>
      <c r="J13">
        <v>0.5</v>
      </c>
      <c r="K13">
        <v>4</v>
      </c>
      <c r="L13">
        <v>16</v>
      </c>
      <c r="M13">
        <v>1</v>
      </c>
      <c r="N13">
        <v>4</v>
      </c>
      <c r="O13">
        <v>2</v>
      </c>
      <c r="P13">
        <v>1</v>
      </c>
      <c r="Q13">
        <v>4</v>
      </c>
      <c r="R13">
        <v>256</v>
      </c>
      <c r="S13">
        <v>8</v>
      </c>
    </row>
    <row r="14" spans="1:23" x14ac:dyDescent="0.2">
      <c r="A14">
        <v>202915</v>
      </c>
      <c r="B14" t="s">
        <v>9</v>
      </c>
      <c r="C14">
        <v>2</v>
      </c>
      <c r="D14" t="s">
        <v>104</v>
      </c>
      <c r="E14" t="s">
        <v>105</v>
      </c>
      <c r="F14">
        <v>0</v>
      </c>
      <c r="G14" t="s">
        <v>181</v>
      </c>
      <c r="H14" t="s">
        <v>11</v>
      </c>
      <c r="I14">
        <v>16.100000000000001</v>
      </c>
      <c r="J14">
        <v>0.25</v>
      </c>
      <c r="K14">
        <v>0.5</v>
      </c>
      <c r="L14">
        <v>2</v>
      </c>
      <c r="M14">
        <v>0.25</v>
      </c>
      <c r="N14">
        <v>2</v>
      </c>
      <c r="O14">
        <v>1</v>
      </c>
      <c r="P14">
        <v>1</v>
      </c>
      <c r="Q14">
        <v>0.5</v>
      </c>
      <c r="R14">
        <v>32</v>
      </c>
      <c r="S14">
        <v>1</v>
      </c>
    </row>
    <row r="15" spans="1:23" x14ac:dyDescent="0.2">
      <c r="A15">
        <v>202915</v>
      </c>
      <c r="B15" t="s">
        <v>9</v>
      </c>
      <c r="C15">
        <v>2</v>
      </c>
      <c r="D15" t="s">
        <v>104</v>
      </c>
      <c r="E15" t="s">
        <v>105</v>
      </c>
      <c r="F15">
        <v>0</v>
      </c>
      <c r="G15" t="s">
        <v>181</v>
      </c>
      <c r="H15" t="s">
        <v>11</v>
      </c>
      <c r="I15">
        <v>16.2</v>
      </c>
      <c r="J15">
        <v>0.12</v>
      </c>
      <c r="K15">
        <v>0.5</v>
      </c>
      <c r="L15">
        <v>2</v>
      </c>
      <c r="M15">
        <v>1</v>
      </c>
      <c r="N15">
        <v>2</v>
      </c>
      <c r="O15">
        <v>0.12</v>
      </c>
      <c r="P15">
        <v>1</v>
      </c>
      <c r="Q15">
        <v>0.5</v>
      </c>
      <c r="R15">
        <v>32</v>
      </c>
      <c r="S15">
        <v>1</v>
      </c>
    </row>
    <row r="16" spans="1:23" x14ac:dyDescent="0.2">
      <c r="A16">
        <v>203047</v>
      </c>
      <c r="B16" t="s">
        <v>9</v>
      </c>
      <c r="D16" t="e">
        <v>#VALUE!</v>
      </c>
      <c r="E16" t="s">
        <v>325</v>
      </c>
      <c r="G16" t="s">
        <v>181</v>
      </c>
      <c r="H16" t="s">
        <v>8</v>
      </c>
      <c r="I16">
        <v>38</v>
      </c>
      <c r="J16">
        <v>0.12</v>
      </c>
      <c r="K16">
        <v>0.5</v>
      </c>
      <c r="L16">
        <v>2</v>
      </c>
      <c r="M16">
        <v>0.25</v>
      </c>
      <c r="N16">
        <v>2</v>
      </c>
      <c r="O16">
        <v>0.25</v>
      </c>
      <c r="P16">
        <v>1</v>
      </c>
      <c r="Q16">
        <v>0.5</v>
      </c>
      <c r="R16">
        <v>32</v>
      </c>
      <c r="S16">
        <v>1</v>
      </c>
    </row>
    <row r="17" spans="1:19" x14ac:dyDescent="0.2">
      <c r="A17">
        <v>203047</v>
      </c>
      <c r="B17" t="s">
        <v>9</v>
      </c>
      <c r="C17">
        <v>3</v>
      </c>
      <c r="D17" t="s">
        <v>104</v>
      </c>
      <c r="E17" t="s">
        <v>105</v>
      </c>
      <c r="F17">
        <v>1</v>
      </c>
      <c r="G17" t="s">
        <v>181</v>
      </c>
      <c r="H17" t="s">
        <v>11</v>
      </c>
      <c r="I17">
        <v>18</v>
      </c>
      <c r="J17">
        <v>0.12</v>
      </c>
      <c r="K17">
        <v>0.5</v>
      </c>
      <c r="L17">
        <v>2</v>
      </c>
      <c r="M17">
        <v>0.25</v>
      </c>
      <c r="N17">
        <v>2</v>
      </c>
      <c r="O17">
        <v>0.12</v>
      </c>
      <c r="P17">
        <v>1</v>
      </c>
      <c r="Q17">
        <v>1</v>
      </c>
      <c r="R17">
        <v>256</v>
      </c>
      <c r="S17">
        <v>1</v>
      </c>
    </row>
    <row r="18" spans="1:19" x14ac:dyDescent="0.2">
      <c r="A18">
        <v>203638</v>
      </c>
      <c r="B18" t="s">
        <v>9</v>
      </c>
      <c r="C18">
        <v>3</v>
      </c>
      <c r="D18" t="s">
        <v>106</v>
      </c>
      <c r="E18" t="s">
        <v>107</v>
      </c>
      <c r="F18">
        <v>0</v>
      </c>
      <c r="G18" t="s">
        <v>181</v>
      </c>
      <c r="H18" t="s">
        <v>8</v>
      </c>
      <c r="I18">
        <v>19</v>
      </c>
      <c r="J18">
        <v>1</v>
      </c>
      <c r="K18">
        <v>1</v>
      </c>
      <c r="L18">
        <v>2</v>
      </c>
      <c r="M18">
        <v>0.25</v>
      </c>
      <c r="N18">
        <v>2</v>
      </c>
      <c r="O18">
        <v>8</v>
      </c>
      <c r="P18">
        <v>1</v>
      </c>
      <c r="Q18">
        <v>0.5</v>
      </c>
      <c r="R18">
        <v>64</v>
      </c>
      <c r="S18">
        <v>1</v>
      </c>
    </row>
    <row r="19" spans="1:19" x14ac:dyDescent="0.2">
      <c r="A19">
        <v>203638</v>
      </c>
      <c r="B19" t="s">
        <v>9</v>
      </c>
      <c r="C19">
        <v>3</v>
      </c>
      <c r="D19" t="s">
        <v>106</v>
      </c>
      <c r="E19" t="s">
        <v>107</v>
      </c>
      <c r="F19">
        <v>0</v>
      </c>
      <c r="G19" t="s">
        <v>181</v>
      </c>
      <c r="H19" t="s">
        <v>8</v>
      </c>
      <c r="I19">
        <v>20</v>
      </c>
      <c r="J19">
        <v>2</v>
      </c>
      <c r="K19">
        <v>1</v>
      </c>
      <c r="L19">
        <v>2</v>
      </c>
      <c r="M19">
        <v>0.5</v>
      </c>
      <c r="N19">
        <v>2</v>
      </c>
      <c r="O19">
        <v>8</v>
      </c>
      <c r="P19">
        <v>1</v>
      </c>
      <c r="Q19">
        <v>0.5</v>
      </c>
      <c r="R19">
        <v>256</v>
      </c>
      <c r="S19">
        <v>1</v>
      </c>
    </row>
    <row r="20" spans="1:19" x14ac:dyDescent="0.2">
      <c r="A20">
        <v>203638</v>
      </c>
      <c r="B20" t="s">
        <v>9</v>
      </c>
      <c r="C20">
        <v>3</v>
      </c>
      <c r="D20" t="s">
        <v>106</v>
      </c>
      <c r="E20" t="s">
        <v>107</v>
      </c>
      <c r="F20">
        <v>0</v>
      </c>
      <c r="G20" t="s">
        <v>181</v>
      </c>
      <c r="H20" t="s">
        <v>11</v>
      </c>
      <c r="I20">
        <v>21</v>
      </c>
      <c r="J20">
        <v>0.12</v>
      </c>
      <c r="K20">
        <v>0.5</v>
      </c>
      <c r="L20">
        <v>2</v>
      </c>
      <c r="M20">
        <v>4</v>
      </c>
      <c r="N20">
        <v>2</v>
      </c>
      <c r="O20">
        <v>0.12</v>
      </c>
      <c r="P20">
        <v>1</v>
      </c>
      <c r="Q20">
        <v>0.5</v>
      </c>
      <c r="R20">
        <v>256</v>
      </c>
      <c r="S20">
        <v>1</v>
      </c>
    </row>
    <row r="21" spans="1:19" x14ac:dyDescent="0.2">
      <c r="A21">
        <v>203638</v>
      </c>
      <c r="B21" t="s">
        <v>9</v>
      </c>
      <c r="C21">
        <v>3</v>
      </c>
      <c r="D21" t="s">
        <v>106</v>
      </c>
      <c r="E21" t="s">
        <v>107</v>
      </c>
      <c r="F21">
        <v>0</v>
      </c>
      <c r="G21" t="s">
        <v>181</v>
      </c>
      <c r="H21" t="s">
        <v>11</v>
      </c>
      <c r="I21">
        <v>22</v>
      </c>
      <c r="J21">
        <v>0.12</v>
      </c>
      <c r="K21">
        <v>0.5</v>
      </c>
      <c r="L21">
        <v>2</v>
      </c>
      <c r="M21">
        <v>4</v>
      </c>
      <c r="N21">
        <v>2</v>
      </c>
      <c r="O21">
        <v>0.12</v>
      </c>
      <c r="P21">
        <v>1</v>
      </c>
      <c r="Q21">
        <v>0.5</v>
      </c>
      <c r="R21">
        <v>256</v>
      </c>
      <c r="S21">
        <v>1</v>
      </c>
    </row>
    <row r="22" spans="1:19" x14ac:dyDescent="0.2">
      <c r="A22">
        <v>203783</v>
      </c>
      <c r="B22" t="s">
        <v>9</v>
      </c>
      <c r="C22">
        <v>3</v>
      </c>
      <c r="D22" t="s">
        <v>100</v>
      </c>
      <c r="E22" t="s">
        <v>101</v>
      </c>
      <c r="F22">
        <v>0</v>
      </c>
      <c r="G22" t="s">
        <v>181</v>
      </c>
      <c r="H22" t="s">
        <v>8</v>
      </c>
      <c r="I22">
        <v>23</v>
      </c>
      <c r="J22">
        <v>2</v>
      </c>
      <c r="K22">
        <v>1</v>
      </c>
      <c r="L22">
        <v>2</v>
      </c>
      <c r="M22">
        <v>0.5</v>
      </c>
      <c r="N22">
        <v>2</v>
      </c>
      <c r="O22">
        <v>8</v>
      </c>
      <c r="P22">
        <v>1</v>
      </c>
      <c r="Q22">
        <v>0.5</v>
      </c>
      <c r="R22">
        <v>256</v>
      </c>
      <c r="S22">
        <v>1</v>
      </c>
    </row>
    <row r="23" spans="1:19" x14ac:dyDescent="0.2">
      <c r="A23">
        <v>203783</v>
      </c>
      <c r="B23" t="s">
        <v>9</v>
      </c>
      <c r="C23">
        <v>3</v>
      </c>
      <c r="D23" t="s">
        <v>100</v>
      </c>
      <c r="E23" t="s">
        <v>101</v>
      </c>
      <c r="F23">
        <v>0</v>
      </c>
      <c r="G23" t="s">
        <v>181</v>
      </c>
      <c r="H23" t="s">
        <v>8</v>
      </c>
      <c r="I23">
        <v>24</v>
      </c>
      <c r="J23">
        <v>4</v>
      </c>
      <c r="K23">
        <v>1</v>
      </c>
      <c r="L23">
        <v>2</v>
      </c>
      <c r="M23">
        <v>0.5</v>
      </c>
      <c r="N23">
        <v>2</v>
      </c>
      <c r="O23">
        <v>8</v>
      </c>
      <c r="P23">
        <v>1</v>
      </c>
      <c r="Q23">
        <v>0.5</v>
      </c>
      <c r="R23">
        <v>256</v>
      </c>
      <c r="S23">
        <v>1</v>
      </c>
    </row>
    <row r="24" spans="1:19" x14ac:dyDescent="0.2">
      <c r="A24">
        <v>203783</v>
      </c>
      <c r="B24" t="s">
        <v>9</v>
      </c>
      <c r="C24">
        <v>3</v>
      </c>
      <c r="D24" t="s">
        <v>104</v>
      </c>
      <c r="E24" t="s">
        <v>105</v>
      </c>
      <c r="F24">
        <v>0</v>
      </c>
      <c r="G24" t="s">
        <v>181</v>
      </c>
      <c r="H24" t="s">
        <v>11</v>
      </c>
      <c r="I24">
        <v>26</v>
      </c>
      <c r="J24">
        <v>0.12</v>
      </c>
      <c r="K24">
        <v>0.5</v>
      </c>
      <c r="L24">
        <v>2</v>
      </c>
      <c r="M24">
        <v>0.25</v>
      </c>
      <c r="N24">
        <v>2</v>
      </c>
      <c r="O24">
        <v>0.12</v>
      </c>
      <c r="P24">
        <v>1</v>
      </c>
      <c r="Q24">
        <v>0.5</v>
      </c>
      <c r="R24">
        <v>256</v>
      </c>
      <c r="S24">
        <v>1</v>
      </c>
    </row>
    <row r="25" spans="1:19" x14ac:dyDescent="0.2">
      <c r="A25">
        <v>204181</v>
      </c>
      <c r="B25" t="s">
        <v>9</v>
      </c>
      <c r="E25" t="s">
        <v>326</v>
      </c>
      <c r="G25" t="s">
        <v>181</v>
      </c>
      <c r="H25" t="s">
        <v>11</v>
      </c>
      <c r="I25">
        <v>39</v>
      </c>
      <c r="J25">
        <v>1</v>
      </c>
      <c r="K25">
        <v>1</v>
      </c>
      <c r="L25">
        <v>2</v>
      </c>
      <c r="M25">
        <v>0.5</v>
      </c>
      <c r="N25">
        <v>2</v>
      </c>
      <c r="O25">
        <v>1</v>
      </c>
      <c r="P25">
        <v>1</v>
      </c>
      <c r="Q25">
        <v>2</v>
      </c>
      <c r="R25">
        <v>256</v>
      </c>
      <c r="S25">
        <v>8</v>
      </c>
    </row>
    <row r="26" spans="1:19" x14ac:dyDescent="0.2">
      <c r="A26">
        <v>204194</v>
      </c>
      <c r="B26" t="s">
        <v>9</v>
      </c>
      <c r="C26">
        <v>0</v>
      </c>
      <c r="D26" t="s">
        <v>97</v>
      </c>
      <c r="E26" t="s">
        <v>98</v>
      </c>
      <c r="F26">
        <v>0</v>
      </c>
      <c r="G26" t="s">
        <v>181</v>
      </c>
      <c r="H26" t="s">
        <v>8</v>
      </c>
      <c r="I26">
        <v>27</v>
      </c>
      <c r="J26">
        <v>0.12</v>
      </c>
      <c r="K26">
        <v>0.5</v>
      </c>
      <c r="L26">
        <v>2</v>
      </c>
      <c r="M26">
        <v>0.25</v>
      </c>
      <c r="N26">
        <v>2</v>
      </c>
      <c r="O26">
        <v>0.12</v>
      </c>
      <c r="P26">
        <v>1</v>
      </c>
      <c r="Q26">
        <v>0.5</v>
      </c>
      <c r="R26">
        <v>256</v>
      </c>
      <c r="S26">
        <v>1</v>
      </c>
    </row>
    <row r="27" spans="1:19" x14ac:dyDescent="0.2">
      <c r="A27">
        <v>206368</v>
      </c>
      <c r="B27" t="s">
        <v>9</v>
      </c>
      <c r="E27" t="s">
        <v>330</v>
      </c>
      <c r="G27" t="s">
        <v>181</v>
      </c>
      <c r="H27" t="s">
        <v>8</v>
      </c>
      <c r="I27">
        <v>57</v>
      </c>
      <c r="J27">
        <v>0.12</v>
      </c>
      <c r="K27">
        <v>0.5</v>
      </c>
      <c r="L27">
        <v>2</v>
      </c>
      <c r="M27">
        <v>0.25</v>
      </c>
      <c r="N27">
        <v>2</v>
      </c>
      <c r="O27">
        <v>0.12</v>
      </c>
      <c r="P27">
        <v>1</v>
      </c>
      <c r="Q27">
        <v>0.5</v>
      </c>
      <c r="R27">
        <v>32</v>
      </c>
      <c r="S27">
        <v>1</v>
      </c>
    </row>
    <row r="28" spans="1:19" x14ac:dyDescent="0.2">
      <c r="A28">
        <v>206441</v>
      </c>
      <c r="B28" t="s">
        <v>9</v>
      </c>
      <c r="C28">
        <v>0</v>
      </c>
      <c r="D28" t="s">
        <v>108</v>
      </c>
      <c r="E28" t="s">
        <v>338</v>
      </c>
      <c r="F28">
        <v>0</v>
      </c>
      <c r="G28" t="s">
        <v>181</v>
      </c>
      <c r="H28" t="s">
        <v>8</v>
      </c>
      <c r="I28">
        <v>28.1</v>
      </c>
      <c r="J28">
        <v>0.12</v>
      </c>
      <c r="K28">
        <v>0.5</v>
      </c>
      <c r="L28">
        <v>2</v>
      </c>
      <c r="M28">
        <v>0.25</v>
      </c>
      <c r="N28">
        <v>2</v>
      </c>
      <c r="O28">
        <v>0.12</v>
      </c>
      <c r="P28">
        <v>1</v>
      </c>
      <c r="Q28">
        <v>0.5</v>
      </c>
      <c r="R28">
        <v>256</v>
      </c>
      <c r="S28">
        <v>1</v>
      </c>
    </row>
    <row r="29" spans="1:19" x14ac:dyDescent="0.2">
      <c r="A29">
        <v>206441</v>
      </c>
      <c r="B29" t="s">
        <v>9</v>
      </c>
      <c r="C29">
        <v>0</v>
      </c>
      <c r="D29" t="s">
        <v>108</v>
      </c>
      <c r="E29" t="s">
        <v>338</v>
      </c>
      <c r="F29">
        <v>0</v>
      </c>
      <c r="G29" t="s">
        <v>181</v>
      </c>
      <c r="H29" t="s">
        <v>8</v>
      </c>
      <c r="I29">
        <v>28.2</v>
      </c>
      <c r="J29">
        <v>0.12</v>
      </c>
      <c r="K29">
        <v>1</v>
      </c>
      <c r="L29">
        <v>2</v>
      </c>
      <c r="M29">
        <v>0.25</v>
      </c>
      <c r="N29">
        <v>2</v>
      </c>
      <c r="O29">
        <v>0.12</v>
      </c>
      <c r="P29">
        <v>1</v>
      </c>
      <c r="Q29">
        <v>0.5</v>
      </c>
      <c r="R29">
        <v>256</v>
      </c>
      <c r="S29">
        <v>1</v>
      </c>
    </row>
    <row r="30" spans="1:19" x14ac:dyDescent="0.2">
      <c r="A30">
        <v>206441</v>
      </c>
      <c r="B30" t="s">
        <v>9</v>
      </c>
      <c r="C30">
        <v>0</v>
      </c>
      <c r="D30" t="s">
        <v>97</v>
      </c>
      <c r="E30" t="s">
        <v>98</v>
      </c>
      <c r="F30">
        <v>0</v>
      </c>
      <c r="G30" t="s">
        <v>181</v>
      </c>
      <c r="H30" t="s">
        <v>11</v>
      </c>
      <c r="I30">
        <v>29</v>
      </c>
      <c r="J30">
        <v>0.12</v>
      </c>
      <c r="K30">
        <v>0.5</v>
      </c>
      <c r="L30">
        <v>2</v>
      </c>
      <c r="M30">
        <v>0.25</v>
      </c>
      <c r="N30">
        <v>2</v>
      </c>
      <c r="O30">
        <v>0.12</v>
      </c>
      <c r="P30">
        <v>1</v>
      </c>
      <c r="Q30">
        <v>0.5</v>
      </c>
      <c r="R30">
        <v>256</v>
      </c>
      <c r="S30">
        <v>8</v>
      </c>
    </row>
    <row r="31" spans="1:19" x14ac:dyDescent="0.2">
      <c r="A31">
        <v>206482</v>
      </c>
      <c r="B31" t="s">
        <v>9</v>
      </c>
      <c r="C31">
        <v>0</v>
      </c>
      <c r="D31" t="s">
        <v>104</v>
      </c>
      <c r="E31" t="s">
        <v>105</v>
      </c>
      <c r="F31">
        <v>0</v>
      </c>
      <c r="G31" t="s">
        <v>181</v>
      </c>
      <c r="H31" t="s">
        <v>8</v>
      </c>
      <c r="I31">
        <v>30.2</v>
      </c>
      <c r="J31">
        <v>0.12</v>
      </c>
      <c r="K31">
        <v>0.5</v>
      </c>
      <c r="L31">
        <v>2</v>
      </c>
      <c r="M31">
        <v>0.25</v>
      </c>
      <c r="N31">
        <v>2</v>
      </c>
      <c r="O31">
        <v>0.12</v>
      </c>
      <c r="P31">
        <v>1</v>
      </c>
      <c r="Q31">
        <v>0.5</v>
      </c>
      <c r="R31">
        <v>32</v>
      </c>
      <c r="S31">
        <v>1</v>
      </c>
    </row>
    <row r="32" spans="1:19" x14ac:dyDescent="0.2">
      <c r="A32">
        <v>400443</v>
      </c>
      <c r="B32" t="s">
        <v>9</v>
      </c>
      <c r="E32" t="s">
        <v>325</v>
      </c>
      <c r="G32" t="s">
        <v>181</v>
      </c>
      <c r="H32" t="s">
        <v>8</v>
      </c>
      <c r="I32">
        <v>40</v>
      </c>
      <c r="J32">
        <v>0.12</v>
      </c>
      <c r="K32">
        <v>0.5</v>
      </c>
      <c r="L32">
        <v>2</v>
      </c>
      <c r="M32">
        <v>0.25</v>
      </c>
      <c r="N32">
        <v>2</v>
      </c>
      <c r="O32">
        <v>0.12</v>
      </c>
      <c r="P32">
        <v>1</v>
      </c>
      <c r="Q32">
        <v>0.5</v>
      </c>
      <c r="R32">
        <v>32</v>
      </c>
      <c r="S32">
        <v>1</v>
      </c>
    </row>
    <row r="33" spans="1:19" x14ac:dyDescent="0.2">
      <c r="A33">
        <v>400443</v>
      </c>
      <c r="B33" t="s">
        <v>9</v>
      </c>
      <c r="C33">
        <v>0</v>
      </c>
      <c r="D33" t="s">
        <v>106</v>
      </c>
      <c r="E33" t="s">
        <v>107</v>
      </c>
      <c r="F33">
        <v>0</v>
      </c>
      <c r="G33" t="s">
        <v>181</v>
      </c>
      <c r="H33" t="s">
        <v>11</v>
      </c>
      <c r="I33">
        <v>32.1</v>
      </c>
      <c r="J33">
        <v>0.12</v>
      </c>
      <c r="K33">
        <v>0.5</v>
      </c>
      <c r="L33">
        <v>2</v>
      </c>
      <c r="M33">
        <v>0.25</v>
      </c>
      <c r="N33">
        <v>2</v>
      </c>
      <c r="O33">
        <v>0.12</v>
      </c>
      <c r="P33">
        <v>1</v>
      </c>
      <c r="Q33">
        <v>0.5</v>
      </c>
      <c r="R33">
        <v>256</v>
      </c>
      <c r="S33">
        <v>1</v>
      </c>
    </row>
    <row r="34" spans="1:19" x14ac:dyDescent="0.2">
      <c r="A34">
        <v>400443</v>
      </c>
      <c r="B34" t="s">
        <v>9</v>
      </c>
      <c r="C34">
        <v>0</v>
      </c>
      <c r="D34" t="s">
        <v>106</v>
      </c>
      <c r="E34" t="s">
        <v>107</v>
      </c>
      <c r="F34">
        <v>0</v>
      </c>
      <c r="G34" t="s">
        <v>181</v>
      </c>
      <c r="H34" t="s">
        <v>11</v>
      </c>
      <c r="I34">
        <v>32.200000000000003</v>
      </c>
      <c r="J34">
        <v>0.12</v>
      </c>
      <c r="K34">
        <v>0.5</v>
      </c>
      <c r="L34">
        <v>2</v>
      </c>
      <c r="M34">
        <v>0.25</v>
      </c>
      <c r="N34">
        <v>2</v>
      </c>
      <c r="O34">
        <v>0.12</v>
      </c>
      <c r="P34">
        <v>1</v>
      </c>
      <c r="Q34">
        <v>0.5</v>
      </c>
      <c r="R34">
        <v>256</v>
      </c>
      <c r="S34">
        <v>8</v>
      </c>
    </row>
    <row r="35" spans="1:19" x14ac:dyDescent="0.2">
      <c r="A35">
        <v>400971</v>
      </c>
      <c r="B35" t="s">
        <v>9</v>
      </c>
      <c r="E35" t="s">
        <v>327</v>
      </c>
      <c r="G35" t="s">
        <v>181</v>
      </c>
      <c r="H35" t="s">
        <v>8</v>
      </c>
      <c r="I35">
        <v>41</v>
      </c>
      <c r="J35">
        <v>0.12</v>
      </c>
      <c r="K35">
        <v>0.5</v>
      </c>
      <c r="L35">
        <v>2</v>
      </c>
      <c r="M35">
        <v>0.25</v>
      </c>
      <c r="N35">
        <v>2</v>
      </c>
      <c r="O35">
        <v>0.12</v>
      </c>
      <c r="P35">
        <v>1</v>
      </c>
      <c r="Q35">
        <v>0.5</v>
      </c>
      <c r="R35">
        <v>256</v>
      </c>
      <c r="S35">
        <v>1</v>
      </c>
    </row>
    <row r="36" spans="1:19" x14ac:dyDescent="0.2">
      <c r="A36">
        <v>401123</v>
      </c>
      <c r="B36" t="s">
        <v>9</v>
      </c>
      <c r="E36" t="s">
        <v>332</v>
      </c>
      <c r="G36" t="s">
        <v>181</v>
      </c>
      <c r="H36" t="s">
        <v>11</v>
      </c>
      <c r="I36">
        <v>73</v>
      </c>
      <c r="J36">
        <v>0.5</v>
      </c>
      <c r="K36">
        <v>2</v>
      </c>
      <c r="L36">
        <v>2</v>
      </c>
      <c r="M36">
        <v>4</v>
      </c>
      <c r="N36">
        <v>2</v>
      </c>
      <c r="O36">
        <v>0.5</v>
      </c>
      <c r="P36">
        <v>1</v>
      </c>
      <c r="Q36">
        <v>0.5</v>
      </c>
      <c r="R36">
        <v>128</v>
      </c>
      <c r="S36">
        <v>1</v>
      </c>
    </row>
    <row r="37" spans="1:19" x14ac:dyDescent="0.2">
      <c r="A37">
        <v>401594</v>
      </c>
      <c r="B37" t="s">
        <v>9</v>
      </c>
      <c r="C37">
        <v>0</v>
      </c>
      <c r="D37" t="s">
        <v>97</v>
      </c>
      <c r="E37" t="s">
        <v>98</v>
      </c>
      <c r="F37">
        <v>0</v>
      </c>
      <c r="G37" t="s">
        <v>181</v>
      </c>
      <c r="H37" t="s">
        <v>8</v>
      </c>
      <c r="I37">
        <v>34</v>
      </c>
      <c r="J37">
        <v>0.5</v>
      </c>
      <c r="K37">
        <v>0.5</v>
      </c>
      <c r="L37">
        <v>2</v>
      </c>
      <c r="M37">
        <v>0.25</v>
      </c>
      <c r="N37">
        <v>2</v>
      </c>
      <c r="O37">
        <v>2</v>
      </c>
      <c r="P37">
        <v>1</v>
      </c>
      <c r="Q37">
        <v>0.5</v>
      </c>
      <c r="R37">
        <v>32</v>
      </c>
      <c r="S37">
        <v>1</v>
      </c>
    </row>
    <row r="38" spans="1:19" x14ac:dyDescent="0.2">
      <c r="A38">
        <v>401899</v>
      </c>
      <c r="B38" t="s">
        <v>9</v>
      </c>
      <c r="E38" t="s">
        <v>327</v>
      </c>
      <c r="G38" t="s">
        <v>181</v>
      </c>
      <c r="H38" t="s">
        <v>8</v>
      </c>
      <c r="I38">
        <v>42</v>
      </c>
      <c r="J38">
        <v>0.12</v>
      </c>
      <c r="K38">
        <v>0.5</v>
      </c>
      <c r="L38">
        <v>2</v>
      </c>
      <c r="M38">
        <v>0.25</v>
      </c>
      <c r="N38">
        <v>2</v>
      </c>
      <c r="O38">
        <v>0.12</v>
      </c>
      <c r="P38">
        <v>1</v>
      </c>
      <c r="Q38">
        <v>0.5</v>
      </c>
      <c r="R38">
        <v>256</v>
      </c>
      <c r="S38">
        <v>1</v>
      </c>
    </row>
    <row r="39" spans="1:19" x14ac:dyDescent="0.2">
      <c r="A39">
        <v>401899</v>
      </c>
      <c r="B39" t="s">
        <v>9</v>
      </c>
      <c r="C39">
        <v>0</v>
      </c>
      <c r="D39" t="s">
        <v>97</v>
      </c>
      <c r="E39" t="s">
        <v>98</v>
      </c>
      <c r="F39">
        <v>0</v>
      </c>
      <c r="G39" t="s">
        <v>181</v>
      </c>
      <c r="H39" t="s">
        <v>11</v>
      </c>
      <c r="I39">
        <v>35</v>
      </c>
      <c r="J39">
        <v>0.12</v>
      </c>
      <c r="K39">
        <v>4</v>
      </c>
      <c r="L39">
        <v>2</v>
      </c>
      <c r="M39">
        <v>0.25</v>
      </c>
      <c r="N39">
        <v>2</v>
      </c>
      <c r="O39">
        <v>0.12</v>
      </c>
      <c r="P39">
        <v>1</v>
      </c>
      <c r="Q39">
        <v>0.5</v>
      </c>
      <c r="R39">
        <v>32</v>
      </c>
      <c r="S39">
        <v>8</v>
      </c>
    </row>
    <row r="40" spans="1:19" x14ac:dyDescent="0.2">
      <c r="A40">
        <v>402235</v>
      </c>
      <c r="B40" t="s">
        <v>9</v>
      </c>
      <c r="E40" t="s">
        <v>330</v>
      </c>
      <c r="G40" t="s">
        <v>181</v>
      </c>
      <c r="H40" t="s">
        <v>8</v>
      </c>
      <c r="I40">
        <v>43</v>
      </c>
      <c r="J40">
        <v>0.25</v>
      </c>
      <c r="K40">
        <v>0.5</v>
      </c>
      <c r="L40">
        <v>2</v>
      </c>
      <c r="M40">
        <v>0.25</v>
      </c>
      <c r="N40">
        <v>2</v>
      </c>
      <c r="O40">
        <v>1</v>
      </c>
      <c r="P40">
        <v>1</v>
      </c>
      <c r="Q40">
        <v>0.5</v>
      </c>
      <c r="R40">
        <v>32</v>
      </c>
      <c r="S40">
        <v>1</v>
      </c>
    </row>
    <row r="41" spans="1:19" x14ac:dyDescent="0.2">
      <c r="A41">
        <v>402235</v>
      </c>
      <c r="B41" t="s">
        <v>9</v>
      </c>
      <c r="C41">
        <v>0</v>
      </c>
      <c r="D41" t="s">
        <v>97</v>
      </c>
      <c r="E41" t="s">
        <v>98</v>
      </c>
      <c r="F41">
        <v>0</v>
      </c>
      <c r="G41" t="s">
        <v>181</v>
      </c>
      <c r="H41" t="s">
        <v>11</v>
      </c>
      <c r="I41">
        <v>36</v>
      </c>
      <c r="J41">
        <v>0.12</v>
      </c>
      <c r="K41">
        <v>0.5</v>
      </c>
      <c r="L41">
        <v>2</v>
      </c>
      <c r="M41">
        <v>0.25</v>
      </c>
      <c r="N41">
        <v>2</v>
      </c>
      <c r="O41">
        <v>0.12</v>
      </c>
      <c r="P41">
        <v>1</v>
      </c>
      <c r="Q41">
        <v>0.5</v>
      </c>
      <c r="R41">
        <v>32</v>
      </c>
      <c r="S41">
        <v>1</v>
      </c>
    </row>
    <row r="42" spans="1:19" x14ac:dyDescent="0.2">
      <c r="A42">
        <v>403585</v>
      </c>
      <c r="B42" t="s">
        <v>9</v>
      </c>
      <c r="E42" t="s">
        <v>327</v>
      </c>
      <c r="G42" t="s">
        <v>181</v>
      </c>
      <c r="H42" t="s">
        <v>8</v>
      </c>
      <c r="I42">
        <v>58</v>
      </c>
      <c r="J42">
        <v>0.12</v>
      </c>
      <c r="K42">
        <v>0.5</v>
      </c>
      <c r="L42">
        <v>2</v>
      </c>
      <c r="M42">
        <v>0.25</v>
      </c>
      <c r="N42">
        <v>2</v>
      </c>
      <c r="O42">
        <v>0.12</v>
      </c>
      <c r="P42">
        <v>1</v>
      </c>
      <c r="Q42">
        <v>0.5</v>
      </c>
      <c r="R42">
        <v>256</v>
      </c>
      <c r="S42">
        <v>1</v>
      </c>
    </row>
    <row r="43" spans="1:19" x14ac:dyDescent="0.2">
      <c r="A43">
        <v>403886</v>
      </c>
      <c r="B43" t="s">
        <v>9</v>
      </c>
      <c r="C43">
        <v>0</v>
      </c>
      <c r="D43" t="s">
        <v>97</v>
      </c>
      <c r="E43" t="s">
        <v>98</v>
      </c>
      <c r="F43">
        <v>0</v>
      </c>
      <c r="G43" t="s">
        <v>181</v>
      </c>
      <c r="H43" t="s">
        <v>11</v>
      </c>
      <c r="I43">
        <v>38</v>
      </c>
      <c r="J43">
        <v>0.12</v>
      </c>
      <c r="K43">
        <v>0.5</v>
      </c>
      <c r="L43">
        <v>2</v>
      </c>
      <c r="M43">
        <v>0.25</v>
      </c>
      <c r="N43">
        <v>2</v>
      </c>
      <c r="O43">
        <v>0.12</v>
      </c>
      <c r="P43">
        <v>1</v>
      </c>
      <c r="Q43">
        <v>0.5</v>
      </c>
      <c r="R43">
        <v>32</v>
      </c>
      <c r="S43">
        <v>1</v>
      </c>
    </row>
    <row r="44" spans="1:19" x14ac:dyDescent="0.2">
      <c r="A44">
        <v>403989</v>
      </c>
      <c r="B44" t="s">
        <v>9</v>
      </c>
      <c r="C44">
        <v>0</v>
      </c>
      <c r="D44" t="s">
        <v>106</v>
      </c>
      <c r="E44" t="s">
        <v>107</v>
      </c>
      <c r="F44">
        <v>0</v>
      </c>
      <c r="G44" t="s">
        <v>181</v>
      </c>
      <c r="H44" t="s">
        <v>8</v>
      </c>
      <c r="I44">
        <v>39</v>
      </c>
      <c r="J44">
        <v>0.12</v>
      </c>
      <c r="K44">
        <v>0.5</v>
      </c>
      <c r="L44">
        <v>2</v>
      </c>
      <c r="M44">
        <v>0.25</v>
      </c>
      <c r="N44">
        <v>2</v>
      </c>
      <c r="O44">
        <v>0.12</v>
      </c>
      <c r="P44">
        <v>1</v>
      </c>
      <c r="Q44">
        <v>0.5</v>
      </c>
      <c r="R44">
        <v>256</v>
      </c>
      <c r="S44">
        <v>8</v>
      </c>
    </row>
    <row r="45" spans="1:19" x14ac:dyDescent="0.2">
      <c r="A45">
        <v>404337</v>
      </c>
      <c r="B45" t="s">
        <v>9</v>
      </c>
      <c r="E45" t="s">
        <v>330</v>
      </c>
      <c r="G45" t="s">
        <v>181</v>
      </c>
      <c r="H45" t="s">
        <v>8</v>
      </c>
      <c r="I45">
        <v>59</v>
      </c>
      <c r="J45">
        <v>0.12</v>
      </c>
      <c r="K45">
        <v>0.5</v>
      </c>
      <c r="L45">
        <v>2</v>
      </c>
      <c r="M45">
        <v>0.25</v>
      </c>
      <c r="N45">
        <v>2</v>
      </c>
      <c r="O45">
        <v>0.12</v>
      </c>
      <c r="P45">
        <v>1</v>
      </c>
      <c r="Q45">
        <v>0.5</v>
      </c>
      <c r="R45">
        <v>256</v>
      </c>
      <c r="S45">
        <v>1</v>
      </c>
    </row>
    <row r="46" spans="1:19" x14ac:dyDescent="0.2">
      <c r="A46">
        <v>404344</v>
      </c>
      <c r="B46" t="s">
        <v>9</v>
      </c>
      <c r="C46">
        <v>0</v>
      </c>
      <c r="D46" t="s">
        <v>97</v>
      </c>
      <c r="E46" t="s">
        <v>98</v>
      </c>
      <c r="F46">
        <v>0</v>
      </c>
      <c r="G46" t="s">
        <v>181</v>
      </c>
      <c r="H46" t="s">
        <v>8</v>
      </c>
      <c r="I46">
        <v>40</v>
      </c>
      <c r="J46">
        <v>0.12</v>
      </c>
      <c r="K46">
        <v>0.5</v>
      </c>
      <c r="L46">
        <v>2</v>
      </c>
      <c r="M46">
        <v>0.25</v>
      </c>
      <c r="N46">
        <v>2</v>
      </c>
      <c r="O46">
        <v>0.12</v>
      </c>
      <c r="P46">
        <v>1</v>
      </c>
      <c r="Q46">
        <v>0.5</v>
      </c>
      <c r="R46">
        <v>32</v>
      </c>
      <c r="S46">
        <v>1</v>
      </c>
    </row>
    <row r="47" spans="1:19" x14ac:dyDescent="0.2">
      <c r="A47">
        <v>404344</v>
      </c>
      <c r="B47" t="s">
        <v>9</v>
      </c>
      <c r="C47">
        <v>0</v>
      </c>
      <c r="D47" t="s">
        <v>108</v>
      </c>
      <c r="E47" t="s">
        <v>338</v>
      </c>
      <c r="F47">
        <v>0</v>
      </c>
      <c r="G47" t="s">
        <v>181</v>
      </c>
      <c r="H47" t="s">
        <v>11</v>
      </c>
      <c r="I47">
        <v>53</v>
      </c>
      <c r="J47">
        <v>0.12</v>
      </c>
      <c r="K47">
        <v>2</v>
      </c>
      <c r="L47">
        <v>2</v>
      </c>
      <c r="M47">
        <v>0.25</v>
      </c>
      <c r="N47">
        <v>2</v>
      </c>
      <c r="O47">
        <v>0.12</v>
      </c>
      <c r="P47">
        <v>1</v>
      </c>
      <c r="Q47">
        <v>0.5</v>
      </c>
      <c r="R47">
        <v>32</v>
      </c>
      <c r="S47">
        <v>1</v>
      </c>
    </row>
    <row r="48" spans="1:19" x14ac:dyDescent="0.2">
      <c r="A48">
        <v>404623</v>
      </c>
      <c r="B48" t="s">
        <v>9</v>
      </c>
      <c r="C48">
        <v>0</v>
      </c>
      <c r="D48" t="s">
        <v>104</v>
      </c>
      <c r="E48" t="s">
        <v>105</v>
      </c>
      <c r="F48">
        <v>0</v>
      </c>
      <c r="G48" t="s">
        <v>181</v>
      </c>
      <c r="H48" t="s">
        <v>8</v>
      </c>
      <c r="I48">
        <v>43</v>
      </c>
      <c r="J48">
        <v>0.12</v>
      </c>
      <c r="K48">
        <v>0.5</v>
      </c>
      <c r="L48">
        <v>2</v>
      </c>
      <c r="M48">
        <v>0.25</v>
      </c>
      <c r="N48">
        <v>2</v>
      </c>
      <c r="O48">
        <v>0.12</v>
      </c>
      <c r="P48">
        <v>1</v>
      </c>
      <c r="Q48">
        <v>0.5</v>
      </c>
      <c r="R48">
        <v>32</v>
      </c>
      <c r="S48">
        <v>1</v>
      </c>
    </row>
    <row r="49" spans="1:19" x14ac:dyDescent="0.2">
      <c r="A49">
        <v>405715</v>
      </c>
      <c r="B49" t="s">
        <v>9</v>
      </c>
      <c r="E49" t="s">
        <v>325</v>
      </c>
      <c r="G49" t="s">
        <v>181</v>
      </c>
      <c r="H49" t="s">
        <v>8</v>
      </c>
      <c r="I49">
        <v>44</v>
      </c>
      <c r="J49">
        <v>0.12</v>
      </c>
      <c r="K49">
        <v>0.5</v>
      </c>
      <c r="L49">
        <v>2</v>
      </c>
      <c r="M49">
        <v>0.25</v>
      </c>
      <c r="N49">
        <v>2</v>
      </c>
      <c r="O49">
        <v>0.12</v>
      </c>
      <c r="P49">
        <v>1</v>
      </c>
      <c r="Q49">
        <v>0.5</v>
      </c>
      <c r="R49">
        <v>32</v>
      </c>
      <c r="S49">
        <v>1</v>
      </c>
    </row>
    <row r="50" spans="1:19" x14ac:dyDescent="0.2">
      <c r="A50">
        <v>405715</v>
      </c>
      <c r="B50" t="s">
        <v>9</v>
      </c>
      <c r="C50">
        <v>0</v>
      </c>
      <c r="D50" t="s">
        <v>97</v>
      </c>
      <c r="E50" t="s">
        <v>98</v>
      </c>
      <c r="F50">
        <v>0</v>
      </c>
      <c r="G50" t="s">
        <v>181</v>
      </c>
      <c r="H50" t="s">
        <v>11</v>
      </c>
      <c r="I50">
        <v>44</v>
      </c>
      <c r="J50">
        <v>0.12</v>
      </c>
      <c r="K50">
        <v>0.5</v>
      </c>
      <c r="L50">
        <v>2</v>
      </c>
      <c r="M50">
        <v>1</v>
      </c>
      <c r="N50">
        <v>2</v>
      </c>
      <c r="O50">
        <v>0.12</v>
      </c>
      <c r="P50">
        <v>1</v>
      </c>
      <c r="Q50">
        <v>0.5</v>
      </c>
      <c r="R50">
        <v>32</v>
      </c>
      <c r="S50">
        <v>8</v>
      </c>
    </row>
    <row r="51" spans="1:19" x14ac:dyDescent="0.2">
      <c r="A51">
        <v>701238</v>
      </c>
      <c r="B51" t="s">
        <v>9</v>
      </c>
      <c r="E51" t="s">
        <v>327</v>
      </c>
      <c r="G51" t="s">
        <v>181</v>
      </c>
      <c r="H51" t="s">
        <v>11</v>
      </c>
      <c r="I51">
        <v>60</v>
      </c>
      <c r="J51">
        <v>0.12</v>
      </c>
      <c r="K51">
        <v>1</v>
      </c>
      <c r="L51">
        <v>2</v>
      </c>
      <c r="M51">
        <v>0.25</v>
      </c>
      <c r="N51">
        <v>2</v>
      </c>
      <c r="O51">
        <v>0.12</v>
      </c>
      <c r="P51">
        <v>1</v>
      </c>
      <c r="Q51">
        <v>0.5</v>
      </c>
      <c r="R51">
        <v>256</v>
      </c>
      <c r="S51">
        <v>8</v>
      </c>
    </row>
    <row r="52" spans="1:19" x14ac:dyDescent="0.2">
      <c r="A52">
        <v>701676</v>
      </c>
      <c r="B52" t="s">
        <v>9</v>
      </c>
      <c r="C52">
        <v>0</v>
      </c>
      <c r="D52" t="s">
        <v>108</v>
      </c>
      <c r="E52" t="s">
        <v>338</v>
      </c>
      <c r="F52">
        <v>0</v>
      </c>
      <c r="G52" t="s">
        <v>181</v>
      </c>
      <c r="H52" t="s">
        <v>8</v>
      </c>
      <c r="I52">
        <v>45.2</v>
      </c>
      <c r="J52">
        <v>0.5</v>
      </c>
      <c r="K52">
        <v>2</v>
      </c>
      <c r="L52">
        <v>2</v>
      </c>
      <c r="M52">
        <v>0.25</v>
      </c>
      <c r="N52">
        <v>2</v>
      </c>
      <c r="O52">
        <v>0.5</v>
      </c>
      <c r="P52">
        <v>1</v>
      </c>
      <c r="Q52">
        <v>0.5</v>
      </c>
      <c r="R52">
        <v>32</v>
      </c>
      <c r="S52">
        <v>1</v>
      </c>
    </row>
    <row r="53" spans="1:19" x14ac:dyDescent="0.2">
      <c r="A53">
        <v>702130</v>
      </c>
      <c r="B53" t="s">
        <v>9</v>
      </c>
      <c r="E53" t="s">
        <v>330</v>
      </c>
      <c r="G53" t="s">
        <v>181</v>
      </c>
      <c r="H53" t="s">
        <v>8</v>
      </c>
      <c r="I53">
        <v>61</v>
      </c>
      <c r="J53">
        <v>2</v>
      </c>
      <c r="K53">
        <v>0.5</v>
      </c>
      <c r="L53">
        <v>2</v>
      </c>
      <c r="M53">
        <v>0.5</v>
      </c>
      <c r="N53">
        <v>2</v>
      </c>
      <c r="O53">
        <v>8</v>
      </c>
      <c r="P53">
        <v>1</v>
      </c>
      <c r="Q53">
        <v>0.5</v>
      </c>
      <c r="R53">
        <v>128</v>
      </c>
      <c r="S53">
        <v>8</v>
      </c>
    </row>
    <row r="54" spans="1:19" x14ac:dyDescent="0.2">
      <c r="A54">
        <v>702396</v>
      </c>
      <c r="B54" t="s">
        <v>9</v>
      </c>
      <c r="C54">
        <v>0</v>
      </c>
      <c r="D54" t="s">
        <v>104</v>
      </c>
      <c r="E54" t="s">
        <v>105</v>
      </c>
      <c r="F54">
        <v>0</v>
      </c>
      <c r="G54" t="s">
        <v>181</v>
      </c>
      <c r="H54" t="s">
        <v>8</v>
      </c>
      <c r="I54">
        <v>46</v>
      </c>
      <c r="J54">
        <v>0.12</v>
      </c>
      <c r="K54">
        <v>0.5</v>
      </c>
      <c r="L54">
        <v>2</v>
      </c>
      <c r="M54">
        <v>0.25</v>
      </c>
      <c r="N54">
        <v>2</v>
      </c>
      <c r="O54">
        <v>0.12</v>
      </c>
      <c r="P54">
        <v>1</v>
      </c>
      <c r="Q54">
        <v>0.5</v>
      </c>
      <c r="R54">
        <v>32</v>
      </c>
      <c r="S54">
        <v>1</v>
      </c>
    </row>
    <row r="55" spans="1:19" x14ac:dyDescent="0.2">
      <c r="A55">
        <v>702396</v>
      </c>
      <c r="B55" t="s">
        <v>9</v>
      </c>
      <c r="C55">
        <v>3</v>
      </c>
      <c r="D55" t="s">
        <v>104</v>
      </c>
      <c r="E55" t="s">
        <v>105</v>
      </c>
      <c r="F55">
        <v>0</v>
      </c>
      <c r="G55" t="s">
        <v>181</v>
      </c>
      <c r="H55" t="s">
        <v>11</v>
      </c>
      <c r="I55">
        <v>47</v>
      </c>
      <c r="J55">
        <v>0.12</v>
      </c>
      <c r="K55">
        <v>0.5</v>
      </c>
      <c r="L55">
        <v>2</v>
      </c>
      <c r="M55">
        <v>0.25</v>
      </c>
      <c r="N55">
        <v>2</v>
      </c>
      <c r="O55">
        <v>0.12</v>
      </c>
      <c r="P55">
        <v>1</v>
      </c>
      <c r="Q55">
        <v>0.5</v>
      </c>
      <c r="R55">
        <v>32</v>
      </c>
      <c r="S55">
        <v>1</v>
      </c>
    </row>
    <row r="56" spans="1:19" x14ac:dyDescent="0.2">
      <c r="A56">
        <v>703561</v>
      </c>
      <c r="B56" t="s">
        <v>9</v>
      </c>
      <c r="E56" t="s">
        <v>327</v>
      </c>
      <c r="G56" t="s">
        <v>181</v>
      </c>
      <c r="H56" t="s">
        <v>8</v>
      </c>
      <c r="I56">
        <v>45</v>
      </c>
      <c r="J56">
        <v>0.12</v>
      </c>
      <c r="K56">
        <v>0.5</v>
      </c>
      <c r="L56">
        <v>2</v>
      </c>
      <c r="M56">
        <v>0.25</v>
      </c>
      <c r="N56">
        <v>2</v>
      </c>
      <c r="O56">
        <v>0.12</v>
      </c>
      <c r="P56">
        <v>1</v>
      </c>
      <c r="Q56">
        <v>0.5</v>
      </c>
      <c r="R56">
        <v>32</v>
      </c>
      <c r="S56">
        <v>1</v>
      </c>
    </row>
    <row r="57" spans="1:19" x14ac:dyDescent="0.2">
      <c r="A57">
        <v>703561</v>
      </c>
      <c r="B57" t="s">
        <v>9</v>
      </c>
      <c r="C57">
        <v>3</v>
      </c>
      <c r="D57" t="s">
        <v>97</v>
      </c>
      <c r="E57" t="s">
        <v>98</v>
      </c>
      <c r="F57">
        <v>0</v>
      </c>
      <c r="G57" t="s">
        <v>181</v>
      </c>
      <c r="H57" t="s">
        <v>11</v>
      </c>
      <c r="I57">
        <v>48</v>
      </c>
      <c r="J57">
        <v>0.12</v>
      </c>
      <c r="K57">
        <v>0.5</v>
      </c>
      <c r="L57">
        <v>2</v>
      </c>
      <c r="M57">
        <v>0.25</v>
      </c>
      <c r="N57">
        <v>2</v>
      </c>
      <c r="O57">
        <v>0.12</v>
      </c>
      <c r="P57">
        <v>1</v>
      </c>
      <c r="Q57">
        <v>0.5</v>
      </c>
      <c r="R57">
        <v>256</v>
      </c>
      <c r="S57">
        <v>1</v>
      </c>
    </row>
    <row r="58" spans="1:19" x14ac:dyDescent="0.2">
      <c r="A58">
        <v>704761</v>
      </c>
      <c r="B58" t="s">
        <v>9</v>
      </c>
      <c r="C58">
        <v>3</v>
      </c>
      <c r="D58" t="s">
        <v>97</v>
      </c>
      <c r="E58" t="s">
        <v>98</v>
      </c>
      <c r="F58">
        <v>0</v>
      </c>
      <c r="G58" t="s">
        <v>181</v>
      </c>
      <c r="H58" t="s">
        <v>11</v>
      </c>
      <c r="I58">
        <v>49</v>
      </c>
      <c r="J58">
        <v>0.12</v>
      </c>
      <c r="K58">
        <v>0.5</v>
      </c>
      <c r="L58">
        <v>2</v>
      </c>
      <c r="M58">
        <v>0.25</v>
      </c>
      <c r="N58">
        <v>2</v>
      </c>
      <c r="O58">
        <v>0.12</v>
      </c>
      <c r="P58">
        <v>1</v>
      </c>
      <c r="Q58">
        <v>0.5</v>
      </c>
      <c r="R58">
        <v>32</v>
      </c>
      <c r="S58">
        <v>1</v>
      </c>
    </row>
    <row r="59" spans="1:19" x14ac:dyDescent="0.2">
      <c r="A59">
        <v>705674</v>
      </c>
      <c r="B59" t="s">
        <v>9</v>
      </c>
      <c r="C59">
        <v>3</v>
      </c>
      <c r="D59" t="s">
        <v>97</v>
      </c>
      <c r="E59" t="s">
        <v>98</v>
      </c>
      <c r="F59">
        <v>1</v>
      </c>
      <c r="G59" t="s">
        <v>181</v>
      </c>
      <c r="H59" t="s">
        <v>8</v>
      </c>
      <c r="I59">
        <v>51</v>
      </c>
      <c r="J59">
        <v>0.12</v>
      </c>
      <c r="K59">
        <v>0.5</v>
      </c>
      <c r="L59">
        <v>2</v>
      </c>
      <c r="M59">
        <v>0.25</v>
      </c>
      <c r="N59">
        <v>2</v>
      </c>
      <c r="O59">
        <v>0.12</v>
      </c>
      <c r="P59">
        <v>1</v>
      </c>
      <c r="Q59">
        <v>0.5</v>
      </c>
      <c r="R59">
        <v>32</v>
      </c>
      <c r="S59">
        <v>1</v>
      </c>
    </row>
    <row r="60" spans="1:19" x14ac:dyDescent="0.2">
      <c r="A60">
        <v>705674</v>
      </c>
      <c r="B60" t="s">
        <v>9</v>
      </c>
      <c r="C60">
        <v>3</v>
      </c>
      <c r="D60" t="s">
        <v>109</v>
      </c>
      <c r="E60" t="s">
        <v>110</v>
      </c>
      <c r="F60">
        <v>1</v>
      </c>
      <c r="G60" t="s">
        <v>181</v>
      </c>
      <c r="H60" t="s">
        <v>11</v>
      </c>
      <c r="I60">
        <v>52.2</v>
      </c>
      <c r="J60">
        <v>0.12</v>
      </c>
      <c r="K60">
        <v>1</v>
      </c>
      <c r="L60">
        <v>2</v>
      </c>
      <c r="M60">
        <v>4</v>
      </c>
      <c r="N60">
        <v>2</v>
      </c>
      <c r="O60">
        <v>0.12</v>
      </c>
      <c r="P60">
        <v>1</v>
      </c>
      <c r="Q60">
        <v>4</v>
      </c>
      <c r="R60">
        <v>32</v>
      </c>
      <c r="S60">
        <v>8</v>
      </c>
    </row>
    <row r="61" spans="1:19" x14ac:dyDescent="0.2">
      <c r="A61">
        <v>802145</v>
      </c>
      <c r="B61" t="s">
        <v>9</v>
      </c>
      <c r="E61" t="s">
        <v>331</v>
      </c>
      <c r="G61" t="s">
        <v>181</v>
      </c>
      <c r="H61" t="s">
        <v>11</v>
      </c>
      <c r="I61">
        <v>46</v>
      </c>
      <c r="J61">
        <v>0.12</v>
      </c>
      <c r="K61">
        <v>1</v>
      </c>
      <c r="L61">
        <v>2</v>
      </c>
      <c r="M61">
        <v>0.25</v>
      </c>
      <c r="N61">
        <v>2</v>
      </c>
      <c r="O61">
        <v>0.12</v>
      </c>
      <c r="P61">
        <v>1</v>
      </c>
      <c r="Q61">
        <v>0.5</v>
      </c>
      <c r="R61">
        <v>256</v>
      </c>
      <c r="S61">
        <v>1</v>
      </c>
    </row>
    <row r="62" spans="1:19" x14ac:dyDescent="0.2">
      <c r="A62">
        <v>802516</v>
      </c>
      <c r="B62" t="s">
        <v>9</v>
      </c>
      <c r="E62" t="s">
        <v>330</v>
      </c>
      <c r="G62" t="s">
        <v>181</v>
      </c>
      <c r="H62" t="s">
        <v>8</v>
      </c>
      <c r="I62">
        <v>62</v>
      </c>
      <c r="J62">
        <v>0.12</v>
      </c>
      <c r="K62">
        <v>0.5</v>
      </c>
      <c r="L62">
        <v>2</v>
      </c>
      <c r="M62">
        <v>0.25</v>
      </c>
      <c r="N62">
        <v>2</v>
      </c>
      <c r="O62">
        <v>0.12</v>
      </c>
      <c r="P62">
        <v>1</v>
      </c>
      <c r="Q62">
        <v>0.5</v>
      </c>
      <c r="R62">
        <v>256</v>
      </c>
      <c r="S62">
        <v>1</v>
      </c>
    </row>
    <row r="63" spans="1:19" x14ac:dyDescent="0.2">
      <c r="A63">
        <v>802530</v>
      </c>
      <c r="B63" t="s">
        <v>9</v>
      </c>
      <c r="C63">
        <v>1</v>
      </c>
      <c r="D63" t="s">
        <v>90</v>
      </c>
      <c r="E63" t="s">
        <v>91</v>
      </c>
      <c r="F63">
        <v>0</v>
      </c>
      <c r="G63" t="s">
        <v>181</v>
      </c>
      <c r="H63" t="s">
        <v>11</v>
      </c>
      <c r="I63">
        <v>54</v>
      </c>
      <c r="J63">
        <v>0.12</v>
      </c>
      <c r="K63">
        <v>2</v>
      </c>
      <c r="L63">
        <v>2</v>
      </c>
      <c r="M63">
        <v>4</v>
      </c>
      <c r="N63">
        <v>2</v>
      </c>
      <c r="O63">
        <v>0.12</v>
      </c>
      <c r="P63">
        <v>1</v>
      </c>
      <c r="Q63">
        <v>0.5</v>
      </c>
      <c r="R63">
        <v>32</v>
      </c>
      <c r="S63">
        <v>1</v>
      </c>
    </row>
    <row r="64" spans="1:19" x14ac:dyDescent="0.2">
      <c r="A64">
        <v>802939</v>
      </c>
      <c r="B64" t="s">
        <v>9</v>
      </c>
      <c r="C64">
        <v>3</v>
      </c>
      <c r="D64" t="s">
        <v>104</v>
      </c>
      <c r="E64" t="s">
        <v>105</v>
      </c>
      <c r="F64">
        <v>1</v>
      </c>
      <c r="G64" t="s">
        <v>181</v>
      </c>
      <c r="H64" t="s">
        <v>8</v>
      </c>
      <c r="I64">
        <v>56</v>
      </c>
      <c r="J64">
        <v>0.12</v>
      </c>
      <c r="K64">
        <v>0.5</v>
      </c>
      <c r="L64">
        <v>2</v>
      </c>
      <c r="M64">
        <v>0.25</v>
      </c>
      <c r="N64">
        <v>2</v>
      </c>
      <c r="O64">
        <v>0.12</v>
      </c>
      <c r="P64">
        <v>1</v>
      </c>
      <c r="Q64">
        <v>0.5</v>
      </c>
      <c r="R64">
        <v>32</v>
      </c>
      <c r="S64">
        <v>1</v>
      </c>
    </row>
    <row r="65" spans="1:19" x14ac:dyDescent="0.2">
      <c r="A65">
        <v>802939</v>
      </c>
      <c r="B65" t="s">
        <v>9</v>
      </c>
      <c r="E65" t="s">
        <v>330</v>
      </c>
      <c r="G65" t="s">
        <v>181</v>
      </c>
      <c r="H65" t="s">
        <v>11</v>
      </c>
      <c r="I65">
        <v>63</v>
      </c>
      <c r="J65">
        <v>0.25</v>
      </c>
      <c r="K65">
        <v>0.5</v>
      </c>
      <c r="L65">
        <v>2</v>
      </c>
      <c r="M65">
        <v>0.5</v>
      </c>
      <c r="N65">
        <v>2</v>
      </c>
      <c r="O65">
        <v>2</v>
      </c>
      <c r="P65">
        <v>1</v>
      </c>
      <c r="Q65">
        <v>0.5</v>
      </c>
      <c r="R65">
        <v>32</v>
      </c>
      <c r="S65">
        <v>1</v>
      </c>
    </row>
    <row r="66" spans="1:19" x14ac:dyDescent="0.2">
      <c r="A66">
        <v>802974</v>
      </c>
      <c r="B66" t="s">
        <v>9</v>
      </c>
      <c r="C66">
        <v>1</v>
      </c>
      <c r="D66" t="s">
        <v>104</v>
      </c>
      <c r="E66" t="s">
        <v>105</v>
      </c>
      <c r="F66">
        <v>0</v>
      </c>
      <c r="G66" t="s">
        <v>181</v>
      </c>
      <c r="H66" t="s">
        <v>8</v>
      </c>
      <c r="I66">
        <v>57</v>
      </c>
      <c r="J66">
        <v>0.12</v>
      </c>
      <c r="K66">
        <v>0.5</v>
      </c>
      <c r="L66">
        <v>2</v>
      </c>
      <c r="M66">
        <v>0.25</v>
      </c>
      <c r="N66">
        <v>2</v>
      </c>
      <c r="O66">
        <v>0.12</v>
      </c>
      <c r="P66">
        <v>1</v>
      </c>
      <c r="Q66">
        <v>0.5</v>
      </c>
      <c r="R66">
        <v>32</v>
      </c>
      <c r="S66">
        <v>1</v>
      </c>
    </row>
    <row r="67" spans="1:19" x14ac:dyDescent="0.2">
      <c r="A67">
        <v>802974</v>
      </c>
      <c r="B67" t="s">
        <v>9</v>
      </c>
      <c r="C67">
        <v>1</v>
      </c>
      <c r="D67" t="s">
        <v>90</v>
      </c>
      <c r="E67" t="s">
        <v>91</v>
      </c>
      <c r="F67">
        <v>0</v>
      </c>
      <c r="G67" t="s">
        <v>181</v>
      </c>
      <c r="H67" t="s">
        <v>11</v>
      </c>
      <c r="I67">
        <v>58</v>
      </c>
      <c r="J67">
        <v>0.12</v>
      </c>
      <c r="K67">
        <v>0.5</v>
      </c>
      <c r="L67">
        <v>2</v>
      </c>
      <c r="M67">
        <v>4</v>
      </c>
      <c r="N67">
        <v>2</v>
      </c>
      <c r="O67">
        <v>0.12</v>
      </c>
      <c r="P67">
        <v>1</v>
      </c>
      <c r="Q67">
        <v>0.5</v>
      </c>
      <c r="R67">
        <v>32</v>
      </c>
      <c r="S67">
        <v>1</v>
      </c>
    </row>
    <row r="68" spans="1:19" x14ac:dyDescent="0.2">
      <c r="A68">
        <v>803001</v>
      </c>
      <c r="B68" t="s">
        <v>9</v>
      </c>
      <c r="C68">
        <v>1</v>
      </c>
      <c r="E68" t="s">
        <v>338</v>
      </c>
      <c r="F68">
        <v>1</v>
      </c>
      <c r="G68" t="s">
        <v>181</v>
      </c>
      <c r="H68" t="s">
        <v>8</v>
      </c>
    </row>
    <row r="69" spans="1:19" x14ac:dyDescent="0.2">
      <c r="A69">
        <v>803471</v>
      </c>
      <c r="B69" t="s">
        <v>9</v>
      </c>
      <c r="E69" t="s">
        <v>326</v>
      </c>
      <c r="G69" t="s">
        <v>181</v>
      </c>
      <c r="H69" t="s">
        <v>11</v>
      </c>
      <c r="I69">
        <v>47</v>
      </c>
      <c r="J69">
        <v>0.12</v>
      </c>
      <c r="K69">
        <v>0.5</v>
      </c>
      <c r="L69">
        <v>2</v>
      </c>
      <c r="M69">
        <v>4</v>
      </c>
      <c r="N69">
        <v>2</v>
      </c>
      <c r="O69">
        <v>0.12</v>
      </c>
      <c r="P69">
        <v>1</v>
      </c>
      <c r="Q69">
        <v>0.5</v>
      </c>
      <c r="R69">
        <v>32</v>
      </c>
      <c r="S69">
        <v>1</v>
      </c>
    </row>
    <row r="70" spans="1:19" x14ac:dyDescent="0.2">
      <c r="A70">
        <v>804629</v>
      </c>
      <c r="B70" t="s">
        <v>9</v>
      </c>
      <c r="C70">
        <v>3</v>
      </c>
      <c r="D70" t="s">
        <v>97</v>
      </c>
      <c r="E70" t="s">
        <v>98</v>
      </c>
      <c r="F70">
        <v>0</v>
      </c>
      <c r="G70" t="s">
        <v>181</v>
      </c>
      <c r="H70" t="s">
        <v>8</v>
      </c>
      <c r="I70">
        <v>60</v>
      </c>
      <c r="J70">
        <v>0.5</v>
      </c>
      <c r="K70">
        <v>2</v>
      </c>
      <c r="L70">
        <v>2</v>
      </c>
      <c r="M70">
        <v>0.5</v>
      </c>
      <c r="N70">
        <v>2</v>
      </c>
      <c r="O70">
        <v>0.5</v>
      </c>
      <c r="P70">
        <v>1</v>
      </c>
      <c r="Q70">
        <v>0.5</v>
      </c>
      <c r="R70">
        <v>32</v>
      </c>
      <c r="S70">
        <v>2</v>
      </c>
    </row>
    <row r="71" spans="1:19" x14ac:dyDescent="0.2">
      <c r="A71">
        <v>805570</v>
      </c>
      <c r="B71" t="s">
        <v>9</v>
      </c>
      <c r="E71" t="s">
        <v>330</v>
      </c>
      <c r="G71" t="s">
        <v>181</v>
      </c>
      <c r="H71" t="s">
        <v>8</v>
      </c>
      <c r="I71">
        <v>48</v>
      </c>
      <c r="J71">
        <v>0.12</v>
      </c>
      <c r="K71">
        <v>0.5</v>
      </c>
      <c r="L71">
        <v>2</v>
      </c>
      <c r="M71">
        <v>0.25</v>
      </c>
      <c r="N71">
        <v>2</v>
      </c>
      <c r="O71">
        <v>0.12</v>
      </c>
      <c r="P71">
        <v>1</v>
      </c>
      <c r="Q71">
        <v>0.5</v>
      </c>
      <c r="R71">
        <v>256</v>
      </c>
      <c r="S71">
        <v>1</v>
      </c>
    </row>
    <row r="72" spans="1:19" x14ac:dyDescent="0.2">
      <c r="I72" t="s">
        <v>350</v>
      </c>
      <c r="J72" s="79">
        <f>GEOMEAN(J2:J71)</f>
        <v>0.18670141360871312</v>
      </c>
      <c r="K72" s="79">
        <f t="shared" ref="K72:S72" si="0">GEOMEAN(K2:K71)</f>
        <v>0.65578933641679105</v>
      </c>
      <c r="L72" s="79">
        <f t="shared" si="0"/>
        <v>2.0611910895040189</v>
      </c>
      <c r="M72" s="79">
        <f t="shared" si="0"/>
        <v>0.44769239307670861</v>
      </c>
      <c r="N72" s="79">
        <f t="shared" si="0"/>
        <v>2.0201924756972165</v>
      </c>
      <c r="O72" s="79">
        <f t="shared" si="0"/>
        <v>0.24256946896310314</v>
      </c>
      <c r="P72" s="79">
        <f t="shared" si="0"/>
        <v>1</v>
      </c>
      <c r="Q72" s="79">
        <f t="shared" si="0"/>
        <v>0.55283755800662415</v>
      </c>
      <c r="R72" s="79">
        <f t="shared" si="0"/>
        <v>85.644568818862027</v>
      </c>
      <c r="S72" s="79">
        <f t="shared" si="0"/>
        <v>1.3653542935689789</v>
      </c>
    </row>
    <row r="73" spans="1:19" x14ac:dyDescent="0.2">
      <c r="I73" t="s">
        <v>373</v>
      </c>
      <c r="J73" s="79">
        <f>_xlfn.PERCENTILE.EXC(J2:J71,0.9)</f>
        <v>1</v>
      </c>
      <c r="K73" s="79">
        <f t="shared" ref="K73:S73" si="1">_xlfn.PERCENTILE.EXC(K2:K71,0.9)</f>
        <v>2</v>
      </c>
      <c r="L73" s="79">
        <f t="shared" si="1"/>
        <v>2</v>
      </c>
      <c r="M73" s="79">
        <f t="shared" si="1"/>
        <v>4</v>
      </c>
      <c r="N73" s="79">
        <f t="shared" si="1"/>
        <v>2</v>
      </c>
      <c r="O73" s="79">
        <f t="shared" si="1"/>
        <v>2</v>
      </c>
      <c r="P73" s="79">
        <f t="shared" si="1"/>
        <v>1</v>
      </c>
      <c r="Q73" s="79">
        <f t="shared" si="1"/>
        <v>0.5</v>
      </c>
      <c r="R73" s="79">
        <f t="shared" si="1"/>
        <v>256</v>
      </c>
      <c r="S73" s="79">
        <f t="shared" si="1"/>
        <v>8</v>
      </c>
    </row>
    <row r="75" spans="1:19" x14ac:dyDescent="0.2">
      <c r="A75">
        <v>33</v>
      </c>
      <c r="B75" t="s">
        <v>174</v>
      </c>
      <c r="C75">
        <v>2</v>
      </c>
      <c r="D75" t="s">
        <v>104</v>
      </c>
      <c r="E75" t="s">
        <v>105</v>
      </c>
      <c r="F75">
        <v>1</v>
      </c>
      <c r="G75" t="s">
        <v>181</v>
      </c>
      <c r="H75" t="s">
        <v>8</v>
      </c>
      <c r="I75">
        <v>47</v>
      </c>
      <c r="J75">
        <v>0.25</v>
      </c>
      <c r="K75">
        <v>0.5</v>
      </c>
      <c r="L75">
        <v>2</v>
      </c>
      <c r="M75">
        <v>0.25</v>
      </c>
      <c r="N75">
        <v>2</v>
      </c>
      <c r="O75">
        <v>0.25</v>
      </c>
      <c r="P75">
        <v>1</v>
      </c>
      <c r="Q75">
        <v>0.5</v>
      </c>
      <c r="R75">
        <v>256</v>
      </c>
      <c r="S75">
        <v>2</v>
      </c>
    </row>
    <row r="76" spans="1:19" x14ac:dyDescent="0.2">
      <c r="A76">
        <v>386</v>
      </c>
      <c r="B76" t="s">
        <v>174</v>
      </c>
      <c r="C76">
        <v>1</v>
      </c>
      <c r="D76" t="s">
        <v>104</v>
      </c>
      <c r="E76" t="s">
        <v>105</v>
      </c>
      <c r="F76">
        <v>1</v>
      </c>
      <c r="G76" t="s">
        <v>181</v>
      </c>
      <c r="H76" t="s">
        <v>8</v>
      </c>
      <c r="I76">
        <v>48</v>
      </c>
      <c r="J76">
        <v>0.25</v>
      </c>
      <c r="K76">
        <v>0.5</v>
      </c>
      <c r="L76">
        <v>2</v>
      </c>
      <c r="M76">
        <v>0.25</v>
      </c>
      <c r="N76">
        <v>2</v>
      </c>
      <c r="O76">
        <v>0.5</v>
      </c>
      <c r="P76">
        <v>1</v>
      </c>
      <c r="Q76">
        <v>0.5</v>
      </c>
      <c r="R76">
        <v>256</v>
      </c>
      <c r="S76">
        <v>2</v>
      </c>
    </row>
    <row r="77" spans="1:19" x14ac:dyDescent="0.2">
      <c r="A77">
        <v>460</v>
      </c>
      <c r="B77" t="s">
        <v>174</v>
      </c>
      <c r="C77">
        <v>2</v>
      </c>
      <c r="D77" t="s">
        <v>104</v>
      </c>
      <c r="E77" t="s">
        <v>105</v>
      </c>
      <c r="F77">
        <v>1</v>
      </c>
      <c r="G77" t="s">
        <v>181</v>
      </c>
      <c r="H77" t="s">
        <v>8</v>
      </c>
      <c r="I77">
        <v>49</v>
      </c>
      <c r="J77">
        <v>0.12</v>
      </c>
      <c r="K77">
        <v>0.5</v>
      </c>
      <c r="L77">
        <v>2</v>
      </c>
      <c r="M77">
        <v>0.25</v>
      </c>
      <c r="N77">
        <v>2</v>
      </c>
      <c r="O77">
        <v>0.12</v>
      </c>
      <c r="P77">
        <v>1</v>
      </c>
      <c r="Q77">
        <v>0.5</v>
      </c>
      <c r="R77">
        <v>256</v>
      </c>
      <c r="S77">
        <v>2</v>
      </c>
    </row>
    <row r="78" spans="1:19" x14ac:dyDescent="0.2">
      <c r="A78">
        <v>618</v>
      </c>
      <c r="B78" t="s">
        <v>174</v>
      </c>
      <c r="C78">
        <v>3</v>
      </c>
      <c r="D78" t="s">
        <v>104</v>
      </c>
      <c r="E78" t="s">
        <v>105</v>
      </c>
      <c r="F78">
        <v>1</v>
      </c>
      <c r="G78" t="s">
        <v>181</v>
      </c>
      <c r="H78" t="s">
        <v>11</v>
      </c>
      <c r="I78">
        <v>50</v>
      </c>
      <c r="J78">
        <v>0.12</v>
      </c>
      <c r="K78">
        <v>0.5</v>
      </c>
      <c r="L78">
        <v>2</v>
      </c>
      <c r="M78">
        <v>0.25</v>
      </c>
      <c r="N78">
        <v>2</v>
      </c>
      <c r="O78">
        <v>0.25</v>
      </c>
      <c r="P78">
        <v>1</v>
      </c>
      <c r="Q78">
        <v>0.5</v>
      </c>
      <c r="R78">
        <v>256</v>
      </c>
      <c r="S78">
        <v>2</v>
      </c>
    </row>
    <row r="79" spans="1:19" x14ac:dyDescent="0.2">
      <c r="A79">
        <v>641</v>
      </c>
      <c r="B79" t="s">
        <v>174</v>
      </c>
      <c r="C79">
        <v>1</v>
      </c>
      <c r="D79" t="s">
        <v>104</v>
      </c>
      <c r="E79" t="s">
        <v>105</v>
      </c>
      <c r="F79">
        <v>1</v>
      </c>
      <c r="G79" t="s">
        <v>181</v>
      </c>
      <c r="H79" t="s">
        <v>8</v>
      </c>
      <c r="I79">
        <v>51</v>
      </c>
      <c r="J79">
        <v>0.12</v>
      </c>
      <c r="K79">
        <v>0.5</v>
      </c>
      <c r="L79">
        <v>2</v>
      </c>
      <c r="M79">
        <v>4</v>
      </c>
      <c r="N79">
        <v>2</v>
      </c>
      <c r="O79">
        <v>0.12</v>
      </c>
      <c r="P79">
        <v>1</v>
      </c>
      <c r="Q79">
        <v>0.5</v>
      </c>
      <c r="R79">
        <v>128</v>
      </c>
      <c r="S79">
        <v>2</v>
      </c>
    </row>
    <row r="80" spans="1:19" x14ac:dyDescent="0.2">
      <c r="A80">
        <v>925</v>
      </c>
      <c r="B80" t="s">
        <v>174</v>
      </c>
      <c r="C80">
        <v>1</v>
      </c>
      <c r="D80" t="s">
        <v>90</v>
      </c>
      <c r="E80" t="s">
        <v>91</v>
      </c>
      <c r="F80">
        <v>0</v>
      </c>
      <c r="G80" t="s">
        <v>181</v>
      </c>
      <c r="H80" t="s">
        <v>8</v>
      </c>
      <c r="I80">
        <v>52</v>
      </c>
      <c r="J80">
        <v>0.12</v>
      </c>
      <c r="K80">
        <v>0.5</v>
      </c>
      <c r="L80">
        <v>2</v>
      </c>
      <c r="M80">
        <v>4</v>
      </c>
      <c r="N80">
        <v>2</v>
      </c>
      <c r="O80">
        <v>0.12</v>
      </c>
      <c r="P80">
        <v>1</v>
      </c>
      <c r="Q80">
        <v>0.5</v>
      </c>
      <c r="R80">
        <v>32</v>
      </c>
      <c r="S80">
        <v>1</v>
      </c>
    </row>
    <row r="81" spans="1:19" x14ac:dyDescent="0.2">
      <c r="A81">
        <v>1053</v>
      </c>
      <c r="B81" t="s">
        <v>174</v>
      </c>
      <c r="C81">
        <v>2</v>
      </c>
      <c r="D81" t="s">
        <v>104</v>
      </c>
      <c r="E81" t="s">
        <v>105</v>
      </c>
      <c r="F81">
        <v>0</v>
      </c>
      <c r="G81" t="s">
        <v>181</v>
      </c>
      <c r="H81" t="s">
        <v>8</v>
      </c>
      <c r="I81">
        <v>53</v>
      </c>
      <c r="J81">
        <v>0.12</v>
      </c>
      <c r="K81">
        <v>0.5</v>
      </c>
      <c r="L81">
        <v>2</v>
      </c>
      <c r="M81">
        <v>0.25</v>
      </c>
      <c r="N81">
        <v>2</v>
      </c>
      <c r="O81">
        <v>0.12</v>
      </c>
      <c r="P81">
        <v>1</v>
      </c>
      <c r="Q81">
        <v>0.5</v>
      </c>
      <c r="R81">
        <v>128</v>
      </c>
      <c r="S81">
        <v>1</v>
      </c>
    </row>
    <row r="82" spans="1:19" x14ac:dyDescent="0.2">
      <c r="A82">
        <v>1053</v>
      </c>
      <c r="B82" t="s">
        <v>174</v>
      </c>
      <c r="C82">
        <v>2</v>
      </c>
      <c r="D82" t="s">
        <v>104</v>
      </c>
      <c r="E82" t="s">
        <v>105</v>
      </c>
      <c r="F82">
        <v>1</v>
      </c>
      <c r="G82" t="s">
        <v>181</v>
      </c>
      <c r="H82" t="s">
        <v>11</v>
      </c>
      <c r="I82">
        <v>54</v>
      </c>
      <c r="J82">
        <v>0.12</v>
      </c>
      <c r="K82">
        <v>0.5</v>
      </c>
      <c r="L82">
        <v>2</v>
      </c>
      <c r="M82">
        <v>0.25</v>
      </c>
      <c r="N82">
        <v>2</v>
      </c>
      <c r="O82">
        <v>0.25</v>
      </c>
      <c r="P82">
        <v>1</v>
      </c>
      <c r="Q82">
        <v>0.5</v>
      </c>
      <c r="R82">
        <v>256</v>
      </c>
      <c r="S82">
        <v>2</v>
      </c>
    </row>
    <row r="83" spans="1:19" x14ac:dyDescent="0.2">
      <c r="A83">
        <v>1085</v>
      </c>
      <c r="B83" t="s">
        <v>174</v>
      </c>
      <c r="C83">
        <v>3</v>
      </c>
      <c r="D83" t="s">
        <v>104</v>
      </c>
      <c r="E83" t="s">
        <v>105</v>
      </c>
      <c r="F83">
        <v>1</v>
      </c>
      <c r="G83" t="s">
        <v>181</v>
      </c>
      <c r="H83" t="s">
        <v>11</v>
      </c>
      <c r="I83">
        <v>55</v>
      </c>
      <c r="J83">
        <v>0.12</v>
      </c>
      <c r="K83">
        <v>0.5</v>
      </c>
      <c r="L83">
        <v>2</v>
      </c>
      <c r="M83">
        <v>0.25</v>
      </c>
      <c r="N83">
        <v>2</v>
      </c>
      <c r="O83">
        <v>0.25</v>
      </c>
      <c r="P83">
        <v>1</v>
      </c>
      <c r="Q83">
        <v>0.5</v>
      </c>
      <c r="R83">
        <v>256</v>
      </c>
      <c r="S83">
        <v>2</v>
      </c>
    </row>
    <row r="84" spans="1:19" x14ac:dyDescent="0.2">
      <c r="A84">
        <v>1278</v>
      </c>
      <c r="B84" t="s">
        <v>174</v>
      </c>
      <c r="C84">
        <v>1</v>
      </c>
      <c r="D84" t="s">
        <v>90</v>
      </c>
      <c r="E84" t="s">
        <v>91</v>
      </c>
      <c r="F84">
        <v>0</v>
      </c>
      <c r="G84" t="s">
        <v>181</v>
      </c>
      <c r="H84" t="s">
        <v>8</v>
      </c>
      <c r="I84">
        <v>56</v>
      </c>
      <c r="J84">
        <v>0.12</v>
      </c>
      <c r="K84">
        <v>0.5</v>
      </c>
      <c r="L84">
        <v>2</v>
      </c>
      <c r="M84">
        <v>0.5</v>
      </c>
      <c r="N84">
        <v>2</v>
      </c>
      <c r="O84">
        <v>0.12</v>
      </c>
      <c r="P84">
        <v>1</v>
      </c>
      <c r="Q84">
        <v>0.5</v>
      </c>
      <c r="R84">
        <v>32</v>
      </c>
      <c r="S84">
        <v>1</v>
      </c>
    </row>
    <row r="85" spans="1:19" x14ac:dyDescent="0.2">
      <c r="A85">
        <v>1278</v>
      </c>
      <c r="B85" t="s">
        <v>174</v>
      </c>
      <c r="C85">
        <v>1</v>
      </c>
      <c r="D85" t="s">
        <v>90</v>
      </c>
      <c r="E85" t="s">
        <v>91</v>
      </c>
      <c r="F85">
        <v>0</v>
      </c>
      <c r="G85" t="s">
        <v>181</v>
      </c>
      <c r="H85" t="s">
        <v>11</v>
      </c>
      <c r="I85">
        <v>57</v>
      </c>
      <c r="J85">
        <v>0.12</v>
      </c>
      <c r="K85">
        <v>0.5</v>
      </c>
      <c r="L85">
        <v>2</v>
      </c>
      <c r="M85">
        <v>4</v>
      </c>
      <c r="N85">
        <v>2</v>
      </c>
      <c r="O85">
        <v>0.12</v>
      </c>
      <c r="P85">
        <v>1</v>
      </c>
      <c r="Q85">
        <v>0.5</v>
      </c>
      <c r="R85">
        <v>32</v>
      </c>
      <c r="S85">
        <v>1</v>
      </c>
    </row>
    <row r="86" spans="1:19" x14ac:dyDescent="0.2">
      <c r="A86">
        <v>1612</v>
      </c>
      <c r="B86" t="s">
        <v>174</v>
      </c>
      <c r="C86">
        <v>1</v>
      </c>
      <c r="D86" t="s">
        <v>90</v>
      </c>
      <c r="E86" t="s">
        <v>91</v>
      </c>
      <c r="F86">
        <v>0</v>
      </c>
      <c r="G86" t="s">
        <v>181</v>
      </c>
      <c r="H86" t="s">
        <v>8</v>
      </c>
      <c r="I86">
        <v>58</v>
      </c>
      <c r="J86">
        <v>0.12</v>
      </c>
      <c r="K86">
        <v>1</v>
      </c>
      <c r="L86">
        <v>2</v>
      </c>
      <c r="M86">
        <v>0.25</v>
      </c>
      <c r="N86">
        <v>2</v>
      </c>
      <c r="O86">
        <v>0.12</v>
      </c>
      <c r="P86">
        <v>1</v>
      </c>
      <c r="Q86">
        <v>0.5</v>
      </c>
      <c r="R86">
        <v>32</v>
      </c>
      <c r="S86">
        <v>1</v>
      </c>
    </row>
    <row r="87" spans="1:19" x14ac:dyDescent="0.2">
      <c r="A87">
        <v>1612</v>
      </c>
      <c r="B87" t="s">
        <v>174</v>
      </c>
      <c r="C87">
        <v>1</v>
      </c>
      <c r="D87" t="s">
        <v>90</v>
      </c>
      <c r="E87" t="s">
        <v>91</v>
      </c>
      <c r="F87">
        <v>0</v>
      </c>
      <c r="G87" t="s">
        <v>181</v>
      </c>
      <c r="H87" t="s">
        <v>11</v>
      </c>
      <c r="I87">
        <v>59</v>
      </c>
      <c r="J87">
        <v>0.12</v>
      </c>
      <c r="K87">
        <v>0.5</v>
      </c>
      <c r="L87">
        <v>2</v>
      </c>
      <c r="M87">
        <v>0.25</v>
      </c>
      <c r="N87">
        <v>2</v>
      </c>
      <c r="O87">
        <v>0.12</v>
      </c>
      <c r="P87">
        <v>1</v>
      </c>
      <c r="Q87">
        <v>0.5</v>
      </c>
      <c r="R87">
        <v>32</v>
      </c>
      <c r="S87">
        <v>1</v>
      </c>
    </row>
    <row r="88" spans="1:19" x14ac:dyDescent="0.2">
      <c r="A88">
        <v>1864</v>
      </c>
      <c r="B88" t="s">
        <v>174</v>
      </c>
      <c r="C88">
        <v>3</v>
      </c>
      <c r="D88" t="s">
        <v>104</v>
      </c>
      <c r="E88" t="s">
        <v>105</v>
      </c>
      <c r="F88">
        <v>1</v>
      </c>
      <c r="G88" t="s">
        <v>181</v>
      </c>
      <c r="H88" t="s">
        <v>8</v>
      </c>
      <c r="I88">
        <v>60</v>
      </c>
      <c r="J88">
        <v>0.12</v>
      </c>
      <c r="K88">
        <v>0.5</v>
      </c>
      <c r="L88">
        <v>2</v>
      </c>
      <c r="M88">
        <v>0.25</v>
      </c>
      <c r="N88">
        <v>2</v>
      </c>
      <c r="O88">
        <v>0.12</v>
      </c>
      <c r="P88">
        <v>1</v>
      </c>
      <c r="Q88">
        <v>0.5</v>
      </c>
      <c r="R88">
        <v>256</v>
      </c>
      <c r="S88">
        <v>2</v>
      </c>
    </row>
    <row r="89" spans="1:19" x14ac:dyDescent="0.2">
      <c r="A89">
        <v>2504</v>
      </c>
      <c r="B89" t="s">
        <v>174</v>
      </c>
      <c r="C89">
        <v>2</v>
      </c>
      <c r="D89" t="s">
        <v>90</v>
      </c>
      <c r="E89" t="s">
        <v>91</v>
      </c>
      <c r="F89">
        <v>0</v>
      </c>
      <c r="G89" t="s">
        <v>181</v>
      </c>
      <c r="H89" t="s">
        <v>11</v>
      </c>
      <c r="I89">
        <v>61</v>
      </c>
      <c r="J89">
        <v>0.12</v>
      </c>
      <c r="K89">
        <v>0.5</v>
      </c>
      <c r="L89">
        <v>2</v>
      </c>
      <c r="M89">
        <v>4</v>
      </c>
      <c r="N89">
        <v>2</v>
      </c>
      <c r="O89">
        <v>0.12</v>
      </c>
      <c r="P89">
        <v>1</v>
      </c>
      <c r="Q89">
        <v>0.5</v>
      </c>
      <c r="R89">
        <v>32</v>
      </c>
      <c r="S89">
        <v>1</v>
      </c>
    </row>
    <row r="90" spans="1:19" x14ac:dyDescent="0.2">
      <c r="A90">
        <v>2615</v>
      </c>
      <c r="B90" t="s">
        <v>174</v>
      </c>
      <c r="C90">
        <v>2</v>
      </c>
      <c r="D90" t="s">
        <v>108</v>
      </c>
      <c r="E90" t="s">
        <v>338</v>
      </c>
      <c r="F90">
        <v>1</v>
      </c>
      <c r="G90" t="s">
        <v>181</v>
      </c>
      <c r="H90" t="s">
        <v>11</v>
      </c>
      <c r="I90">
        <v>62</v>
      </c>
      <c r="J90">
        <v>0.12</v>
      </c>
      <c r="K90">
        <v>0.5</v>
      </c>
      <c r="L90">
        <v>2</v>
      </c>
      <c r="M90">
        <v>0.25</v>
      </c>
      <c r="N90">
        <v>2</v>
      </c>
      <c r="O90">
        <v>0.25</v>
      </c>
      <c r="P90">
        <v>1</v>
      </c>
      <c r="Q90">
        <v>0.5</v>
      </c>
      <c r="R90">
        <v>256</v>
      </c>
      <c r="S90">
        <v>2</v>
      </c>
    </row>
    <row r="91" spans="1:19" x14ac:dyDescent="0.2">
      <c r="A91">
        <v>2707</v>
      </c>
      <c r="B91" t="s">
        <v>174</v>
      </c>
      <c r="C91">
        <v>1</v>
      </c>
      <c r="D91" t="s">
        <v>90</v>
      </c>
      <c r="E91" t="s">
        <v>91</v>
      </c>
      <c r="F91">
        <v>0</v>
      </c>
      <c r="G91" t="s">
        <v>181</v>
      </c>
      <c r="H91" t="s">
        <v>8</v>
      </c>
      <c r="I91">
        <v>63</v>
      </c>
      <c r="J91">
        <v>0.12</v>
      </c>
      <c r="K91">
        <v>1</v>
      </c>
      <c r="L91">
        <v>2</v>
      </c>
      <c r="M91">
        <v>0.25</v>
      </c>
      <c r="N91">
        <v>2</v>
      </c>
      <c r="O91">
        <v>0.12</v>
      </c>
      <c r="P91">
        <v>1</v>
      </c>
      <c r="Q91">
        <v>0.5</v>
      </c>
      <c r="R91">
        <v>256</v>
      </c>
      <c r="S91">
        <v>1</v>
      </c>
    </row>
    <row r="92" spans="1:19" x14ac:dyDescent="0.2">
      <c r="A92">
        <v>2778</v>
      </c>
      <c r="B92" t="s">
        <v>174</v>
      </c>
      <c r="C92">
        <v>2</v>
      </c>
      <c r="D92" t="s">
        <v>90</v>
      </c>
      <c r="E92" t="s">
        <v>91</v>
      </c>
      <c r="F92">
        <v>0</v>
      </c>
      <c r="G92" t="s">
        <v>181</v>
      </c>
      <c r="H92" t="s">
        <v>11</v>
      </c>
      <c r="I92">
        <v>64</v>
      </c>
      <c r="J92">
        <v>0.12</v>
      </c>
      <c r="K92">
        <v>1</v>
      </c>
      <c r="L92">
        <v>2</v>
      </c>
      <c r="M92">
        <v>0.25</v>
      </c>
      <c r="N92">
        <v>2</v>
      </c>
      <c r="O92">
        <v>0.12</v>
      </c>
      <c r="P92">
        <v>1</v>
      </c>
      <c r="Q92">
        <v>0.5</v>
      </c>
      <c r="R92">
        <v>32</v>
      </c>
      <c r="S92">
        <v>1</v>
      </c>
    </row>
    <row r="93" spans="1:19" x14ac:dyDescent="0.2">
      <c r="A93">
        <v>3286</v>
      </c>
      <c r="B93" t="s">
        <v>174</v>
      </c>
      <c r="C93">
        <v>3</v>
      </c>
      <c r="D93" t="s">
        <v>104</v>
      </c>
      <c r="E93" t="s">
        <v>105</v>
      </c>
      <c r="F93">
        <v>1</v>
      </c>
      <c r="G93" t="s">
        <v>181</v>
      </c>
      <c r="H93" t="s">
        <v>8</v>
      </c>
      <c r="I93">
        <v>65</v>
      </c>
      <c r="J93">
        <v>0.12</v>
      </c>
      <c r="K93">
        <v>0.5</v>
      </c>
      <c r="L93">
        <v>2</v>
      </c>
      <c r="M93">
        <v>0.25</v>
      </c>
      <c r="N93">
        <v>2</v>
      </c>
      <c r="O93">
        <v>0.25</v>
      </c>
      <c r="P93">
        <v>1</v>
      </c>
      <c r="Q93">
        <v>0.5</v>
      </c>
      <c r="R93">
        <v>256</v>
      </c>
      <c r="S93">
        <v>2</v>
      </c>
    </row>
    <row r="94" spans="1:19" x14ac:dyDescent="0.2">
      <c r="A94">
        <v>3462</v>
      </c>
      <c r="B94" t="s">
        <v>174</v>
      </c>
      <c r="C94">
        <v>1</v>
      </c>
      <c r="D94" t="s">
        <v>90</v>
      </c>
      <c r="E94" t="s">
        <v>91</v>
      </c>
      <c r="F94">
        <v>0</v>
      </c>
      <c r="G94" t="s">
        <v>181</v>
      </c>
      <c r="H94" t="s">
        <v>11</v>
      </c>
      <c r="I94">
        <v>66</v>
      </c>
      <c r="J94">
        <v>0.12</v>
      </c>
      <c r="K94">
        <v>0.5</v>
      </c>
      <c r="L94">
        <v>2</v>
      </c>
      <c r="M94">
        <v>4</v>
      </c>
      <c r="N94">
        <v>2</v>
      </c>
      <c r="O94">
        <v>0.12</v>
      </c>
      <c r="P94">
        <v>1</v>
      </c>
      <c r="Q94">
        <v>0.5</v>
      </c>
      <c r="R94">
        <v>32</v>
      </c>
      <c r="S94">
        <v>1</v>
      </c>
    </row>
    <row r="95" spans="1:19" x14ac:dyDescent="0.2">
      <c r="A95">
        <v>3646</v>
      </c>
      <c r="B95" t="s">
        <v>174</v>
      </c>
      <c r="C95">
        <v>3</v>
      </c>
      <c r="D95" t="s">
        <v>104</v>
      </c>
      <c r="E95" t="s">
        <v>105</v>
      </c>
      <c r="F95">
        <v>1</v>
      </c>
      <c r="G95" t="s">
        <v>181</v>
      </c>
      <c r="H95" t="s">
        <v>11</v>
      </c>
      <c r="I95">
        <v>67</v>
      </c>
      <c r="J95">
        <v>0.25</v>
      </c>
      <c r="K95">
        <v>0.5</v>
      </c>
      <c r="L95">
        <v>2</v>
      </c>
      <c r="M95">
        <v>0.25</v>
      </c>
      <c r="N95">
        <v>2</v>
      </c>
      <c r="O95">
        <v>0.25</v>
      </c>
      <c r="P95">
        <v>1</v>
      </c>
      <c r="Q95">
        <v>0.5</v>
      </c>
      <c r="R95">
        <v>256</v>
      </c>
      <c r="S95">
        <v>2</v>
      </c>
    </row>
    <row r="96" spans="1:19" x14ac:dyDescent="0.2">
      <c r="A96">
        <v>3845</v>
      </c>
      <c r="B96" t="s">
        <v>174</v>
      </c>
      <c r="C96">
        <v>1</v>
      </c>
      <c r="D96" t="s">
        <v>104</v>
      </c>
      <c r="E96" t="s">
        <v>105</v>
      </c>
      <c r="F96">
        <v>1</v>
      </c>
      <c r="G96" t="s">
        <v>181</v>
      </c>
      <c r="H96" t="s">
        <v>11</v>
      </c>
      <c r="I96">
        <v>68</v>
      </c>
      <c r="J96">
        <v>0.25</v>
      </c>
      <c r="K96">
        <v>0.5</v>
      </c>
      <c r="L96">
        <v>2</v>
      </c>
      <c r="M96">
        <v>0.25</v>
      </c>
      <c r="N96">
        <v>2</v>
      </c>
      <c r="O96">
        <v>1</v>
      </c>
      <c r="P96">
        <v>1</v>
      </c>
      <c r="Q96">
        <v>0.5</v>
      </c>
      <c r="R96">
        <v>256</v>
      </c>
      <c r="S96">
        <v>2</v>
      </c>
    </row>
    <row r="97" spans="1:19" x14ac:dyDescent="0.2">
      <c r="A97">
        <v>3876</v>
      </c>
      <c r="B97" t="s">
        <v>174</v>
      </c>
      <c r="C97">
        <v>1</v>
      </c>
      <c r="D97" t="s">
        <v>104</v>
      </c>
      <c r="E97" t="s">
        <v>105</v>
      </c>
      <c r="F97">
        <v>1</v>
      </c>
      <c r="G97" t="s">
        <v>181</v>
      </c>
      <c r="H97" t="s">
        <v>11</v>
      </c>
      <c r="I97">
        <v>69</v>
      </c>
      <c r="J97">
        <v>0.12</v>
      </c>
      <c r="K97">
        <v>0.5</v>
      </c>
      <c r="L97">
        <v>2</v>
      </c>
      <c r="M97">
        <v>0.25</v>
      </c>
      <c r="N97">
        <v>2</v>
      </c>
      <c r="O97">
        <v>0.5</v>
      </c>
      <c r="P97">
        <v>1</v>
      </c>
      <c r="Q97">
        <v>0.5</v>
      </c>
      <c r="R97">
        <v>256</v>
      </c>
      <c r="S97">
        <v>2</v>
      </c>
    </row>
    <row r="98" spans="1:19" x14ac:dyDescent="0.2">
      <c r="A98">
        <v>4040</v>
      </c>
      <c r="B98" t="s">
        <v>174</v>
      </c>
      <c r="C98">
        <v>2</v>
      </c>
      <c r="D98" t="s">
        <v>90</v>
      </c>
      <c r="E98" t="s">
        <v>91</v>
      </c>
      <c r="F98">
        <v>0</v>
      </c>
      <c r="G98" t="s">
        <v>181</v>
      </c>
      <c r="H98" t="s">
        <v>8</v>
      </c>
      <c r="I98">
        <v>70</v>
      </c>
      <c r="J98">
        <v>0.12</v>
      </c>
      <c r="K98">
        <v>1</v>
      </c>
      <c r="L98">
        <v>2</v>
      </c>
      <c r="M98">
        <v>0.25</v>
      </c>
      <c r="N98">
        <v>2</v>
      </c>
      <c r="O98">
        <v>0.12</v>
      </c>
      <c r="P98">
        <v>1</v>
      </c>
      <c r="Q98">
        <v>0.5</v>
      </c>
      <c r="R98">
        <v>32</v>
      </c>
      <c r="S98">
        <v>1</v>
      </c>
    </row>
    <row r="99" spans="1:19" x14ac:dyDescent="0.2">
      <c r="A99">
        <v>4129</v>
      </c>
      <c r="B99" t="s">
        <v>174</v>
      </c>
      <c r="C99">
        <v>3</v>
      </c>
      <c r="D99" t="s">
        <v>104</v>
      </c>
      <c r="E99" t="s">
        <v>105</v>
      </c>
      <c r="F99">
        <v>1</v>
      </c>
      <c r="G99" t="s">
        <v>181</v>
      </c>
      <c r="H99" t="s">
        <v>8</v>
      </c>
      <c r="I99">
        <v>71</v>
      </c>
      <c r="J99">
        <v>0.25</v>
      </c>
      <c r="K99">
        <v>0.5</v>
      </c>
      <c r="L99">
        <v>2</v>
      </c>
      <c r="M99">
        <v>0.25</v>
      </c>
      <c r="N99">
        <v>2</v>
      </c>
      <c r="O99">
        <v>4</v>
      </c>
      <c r="P99">
        <v>1</v>
      </c>
      <c r="Q99">
        <v>0.5</v>
      </c>
      <c r="R99">
        <v>256</v>
      </c>
      <c r="S99">
        <v>2</v>
      </c>
    </row>
    <row r="100" spans="1:19" x14ac:dyDescent="0.2">
      <c r="A100">
        <v>4178</v>
      </c>
      <c r="B100" t="s">
        <v>174</v>
      </c>
      <c r="C100">
        <v>1</v>
      </c>
      <c r="D100" t="s">
        <v>98</v>
      </c>
      <c r="E100" t="s">
        <v>98</v>
      </c>
      <c r="F100">
        <v>0</v>
      </c>
      <c r="G100" t="s">
        <v>181</v>
      </c>
      <c r="H100" t="s">
        <v>8</v>
      </c>
      <c r="I100">
        <v>72</v>
      </c>
      <c r="J100">
        <v>0.12</v>
      </c>
      <c r="K100">
        <v>0.5</v>
      </c>
      <c r="L100">
        <v>2</v>
      </c>
      <c r="M100">
        <v>0.25</v>
      </c>
      <c r="N100">
        <v>2</v>
      </c>
      <c r="O100">
        <v>0.12</v>
      </c>
      <c r="P100">
        <v>1</v>
      </c>
      <c r="Q100">
        <v>0.5</v>
      </c>
      <c r="R100">
        <v>256</v>
      </c>
      <c r="S100">
        <v>1</v>
      </c>
    </row>
    <row r="101" spans="1:19" x14ac:dyDescent="0.2">
      <c r="A101">
        <v>4178</v>
      </c>
      <c r="B101" t="s">
        <v>174</v>
      </c>
      <c r="C101">
        <v>1</v>
      </c>
      <c r="D101" t="s">
        <v>106</v>
      </c>
      <c r="E101" t="s">
        <v>107</v>
      </c>
      <c r="F101">
        <v>0</v>
      </c>
      <c r="G101" t="s">
        <v>181</v>
      </c>
      <c r="H101" t="s">
        <v>11</v>
      </c>
      <c r="I101">
        <v>73</v>
      </c>
      <c r="J101">
        <v>0.12</v>
      </c>
      <c r="K101">
        <v>0.5</v>
      </c>
      <c r="L101">
        <v>2</v>
      </c>
      <c r="M101">
        <v>0.25</v>
      </c>
      <c r="N101">
        <v>2</v>
      </c>
      <c r="O101">
        <v>0.12</v>
      </c>
      <c r="P101">
        <v>1</v>
      </c>
      <c r="Q101">
        <v>0.5</v>
      </c>
      <c r="R101">
        <v>128</v>
      </c>
      <c r="S101">
        <v>1</v>
      </c>
    </row>
    <row r="102" spans="1:19" x14ac:dyDescent="0.2">
      <c r="A102">
        <v>4323</v>
      </c>
      <c r="B102" t="s">
        <v>174</v>
      </c>
      <c r="C102">
        <v>1</v>
      </c>
      <c r="D102" t="s">
        <v>104</v>
      </c>
      <c r="E102" t="s">
        <v>105</v>
      </c>
      <c r="F102">
        <v>1</v>
      </c>
      <c r="G102" t="s">
        <v>181</v>
      </c>
      <c r="H102" t="s">
        <v>8</v>
      </c>
      <c r="I102">
        <v>74</v>
      </c>
      <c r="J102">
        <v>0.12</v>
      </c>
      <c r="K102">
        <v>0.5</v>
      </c>
      <c r="L102">
        <v>2</v>
      </c>
      <c r="M102">
        <v>0.25</v>
      </c>
      <c r="N102">
        <v>2</v>
      </c>
      <c r="O102">
        <v>0.25</v>
      </c>
      <c r="P102">
        <v>1</v>
      </c>
      <c r="Q102">
        <v>0.5</v>
      </c>
      <c r="R102">
        <v>256</v>
      </c>
      <c r="S102">
        <v>2</v>
      </c>
    </row>
    <row r="103" spans="1:19" x14ac:dyDescent="0.2">
      <c r="A103">
        <v>4324</v>
      </c>
      <c r="B103" t="s">
        <v>174</v>
      </c>
      <c r="C103">
        <v>1</v>
      </c>
      <c r="D103" t="s">
        <v>104</v>
      </c>
      <c r="E103" t="s">
        <v>105</v>
      </c>
      <c r="F103">
        <v>1</v>
      </c>
      <c r="G103" t="s">
        <v>181</v>
      </c>
      <c r="H103" t="s">
        <v>11</v>
      </c>
      <c r="I103">
        <v>75</v>
      </c>
      <c r="J103">
        <v>0.12</v>
      </c>
      <c r="K103">
        <v>0.5</v>
      </c>
      <c r="L103">
        <v>2</v>
      </c>
      <c r="M103">
        <v>0.25</v>
      </c>
      <c r="N103">
        <v>2</v>
      </c>
      <c r="O103">
        <v>0.12</v>
      </c>
      <c r="P103">
        <v>1</v>
      </c>
      <c r="Q103">
        <v>0.5</v>
      </c>
      <c r="R103">
        <v>128</v>
      </c>
      <c r="S103">
        <v>2</v>
      </c>
    </row>
    <row r="104" spans="1:19" x14ac:dyDescent="0.2">
      <c r="A104">
        <v>4436</v>
      </c>
      <c r="B104" t="s">
        <v>174</v>
      </c>
      <c r="C104">
        <v>3</v>
      </c>
      <c r="D104" t="s">
        <v>104</v>
      </c>
      <c r="E104" t="s">
        <v>105</v>
      </c>
      <c r="F104">
        <v>1</v>
      </c>
      <c r="G104" t="s">
        <v>181</v>
      </c>
      <c r="H104" t="s">
        <v>8</v>
      </c>
      <c r="I104">
        <v>76</v>
      </c>
      <c r="J104">
        <v>0.25</v>
      </c>
      <c r="K104">
        <v>0.5</v>
      </c>
      <c r="L104">
        <v>2</v>
      </c>
      <c r="M104">
        <v>0.25</v>
      </c>
      <c r="N104">
        <v>2</v>
      </c>
      <c r="O104">
        <v>0.5</v>
      </c>
      <c r="P104">
        <v>1</v>
      </c>
      <c r="Q104">
        <v>0.5</v>
      </c>
      <c r="R104">
        <v>256</v>
      </c>
      <c r="S104">
        <v>2</v>
      </c>
    </row>
    <row r="105" spans="1:19" x14ac:dyDescent="0.2">
      <c r="A105">
        <v>4451</v>
      </c>
      <c r="B105" t="s">
        <v>174</v>
      </c>
      <c r="C105">
        <v>1</v>
      </c>
      <c r="D105" t="s">
        <v>90</v>
      </c>
      <c r="E105" t="s">
        <v>91</v>
      </c>
      <c r="F105">
        <v>0</v>
      </c>
      <c r="G105" t="s">
        <v>181</v>
      </c>
      <c r="H105" t="s">
        <v>11</v>
      </c>
      <c r="I105">
        <v>77</v>
      </c>
      <c r="J105">
        <v>0.12</v>
      </c>
      <c r="K105">
        <v>0.5</v>
      </c>
      <c r="L105">
        <v>2</v>
      </c>
      <c r="M105">
        <v>0.25</v>
      </c>
      <c r="N105">
        <v>2</v>
      </c>
      <c r="O105">
        <v>0.12</v>
      </c>
      <c r="P105">
        <v>1</v>
      </c>
      <c r="Q105">
        <v>0.5</v>
      </c>
      <c r="R105">
        <v>32</v>
      </c>
      <c r="S105">
        <v>1</v>
      </c>
    </row>
    <row r="106" spans="1:19" x14ac:dyDescent="0.2">
      <c r="A106">
        <v>4485</v>
      </c>
      <c r="B106" t="s">
        <v>174</v>
      </c>
      <c r="C106">
        <v>2</v>
      </c>
      <c r="D106" t="s">
        <v>90</v>
      </c>
      <c r="E106" t="s">
        <v>91</v>
      </c>
      <c r="F106">
        <v>0</v>
      </c>
      <c r="G106" t="s">
        <v>181</v>
      </c>
      <c r="H106" t="s">
        <v>11</v>
      </c>
      <c r="I106">
        <v>78</v>
      </c>
      <c r="J106">
        <v>0.12</v>
      </c>
      <c r="K106">
        <v>2</v>
      </c>
      <c r="L106">
        <v>2</v>
      </c>
      <c r="M106">
        <v>4</v>
      </c>
      <c r="N106">
        <v>2</v>
      </c>
      <c r="O106">
        <v>0.25</v>
      </c>
      <c r="P106">
        <v>1</v>
      </c>
      <c r="Q106">
        <v>0.5</v>
      </c>
      <c r="R106">
        <v>32</v>
      </c>
      <c r="S106">
        <v>1</v>
      </c>
    </row>
    <row r="107" spans="1:19" x14ac:dyDescent="0.2">
      <c r="A107">
        <v>4510</v>
      </c>
      <c r="B107" t="s">
        <v>174</v>
      </c>
      <c r="C107">
        <v>3</v>
      </c>
      <c r="D107" t="s">
        <v>104</v>
      </c>
      <c r="E107" t="s">
        <v>105</v>
      </c>
      <c r="F107">
        <v>1</v>
      </c>
      <c r="G107" t="s">
        <v>181</v>
      </c>
      <c r="H107" t="s">
        <v>11</v>
      </c>
      <c r="I107">
        <v>79</v>
      </c>
      <c r="J107">
        <v>0.25</v>
      </c>
      <c r="K107">
        <v>0.5</v>
      </c>
      <c r="L107">
        <v>2</v>
      </c>
      <c r="M107">
        <v>0.25</v>
      </c>
      <c r="N107">
        <v>2</v>
      </c>
      <c r="O107">
        <v>0.5</v>
      </c>
      <c r="P107">
        <v>1</v>
      </c>
      <c r="Q107">
        <v>0.5</v>
      </c>
      <c r="R107">
        <v>256</v>
      </c>
      <c r="S107">
        <v>2</v>
      </c>
    </row>
    <row r="108" spans="1:19" x14ac:dyDescent="0.2">
      <c r="A108">
        <v>4596</v>
      </c>
      <c r="B108" t="s">
        <v>174</v>
      </c>
      <c r="C108">
        <v>1</v>
      </c>
      <c r="D108" t="s">
        <v>104</v>
      </c>
      <c r="E108" t="s">
        <v>105</v>
      </c>
      <c r="F108">
        <v>0</v>
      </c>
      <c r="G108" t="s">
        <v>181</v>
      </c>
      <c r="H108" t="s">
        <v>8</v>
      </c>
      <c r="I108">
        <v>80</v>
      </c>
      <c r="J108">
        <v>0.12</v>
      </c>
      <c r="K108">
        <v>1</v>
      </c>
      <c r="L108">
        <v>2</v>
      </c>
      <c r="M108">
        <v>2</v>
      </c>
      <c r="N108">
        <v>2</v>
      </c>
      <c r="O108">
        <v>0.12</v>
      </c>
      <c r="P108">
        <v>1</v>
      </c>
      <c r="Q108">
        <v>0.5</v>
      </c>
      <c r="R108">
        <v>32</v>
      </c>
      <c r="S108">
        <v>1</v>
      </c>
    </row>
    <row r="109" spans="1:19" x14ac:dyDescent="0.2">
      <c r="A109">
        <v>4763</v>
      </c>
      <c r="B109" t="s">
        <v>174</v>
      </c>
      <c r="C109">
        <v>3</v>
      </c>
      <c r="D109" t="s">
        <v>104</v>
      </c>
      <c r="E109" t="s">
        <v>105</v>
      </c>
      <c r="F109">
        <v>1</v>
      </c>
      <c r="G109" t="s">
        <v>181</v>
      </c>
      <c r="H109" t="s">
        <v>8</v>
      </c>
      <c r="I109">
        <v>81</v>
      </c>
      <c r="J109">
        <v>0.12</v>
      </c>
      <c r="K109">
        <v>0.5</v>
      </c>
      <c r="L109">
        <v>2</v>
      </c>
      <c r="M109">
        <v>0.25</v>
      </c>
      <c r="N109">
        <v>2</v>
      </c>
      <c r="O109">
        <v>0.12</v>
      </c>
      <c r="P109">
        <v>1</v>
      </c>
      <c r="Q109">
        <v>0.5</v>
      </c>
      <c r="R109">
        <v>256</v>
      </c>
      <c r="S109">
        <v>2</v>
      </c>
    </row>
    <row r="110" spans="1:19" x14ac:dyDescent="0.2">
      <c r="A110">
        <v>4763</v>
      </c>
      <c r="B110" t="s">
        <v>174</v>
      </c>
      <c r="C110">
        <v>3</v>
      </c>
      <c r="D110" t="s">
        <v>104</v>
      </c>
      <c r="E110" t="s">
        <v>105</v>
      </c>
      <c r="F110">
        <v>0</v>
      </c>
      <c r="G110" t="s">
        <v>181</v>
      </c>
      <c r="H110" t="s">
        <v>11</v>
      </c>
      <c r="I110">
        <v>82</v>
      </c>
      <c r="J110">
        <v>0.12</v>
      </c>
      <c r="K110">
        <v>0.5</v>
      </c>
      <c r="L110">
        <v>2</v>
      </c>
      <c r="M110">
        <v>0.5</v>
      </c>
      <c r="N110">
        <v>2</v>
      </c>
      <c r="O110">
        <v>0.12</v>
      </c>
      <c r="P110">
        <v>1</v>
      </c>
      <c r="Q110">
        <v>0.5</v>
      </c>
      <c r="R110">
        <v>256</v>
      </c>
      <c r="S110">
        <v>4</v>
      </c>
    </row>
    <row r="111" spans="1:19" x14ac:dyDescent="0.2">
      <c r="A111">
        <v>4838</v>
      </c>
      <c r="B111" t="s">
        <v>174</v>
      </c>
      <c r="C111">
        <v>2</v>
      </c>
      <c r="D111" t="s">
        <v>104</v>
      </c>
      <c r="E111" t="s">
        <v>105</v>
      </c>
      <c r="F111">
        <v>1</v>
      </c>
      <c r="G111" t="s">
        <v>181</v>
      </c>
      <c r="H111" t="s">
        <v>8</v>
      </c>
      <c r="I111">
        <v>83</v>
      </c>
      <c r="J111">
        <v>0.12</v>
      </c>
      <c r="K111">
        <v>0.5</v>
      </c>
      <c r="L111">
        <v>2</v>
      </c>
      <c r="M111">
        <v>0.25</v>
      </c>
      <c r="N111">
        <v>2</v>
      </c>
      <c r="O111">
        <v>0.25</v>
      </c>
      <c r="P111">
        <v>1</v>
      </c>
      <c r="Q111">
        <v>0.5</v>
      </c>
      <c r="R111">
        <v>256</v>
      </c>
      <c r="S111">
        <v>2</v>
      </c>
    </row>
    <row r="112" spans="1:19" x14ac:dyDescent="0.2">
      <c r="A112">
        <v>4955</v>
      </c>
      <c r="B112" t="s">
        <v>174</v>
      </c>
      <c r="C112">
        <v>1</v>
      </c>
      <c r="D112" t="s">
        <v>104</v>
      </c>
      <c r="E112" t="s">
        <v>105</v>
      </c>
      <c r="F112">
        <v>1</v>
      </c>
      <c r="G112" t="s">
        <v>181</v>
      </c>
      <c r="H112" t="s">
        <v>8</v>
      </c>
      <c r="I112">
        <v>84</v>
      </c>
      <c r="J112">
        <v>8</v>
      </c>
      <c r="K112">
        <v>0.5</v>
      </c>
      <c r="L112">
        <v>2</v>
      </c>
      <c r="M112">
        <v>0.25</v>
      </c>
      <c r="N112">
        <v>2</v>
      </c>
      <c r="O112">
        <v>2</v>
      </c>
      <c r="P112">
        <v>1</v>
      </c>
      <c r="Q112">
        <v>0.5</v>
      </c>
      <c r="R112">
        <v>256</v>
      </c>
      <c r="S112">
        <v>2</v>
      </c>
    </row>
    <row r="113" spans="1:19" x14ac:dyDescent="0.2">
      <c r="A113">
        <v>4966</v>
      </c>
      <c r="B113" t="s">
        <v>174</v>
      </c>
      <c r="C113">
        <v>2</v>
      </c>
      <c r="D113" t="s">
        <v>90</v>
      </c>
      <c r="E113" t="s">
        <v>91</v>
      </c>
      <c r="F113">
        <v>0</v>
      </c>
      <c r="G113" t="s">
        <v>181</v>
      </c>
      <c r="H113" t="s">
        <v>11</v>
      </c>
      <c r="I113">
        <v>85</v>
      </c>
      <c r="J113">
        <v>0.12</v>
      </c>
      <c r="K113">
        <v>2</v>
      </c>
      <c r="L113">
        <v>2</v>
      </c>
      <c r="M113">
        <v>0.25</v>
      </c>
      <c r="N113">
        <v>2</v>
      </c>
      <c r="O113">
        <v>0.12</v>
      </c>
      <c r="P113">
        <v>1</v>
      </c>
      <c r="Q113">
        <v>0.5</v>
      </c>
      <c r="R113">
        <v>32</v>
      </c>
      <c r="S113">
        <v>1</v>
      </c>
    </row>
    <row r="114" spans="1:19" x14ac:dyDescent="0.2">
      <c r="A114">
        <v>5001</v>
      </c>
      <c r="B114" t="s">
        <v>174</v>
      </c>
      <c r="C114">
        <v>2</v>
      </c>
      <c r="D114" t="s">
        <v>106</v>
      </c>
      <c r="E114" t="s">
        <v>107</v>
      </c>
      <c r="F114">
        <v>0</v>
      </c>
      <c r="G114" t="s">
        <v>181</v>
      </c>
      <c r="H114" t="s">
        <v>8</v>
      </c>
      <c r="I114">
        <v>86</v>
      </c>
      <c r="J114">
        <v>0.12</v>
      </c>
      <c r="K114">
        <v>0.5</v>
      </c>
      <c r="L114">
        <v>2</v>
      </c>
      <c r="M114">
        <v>0.25</v>
      </c>
      <c r="N114">
        <v>2</v>
      </c>
      <c r="O114">
        <v>0.12</v>
      </c>
      <c r="P114">
        <v>1</v>
      </c>
      <c r="Q114">
        <v>0.5</v>
      </c>
      <c r="R114">
        <v>64</v>
      </c>
      <c r="S114">
        <v>1</v>
      </c>
    </row>
    <row r="115" spans="1:19" x14ac:dyDescent="0.2">
      <c r="A115">
        <v>5067</v>
      </c>
      <c r="B115" t="s">
        <v>174</v>
      </c>
      <c r="C115">
        <v>1</v>
      </c>
      <c r="D115" t="s">
        <v>104</v>
      </c>
      <c r="E115" t="s">
        <v>105</v>
      </c>
      <c r="F115">
        <v>1</v>
      </c>
      <c r="G115" t="s">
        <v>181</v>
      </c>
      <c r="H115" t="s">
        <v>8</v>
      </c>
      <c r="I115">
        <v>87</v>
      </c>
      <c r="J115">
        <v>0.25</v>
      </c>
      <c r="K115">
        <v>0.5</v>
      </c>
      <c r="L115">
        <v>2</v>
      </c>
      <c r="M115">
        <v>0.25</v>
      </c>
      <c r="N115">
        <v>2</v>
      </c>
      <c r="O115">
        <v>0.25</v>
      </c>
      <c r="P115">
        <v>1</v>
      </c>
      <c r="Q115">
        <v>0.5</v>
      </c>
      <c r="R115">
        <v>256</v>
      </c>
      <c r="S115">
        <v>2</v>
      </c>
    </row>
    <row r="116" spans="1:19" x14ac:dyDescent="0.2">
      <c r="A116">
        <v>5067</v>
      </c>
      <c r="B116" t="s">
        <v>174</v>
      </c>
      <c r="C116">
        <v>1</v>
      </c>
      <c r="D116" t="s">
        <v>104</v>
      </c>
      <c r="E116" t="s">
        <v>105</v>
      </c>
      <c r="F116">
        <v>1</v>
      </c>
      <c r="G116" t="s">
        <v>181</v>
      </c>
      <c r="H116" t="s">
        <v>11</v>
      </c>
      <c r="I116">
        <v>88</v>
      </c>
      <c r="J116">
        <v>0.25</v>
      </c>
      <c r="K116">
        <v>0.5</v>
      </c>
      <c r="L116">
        <v>2</v>
      </c>
      <c r="M116">
        <v>0.25</v>
      </c>
      <c r="N116">
        <v>2</v>
      </c>
      <c r="O116">
        <v>0.25</v>
      </c>
      <c r="P116">
        <v>1</v>
      </c>
      <c r="Q116">
        <v>0.5</v>
      </c>
      <c r="R116">
        <v>256</v>
      </c>
      <c r="S116">
        <v>2</v>
      </c>
    </row>
    <row r="117" spans="1:19" x14ac:dyDescent="0.2">
      <c r="A117">
        <v>5078</v>
      </c>
      <c r="B117" t="s">
        <v>174</v>
      </c>
      <c r="C117">
        <v>2</v>
      </c>
      <c r="D117" t="s">
        <v>104</v>
      </c>
      <c r="E117" t="s">
        <v>105</v>
      </c>
      <c r="F117">
        <v>1</v>
      </c>
      <c r="G117" t="s">
        <v>181</v>
      </c>
      <c r="H117" t="s">
        <v>8</v>
      </c>
      <c r="I117">
        <v>89</v>
      </c>
      <c r="J117">
        <v>0.12</v>
      </c>
      <c r="K117">
        <v>0.5</v>
      </c>
      <c r="L117">
        <v>2</v>
      </c>
      <c r="M117">
        <v>0.25</v>
      </c>
      <c r="N117">
        <v>2</v>
      </c>
      <c r="O117">
        <v>0.25</v>
      </c>
      <c r="P117">
        <v>1</v>
      </c>
      <c r="Q117">
        <v>0.5</v>
      </c>
      <c r="R117">
        <v>256</v>
      </c>
      <c r="S117">
        <v>2</v>
      </c>
    </row>
    <row r="118" spans="1:19" x14ac:dyDescent="0.2">
      <c r="A118">
        <v>5078</v>
      </c>
      <c r="B118" t="s">
        <v>174</v>
      </c>
      <c r="C118">
        <v>2</v>
      </c>
      <c r="D118" t="s">
        <v>104</v>
      </c>
      <c r="E118" t="s">
        <v>105</v>
      </c>
      <c r="F118">
        <v>1</v>
      </c>
      <c r="G118" t="s">
        <v>181</v>
      </c>
      <c r="H118" t="s">
        <v>11</v>
      </c>
      <c r="I118">
        <v>90</v>
      </c>
      <c r="J118">
        <v>0.5</v>
      </c>
      <c r="K118">
        <v>0.5</v>
      </c>
      <c r="L118">
        <v>2</v>
      </c>
      <c r="M118">
        <v>0.25</v>
      </c>
      <c r="N118">
        <v>2</v>
      </c>
      <c r="O118">
        <v>1</v>
      </c>
      <c r="P118">
        <v>1</v>
      </c>
      <c r="Q118">
        <v>0.5</v>
      </c>
      <c r="R118">
        <v>256</v>
      </c>
      <c r="S118">
        <v>2</v>
      </c>
    </row>
    <row r="119" spans="1:19" x14ac:dyDescent="0.2">
      <c r="A119">
        <v>5134</v>
      </c>
      <c r="B119" t="s">
        <v>174</v>
      </c>
      <c r="C119">
        <v>3</v>
      </c>
      <c r="D119" t="s">
        <v>100</v>
      </c>
      <c r="E119" t="s">
        <v>101</v>
      </c>
      <c r="F119">
        <v>1</v>
      </c>
      <c r="G119" t="s">
        <v>181</v>
      </c>
      <c r="H119" t="s">
        <v>11</v>
      </c>
      <c r="I119">
        <v>91</v>
      </c>
      <c r="J119">
        <v>0.25</v>
      </c>
      <c r="K119">
        <v>0.5</v>
      </c>
      <c r="L119">
        <v>2</v>
      </c>
      <c r="M119">
        <v>0.25</v>
      </c>
      <c r="N119">
        <v>2</v>
      </c>
      <c r="O119">
        <v>0.5</v>
      </c>
      <c r="P119">
        <v>1</v>
      </c>
      <c r="Q119">
        <v>0.5</v>
      </c>
      <c r="R119">
        <v>32</v>
      </c>
      <c r="S119">
        <v>1</v>
      </c>
    </row>
    <row r="120" spans="1:19" x14ac:dyDescent="0.2">
      <c r="A120">
        <v>5142</v>
      </c>
      <c r="B120" t="s">
        <v>174</v>
      </c>
      <c r="C120">
        <v>1</v>
      </c>
      <c r="D120" t="s">
        <v>90</v>
      </c>
      <c r="E120" t="s">
        <v>91</v>
      </c>
      <c r="F120">
        <v>0</v>
      </c>
      <c r="G120" t="s">
        <v>181</v>
      </c>
      <c r="H120" t="s">
        <v>8</v>
      </c>
      <c r="I120">
        <v>92</v>
      </c>
      <c r="J120">
        <v>0.12</v>
      </c>
      <c r="K120">
        <v>0.5</v>
      </c>
      <c r="L120">
        <v>2</v>
      </c>
      <c r="M120">
        <v>0.25</v>
      </c>
      <c r="N120">
        <v>2</v>
      </c>
      <c r="O120">
        <v>0.12</v>
      </c>
      <c r="P120">
        <v>1</v>
      </c>
      <c r="Q120">
        <v>0.5</v>
      </c>
      <c r="R120">
        <v>32</v>
      </c>
      <c r="S120">
        <v>1</v>
      </c>
    </row>
    <row r="121" spans="1:19" x14ac:dyDescent="0.2">
      <c r="A121">
        <v>5438</v>
      </c>
      <c r="B121" t="s">
        <v>174</v>
      </c>
      <c r="C121">
        <v>3</v>
      </c>
      <c r="D121" t="s">
        <v>104</v>
      </c>
      <c r="E121" t="s">
        <v>105</v>
      </c>
      <c r="F121">
        <v>1</v>
      </c>
      <c r="G121" t="s">
        <v>181</v>
      </c>
      <c r="H121" t="s">
        <v>11</v>
      </c>
      <c r="I121">
        <v>93</v>
      </c>
      <c r="J121">
        <v>0.25</v>
      </c>
      <c r="K121">
        <v>0.5</v>
      </c>
      <c r="L121">
        <v>2</v>
      </c>
      <c r="M121">
        <v>0.25</v>
      </c>
      <c r="N121">
        <v>2</v>
      </c>
      <c r="O121">
        <v>0.5</v>
      </c>
      <c r="P121">
        <v>1</v>
      </c>
      <c r="Q121">
        <v>0.5</v>
      </c>
      <c r="R121">
        <v>256</v>
      </c>
      <c r="S121">
        <v>2</v>
      </c>
    </row>
    <row r="122" spans="1:19" x14ac:dyDescent="0.2">
      <c r="A122">
        <v>5531</v>
      </c>
      <c r="B122" t="s">
        <v>174</v>
      </c>
      <c r="C122">
        <v>3</v>
      </c>
      <c r="D122" t="s">
        <v>90</v>
      </c>
      <c r="E122" t="s">
        <v>91</v>
      </c>
      <c r="F122">
        <v>0</v>
      </c>
      <c r="G122" t="s">
        <v>181</v>
      </c>
      <c r="H122" t="s">
        <v>8</v>
      </c>
      <c r="I122">
        <v>94</v>
      </c>
      <c r="J122">
        <v>0.12</v>
      </c>
      <c r="K122">
        <v>0.5</v>
      </c>
      <c r="L122">
        <v>2</v>
      </c>
      <c r="M122">
        <v>0.25</v>
      </c>
      <c r="N122">
        <v>2</v>
      </c>
      <c r="O122">
        <v>0.12</v>
      </c>
      <c r="P122">
        <v>1</v>
      </c>
      <c r="Q122">
        <v>0.5</v>
      </c>
      <c r="R122">
        <v>32</v>
      </c>
      <c r="S122">
        <v>1</v>
      </c>
    </row>
    <row r="123" spans="1:19" x14ac:dyDescent="0.2">
      <c r="A123">
        <v>5531</v>
      </c>
      <c r="B123" t="s">
        <v>174</v>
      </c>
      <c r="C123">
        <v>3</v>
      </c>
      <c r="D123" t="s">
        <v>90</v>
      </c>
      <c r="E123" t="s">
        <v>91</v>
      </c>
      <c r="F123">
        <v>0</v>
      </c>
      <c r="G123" t="s">
        <v>181</v>
      </c>
      <c r="H123" t="s">
        <v>11</v>
      </c>
      <c r="I123">
        <v>95</v>
      </c>
      <c r="J123">
        <v>0.12</v>
      </c>
      <c r="K123">
        <v>0.5</v>
      </c>
      <c r="L123">
        <v>2</v>
      </c>
      <c r="M123">
        <v>4</v>
      </c>
      <c r="N123">
        <v>2</v>
      </c>
      <c r="O123">
        <v>0.12</v>
      </c>
      <c r="P123">
        <v>1</v>
      </c>
      <c r="Q123">
        <v>0.5</v>
      </c>
      <c r="R123">
        <v>32</v>
      </c>
      <c r="S123">
        <v>1</v>
      </c>
    </row>
    <row r="124" spans="1:19" x14ac:dyDescent="0.2">
      <c r="A124">
        <v>5557</v>
      </c>
      <c r="B124" t="s">
        <v>174</v>
      </c>
      <c r="C124">
        <v>2</v>
      </c>
      <c r="D124" t="s">
        <v>108</v>
      </c>
      <c r="E124" t="s">
        <v>338</v>
      </c>
      <c r="F124">
        <v>0</v>
      </c>
      <c r="G124" t="s">
        <v>181</v>
      </c>
      <c r="H124" t="s">
        <v>8</v>
      </c>
      <c r="I124">
        <v>96</v>
      </c>
      <c r="J124">
        <v>0.12</v>
      </c>
      <c r="K124">
        <v>1</v>
      </c>
      <c r="L124">
        <v>2</v>
      </c>
      <c r="M124">
        <v>0.25</v>
      </c>
      <c r="N124">
        <v>2</v>
      </c>
      <c r="O124">
        <v>0.12</v>
      </c>
      <c r="P124">
        <v>1</v>
      </c>
      <c r="Q124">
        <v>0.5</v>
      </c>
      <c r="R124">
        <v>32</v>
      </c>
      <c r="S124">
        <v>1</v>
      </c>
    </row>
    <row r="125" spans="1:19" x14ac:dyDescent="0.2">
      <c r="A125">
        <v>5557</v>
      </c>
      <c r="B125" t="s">
        <v>174</v>
      </c>
      <c r="C125">
        <v>2</v>
      </c>
      <c r="D125" t="s">
        <v>100</v>
      </c>
      <c r="E125" t="s">
        <v>101</v>
      </c>
      <c r="F125">
        <v>1</v>
      </c>
      <c r="G125" t="s">
        <v>181</v>
      </c>
      <c r="H125" t="s">
        <v>11</v>
      </c>
      <c r="I125">
        <v>97</v>
      </c>
      <c r="J125">
        <v>0.12</v>
      </c>
      <c r="K125">
        <v>1</v>
      </c>
      <c r="L125">
        <v>2</v>
      </c>
      <c r="M125">
        <v>0.25</v>
      </c>
      <c r="N125">
        <v>2</v>
      </c>
      <c r="O125">
        <v>0.12</v>
      </c>
      <c r="P125">
        <v>1</v>
      </c>
      <c r="Q125">
        <v>0.5</v>
      </c>
      <c r="R125">
        <v>32</v>
      </c>
      <c r="S125">
        <v>1</v>
      </c>
    </row>
    <row r="126" spans="1:19" x14ac:dyDescent="0.2">
      <c r="A126">
        <v>5632</v>
      </c>
      <c r="B126" t="s">
        <v>174</v>
      </c>
      <c r="C126">
        <v>2</v>
      </c>
      <c r="D126" t="s">
        <v>108</v>
      </c>
      <c r="E126" t="s">
        <v>338</v>
      </c>
      <c r="F126">
        <v>0</v>
      </c>
      <c r="G126" t="s">
        <v>181</v>
      </c>
      <c r="H126" t="s">
        <v>8</v>
      </c>
      <c r="I126">
        <v>98</v>
      </c>
      <c r="J126">
        <v>0.12</v>
      </c>
      <c r="K126">
        <v>0.5</v>
      </c>
      <c r="L126">
        <v>2</v>
      </c>
      <c r="M126">
        <v>0.25</v>
      </c>
      <c r="N126">
        <v>2</v>
      </c>
      <c r="O126">
        <v>0.12</v>
      </c>
      <c r="P126">
        <v>1</v>
      </c>
      <c r="Q126">
        <v>0.5</v>
      </c>
      <c r="R126">
        <v>256</v>
      </c>
      <c r="S126">
        <v>1</v>
      </c>
    </row>
    <row r="127" spans="1:19" x14ac:dyDescent="0.2">
      <c r="A127">
        <v>5682</v>
      </c>
      <c r="B127" t="s">
        <v>174</v>
      </c>
      <c r="C127">
        <v>2</v>
      </c>
      <c r="D127" t="s">
        <v>104</v>
      </c>
      <c r="E127" t="s">
        <v>105</v>
      </c>
      <c r="F127">
        <v>1</v>
      </c>
      <c r="G127" t="s">
        <v>181</v>
      </c>
      <c r="H127" t="s">
        <v>8</v>
      </c>
      <c r="I127">
        <v>99</v>
      </c>
      <c r="J127">
        <v>1</v>
      </c>
      <c r="K127">
        <v>0.5</v>
      </c>
      <c r="L127">
        <v>2</v>
      </c>
      <c r="M127">
        <v>0.25</v>
      </c>
      <c r="N127">
        <v>2</v>
      </c>
      <c r="O127">
        <v>0.5</v>
      </c>
      <c r="P127">
        <v>1</v>
      </c>
      <c r="Q127">
        <v>0.5</v>
      </c>
      <c r="R127">
        <v>256</v>
      </c>
      <c r="S127">
        <v>2</v>
      </c>
    </row>
    <row r="128" spans="1:19" x14ac:dyDescent="0.2">
      <c r="A128">
        <v>5682</v>
      </c>
      <c r="B128" t="s">
        <v>174</v>
      </c>
      <c r="C128">
        <v>2</v>
      </c>
      <c r="D128" t="s">
        <v>104</v>
      </c>
      <c r="E128" t="s">
        <v>105</v>
      </c>
      <c r="F128">
        <v>1</v>
      </c>
      <c r="G128" t="s">
        <v>181</v>
      </c>
      <c r="H128" t="s">
        <v>11</v>
      </c>
      <c r="I128">
        <v>100</v>
      </c>
      <c r="J128">
        <v>0.25</v>
      </c>
      <c r="K128">
        <v>0.5</v>
      </c>
      <c r="L128">
        <v>2</v>
      </c>
      <c r="M128">
        <v>0.25</v>
      </c>
      <c r="N128">
        <v>2</v>
      </c>
      <c r="O128">
        <v>0.25</v>
      </c>
      <c r="P128">
        <v>1</v>
      </c>
      <c r="Q128">
        <v>0.5</v>
      </c>
      <c r="R128">
        <v>256</v>
      </c>
      <c r="S128">
        <v>2</v>
      </c>
    </row>
    <row r="129" spans="1:19" x14ac:dyDescent="0.2">
      <c r="A129">
        <v>6183</v>
      </c>
      <c r="B129" t="s">
        <v>174</v>
      </c>
      <c r="C129">
        <v>2</v>
      </c>
      <c r="D129" t="s">
        <v>104</v>
      </c>
      <c r="E129" t="s">
        <v>105</v>
      </c>
      <c r="F129">
        <v>1</v>
      </c>
      <c r="G129" t="s">
        <v>181</v>
      </c>
      <c r="H129" t="s">
        <v>8</v>
      </c>
      <c r="I129">
        <v>101</v>
      </c>
      <c r="J129">
        <v>0.12</v>
      </c>
      <c r="K129">
        <v>0.5</v>
      </c>
      <c r="L129">
        <v>2</v>
      </c>
      <c r="M129">
        <v>0.25</v>
      </c>
      <c r="N129">
        <v>2</v>
      </c>
      <c r="O129">
        <v>0.25</v>
      </c>
      <c r="P129">
        <v>1</v>
      </c>
      <c r="Q129">
        <v>0.5</v>
      </c>
      <c r="R129">
        <v>256</v>
      </c>
      <c r="S129">
        <v>2</v>
      </c>
    </row>
    <row r="130" spans="1:19" x14ac:dyDescent="0.2">
      <c r="A130">
        <v>6235</v>
      </c>
      <c r="B130" t="s">
        <v>174</v>
      </c>
      <c r="C130">
        <v>3</v>
      </c>
      <c r="D130" t="s">
        <v>104</v>
      </c>
      <c r="E130" t="s">
        <v>105</v>
      </c>
      <c r="F130">
        <v>1</v>
      </c>
      <c r="G130" t="s">
        <v>181</v>
      </c>
      <c r="H130" t="s">
        <v>8</v>
      </c>
      <c r="I130">
        <v>102</v>
      </c>
      <c r="J130">
        <v>0.12</v>
      </c>
      <c r="K130">
        <v>0.5</v>
      </c>
      <c r="L130">
        <v>2</v>
      </c>
      <c r="M130">
        <v>0.25</v>
      </c>
      <c r="N130">
        <v>2</v>
      </c>
      <c r="O130">
        <v>0.25</v>
      </c>
      <c r="P130">
        <v>1</v>
      </c>
      <c r="Q130">
        <v>0.5</v>
      </c>
      <c r="R130">
        <v>256</v>
      </c>
      <c r="S130">
        <v>2</v>
      </c>
    </row>
    <row r="131" spans="1:19" x14ac:dyDescent="0.2">
      <c r="A131">
        <v>6235</v>
      </c>
      <c r="B131" t="s">
        <v>174</v>
      </c>
      <c r="C131">
        <v>3</v>
      </c>
      <c r="D131" t="s">
        <v>104</v>
      </c>
      <c r="E131" t="s">
        <v>105</v>
      </c>
      <c r="F131">
        <v>1</v>
      </c>
      <c r="G131" t="s">
        <v>181</v>
      </c>
      <c r="H131" t="s">
        <v>11</v>
      </c>
      <c r="I131">
        <v>103</v>
      </c>
      <c r="J131">
        <v>0.12</v>
      </c>
      <c r="K131">
        <v>0.5</v>
      </c>
      <c r="L131">
        <v>2</v>
      </c>
      <c r="M131">
        <v>0.25</v>
      </c>
      <c r="N131">
        <v>2</v>
      </c>
      <c r="O131">
        <v>0.25</v>
      </c>
      <c r="P131">
        <v>1</v>
      </c>
      <c r="Q131">
        <v>0.5</v>
      </c>
      <c r="R131">
        <v>256</v>
      </c>
      <c r="S131">
        <v>2</v>
      </c>
    </row>
    <row r="132" spans="1:19" x14ac:dyDescent="0.2">
      <c r="A132">
        <v>6236</v>
      </c>
      <c r="B132" t="s">
        <v>174</v>
      </c>
      <c r="C132">
        <v>2</v>
      </c>
      <c r="D132" t="s">
        <v>104</v>
      </c>
      <c r="E132" t="s">
        <v>105</v>
      </c>
      <c r="F132">
        <v>1</v>
      </c>
      <c r="G132" t="s">
        <v>181</v>
      </c>
      <c r="H132" t="s">
        <v>8</v>
      </c>
      <c r="I132">
        <v>104</v>
      </c>
      <c r="J132">
        <v>0.25</v>
      </c>
      <c r="K132">
        <v>0.5</v>
      </c>
      <c r="L132">
        <v>2</v>
      </c>
      <c r="M132">
        <v>0.25</v>
      </c>
      <c r="N132">
        <v>2</v>
      </c>
      <c r="O132">
        <v>0.5</v>
      </c>
      <c r="P132">
        <v>1</v>
      </c>
      <c r="Q132">
        <v>0.5</v>
      </c>
      <c r="R132">
        <v>256</v>
      </c>
      <c r="S132">
        <v>2</v>
      </c>
    </row>
    <row r="133" spans="1:19" x14ac:dyDescent="0.2">
      <c r="A133">
        <v>6522</v>
      </c>
      <c r="B133" t="s">
        <v>174</v>
      </c>
      <c r="C133">
        <v>1</v>
      </c>
      <c r="D133" t="s">
        <v>106</v>
      </c>
      <c r="E133" t="s">
        <v>107</v>
      </c>
      <c r="F133">
        <v>0</v>
      </c>
      <c r="G133" t="s">
        <v>181</v>
      </c>
      <c r="H133" t="s">
        <v>8</v>
      </c>
      <c r="I133">
        <v>105</v>
      </c>
      <c r="J133">
        <v>0.12</v>
      </c>
      <c r="K133">
        <v>0.5</v>
      </c>
      <c r="L133">
        <v>2</v>
      </c>
      <c r="M133">
        <v>0.25</v>
      </c>
      <c r="N133">
        <v>2</v>
      </c>
      <c r="O133">
        <v>0.12</v>
      </c>
      <c r="P133">
        <v>1</v>
      </c>
      <c r="Q133">
        <v>0.5</v>
      </c>
      <c r="R133">
        <v>256</v>
      </c>
      <c r="S133">
        <v>1</v>
      </c>
    </row>
    <row r="134" spans="1:19" x14ac:dyDescent="0.2">
      <c r="A134">
        <v>6522</v>
      </c>
      <c r="B134" t="s">
        <v>174</v>
      </c>
      <c r="C134">
        <v>1</v>
      </c>
      <c r="D134" t="s">
        <v>90</v>
      </c>
      <c r="E134" t="s">
        <v>91</v>
      </c>
      <c r="F134">
        <v>0</v>
      </c>
      <c r="G134" t="s">
        <v>181</v>
      </c>
      <c r="H134" t="s">
        <v>11</v>
      </c>
      <c r="I134">
        <v>106</v>
      </c>
      <c r="J134">
        <v>0.12</v>
      </c>
      <c r="K134">
        <v>0.5</v>
      </c>
      <c r="L134">
        <v>2</v>
      </c>
      <c r="M134">
        <v>0.25</v>
      </c>
      <c r="N134">
        <v>2</v>
      </c>
      <c r="O134">
        <v>0.12</v>
      </c>
      <c r="P134">
        <v>1</v>
      </c>
      <c r="Q134">
        <v>0.5</v>
      </c>
      <c r="R134">
        <v>32</v>
      </c>
      <c r="S134">
        <v>1</v>
      </c>
    </row>
    <row r="135" spans="1:19" x14ac:dyDescent="0.2">
      <c r="A135">
        <v>6530</v>
      </c>
      <c r="B135" t="s">
        <v>174</v>
      </c>
      <c r="C135">
        <v>1</v>
      </c>
      <c r="D135" t="s">
        <v>104</v>
      </c>
      <c r="E135" t="s">
        <v>105</v>
      </c>
      <c r="F135">
        <v>1</v>
      </c>
      <c r="G135" t="s">
        <v>181</v>
      </c>
      <c r="H135" t="s">
        <v>8</v>
      </c>
      <c r="I135">
        <v>107</v>
      </c>
      <c r="J135">
        <v>0.12</v>
      </c>
      <c r="K135">
        <v>0.5</v>
      </c>
      <c r="L135">
        <v>2</v>
      </c>
      <c r="M135">
        <v>0.25</v>
      </c>
      <c r="N135">
        <v>2</v>
      </c>
      <c r="O135">
        <v>0.12</v>
      </c>
      <c r="P135">
        <v>1</v>
      </c>
      <c r="Q135">
        <v>0.5</v>
      </c>
      <c r="R135">
        <v>256</v>
      </c>
      <c r="S135">
        <v>2</v>
      </c>
    </row>
    <row r="136" spans="1:19" x14ac:dyDescent="0.2">
      <c r="A136">
        <v>6530</v>
      </c>
      <c r="B136" t="s">
        <v>174</v>
      </c>
      <c r="C136">
        <v>1</v>
      </c>
      <c r="D136" t="s">
        <v>104</v>
      </c>
      <c r="E136" t="s">
        <v>105</v>
      </c>
      <c r="F136">
        <v>1</v>
      </c>
      <c r="G136" t="s">
        <v>181</v>
      </c>
      <c r="H136" t="s">
        <v>11</v>
      </c>
      <c r="I136">
        <v>108</v>
      </c>
      <c r="J136">
        <v>0.12</v>
      </c>
      <c r="K136">
        <v>0.5</v>
      </c>
      <c r="L136">
        <v>2</v>
      </c>
      <c r="M136">
        <v>0.25</v>
      </c>
      <c r="N136">
        <v>2</v>
      </c>
      <c r="O136">
        <v>0.25</v>
      </c>
      <c r="P136">
        <v>1</v>
      </c>
      <c r="Q136">
        <v>0.5</v>
      </c>
      <c r="R136">
        <v>256</v>
      </c>
      <c r="S136">
        <v>2</v>
      </c>
    </row>
    <row r="137" spans="1:19" x14ac:dyDescent="0.2">
      <c r="A137">
        <v>6603</v>
      </c>
      <c r="B137" t="s">
        <v>174</v>
      </c>
      <c r="C137">
        <v>3</v>
      </c>
      <c r="D137" t="s">
        <v>115</v>
      </c>
      <c r="E137" t="s">
        <v>116</v>
      </c>
      <c r="F137">
        <v>0</v>
      </c>
      <c r="G137" t="s">
        <v>181</v>
      </c>
      <c r="H137" t="s">
        <v>8</v>
      </c>
      <c r="I137">
        <v>109</v>
      </c>
      <c r="J137">
        <v>0.12</v>
      </c>
      <c r="K137">
        <v>0.5</v>
      </c>
      <c r="L137">
        <v>2</v>
      </c>
      <c r="M137">
        <v>0.25</v>
      </c>
      <c r="N137">
        <v>2</v>
      </c>
      <c r="O137">
        <v>0.12</v>
      </c>
      <c r="P137">
        <v>1</v>
      </c>
      <c r="Q137">
        <v>0.5</v>
      </c>
      <c r="R137">
        <v>256</v>
      </c>
      <c r="S137">
        <v>1</v>
      </c>
    </row>
    <row r="138" spans="1:19" x14ac:dyDescent="0.2">
      <c r="A138">
        <v>6603</v>
      </c>
      <c r="B138" t="s">
        <v>174</v>
      </c>
      <c r="C138">
        <v>3</v>
      </c>
      <c r="D138" t="s">
        <v>104</v>
      </c>
      <c r="E138" t="s">
        <v>105</v>
      </c>
      <c r="F138">
        <v>1</v>
      </c>
      <c r="G138" t="s">
        <v>181</v>
      </c>
      <c r="H138" t="s">
        <v>11</v>
      </c>
      <c r="I138">
        <v>110</v>
      </c>
      <c r="J138">
        <v>0.12</v>
      </c>
      <c r="K138">
        <v>0.5</v>
      </c>
      <c r="L138">
        <v>2</v>
      </c>
      <c r="M138">
        <v>0.25</v>
      </c>
      <c r="N138">
        <v>2</v>
      </c>
      <c r="O138">
        <v>0.25</v>
      </c>
      <c r="P138">
        <v>1</v>
      </c>
      <c r="Q138">
        <v>0.5</v>
      </c>
      <c r="R138">
        <v>256</v>
      </c>
      <c r="S138">
        <v>2</v>
      </c>
    </row>
    <row r="139" spans="1:19" x14ac:dyDescent="0.2">
      <c r="A139">
        <v>6650</v>
      </c>
      <c r="B139" t="s">
        <v>174</v>
      </c>
      <c r="C139">
        <v>3</v>
      </c>
      <c r="D139" t="s">
        <v>90</v>
      </c>
      <c r="E139" t="s">
        <v>91</v>
      </c>
      <c r="F139">
        <v>0</v>
      </c>
      <c r="G139" t="s">
        <v>181</v>
      </c>
      <c r="H139" t="s">
        <v>11</v>
      </c>
      <c r="I139">
        <v>111</v>
      </c>
      <c r="J139">
        <v>0.12</v>
      </c>
      <c r="K139">
        <v>1</v>
      </c>
      <c r="L139">
        <v>2</v>
      </c>
      <c r="M139">
        <v>4</v>
      </c>
      <c r="N139">
        <v>2</v>
      </c>
      <c r="O139">
        <v>0.12</v>
      </c>
      <c r="P139">
        <v>1</v>
      </c>
      <c r="Q139">
        <v>0.5</v>
      </c>
      <c r="R139">
        <v>32</v>
      </c>
      <c r="S139">
        <v>1</v>
      </c>
    </row>
    <row r="140" spans="1:19" x14ac:dyDescent="0.2">
      <c r="A140">
        <v>6657</v>
      </c>
      <c r="B140" t="s">
        <v>174</v>
      </c>
      <c r="C140">
        <v>3</v>
      </c>
      <c r="D140" t="s">
        <v>90</v>
      </c>
      <c r="E140" t="s">
        <v>91</v>
      </c>
      <c r="F140">
        <v>1</v>
      </c>
      <c r="G140" t="s">
        <v>181</v>
      </c>
      <c r="H140" t="s">
        <v>11</v>
      </c>
      <c r="I140">
        <v>112</v>
      </c>
      <c r="J140">
        <v>0.12</v>
      </c>
      <c r="K140">
        <v>1</v>
      </c>
      <c r="L140">
        <v>2</v>
      </c>
      <c r="M140">
        <v>0.25</v>
      </c>
      <c r="N140">
        <v>2</v>
      </c>
      <c r="O140">
        <v>0.12</v>
      </c>
      <c r="P140">
        <v>1</v>
      </c>
      <c r="Q140">
        <v>0.5</v>
      </c>
      <c r="R140">
        <v>32</v>
      </c>
      <c r="S140">
        <v>1</v>
      </c>
    </row>
    <row r="141" spans="1:19" x14ac:dyDescent="0.2">
      <c r="A141">
        <v>6667</v>
      </c>
      <c r="B141" t="s">
        <v>174</v>
      </c>
      <c r="C141">
        <v>1</v>
      </c>
      <c r="D141" t="s">
        <v>90</v>
      </c>
      <c r="E141" t="s">
        <v>91</v>
      </c>
      <c r="F141">
        <v>0</v>
      </c>
      <c r="G141" t="s">
        <v>181</v>
      </c>
      <c r="H141" t="s">
        <v>8</v>
      </c>
      <c r="I141">
        <v>113</v>
      </c>
      <c r="J141">
        <v>0.12</v>
      </c>
      <c r="K141">
        <v>0.5</v>
      </c>
      <c r="L141">
        <v>2</v>
      </c>
      <c r="M141">
        <v>0.25</v>
      </c>
      <c r="N141">
        <v>2</v>
      </c>
      <c r="O141">
        <v>0.12</v>
      </c>
      <c r="P141">
        <v>1</v>
      </c>
      <c r="Q141">
        <v>0.5</v>
      </c>
      <c r="R141">
        <v>32</v>
      </c>
      <c r="S141">
        <v>1</v>
      </c>
    </row>
    <row r="142" spans="1:19" x14ac:dyDescent="0.2">
      <c r="A142">
        <v>6815</v>
      </c>
      <c r="B142" t="s">
        <v>174</v>
      </c>
      <c r="C142">
        <v>2</v>
      </c>
      <c r="D142" t="s">
        <v>90</v>
      </c>
      <c r="E142" t="s">
        <v>91</v>
      </c>
      <c r="F142" t="e">
        <v>#N/A</v>
      </c>
      <c r="G142" t="s">
        <v>181</v>
      </c>
      <c r="H142" t="s">
        <v>11</v>
      </c>
      <c r="I142">
        <v>114</v>
      </c>
      <c r="J142">
        <v>0.12</v>
      </c>
      <c r="K142">
        <v>0.5</v>
      </c>
      <c r="L142">
        <v>2</v>
      </c>
      <c r="M142">
        <v>4</v>
      </c>
      <c r="N142">
        <v>2</v>
      </c>
      <c r="O142">
        <v>0.12</v>
      </c>
      <c r="P142">
        <v>1</v>
      </c>
      <c r="Q142">
        <v>0.5</v>
      </c>
      <c r="R142">
        <v>32</v>
      </c>
      <c r="S142">
        <v>1</v>
      </c>
    </row>
    <row r="143" spans="1:19" x14ac:dyDescent="0.2">
      <c r="A143">
        <v>6833</v>
      </c>
      <c r="B143" t="s">
        <v>174</v>
      </c>
      <c r="C143">
        <v>2</v>
      </c>
      <c r="D143" t="s">
        <v>90</v>
      </c>
      <c r="E143" t="s">
        <v>91</v>
      </c>
      <c r="F143" t="e">
        <v>#N/A</v>
      </c>
      <c r="G143" t="s">
        <v>181</v>
      </c>
      <c r="H143" t="s">
        <v>8</v>
      </c>
      <c r="I143">
        <v>115</v>
      </c>
      <c r="J143">
        <v>0.12</v>
      </c>
      <c r="K143">
        <v>0.5</v>
      </c>
      <c r="L143">
        <v>2</v>
      </c>
      <c r="M143">
        <v>0.5</v>
      </c>
      <c r="N143">
        <v>2</v>
      </c>
      <c r="O143">
        <v>0.12</v>
      </c>
      <c r="P143">
        <v>1</v>
      </c>
      <c r="Q143">
        <v>0.5</v>
      </c>
      <c r="R143">
        <v>32</v>
      </c>
      <c r="S143">
        <v>1</v>
      </c>
    </row>
    <row r="144" spans="1:19" x14ac:dyDescent="0.2">
      <c r="A144">
        <v>6833</v>
      </c>
      <c r="B144" t="s">
        <v>174</v>
      </c>
      <c r="C144">
        <v>2</v>
      </c>
      <c r="D144" t="s">
        <v>90</v>
      </c>
      <c r="E144" t="s">
        <v>91</v>
      </c>
      <c r="F144" t="e">
        <v>#N/A</v>
      </c>
      <c r="G144" t="s">
        <v>181</v>
      </c>
      <c r="H144" t="s">
        <v>11</v>
      </c>
      <c r="I144">
        <v>116</v>
      </c>
      <c r="J144">
        <v>0.12</v>
      </c>
      <c r="K144">
        <v>0.5</v>
      </c>
      <c r="L144">
        <v>2</v>
      </c>
      <c r="M144">
        <v>0.25</v>
      </c>
      <c r="N144">
        <v>2</v>
      </c>
      <c r="O144">
        <v>0.12</v>
      </c>
      <c r="P144">
        <v>1</v>
      </c>
      <c r="Q144">
        <v>0.5</v>
      </c>
      <c r="R144">
        <v>32</v>
      </c>
      <c r="S144">
        <v>1</v>
      </c>
    </row>
    <row r="145" spans="1:19" x14ac:dyDescent="0.2">
      <c r="A145">
        <v>6987</v>
      </c>
      <c r="B145" t="s">
        <v>174</v>
      </c>
      <c r="C145">
        <v>3</v>
      </c>
      <c r="D145" t="s">
        <v>104</v>
      </c>
      <c r="E145" t="s">
        <v>105</v>
      </c>
      <c r="F145">
        <v>1</v>
      </c>
      <c r="G145" t="s">
        <v>181</v>
      </c>
      <c r="H145" t="s">
        <v>8</v>
      </c>
      <c r="I145">
        <v>118</v>
      </c>
      <c r="J145">
        <v>0.12</v>
      </c>
      <c r="K145">
        <v>0.5</v>
      </c>
      <c r="L145">
        <v>2</v>
      </c>
      <c r="M145">
        <v>0.25</v>
      </c>
      <c r="N145">
        <v>2</v>
      </c>
      <c r="O145">
        <v>0.25</v>
      </c>
      <c r="P145">
        <v>1</v>
      </c>
      <c r="Q145">
        <v>0.5</v>
      </c>
      <c r="R145">
        <v>256</v>
      </c>
      <c r="S145">
        <v>2</v>
      </c>
    </row>
    <row r="146" spans="1:19" x14ac:dyDescent="0.2">
      <c r="A146">
        <v>7055</v>
      </c>
      <c r="B146" t="s">
        <v>174</v>
      </c>
      <c r="C146">
        <v>1</v>
      </c>
      <c r="D146" t="s">
        <v>90</v>
      </c>
      <c r="E146" t="s">
        <v>91</v>
      </c>
      <c r="F146" t="e">
        <v>#N/A</v>
      </c>
      <c r="G146" t="s">
        <v>181</v>
      </c>
      <c r="H146" t="s">
        <v>8</v>
      </c>
      <c r="I146">
        <v>119</v>
      </c>
      <c r="J146">
        <v>0.12</v>
      </c>
      <c r="K146">
        <v>0.5</v>
      </c>
      <c r="L146">
        <v>2</v>
      </c>
      <c r="M146">
        <v>4</v>
      </c>
      <c r="N146">
        <v>2</v>
      </c>
      <c r="O146">
        <v>0.12</v>
      </c>
      <c r="P146">
        <v>1</v>
      </c>
      <c r="Q146">
        <v>0.5</v>
      </c>
      <c r="R146">
        <v>32</v>
      </c>
      <c r="S146">
        <v>1</v>
      </c>
    </row>
    <row r="147" spans="1:19" x14ac:dyDescent="0.2">
      <c r="A147">
        <v>7055</v>
      </c>
      <c r="B147" t="s">
        <v>174</v>
      </c>
      <c r="C147">
        <v>1</v>
      </c>
      <c r="D147" t="s">
        <v>90</v>
      </c>
      <c r="E147" t="s">
        <v>91</v>
      </c>
      <c r="F147" t="e">
        <v>#N/A</v>
      </c>
      <c r="G147" t="s">
        <v>181</v>
      </c>
      <c r="H147" t="s">
        <v>11</v>
      </c>
      <c r="I147">
        <v>120</v>
      </c>
      <c r="J147">
        <v>0.12</v>
      </c>
      <c r="K147">
        <v>0.5</v>
      </c>
      <c r="L147">
        <v>2</v>
      </c>
      <c r="M147">
        <v>4</v>
      </c>
      <c r="N147">
        <v>2</v>
      </c>
      <c r="O147">
        <v>0.12</v>
      </c>
      <c r="P147">
        <v>1</v>
      </c>
      <c r="Q147">
        <v>0.5</v>
      </c>
      <c r="R147">
        <v>32</v>
      </c>
      <c r="S147">
        <v>1</v>
      </c>
    </row>
    <row r="148" spans="1:19" x14ac:dyDescent="0.2">
      <c r="A148">
        <v>7059</v>
      </c>
      <c r="B148" t="s">
        <v>174</v>
      </c>
      <c r="C148">
        <v>2</v>
      </c>
      <c r="D148" t="s">
        <v>90</v>
      </c>
      <c r="E148" t="s">
        <v>91</v>
      </c>
      <c r="F148" t="e">
        <v>#N/A</v>
      </c>
      <c r="G148" t="s">
        <v>181</v>
      </c>
      <c r="H148" t="s">
        <v>8</v>
      </c>
      <c r="I148">
        <v>121</v>
      </c>
      <c r="J148">
        <v>0.12</v>
      </c>
      <c r="K148">
        <v>0.5</v>
      </c>
      <c r="L148">
        <v>2</v>
      </c>
      <c r="M148">
        <v>0.25</v>
      </c>
      <c r="N148">
        <v>2</v>
      </c>
      <c r="O148">
        <v>0.12</v>
      </c>
      <c r="P148">
        <v>1</v>
      </c>
      <c r="Q148">
        <v>0.5</v>
      </c>
      <c r="R148">
        <v>32</v>
      </c>
      <c r="S148">
        <v>8</v>
      </c>
    </row>
    <row r="149" spans="1:19" x14ac:dyDescent="0.2">
      <c r="A149">
        <v>7059</v>
      </c>
      <c r="B149" t="s">
        <v>174</v>
      </c>
      <c r="C149">
        <v>2</v>
      </c>
      <c r="D149" t="s">
        <v>90</v>
      </c>
      <c r="E149" t="s">
        <v>91</v>
      </c>
      <c r="F149" t="e">
        <v>#N/A</v>
      </c>
      <c r="G149" t="s">
        <v>181</v>
      </c>
      <c r="H149" t="s">
        <v>11</v>
      </c>
      <c r="I149">
        <v>122</v>
      </c>
      <c r="J149">
        <v>0.12</v>
      </c>
      <c r="K149">
        <v>0.5</v>
      </c>
      <c r="L149">
        <v>2</v>
      </c>
      <c r="M149">
        <v>0.25</v>
      </c>
      <c r="N149">
        <v>2</v>
      </c>
      <c r="O149">
        <v>0.12</v>
      </c>
      <c r="P149">
        <v>1</v>
      </c>
      <c r="Q149">
        <v>0.5</v>
      </c>
      <c r="R149">
        <v>32</v>
      </c>
      <c r="S149">
        <v>1</v>
      </c>
    </row>
    <row r="150" spans="1:19" x14ac:dyDescent="0.2">
      <c r="A150">
        <v>7181</v>
      </c>
      <c r="B150" t="s">
        <v>174</v>
      </c>
      <c r="C150">
        <v>1</v>
      </c>
      <c r="D150" t="s">
        <v>106</v>
      </c>
      <c r="E150" t="s">
        <v>107</v>
      </c>
      <c r="F150" t="e">
        <v>#N/A</v>
      </c>
      <c r="G150" t="s">
        <v>181</v>
      </c>
      <c r="H150" t="s">
        <v>11</v>
      </c>
      <c r="I150">
        <v>123</v>
      </c>
      <c r="J150">
        <v>0.12</v>
      </c>
      <c r="K150">
        <v>0.5</v>
      </c>
      <c r="L150">
        <v>2</v>
      </c>
      <c r="M150">
        <v>0.25</v>
      </c>
      <c r="N150">
        <v>2</v>
      </c>
      <c r="O150">
        <v>0.12</v>
      </c>
      <c r="P150">
        <v>1</v>
      </c>
      <c r="Q150">
        <v>0.5</v>
      </c>
      <c r="R150">
        <v>256</v>
      </c>
      <c r="S150">
        <v>1</v>
      </c>
    </row>
    <row r="151" spans="1:19" x14ac:dyDescent="0.2">
      <c r="A151">
        <v>7221</v>
      </c>
      <c r="B151" t="s">
        <v>174</v>
      </c>
      <c r="C151">
        <v>1</v>
      </c>
      <c r="D151" t="s">
        <v>100</v>
      </c>
      <c r="E151" t="s">
        <v>101</v>
      </c>
      <c r="F151">
        <v>1</v>
      </c>
      <c r="G151" t="s">
        <v>181</v>
      </c>
      <c r="H151" t="s">
        <v>8</v>
      </c>
      <c r="I151">
        <v>124</v>
      </c>
      <c r="J151">
        <v>0.12</v>
      </c>
      <c r="K151">
        <v>0.5</v>
      </c>
      <c r="L151">
        <v>2</v>
      </c>
      <c r="M151">
        <v>4</v>
      </c>
      <c r="N151">
        <v>2</v>
      </c>
      <c r="O151">
        <v>0.12</v>
      </c>
      <c r="P151">
        <v>1</v>
      </c>
      <c r="Q151">
        <v>4</v>
      </c>
      <c r="R151">
        <v>32</v>
      </c>
      <c r="S151">
        <v>8</v>
      </c>
    </row>
    <row r="152" spans="1:19" x14ac:dyDescent="0.2">
      <c r="A152">
        <v>7221</v>
      </c>
      <c r="B152" t="s">
        <v>174</v>
      </c>
      <c r="C152">
        <v>1</v>
      </c>
      <c r="D152" t="s">
        <v>106</v>
      </c>
      <c r="E152" t="s">
        <v>107</v>
      </c>
      <c r="F152">
        <v>1</v>
      </c>
      <c r="G152" t="s">
        <v>181</v>
      </c>
      <c r="H152" t="s">
        <v>11</v>
      </c>
      <c r="I152">
        <v>125</v>
      </c>
      <c r="J152">
        <v>0.12</v>
      </c>
      <c r="K152">
        <v>1</v>
      </c>
      <c r="L152">
        <v>2</v>
      </c>
      <c r="M152">
        <v>0.25</v>
      </c>
      <c r="N152">
        <v>2</v>
      </c>
      <c r="O152">
        <v>0.12</v>
      </c>
      <c r="P152">
        <v>1</v>
      </c>
      <c r="Q152">
        <v>4</v>
      </c>
      <c r="R152">
        <v>256</v>
      </c>
      <c r="S152">
        <v>1</v>
      </c>
    </row>
    <row r="153" spans="1:19" x14ac:dyDescent="0.2">
      <c r="A153">
        <v>7263</v>
      </c>
      <c r="B153" t="s">
        <v>174</v>
      </c>
      <c r="C153">
        <v>3</v>
      </c>
      <c r="D153" t="s">
        <v>104</v>
      </c>
      <c r="E153" t="s">
        <v>105</v>
      </c>
      <c r="F153" t="e">
        <v>#N/A</v>
      </c>
      <c r="G153" t="s">
        <v>181</v>
      </c>
      <c r="H153" t="s">
        <v>8</v>
      </c>
      <c r="I153">
        <v>126</v>
      </c>
      <c r="J153">
        <v>0.12</v>
      </c>
      <c r="K153">
        <v>0.5</v>
      </c>
      <c r="L153">
        <v>2</v>
      </c>
      <c r="M153">
        <v>0.25</v>
      </c>
      <c r="N153">
        <v>2</v>
      </c>
      <c r="O153">
        <v>0.25</v>
      </c>
      <c r="P153">
        <v>1</v>
      </c>
      <c r="Q153">
        <v>0.5</v>
      </c>
      <c r="R153">
        <v>256</v>
      </c>
      <c r="S153">
        <v>2</v>
      </c>
    </row>
    <row r="154" spans="1:19" x14ac:dyDescent="0.2">
      <c r="A154">
        <v>7296</v>
      </c>
      <c r="B154" t="s">
        <v>174</v>
      </c>
      <c r="C154">
        <v>1</v>
      </c>
      <c r="D154" t="s">
        <v>115</v>
      </c>
      <c r="E154" t="s">
        <v>116</v>
      </c>
      <c r="F154" t="e">
        <v>#N/A</v>
      </c>
      <c r="G154" t="s">
        <v>181</v>
      </c>
      <c r="H154" t="s">
        <v>11</v>
      </c>
      <c r="I154">
        <v>127</v>
      </c>
      <c r="J154">
        <v>0.12</v>
      </c>
      <c r="K154">
        <v>0.5</v>
      </c>
      <c r="L154">
        <v>2</v>
      </c>
      <c r="M154">
        <v>0.25</v>
      </c>
      <c r="N154">
        <v>2</v>
      </c>
      <c r="O154">
        <v>0.12</v>
      </c>
      <c r="P154">
        <v>1</v>
      </c>
      <c r="Q154">
        <v>0.5</v>
      </c>
      <c r="R154">
        <v>256</v>
      </c>
      <c r="S154">
        <v>1</v>
      </c>
    </row>
    <row r="155" spans="1:19" x14ac:dyDescent="0.2">
      <c r="A155">
        <v>7386</v>
      </c>
      <c r="B155" t="s">
        <v>174</v>
      </c>
      <c r="C155">
        <v>2</v>
      </c>
      <c r="D155" t="s">
        <v>90</v>
      </c>
      <c r="E155" t="s">
        <v>91</v>
      </c>
      <c r="F155" t="e">
        <v>#N/A</v>
      </c>
      <c r="G155" t="s">
        <v>181</v>
      </c>
      <c r="H155" t="s">
        <v>8</v>
      </c>
      <c r="I155">
        <v>128</v>
      </c>
      <c r="J155">
        <v>0.12</v>
      </c>
      <c r="K155">
        <v>0.5</v>
      </c>
      <c r="L155">
        <v>2</v>
      </c>
      <c r="M155">
        <v>0.25</v>
      </c>
      <c r="N155">
        <v>2</v>
      </c>
      <c r="O155">
        <v>0.12</v>
      </c>
      <c r="P155">
        <v>1</v>
      </c>
      <c r="Q155">
        <v>0.5</v>
      </c>
      <c r="R155">
        <v>32</v>
      </c>
      <c r="S155">
        <v>1</v>
      </c>
    </row>
    <row r="156" spans="1:19" x14ac:dyDescent="0.2">
      <c r="A156">
        <v>7468</v>
      </c>
      <c r="B156" t="s">
        <v>174</v>
      </c>
      <c r="C156">
        <v>2</v>
      </c>
      <c r="D156" t="s">
        <v>108</v>
      </c>
      <c r="E156" t="s">
        <v>105</v>
      </c>
      <c r="F156">
        <v>1</v>
      </c>
      <c r="G156" t="s">
        <v>181</v>
      </c>
      <c r="H156" t="s">
        <v>8</v>
      </c>
      <c r="I156">
        <v>129</v>
      </c>
      <c r="J156">
        <v>0.12</v>
      </c>
      <c r="K156">
        <v>0.5</v>
      </c>
      <c r="L156">
        <v>2</v>
      </c>
      <c r="M156">
        <v>4</v>
      </c>
      <c r="N156">
        <v>2</v>
      </c>
      <c r="O156">
        <v>0.12</v>
      </c>
      <c r="P156">
        <v>1</v>
      </c>
      <c r="Q156">
        <v>0.5</v>
      </c>
      <c r="R156">
        <v>32</v>
      </c>
      <c r="S156">
        <v>2</v>
      </c>
    </row>
    <row r="157" spans="1:19" x14ac:dyDescent="0.2">
      <c r="A157">
        <v>7468</v>
      </c>
      <c r="B157" t="s">
        <v>174</v>
      </c>
      <c r="C157">
        <v>2</v>
      </c>
      <c r="D157" t="s">
        <v>104</v>
      </c>
      <c r="E157" t="s">
        <v>105</v>
      </c>
      <c r="F157">
        <v>1</v>
      </c>
      <c r="G157" t="s">
        <v>181</v>
      </c>
      <c r="H157" t="s">
        <v>11</v>
      </c>
      <c r="I157">
        <v>130</v>
      </c>
      <c r="J157">
        <v>0.12</v>
      </c>
      <c r="K157">
        <v>0.5</v>
      </c>
      <c r="L157">
        <v>2</v>
      </c>
      <c r="M157">
        <v>0.25</v>
      </c>
      <c r="N157">
        <v>2</v>
      </c>
      <c r="O157">
        <v>0.12</v>
      </c>
      <c r="P157">
        <v>1</v>
      </c>
      <c r="Q157">
        <v>0.5</v>
      </c>
      <c r="R157">
        <v>256</v>
      </c>
      <c r="S157">
        <v>2</v>
      </c>
    </row>
    <row r="158" spans="1:19" x14ac:dyDescent="0.2">
      <c r="I158" t="s">
        <v>350</v>
      </c>
      <c r="J158">
        <f>GEOMEAN(J75:J157)</f>
        <v>0.14778952649740074</v>
      </c>
      <c r="K158">
        <f t="shared" ref="K158:S158" si="2">GEOMEAN(K75:K157)</f>
        <v>0.56201272406579872</v>
      </c>
      <c r="L158">
        <f t="shared" si="2"/>
        <v>2</v>
      </c>
      <c r="M158">
        <f t="shared" si="2"/>
        <v>0.40578717683231064</v>
      </c>
      <c r="N158">
        <f t="shared" si="2"/>
        <v>2</v>
      </c>
      <c r="O158">
        <f t="shared" si="2"/>
        <v>0.1882899493568102</v>
      </c>
      <c r="P158">
        <f t="shared" si="2"/>
        <v>1</v>
      </c>
      <c r="Q158">
        <f t="shared" si="2"/>
        <v>0.52569180739601828</v>
      </c>
      <c r="R158">
        <f t="shared" si="2"/>
        <v>106.51699024229515</v>
      </c>
      <c r="S158">
        <f t="shared" si="2"/>
        <v>1.4806853130437376</v>
      </c>
    </row>
    <row r="159" spans="1:19" x14ac:dyDescent="0.2">
      <c r="I159" t="s">
        <v>373</v>
      </c>
      <c r="J159">
        <f>_xlfn.PERCENTILE.EXC(J75:J157,0.9)</f>
        <v>0.25</v>
      </c>
      <c r="K159">
        <f t="shared" ref="K159:S159" si="3">_xlfn.PERCENTILE.EXC(K75:K157,0.9)</f>
        <v>1</v>
      </c>
      <c r="L159">
        <f t="shared" si="3"/>
        <v>2</v>
      </c>
      <c r="M159">
        <f t="shared" si="3"/>
        <v>4</v>
      </c>
      <c r="N159">
        <f t="shared" si="3"/>
        <v>2</v>
      </c>
      <c r="O159">
        <f t="shared" si="3"/>
        <v>0.5</v>
      </c>
      <c r="P159">
        <f t="shared" si="3"/>
        <v>1</v>
      </c>
      <c r="Q159">
        <f t="shared" si="3"/>
        <v>0.5</v>
      </c>
      <c r="R159">
        <f t="shared" si="3"/>
        <v>256</v>
      </c>
      <c r="S159">
        <f t="shared" si="3"/>
        <v>2</v>
      </c>
    </row>
    <row r="161" spans="1:19" x14ac:dyDescent="0.2">
      <c r="A161">
        <v>149</v>
      </c>
      <c r="B161" t="s">
        <v>74</v>
      </c>
      <c r="E161" t="s">
        <v>327</v>
      </c>
      <c r="G161" t="s">
        <v>181</v>
      </c>
      <c r="H161" t="s">
        <v>8</v>
      </c>
      <c r="I161">
        <v>64</v>
      </c>
      <c r="J161">
        <v>0.12</v>
      </c>
      <c r="K161">
        <v>1</v>
      </c>
      <c r="L161">
        <v>2</v>
      </c>
      <c r="M161">
        <v>0.25</v>
      </c>
      <c r="N161">
        <v>2</v>
      </c>
      <c r="O161">
        <v>0.12</v>
      </c>
      <c r="P161">
        <v>1</v>
      </c>
      <c r="Q161">
        <v>0.5</v>
      </c>
      <c r="R161">
        <v>256</v>
      </c>
      <c r="S161">
        <v>1</v>
      </c>
    </row>
    <row r="162" spans="1:19" x14ac:dyDescent="0.2">
      <c r="A162">
        <v>157</v>
      </c>
      <c r="B162" t="s">
        <v>74</v>
      </c>
      <c r="C162">
        <v>1</v>
      </c>
      <c r="D162" t="s">
        <v>97</v>
      </c>
      <c r="E162" t="s">
        <v>98</v>
      </c>
      <c r="F162" t="e">
        <v>#N/A</v>
      </c>
      <c r="G162" t="s">
        <v>181</v>
      </c>
      <c r="H162" t="s">
        <v>8</v>
      </c>
      <c r="I162">
        <v>61.1</v>
      </c>
      <c r="J162">
        <v>0.12</v>
      </c>
      <c r="K162">
        <v>0.5</v>
      </c>
      <c r="L162">
        <v>2</v>
      </c>
      <c r="M162">
        <v>0.25</v>
      </c>
      <c r="N162">
        <v>2</v>
      </c>
      <c r="O162">
        <v>0.12</v>
      </c>
      <c r="P162">
        <v>1</v>
      </c>
      <c r="Q162">
        <v>0.5</v>
      </c>
      <c r="R162">
        <v>32</v>
      </c>
      <c r="S162">
        <v>8</v>
      </c>
    </row>
    <row r="163" spans="1:19" x14ac:dyDescent="0.2">
      <c r="A163">
        <v>157</v>
      </c>
      <c r="B163" t="s">
        <v>74</v>
      </c>
      <c r="C163">
        <v>1</v>
      </c>
      <c r="D163" t="s">
        <v>108</v>
      </c>
      <c r="E163" t="s">
        <v>338</v>
      </c>
      <c r="F163">
        <v>0</v>
      </c>
      <c r="G163" t="s">
        <v>181</v>
      </c>
      <c r="H163" t="s">
        <v>8</v>
      </c>
      <c r="I163">
        <v>61.2</v>
      </c>
      <c r="J163">
        <v>0.12</v>
      </c>
      <c r="K163">
        <v>0.5</v>
      </c>
      <c r="L163">
        <v>2</v>
      </c>
      <c r="M163">
        <v>0.25</v>
      </c>
      <c r="N163">
        <v>2</v>
      </c>
      <c r="O163">
        <v>0.12</v>
      </c>
      <c r="P163">
        <v>1</v>
      </c>
      <c r="Q163">
        <v>0.5</v>
      </c>
      <c r="R163">
        <v>64</v>
      </c>
      <c r="S163">
        <v>1</v>
      </c>
    </row>
    <row r="164" spans="1:19" x14ac:dyDescent="0.2">
      <c r="A164">
        <v>157</v>
      </c>
      <c r="B164" t="s">
        <v>74</v>
      </c>
      <c r="C164">
        <v>1</v>
      </c>
      <c r="D164" t="s">
        <v>108</v>
      </c>
      <c r="E164" t="s">
        <v>338</v>
      </c>
      <c r="F164">
        <v>0</v>
      </c>
      <c r="G164" t="s">
        <v>181</v>
      </c>
      <c r="H164" t="s">
        <v>11</v>
      </c>
      <c r="I164">
        <v>63</v>
      </c>
      <c r="J164">
        <v>0.12</v>
      </c>
      <c r="K164">
        <v>0.5</v>
      </c>
      <c r="L164">
        <v>2</v>
      </c>
      <c r="M164">
        <v>1</v>
      </c>
      <c r="N164">
        <v>2</v>
      </c>
      <c r="O164">
        <v>0.12</v>
      </c>
      <c r="P164">
        <v>1</v>
      </c>
      <c r="Q164">
        <v>0.5</v>
      </c>
      <c r="R164">
        <v>32</v>
      </c>
      <c r="S164">
        <v>4</v>
      </c>
    </row>
    <row r="165" spans="1:19" x14ac:dyDescent="0.2">
      <c r="A165">
        <v>165</v>
      </c>
      <c r="B165" t="s">
        <v>74</v>
      </c>
      <c r="C165">
        <v>3</v>
      </c>
      <c r="D165" t="s">
        <v>100</v>
      </c>
      <c r="E165" t="s">
        <v>101</v>
      </c>
      <c r="F165">
        <v>0</v>
      </c>
      <c r="G165" t="s">
        <v>181</v>
      </c>
      <c r="H165" t="s">
        <v>8</v>
      </c>
      <c r="I165">
        <v>64.099999999999994</v>
      </c>
      <c r="J165">
        <v>0.5</v>
      </c>
      <c r="K165">
        <v>0.5</v>
      </c>
      <c r="L165">
        <v>2</v>
      </c>
      <c r="M165">
        <v>0.5</v>
      </c>
      <c r="N165">
        <v>2</v>
      </c>
      <c r="O165">
        <v>0.5</v>
      </c>
      <c r="P165">
        <v>1</v>
      </c>
      <c r="Q165">
        <v>0.5</v>
      </c>
      <c r="R165">
        <v>32</v>
      </c>
      <c r="S165">
        <v>1</v>
      </c>
    </row>
    <row r="166" spans="1:19" x14ac:dyDescent="0.2">
      <c r="A166">
        <v>165</v>
      </c>
      <c r="B166" t="s">
        <v>74</v>
      </c>
      <c r="C166">
        <v>3</v>
      </c>
      <c r="D166" t="s">
        <v>111</v>
      </c>
      <c r="E166" t="s">
        <v>112</v>
      </c>
      <c r="F166">
        <v>0</v>
      </c>
      <c r="G166" t="s">
        <v>181</v>
      </c>
      <c r="H166" t="s">
        <v>8</v>
      </c>
      <c r="I166">
        <v>64.2</v>
      </c>
      <c r="J166">
        <v>0.12</v>
      </c>
      <c r="K166">
        <v>0.5</v>
      </c>
      <c r="L166">
        <v>2</v>
      </c>
      <c r="M166">
        <v>0.25</v>
      </c>
      <c r="N166">
        <v>2</v>
      </c>
      <c r="O166">
        <v>0.12</v>
      </c>
      <c r="P166">
        <v>1</v>
      </c>
      <c r="Q166">
        <v>0.5</v>
      </c>
      <c r="R166">
        <v>256</v>
      </c>
      <c r="S166">
        <v>1</v>
      </c>
    </row>
    <row r="167" spans="1:19" x14ac:dyDescent="0.2">
      <c r="A167">
        <v>188</v>
      </c>
      <c r="B167" t="s">
        <v>74</v>
      </c>
      <c r="C167">
        <v>3</v>
      </c>
      <c r="D167" t="s">
        <v>106</v>
      </c>
      <c r="E167" t="s">
        <v>107</v>
      </c>
      <c r="F167">
        <v>0</v>
      </c>
      <c r="G167" t="s">
        <v>181</v>
      </c>
      <c r="H167" t="s">
        <v>8</v>
      </c>
      <c r="I167">
        <v>65</v>
      </c>
      <c r="J167">
        <v>0.12</v>
      </c>
      <c r="K167">
        <v>1</v>
      </c>
      <c r="L167">
        <v>2</v>
      </c>
      <c r="M167">
        <v>0.25</v>
      </c>
      <c r="N167">
        <v>2</v>
      </c>
      <c r="O167">
        <v>0.12</v>
      </c>
      <c r="P167">
        <v>1</v>
      </c>
      <c r="Q167">
        <v>0.5</v>
      </c>
      <c r="R167">
        <v>256</v>
      </c>
      <c r="S167">
        <v>1</v>
      </c>
    </row>
    <row r="168" spans="1:19" x14ac:dyDescent="0.2">
      <c r="A168">
        <v>204</v>
      </c>
      <c r="B168" t="s">
        <v>74</v>
      </c>
      <c r="C168">
        <v>0</v>
      </c>
      <c r="D168" t="s">
        <v>106</v>
      </c>
      <c r="E168" t="s">
        <v>107</v>
      </c>
      <c r="F168">
        <v>0</v>
      </c>
      <c r="G168" t="s">
        <v>181</v>
      </c>
      <c r="H168" t="s">
        <v>8</v>
      </c>
      <c r="I168">
        <v>66</v>
      </c>
      <c r="J168">
        <v>0.12</v>
      </c>
      <c r="K168">
        <v>1</v>
      </c>
      <c r="L168">
        <v>2</v>
      </c>
      <c r="M168">
        <v>0.25</v>
      </c>
      <c r="N168">
        <v>2</v>
      </c>
      <c r="O168">
        <v>0.12</v>
      </c>
      <c r="P168">
        <v>1</v>
      </c>
      <c r="Q168">
        <v>0.5</v>
      </c>
      <c r="R168">
        <v>32</v>
      </c>
      <c r="S168">
        <v>1</v>
      </c>
    </row>
    <row r="169" spans="1:19" x14ac:dyDescent="0.2">
      <c r="A169">
        <v>219</v>
      </c>
      <c r="B169" t="s">
        <v>74</v>
      </c>
      <c r="E169" t="s">
        <v>333</v>
      </c>
      <c r="G169" t="s">
        <v>181</v>
      </c>
      <c r="H169" t="s">
        <v>8</v>
      </c>
      <c r="I169">
        <v>66</v>
      </c>
      <c r="J169">
        <v>0.12</v>
      </c>
      <c r="K169">
        <v>0.5</v>
      </c>
      <c r="L169">
        <v>2</v>
      </c>
      <c r="M169">
        <v>0.25</v>
      </c>
      <c r="N169">
        <v>2</v>
      </c>
      <c r="O169">
        <v>0.12</v>
      </c>
      <c r="P169">
        <v>1</v>
      </c>
      <c r="Q169">
        <v>0.5</v>
      </c>
      <c r="R169">
        <v>256</v>
      </c>
      <c r="S169">
        <v>1</v>
      </c>
    </row>
    <row r="170" spans="1:19" x14ac:dyDescent="0.2">
      <c r="A170">
        <v>220</v>
      </c>
      <c r="B170" t="s">
        <v>74</v>
      </c>
      <c r="C170" t="e">
        <v>#N/A</v>
      </c>
      <c r="D170" t="s">
        <v>97</v>
      </c>
      <c r="E170" t="s">
        <v>98</v>
      </c>
      <c r="F170" t="e">
        <v>#N/A</v>
      </c>
      <c r="G170" t="s">
        <v>181</v>
      </c>
      <c r="H170" t="s">
        <v>8</v>
      </c>
      <c r="I170">
        <v>67</v>
      </c>
      <c r="J170">
        <v>0.12</v>
      </c>
      <c r="K170">
        <v>1</v>
      </c>
      <c r="L170">
        <v>2</v>
      </c>
      <c r="M170">
        <v>0.25</v>
      </c>
      <c r="N170">
        <v>2</v>
      </c>
      <c r="O170">
        <v>0.12</v>
      </c>
      <c r="P170">
        <v>1</v>
      </c>
      <c r="Q170">
        <v>0.5</v>
      </c>
      <c r="R170">
        <v>32</v>
      </c>
      <c r="S170">
        <v>1</v>
      </c>
    </row>
    <row r="171" spans="1:19" x14ac:dyDescent="0.2">
      <c r="A171">
        <v>220</v>
      </c>
      <c r="B171" t="s">
        <v>74</v>
      </c>
      <c r="C171">
        <v>0</v>
      </c>
      <c r="D171" t="s">
        <v>108</v>
      </c>
      <c r="E171" t="s">
        <v>338</v>
      </c>
      <c r="F171">
        <v>0</v>
      </c>
      <c r="G171" t="s">
        <v>181</v>
      </c>
      <c r="H171" t="s">
        <v>11</v>
      </c>
      <c r="I171">
        <v>68.099999999999994</v>
      </c>
      <c r="J171">
        <v>0.12</v>
      </c>
      <c r="K171">
        <v>1</v>
      </c>
      <c r="L171">
        <v>2</v>
      </c>
      <c r="M171">
        <v>0.25</v>
      </c>
      <c r="N171">
        <v>2</v>
      </c>
      <c r="O171">
        <v>0.12</v>
      </c>
      <c r="P171">
        <v>1</v>
      </c>
      <c r="Q171">
        <v>0.5</v>
      </c>
      <c r="R171">
        <v>32</v>
      </c>
      <c r="S171">
        <v>1</v>
      </c>
    </row>
    <row r="172" spans="1:19" x14ac:dyDescent="0.2">
      <c r="A172">
        <v>220</v>
      </c>
      <c r="B172" t="s">
        <v>74</v>
      </c>
      <c r="C172">
        <v>0</v>
      </c>
      <c r="D172" t="s">
        <v>111</v>
      </c>
      <c r="E172" t="s">
        <v>112</v>
      </c>
      <c r="F172">
        <v>0</v>
      </c>
      <c r="G172" t="s">
        <v>181</v>
      </c>
      <c r="H172" t="s">
        <v>11</v>
      </c>
      <c r="I172">
        <v>68.2</v>
      </c>
      <c r="J172">
        <v>8</v>
      </c>
      <c r="K172">
        <v>0.5</v>
      </c>
      <c r="L172">
        <v>2</v>
      </c>
      <c r="M172">
        <v>0.25</v>
      </c>
      <c r="N172">
        <v>2</v>
      </c>
      <c r="O172">
        <v>8</v>
      </c>
      <c r="P172">
        <v>1</v>
      </c>
      <c r="Q172">
        <v>0.5</v>
      </c>
      <c r="R172">
        <v>32</v>
      </c>
      <c r="S172">
        <v>1</v>
      </c>
    </row>
    <row r="173" spans="1:19" x14ac:dyDescent="0.2">
      <c r="A173">
        <v>223</v>
      </c>
      <c r="B173" t="s">
        <v>74</v>
      </c>
      <c r="C173">
        <v>0</v>
      </c>
      <c r="D173" t="s">
        <v>97</v>
      </c>
      <c r="E173" t="s">
        <v>98</v>
      </c>
      <c r="F173">
        <v>0</v>
      </c>
      <c r="G173" t="s">
        <v>181</v>
      </c>
      <c r="H173" t="s">
        <v>8</v>
      </c>
      <c r="I173">
        <v>69</v>
      </c>
      <c r="J173">
        <v>0.12</v>
      </c>
      <c r="K173">
        <v>0.5</v>
      </c>
      <c r="L173">
        <v>2</v>
      </c>
      <c r="M173">
        <v>0.25</v>
      </c>
      <c r="N173">
        <v>2</v>
      </c>
      <c r="O173">
        <v>0.12</v>
      </c>
      <c r="P173">
        <v>1</v>
      </c>
      <c r="Q173">
        <v>0.5</v>
      </c>
      <c r="R173">
        <v>32</v>
      </c>
      <c r="S173">
        <v>1</v>
      </c>
    </row>
    <row r="174" spans="1:19" x14ac:dyDescent="0.2">
      <c r="A174">
        <v>243</v>
      </c>
      <c r="B174" t="s">
        <v>74</v>
      </c>
      <c r="E174" t="s">
        <v>333</v>
      </c>
      <c r="G174" t="s">
        <v>181</v>
      </c>
      <c r="H174" t="s">
        <v>8</v>
      </c>
      <c r="I174">
        <v>49</v>
      </c>
      <c r="J174">
        <v>0.12</v>
      </c>
      <c r="K174">
        <v>0.5</v>
      </c>
      <c r="L174">
        <v>2</v>
      </c>
      <c r="M174">
        <v>0.25</v>
      </c>
      <c r="N174">
        <v>2</v>
      </c>
      <c r="O174">
        <v>0.12</v>
      </c>
      <c r="P174">
        <v>1</v>
      </c>
      <c r="Q174">
        <v>0.5</v>
      </c>
      <c r="R174">
        <v>256</v>
      </c>
      <c r="S174">
        <v>1</v>
      </c>
    </row>
    <row r="175" spans="1:19" x14ac:dyDescent="0.2">
      <c r="A175">
        <v>243</v>
      </c>
      <c r="B175" t="s">
        <v>74</v>
      </c>
      <c r="C175" t="e">
        <v>#N/A</v>
      </c>
      <c r="D175" t="s">
        <v>106</v>
      </c>
      <c r="E175" t="s">
        <v>107</v>
      </c>
      <c r="F175" t="e">
        <v>#N/A</v>
      </c>
      <c r="G175" t="s">
        <v>181</v>
      </c>
      <c r="H175" t="s">
        <v>11</v>
      </c>
      <c r="I175">
        <v>71</v>
      </c>
      <c r="J175">
        <v>0.12</v>
      </c>
      <c r="K175">
        <v>0.5</v>
      </c>
      <c r="L175">
        <v>2</v>
      </c>
      <c r="M175">
        <v>0.25</v>
      </c>
      <c r="N175">
        <v>2</v>
      </c>
      <c r="O175">
        <v>0.12</v>
      </c>
      <c r="P175">
        <v>1</v>
      </c>
      <c r="Q175">
        <v>0.5</v>
      </c>
      <c r="R175">
        <v>256</v>
      </c>
      <c r="S175">
        <v>1</v>
      </c>
    </row>
    <row r="176" spans="1:19" x14ac:dyDescent="0.2">
      <c r="A176">
        <v>244</v>
      </c>
      <c r="B176" t="s">
        <v>74</v>
      </c>
      <c r="E176" t="s">
        <v>330</v>
      </c>
      <c r="G176" t="s">
        <v>181</v>
      </c>
      <c r="H176" t="s">
        <v>11</v>
      </c>
      <c r="I176">
        <v>67</v>
      </c>
      <c r="J176">
        <v>0.12</v>
      </c>
      <c r="K176">
        <v>0.5</v>
      </c>
      <c r="L176">
        <v>2</v>
      </c>
      <c r="M176">
        <v>0.25</v>
      </c>
      <c r="N176">
        <v>2</v>
      </c>
      <c r="O176">
        <v>0.12</v>
      </c>
      <c r="P176">
        <v>1</v>
      </c>
      <c r="Q176">
        <v>0.5</v>
      </c>
      <c r="R176">
        <v>256</v>
      </c>
      <c r="S176">
        <v>1</v>
      </c>
    </row>
    <row r="177" spans="1:19" x14ac:dyDescent="0.2">
      <c r="A177">
        <v>251</v>
      </c>
      <c r="B177" t="s">
        <v>74</v>
      </c>
      <c r="C177" t="e">
        <v>#N/A</v>
      </c>
      <c r="D177" t="s">
        <v>106</v>
      </c>
      <c r="E177" t="s">
        <v>107</v>
      </c>
      <c r="F177" t="e">
        <v>#N/A</v>
      </c>
      <c r="G177" t="s">
        <v>181</v>
      </c>
      <c r="H177" t="s">
        <v>11</v>
      </c>
      <c r="I177">
        <v>73</v>
      </c>
      <c r="J177">
        <v>0.12</v>
      </c>
      <c r="K177">
        <v>0.5</v>
      </c>
      <c r="L177">
        <v>2</v>
      </c>
      <c r="M177">
        <v>0.25</v>
      </c>
      <c r="N177">
        <v>2</v>
      </c>
      <c r="O177">
        <v>0.25</v>
      </c>
      <c r="P177">
        <v>1</v>
      </c>
      <c r="Q177">
        <v>0.5</v>
      </c>
      <c r="R177">
        <v>256</v>
      </c>
      <c r="S177">
        <v>4</v>
      </c>
    </row>
    <row r="178" spans="1:19" x14ac:dyDescent="0.2">
      <c r="A178">
        <v>264</v>
      </c>
      <c r="B178" t="s">
        <v>74</v>
      </c>
      <c r="C178">
        <v>0</v>
      </c>
      <c r="D178" t="s">
        <v>97</v>
      </c>
      <c r="E178" t="s">
        <v>98</v>
      </c>
      <c r="F178">
        <v>0</v>
      </c>
      <c r="G178" t="s">
        <v>181</v>
      </c>
      <c r="H178" t="s">
        <v>11</v>
      </c>
      <c r="I178">
        <v>74</v>
      </c>
      <c r="J178">
        <v>0.12</v>
      </c>
      <c r="K178">
        <v>0.5</v>
      </c>
      <c r="L178">
        <v>2</v>
      </c>
      <c r="M178">
        <v>0.25</v>
      </c>
      <c r="N178">
        <v>2</v>
      </c>
      <c r="O178">
        <v>0.12</v>
      </c>
      <c r="P178">
        <v>1</v>
      </c>
      <c r="Q178">
        <v>0.5</v>
      </c>
      <c r="R178">
        <v>32</v>
      </c>
      <c r="S178">
        <v>1</v>
      </c>
    </row>
    <row r="179" spans="1:19" x14ac:dyDescent="0.2">
      <c r="A179">
        <v>271</v>
      </c>
      <c r="B179" t="s">
        <v>74</v>
      </c>
      <c r="C179">
        <v>0</v>
      </c>
      <c r="D179" t="s">
        <v>113</v>
      </c>
      <c r="E179" t="s">
        <v>114</v>
      </c>
      <c r="F179">
        <v>0</v>
      </c>
      <c r="G179" t="s">
        <v>181</v>
      </c>
      <c r="H179" t="s">
        <v>8</v>
      </c>
      <c r="I179">
        <v>75</v>
      </c>
      <c r="J179">
        <v>0.12</v>
      </c>
      <c r="K179">
        <v>0.5</v>
      </c>
      <c r="L179">
        <v>2</v>
      </c>
      <c r="M179">
        <v>4</v>
      </c>
      <c r="N179">
        <v>2</v>
      </c>
      <c r="O179">
        <v>0.12</v>
      </c>
      <c r="P179">
        <v>1</v>
      </c>
      <c r="Q179">
        <v>0.5</v>
      </c>
      <c r="R179">
        <v>32</v>
      </c>
      <c r="S179">
        <v>1</v>
      </c>
    </row>
    <row r="180" spans="1:19" x14ac:dyDescent="0.2">
      <c r="A180">
        <v>271</v>
      </c>
      <c r="B180" t="s">
        <v>74</v>
      </c>
      <c r="C180">
        <v>0</v>
      </c>
      <c r="D180" t="s">
        <v>108</v>
      </c>
      <c r="E180" t="s">
        <v>338</v>
      </c>
      <c r="F180">
        <v>0</v>
      </c>
      <c r="G180" t="s">
        <v>181</v>
      </c>
      <c r="H180" t="s">
        <v>11</v>
      </c>
      <c r="I180">
        <v>76</v>
      </c>
      <c r="J180">
        <v>0.12</v>
      </c>
      <c r="K180">
        <v>2</v>
      </c>
      <c r="L180">
        <v>2</v>
      </c>
      <c r="M180">
        <v>0.25</v>
      </c>
      <c r="N180">
        <v>2</v>
      </c>
      <c r="O180">
        <v>0.12</v>
      </c>
      <c r="P180">
        <v>1</v>
      </c>
      <c r="Q180">
        <v>0.5</v>
      </c>
      <c r="R180">
        <v>32</v>
      </c>
      <c r="S180">
        <v>1</v>
      </c>
    </row>
    <row r="181" spans="1:19" x14ac:dyDescent="0.2">
      <c r="A181">
        <v>279</v>
      </c>
      <c r="B181" t="s">
        <v>74</v>
      </c>
      <c r="C181">
        <v>0</v>
      </c>
      <c r="D181" t="s">
        <v>115</v>
      </c>
      <c r="E181" t="s">
        <v>116</v>
      </c>
      <c r="F181">
        <v>0</v>
      </c>
      <c r="G181" t="s">
        <v>181</v>
      </c>
      <c r="H181" t="s">
        <v>8</v>
      </c>
      <c r="I181">
        <v>77</v>
      </c>
      <c r="J181">
        <v>0.5</v>
      </c>
      <c r="K181">
        <v>1</v>
      </c>
      <c r="L181">
        <v>2</v>
      </c>
      <c r="M181">
        <v>0.25</v>
      </c>
      <c r="N181">
        <v>2</v>
      </c>
      <c r="O181">
        <v>0.25</v>
      </c>
      <c r="P181">
        <v>1</v>
      </c>
      <c r="Q181">
        <v>0.5</v>
      </c>
      <c r="R181">
        <v>256</v>
      </c>
      <c r="S181">
        <v>2</v>
      </c>
    </row>
    <row r="182" spans="1:19" x14ac:dyDescent="0.2">
      <c r="A182">
        <v>279</v>
      </c>
      <c r="B182" t="s">
        <v>74</v>
      </c>
      <c r="C182">
        <v>0</v>
      </c>
      <c r="D182" t="s">
        <v>117</v>
      </c>
      <c r="E182" t="s">
        <v>118</v>
      </c>
      <c r="F182">
        <v>0</v>
      </c>
      <c r="G182" t="s">
        <v>181</v>
      </c>
      <c r="H182" t="s">
        <v>11</v>
      </c>
      <c r="I182">
        <v>78</v>
      </c>
      <c r="J182">
        <v>0.12</v>
      </c>
      <c r="K182">
        <v>0.5</v>
      </c>
      <c r="L182">
        <v>2</v>
      </c>
      <c r="M182">
        <v>0.25</v>
      </c>
      <c r="N182">
        <v>2</v>
      </c>
      <c r="O182">
        <v>0.12</v>
      </c>
      <c r="P182">
        <v>1</v>
      </c>
      <c r="Q182">
        <v>0.5</v>
      </c>
      <c r="R182">
        <v>32</v>
      </c>
      <c r="S182">
        <v>1</v>
      </c>
    </row>
    <row r="183" spans="1:19" x14ac:dyDescent="0.2">
      <c r="A183">
        <v>294</v>
      </c>
      <c r="B183" t="s">
        <v>74</v>
      </c>
      <c r="C183">
        <v>0</v>
      </c>
      <c r="D183" t="s">
        <v>104</v>
      </c>
      <c r="E183" t="s">
        <v>105</v>
      </c>
      <c r="F183">
        <v>0</v>
      </c>
      <c r="G183" t="s">
        <v>181</v>
      </c>
      <c r="H183" t="s">
        <v>8</v>
      </c>
      <c r="I183">
        <v>79</v>
      </c>
      <c r="J183">
        <v>0.12</v>
      </c>
      <c r="K183">
        <v>0.5</v>
      </c>
      <c r="L183">
        <v>2</v>
      </c>
      <c r="M183">
        <v>0.25</v>
      </c>
      <c r="N183">
        <v>2</v>
      </c>
      <c r="O183">
        <v>0.12</v>
      </c>
      <c r="P183">
        <v>1</v>
      </c>
      <c r="Q183">
        <v>0.5</v>
      </c>
      <c r="R183">
        <v>32</v>
      </c>
      <c r="S183">
        <v>2</v>
      </c>
    </row>
    <row r="184" spans="1:19" x14ac:dyDescent="0.2">
      <c r="A184">
        <v>294</v>
      </c>
      <c r="B184" t="s">
        <v>74</v>
      </c>
      <c r="C184">
        <v>0</v>
      </c>
      <c r="D184" t="s">
        <v>97</v>
      </c>
      <c r="E184" t="s">
        <v>98</v>
      </c>
      <c r="F184">
        <v>0</v>
      </c>
      <c r="G184" t="s">
        <v>181</v>
      </c>
      <c r="H184" t="s">
        <v>11</v>
      </c>
      <c r="I184">
        <v>80.099999999999994</v>
      </c>
      <c r="J184">
        <v>0.12</v>
      </c>
      <c r="K184">
        <v>0.5</v>
      </c>
      <c r="L184">
        <v>2</v>
      </c>
      <c r="M184">
        <v>0.25</v>
      </c>
      <c r="N184">
        <v>2</v>
      </c>
      <c r="O184">
        <v>0.12</v>
      </c>
      <c r="P184">
        <v>1</v>
      </c>
      <c r="Q184">
        <v>0.5</v>
      </c>
      <c r="R184">
        <v>32</v>
      </c>
      <c r="S184">
        <v>1</v>
      </c>
    </row>
    <row r="185" spans="1:19" x14ac:dyDescent="0.2">
      <c r="A185">
        <v>294</v>
      </c>
      <c r="B185" t="s">
        <v>74</v>
      </c>
      <c r="C185">
        <v>0</v>
      </c>
      <c r="D185" t="s">
        <v>100</v>
      </c>
      <c r="E185" t="s">
        <v>101</v>
      </c>
      <c r="F185">
        <v>0</v>
      </c>
      <c r="G185" t="s">
        <v>181</v>
      </c>
      <c r="H185" t="s">
        <v>11</v>
      </c>
      <c r="I185">
        <v>80.2</v>
      </c>
      <c r="J185">
        <v>0.12</v>
      </c>
      <c r="K185">
        <v>1</v>
      </c>
      <c r="L185">
        <v>2</v>
      </c>
      <c r="M185">
        <v>0.25</v>
      </c>
      <c r="N185">
        <v>2</v>
      </c>
      <c r="O185">
        <v>0.12</v>
      </c>
      <c r="P185">
        <v>1</v>
      </c>
      <c r="Q185">
        <v>0.5</v>
      </c>
      <c r="R185">
        <v>32</v>
      </c>
      <c r="S185">
        <v>1</v>
      </c>
    </row>
    <row r="186" spans="1:19" x14ac:dyDescent="0.2">
      <c r="A186">
        <v>296</v>
      </c>
      <c r="B186" t="s">
        <v>74</v>
      </c>
      <c r="E186" t="s">
        <v>327</v>
      </c>
      <c r="G186" t="s">
        <v>181</v>
      </c>
      <c r="H186" t="s">
        <v>11</v>
      </c>
      <c r="I186">
        <v>50</v>
      </c>
      <c r="J186">
        <v>0.12</v>
      </c>
      <c r="K186">
        <v>1</v>
      </c>
      <c r="L186">
        <v>2</v>
      </c>
      <c r="M186">
        <v>0.25</v>
      </c>
      <c r="N186">
        <v>2</v>
      </c>
      <c r="O186">
        <v>0.12</v>
      </c>
      <c r="P186">
        <v>1</v>
      </c>
      <c r="Q186">
        <v>0.5</v>
      </c>
      <c r="R186">
        <v>256</v>
      </c>
      <c r="S186">
        <v>1</v>
      </c>
    </row>
    <row r="187" spans="1:19" x14ac:dyDescent="0.2">
      <c r="A187">
        <v>307</v>
      </c>
      <c r="B187" t="s">
        <v>74</v>
      </c>
      <c r="C187" t="e">
        <v>#N/A</v>
      </c>
      <c r="D187" t="s">
        <v>100</v>
      </c>
      <c r="E187" t="s">
        <v>101</v>
      </c>
      <c r="F187" t="e">
        <v>#N/A</v>
      </c>
      <c r="G187" t="s">
        <v>181</v>
      </c>
      <c r="H187" t="s">
        <v>11</v>
      </c>
      <c r="I187">
        <v>81</v>
      </c>
      <c r="J187">
        <v>0.12</v>
      </c>
      <c r="K187">
        <v>1</v>
      </c>
      <c r="L187">
        <v>2</v>
      </c>
      <c r="M187">
        <v>0.25</v>
      </c>
      <c r="N187">
        <v>2</v>
      </c>
      <c r="O187">
        <v>0.12</v>
      </c>
      <c r="P187">
        <v>1</v>
      </c>
      <c r="Q187">
        <v>0.5</v>
      </c>
      <c r="R187">
        <v>64</v>
      </c>
      <c r="S187">
        <v>1</v>
      </c>
    </row>
    <row r="188" spans="1:19" x14ac:dyDescent="0.2">
      <c r="A188">
        <v>317</v>
      </c>
      <c r="B188" t="s">
        <v>74</v>
      </c>
      <c r="E188" t="s">
        <v>327</v>
      </c>
      <c r="G188" t="s">
        <v>181</v>
      </c>
      <c r="H188" t="s">
        <v>8</v>
      </c>
      <c r="I188">
        <v>51</v>
      </c>
      <c r="J188">
        <v>0.12</v>
      </c>
      <c r="K188">
        <v>0.5</v>
      </c>
      <c r="L188">
        <v>2</v>
      </c>
      <c r="M188">
        <v>0.25</v>
      </c>
      <c r="N188">
        <v>2</v>
      </c>
      <c r="O188">
        <v>0.12</v>
      </c>
      <c r="P188">
        <v>1</v>
      </c>
      <c r="Q188">
        <v>0.5</v>
      </c>
      <c r="R188">
        <v>256</v>
      </c>
      <c r="S188">
        <v>1</v>
      </c>
    </row>
    <row r="189" spans="1:19" x14ac:dyDescent="0.2">
      <c r="A189">
        <v>317</v>
      </c>
      <c r="B189" t="s">
        <v>74</v>
      </c>
      <c r="C189" t="e">
        <v>#N/A</v>
      </c>
      <c r="D189" t="s">
        <v>106</v>
      </c>
      <c r="E189" t="s">
        <v>107</v>
      </c>
      <c r="F189" t="e">
        <v>#N/A</v>
      </c>
      <c r="G189" t="s">
        <v>181</v>
      </c>
      <c r="H189" t="s">
        <v>11</v>
      </c>
      <c r="I189">
        <v>82</v>
      </c>
      <c r="J189">
        <v>0.12</v>
      </c>
      <c r="K189">
        <v>1</v>
      </c>
      <c r="L189">
        <v>2</v>
      </c>
      <c r="M189">
        <v>0.25</v>
      </c>
      <c r="N189">
        <v>2</v>
      </c>
      <c r="O189">
        <v>0.12</v>
      </c>
      <c r="P189">
        <v>1</v>
      </c>
      <c r="Q189">
        <v>0.5</v>
      </c>
      <c r="R189">
        <v>32</v>
      </c>
      <c r="S189">
        <v>8</v>
      </c>
    </row>
    <row r="190" spans="1:19" x14ac:dyDescent="0.2">
      <c r="A190">
        <v>320</v>
      </c>
      <c r="B190" t="s">
        <v>74</v>
      </c>
      <c r="C190">
        <v>0</v>
      </c>
      <c r="D190" t="s">
        <v>119</v>
      </c>
      <c r="E190" t="s">
        <v>120</v>
      </c>
      <c r="F190">
        <v>0</v>
      </c>
      <c r="G190" t="s">
        <v>181</v>
      </c>
      <c r="H190" t="s">
        <v>8</v>
      </c>
      <c r="I190">
        <v>83</v>
      </c>
      <c r="J190">
        <v>0.12</v>
      </c>
      <c r="K190">
        <v>1</v>
      </c>
      <c r="L190">
        <v>2</v>
      </c>
      <c r="M190">
        <v>0.25</v>
      </c>
      <c r="N190">
        <v>2</v>
      </c>
      <c r="O190">
        <v>0.12</v>
      </c>
      <c r="P190">
        <v>1</v>
      </c>
      <c r="Q190">
        <v>0.5</v>
      </c>
      <c r="R190">
        <v>256</v>
      </c>
      <c r="S190">
        <v>1</v>
      </c>
    </row>
    <row r="191" spans="1:19" x14ac:dyDescent="0.2">
      <c r="A191">
        <v>320</v>
      </c>
      <c r="B191" t="s">
        <v>74</v>
      </c>
      <c r="C191">
        <v>0</v>
      </c>
      <c r="D191" t="s">
        <v>119</v>
      </c>
      <c r="E191" t="s">
        <v>120</v>
      </c>
      <c r="F191">
        <v>0</v>
      </c>
      <c r="G191" t="s">
        <v>181</v>
      </c>
      <c r="H191" t="s">
        <v>11</v>
      </c>
      <c r="I191">
        <v>84</v>
      </c>
      <c r="J191">
        <v>0.12</v>
      </c>
      <c r="K191">
        <v>1</v>
      </c>
      <c r="L191">
        <v>2</v>
      </c>
      <c r="M191">
        <v>0.25</v>
      </c>
      <c r="N191">
        <v>2</v>
      </c>
      <c r="O191">
        <v>0.12</v>
      </c>
      <c r="P191">
        <v>1</v>
      </c>
      <c r="Q191">
        <v>0.5</v>
      </c>
      <c r="R191">
        <v>128</v>
      </c>
      <c r="S191">
        <v>1</v>
      </c>
    </row>
    <row r="192" spans="1:19" x14ac:dyDescent="0.2">
      <c r="A192">
        <v>330</v>
      </c>
      <c r="B192" t="s">
        <v>74</v>
      </c>
      <c r="E192" t="s">
        <v>334</v>
      </c>
      <c r="G192" t="s">
        <v>181</v>
      </c>
      <c r="H192" t="s">
        <v>8</v>
      </c>
      <c r="I192">
        <v>68</v>
      </c>
      <c r="J192">
        <v>0.12</v>
      </c>
      <c r="K192">
        <v>1</v>
      </c>
      <c r="L192">
        <v>2</v>
      </c>
      <c r="M192">
        <v>0.25</v>
      </c>
      <c r="N192">
        <v>2</v>
      </c>
      <c r="O192">
        <v>0.12</v>
      </c>
      <c r="P192">
        <v>1</v>
      </c>
      <c r="Q192">
        <v>0.5</v>
      </c>
      <c r="R192">
        <v>256</v>
      </c>
      <c r="S192">
        <v>1</v>
      </c>
    </row>
    <row r="193" spans="1:19" x14ac:dyDescent="0.2">
      <c r="A193">
        <v>330</v>
      </c>
      <c r="B193" t="s">
        <v>74</v>
      </c>
      <c r="C193" t="e">
        <v>#N/A</v>
      </c>
      <c r="D193" t="s">
        <v>108</v>
      </c>
      <c r="E193" t="s">
        <v>338</v>
      </c>
      <c r="F193" t="e">
        <v>#N/A</v>
      </c>
      <c r="G193" t="s">
        <v>181</v>
      </c>
      <c r="H193" t="s">
        <v>11</v>
      </c>
      <c r="I193">
        <v>85</v>
      </c>
      <c r="J193">
        <v>0.12</v>
      </c>
      <c r="K193">
        <v>1</v>
      </c>
      <c r="L193">
        <v>2</v>
      </c>
      <c r="M193">
        <v>0.25</v>
      </c>
      <c r="N193">
        <v>2</v>
      </c>
      <c r="O193">
        <v>0.12</v>
      </c>
      <c r="P193">
        <v>1</v>
      </c>
      <c r="Q193">
        <v>0.5</v>
      </c>
      <c r="R193">
        <v>32</v>
      </c>
      <c r="S193">
        <v>1</v>
      </c>
    </row>
    <row r="194" spans="1:19" x14ac:dyDescent="0.2">
      <c r="A194">
        <v>334</v>
      </c>
      <c r="B194" t="s">
        <v>74</v>
      </c>
      <c r="E194" t="s">
        <v>325</v>
      </c>
      <c r="G194" t="s">
        <v>181</v>
      </c>
      <c r="H194" t="s">
        <v>11</v>
      </c>
      <c r="I194">
        <v>69</v>
      </c>
      <c r="J194">
        <v>0.12</v>
      </c>
      <c r="K194">
        <v>0.5</v>
      </c>
      <c r="L194">
        <v>2</v>
      </c>
      <c r="M194">
        <v>0.25</v>
      </c>
      <c r="N194">
        <v>2</v>
      </c>
      <c r="O194">
        <v>0.12</v>
      </c>
      <c r="P194">
        <v>1</v>
      </c>
      <c r="Q194">
        <v>0.5</v>
      </c>
      <c r="R194">
        <v>256</v>
      </c>
      <c r="S194">
        <v>2</v>
      </c>
    </row>
    <row r="195" spans="1:19" x14ac:dyDescent="0.2">
      <c r="A195">
        <v>342</v>
      </c>
      <c r="B195" t="s">
        <v>74</v>
      </c>
      <c r="C195" t="e">
        <v>#N/A</v>
      </c>
      <c r="D195" t="s">
        <v>97</v>
      </c>
      <c r="E195" t="s">
        <v>98</v>
      </c>
      <c r="F195" t="e">
        <v>#N/A</v>
      </c>
      <c r="G195" t="s">
        <v>181</v>
      </c>
      <c r="H195" t="s">
        <v>8</v>
      </c>
      <c r="I195">
        <v>86.1</v>
      </c>
      <c r="J195">
        <v>0.12</v>
      </c>
      <c r="K195">
        <v>0.5</v>
      </c>
      <c r="L195">
        <v>2</v>
      </c>
      <c r="M195">
        <v>0.25</v>
      </c>
      <c r="N195">
        <v>2</v>
      </c>
      <c r="O195">
        <v>0.12</v>
      </c>
      <c r="P195">
        <v>1</v>
      </c>
      <c r="Q195">
        <v>0.5</v>
      </c>
      <c r="R195">
        <v>32</v>
      </c>
      <c r="S195">
        <v>1</v>
      </c>
    </row>
    <row r="196" spans="1:19" x14ac:dyDescent="0.2">
      <c r="A196">
        <v>342</v>
      </c>
      <c r="B196" t="s">
        <v>74</v>
      </c>
      <c r="C196" t="e">
        <v>#N/A</v>
      </c>
      <c r="D196" t="s">
        <v>97</v>
      </c>
      <c r="E196" t="s">
        <v>98</v>
      </c>
      <c r="F196" t="e">
        <v>#N/A</v>
      </c>
      <c r="G196" t="s">
        <v>181</v>
      </c>
      <c r="H196" t="s">
        <v>8</v>
      </c>
      <c r="I196">
        <v>86.2</v>
      </c>
      <c r="J196">
        <v>0.12</v>
      </c>
      <c r="K196">
        <v>0.5</v>
      </c>
      <c r="L196">
        <v>2</v>
      </c>
      <c r="M196">
        <v>0.25</v>
      </c>
      <c r="N196">
        <v>2</v>
      </c>
      <c r="O196">
        <v>0.12</v>
      </c>
      <c r="P196">
        <v>1</v>
      </c>
      <c r="Q196">
        <v>0.5</v>
      </c>
      <c r="R196">
        <v>32</v>
      </c>
      <c r="S196">
        <v>1</v>
      </c>
    </row>
    <row r="197" spans="1:19" x14ac:dyDescent="0.2">
      <c r="A197">
        <v>342</v>
      </c>
      <c r="B197" t="s">
        <v>74</v>
      </c>
      <c r="C197" t="e">
        <v>#N/A</v>
      </c>
      <c r="D197" t="s">
        <v>106</v>
      </c>
      <c r="E197" t="s">
        <v>107</v>
      </c>
      <c r="F197" t="e">
        <v>#N/A</v>
      </c>
      <c r="G197" t="s">
        <v>181</v>
      </c>
      <c r="H197" t="s">
        <v>11</v>
      </c>
      <c r="I197">
        <v>87</v>
      </c>
      <c r="J197">
        <v>0.12</v>
      </c>
      <c r="K197">
        <v>1</v>
      </c>
      <c r="L197">
        <v>2</v>
      </c>
      <c r="M197">
        <v>0.25</v>
      </c>
      <c r="N197">
        <v>2</v>
      </c>
      <c r="O197">
        <v>0.12</v>
      </c>
      <c r="P197">
        <v>1</v>
      </c>
      <c r="Q197">
        <v>0.5</v>
      </c>
      <c r="R197">
        <v>32</v>
      </c>
      <c r="S197">
        <v>1</v>
      </c>
    </row>
    <row r="198" spans="1:19" x14ac:dyDescent="0.2">
      <c r="A198">
        <v>349</v>
      </c>
      <c r="B198" t="s">
        <v>74</v>
      </c>
      <c r="E198" t="s">
        <v>326</v>
      </c>
      <c r="G198" t="s">
        <v>181</v>
      </c>
      <c r="H198" t="s">
        <v>11</v>
      </c>
      <c r="I198">
        <v>70</v>
      </c>
      <c r="J198">
        <v>0.12</v>
      </c>
      <c r="K198">
        <v>1</v>
      </c>
      <c r="L198">
        <v>2</v>
      </c>
      <c r="M198">
        <v>0.5</v>
      </c>
      <c r="N198">
        <v>2</v>
      </c>
      <c r="O198">
        <v>0.12</v>
      </c>
      <c r="P198">
        <v>1</v>
      </c>
      <c r="Q198">
        <v>0.5</v>
      </c>
      <c r="R198">
        <v>32</v>
      </c>
      <c r="S198">
        <v>1</v>
      </c>
    </row>
    <row r="199" spans="1:19" x14ac:dyDescent="0.2">
      <c r="A199">
        <v>354</v>
      </c>
      <c r="B199" t="s">
        <v>74</v>
      </c>
      <c r="C199" t="e">
        <v>#N/A</v>
      </c>
      <c r="D199" t="s">
        <v>108</v>
      </c>
      <c r="E199" t="s">
        <v>338</v>
      </c>
      <c r="F199" t="e">
        <v>#N/A</v>
      </c>
      <c r="G199" t="s">
        <v>181</v>
      </c>
      <c r="H199" t="s">
        <v>11</v>
      </c>
      <c r="I199">
        <v>89</v>
      </c>
      <c r="J199">
        <v>1</v>
      </c>
      <c r="K199">
        <v>1</v>
      </c>
      <c r="L199">
        <v>2</v>
      </c>
      <c r="M199">
        <v>0.25</v>
      </c>
      <c r="N199">
        <v>2</v>
      </c>
      <c r="O199">
        <v>8</v>
      </c>
      <c r="P199">
        <v>1</v>
      </c>
      <c r="Q199">
        <v>0.5</v>
      </c>
      <c r="R199">
        <v>256</v>
      </c>
      <c r="S199">
        <v>1</v>
      </c>
    </row>
    <row r="200" spans="1:19" x14ac:dyDescent="0.2">
      <c r="A200">
        <v>357</v>
      </c>
      <c r="B200" t="s">
        <v>74</v>
      </c>
      <c r="C200" t="e">
        <v>#N/A</v>
      </c>
      <c r="D200" t="s">
        <v>100</v>
      </c>
      <c r="E200" t="s">
        <v>101</v>
      </c>
      <c r="F200" t="e">
        <v>#N/A</v>
      </c>
      <c r="G200" t="s">
        <v>181</v>
      </c>
      <c r="H200" t="s">
        <v>8</v>
      </c>
      <c r="I200">
        <v>90.1</v>
      </c>
      <c r="J200">
        <v>0.12</v>
      </c>
      <c r="K200">
        <v>1</v>
      </c>
      <c r="L200">
        <v>2</v>
      </c>
      <c r="M200">
        <v>0.5</v>
      </c>
      <c r="N200">
        <v>2</v>
      </c>
      <c r="O200">
        <v>0.12</v>
      </c>
      <c r="P200">
        <v>1</v>
      </c>
      <c r="Q200">
        <v>0.5</v>
      </c>
      <c r="R200">
        <v>32</v>
      </c>
      <c r="S200">
        <v>1</v>
      </c>
    </row>
    <row r="201" spans="1:19" x14ac:dyDescent="0.2">
      <c r="A201">
        <v>357</v>
      </c>
      <c r="B201" t="s">
        <v>74</v>
      </c>
      <c r="C201" t="e">
        <v>#N/A</v>
      </c>
      <c r="D201" t="s">
        <v>119</v>
      </c>
      <c r="E201" t="s">
        <v>120</v>
      </c>
      <c r="F201" t="e">
        <v>#N/A</v>
      </c>
      <c r="G201" t="s">
        <v>181</v>
      </c>
      <c r="H201" t="s">
        <v>8</v>
      </c>
      <c r="I201">
        <v>90.2</v>
      </c>
      <c r="J201">
        <v>0.25</v>
      </c>
      <c r="K201">
        <v>1</v>
      </c>
      <c r="L201">
        <v>2</v>
      </c>
      <c r="M201">
        <v>4</v>
      </c>
      <c r="N201">
        <v>2</v>
      </c>
      <c r="O201">
        <v>0.25</v>
      </c>
      <c r="P201">
        <v>1</v>
      </c>
      <c r="Q201">
        <v>0.5</v>
      </c>
      <c r="R201">
        <v>128</v>
      </c>
      <c r="S201">
        <v>1</v>
      </c>
    </row>
    <row r="202" spans="1:19" x14ac:dyDescent="0.2">
      <c r="A202">
        <v>357</v>
      </c>
      <c r="B202" t="s">
        <v>74</v>
      </c>
      <c r="C202" t="e">
        <v>#N/A</v>
      </c>
      <c r="D202" t="s">
        <v>106</v>
      </c>
      <c r="E202" t="s">
        <v>107</v>
      </c>
      <c r="F202" t="e">
        <v>#N/A</v>
      </c>
      <c r="G202" t="s">
        <v>181</v>
      </c>
      <c r="H202" t="s">
        <v>11</v>
      </c>
      <c r="I202">
        <v>91</v>
      </c>
      <c r="J202">
        <v>0.12</v>
      </c>
      <c r="K202">
        <v>0.5</v>
      </c>
      <c r="L202">
        <v>2</v>
      </c>
      <c r="M202">
        <v>0.25</v>
      </c>
      <c r="N202">
        <v>2</v>
      </c>
      <c r="O202">
        <v>0.12</v>
      </c>
      <c r="P202">
        <v>1</v>
      </c>
      <c r="Q202">
        <v>0.5</v>
      </c>
      <c r="R202">
        <v>32</v>
      </c>
      <c r="S202">
        <v>1</v>
      </c>
    </row>
    <row r="203" spans="1:19" x14ac:dyDescent="0.2">
      <c r="A203">
        <v>378</v>
      </c>
      <c r="B203" t="s">
        <v>74</v>
      </c>
      <c r="E203" t="s">
        <v>325</v>
      </c>
      <c r="G203" t="s">
        <v>181</v>
      </c>
      <c r="H203" t="s">
        <v>8</v>
      </c>
      <c r="I203">
        <v>53</v>
      </c>
      <c r="J203">
        <v>0.12</v>
      </c>
      <c r="K203">
        <v>0.5</v>
      </c>
      <c r="L203">
        <v>2</v>
      </c>
      <c r="M203">
        <v>0.25</v>
      </c>
      <c r="N203">
        <v>2</v>
      </c>
      <c r="O203">
        <v>0.5</v>
      </c>
      <c r="P203">
        <v>1</v>
      </c>
      <c r="Q203">
        <v>0.5</v>
      </c>
      <c r="R203">
        <v>256</v>
      </c>
      <c r="S203">
        <v>1</v>
      </c>
    </row>
    <row r="204" spans="1:19" x14ac:dyDescent="0.2">
      <c r="A204">
        <v>400</v>
      </c>
      <c r="B204" t="s">
        <v>74</v>
      </c>
      <c r="E204" t="s">
        <v>325</v>
      </c>
      <c r="G204" t="s">
        <v>181</v>
      </c>
      <c r="H204" t="s">
        <v>11</v>
      </c>
      <c r="I204">
        <v>54</v>
      </c>
      <c r="J204">
        <v>0.12</v>
      </c>
      <c r="K204">
        <v>0.5</v>
      </c>
      <c r="L204">
        <v>2</v>
      </c>
      <c r="M204">
        <v>0.25</v>
      </c>
      <c r="N204">
        <v>2</v>
      </c>
      <c r="O204">
        <v>0.12</v>
      </c>
      <c r="P204">
        <v>1</v>
      </c>
      <c r="Q204">
        <v>0.5</v>
      </c>
      <c r="R204">
        <v>128</v>
      </c>
      <c r="S204">
        <v>2</v>
      </c>
    </row>
    <row r="205" spans="1:19" x14ac:dyDescent="0.2">
      <c r="A205">
        <v>416</v>
      </c>
      <c r="B205" t="s">
        <v>74</v>
      </c>
      <c r="C205" t="e">
        <v>#N/A</v>
      </c>
      <c r="D205" t="s">
        <v>100</v>
      </c>
      <c r="E205" t="s">
        <v>101</v>
      </c>
      <c r="F205" t="e">
        <v>#N/A</v>
      </c>
      <c r="G205" t="s">
        <v>181</v>
      </c>
      <c r="H205" t="s">
        <v>11</v>
      </c>
      <c r="I205">
        <v>92.1</v>
      </c>
      <c r="J205">
        <v>0.12</v>
      </c>
      <c r="K205">
        <v>0.5</v>
      </c>
      <c r="L205">
        <v>2</v>
      </c>
      <c r="M205">
        <v>0.25</v>
      </c>
      <c r="N205">
        <v>2</v>
      </c>
      <c r="O205">
        <v>0.12</v>
      </c>
      <c r="P205">
        <v>1</v>
      </c>
      <c r="Q205">
        <v>1</v>
      </c>
      <c r="R205">
        <v>256</v>
      </c>
      <c r="S205">
        <v>8</v>
      </c>
    </row>
    <row r="206" spans="1:19" x14ac:dyDescent="0.2">
      <c r="A206">
        <v>416</v>
      </c>
      <c r="B206" t="s">
        <v>74</v>
      </c>
      <c r="C206" t="e">
        <v>#N/A</v>
      </c>
      <c r="D206" t="s">
        <v>108</v>
      </c>
      <c r="E206" t="s">
        <v>324</v>
      </c>
      <c r="F206" t="e">
        <v>#N/A</v>
      </c>
      <c r="G206" t="s">
        <v>181</v>
      </c>
      <c r="H206" t="s">
        <v>11</v>
      </c>
      <c r="I206">
        <v>93.2</v>
      </c>
      <c r="J206">
        <v>0.12</v>
      </c>
      <c r="K206">
        <v>0.5</v>
      </c>
      <c r="L206">
        <v>2</v>
      </c>
      <c r="M206">
        <v>0.25</v>
      </c>
      <c r="N206">
        <v>2</v>
      </c>
      <c r="O206">
        <v>0.12</v>
      </c>
      <c r="P206">
        <v>1</v>
      </c>
      <c r="Q206">
        <v>0.5</v>
      </c>
      <c r="R206">
        <v>32</v>
      </c>
      <c r="S206">
        <v>1</v>
      </c>
    </row>
    <row r="207" spans="1:19" x14ac:dyDescent="0.2">
      <c r="A207">
        <v>788</v>
      </c>
      <c r="B207" t="s">
        <v>74</v>
      </c>
      <c r="E207" t="s">
        <v>334</v>
      </c>
      <c r="G207" t="s">
        <v>181</v>
      </c>
      <c r="H207" t="s">
        <v>11</v>
      </c>
      <c r="I207">
        <v>71</v>
      </c>
      <c r="J207">
        <v>0.12</v>
      </c>
      <c r="K207">
        <v>0.5</v>
      </c>
      <c r="L207">
        <v>2</v>
      </c>
      <c r="M207">
        <v>0.25</v>
      </c>
      <c r="N207">
        <v>2</v>
      </c>
      <c r="O207">
        <v>0.12</v>
      </c>
      <c r="P207">
        <v>1</v>
      </c>
      <c r="Q207">
        <v>0.5</v>
      </c>
      <c r="R207">
        <v>256</v>
      </c>
      <c r="S207">
        <v>1</v>
      </c>
    </row>
    <row r="208" spans="1:19" x14ac:dyDescent="0.2">
      <c r="A208">
        <v>798</v>
      </c>
      <c r="B208" t="s">
        <v>74</v>
      </c>
      <c r="C208" t="e">
        <v>#N/A</v>
      </c>
      <c r="D208" t="s">
        <v>100</v>
      </c>
      <c r="E208" t="s">
        <v>101</v>
      </c>
      <c r="F208" t="e">
        <v>#N/A</v>
      </c>
      <c r="G208" t="s">
        <v>181</v>
      </c>
      <c r="H208" t="s">
        <v>8</v>
      </c>
      <c r="I208">
        <v>94</v>
      </c>
      <c r="J208">
        <v>0.12</v>
      </c>
      <c r="K208">
        <v>1</v>
      </c>
      <c r="L208">
        <v>2</v>
      </c>
      <c r="M208">
        <v>0.25</v>
      </c>
      <c r="N208">
        <v>2</v>
      </c>
      <c r="O208">
        <v>0.12</v>
      </c>
      <c r="P208">
        <v>1</v>
      </c>
      <c r="Q208">
        <v>0.5</v>
      </c>
      <c r="R208">
        <v>32</v>
      </c>
      <c r="S208">
        <v>1</v>
      </c>
    </row>
    <row r="209" spans="1:19" x14ac:dyDescent="0.2">
      <c r="A209">
        <v>814</v>
      </c>
      <c r="B209" t="s">
        <v>74</v>
      </c>
      <c r="C209" t="e">
        <v>#N/A</v>
      </c>
      <c r="D209" t="s">
        <v>100</v>
      </c>
      <c r="E209" t="s">
        <v>101</v>
      </c>
      <c r="F209" t="e">
        <v>#N/A</v>
      </c>
      <c r="G209" t="s">
        <v>181</v>
      </c>
      <c r="H209" t="s">
        <v>8</v>
      </c>
      <c r="I209">
        <v>95</v>
      </c>
      <c r="J209">
        <v>0.5</v>
      </c>
      <c r="K209">
        <v>1</v>
      </c>
      <c r="L209">
        <v>2</v>
      </c>
      <c r="M209">
        <v>0.5</v>
      </c>
      <c r="N209">
        <v>2</v>
      </c>
      <c r="O209">
        <v>1</v>
      </c>
      <c r="P209">
        <v>1</v>
      </c>
      <c r="Q209">
        <v>0.5</v>
      </c>
      <c r="R209">
        <v>256</v>
      </c>
      <c r="S209">
        <v>1</v>
      </c>
    </row>
    <row r="210" spans="1:19" x14ac:dyDescent="0.2">
      <c r="A210">
        <v>814</v>
      </c>
      <c r="B210" t="s">
        <v>74</v>
      </c>
      <c r="C210" t="e">
        <v>#N/A</v>
      </c>
      <c r="D210" t="s">
        <v>104</v>
      </c>
      <c r="E210" t="s">
        <v>105</v>
      </c>
      <c r="F210" t="e">
        <v>#N/A</v>
      </c>
      <c r="G210" t="s">
        <v>181</v>
      </c>
      <c r="H210" t="s">
        <v>8</v>
      </c>
      <c r="I210">
        <v>96</v>
      </c>
      <c r="J210">
        <v>0.25</v>
      </c>
      <c r="K210">
        <v>0.5</v>
      </c>
      <c r="L210">
        <v>2</v>
      </c>
      <c r="M210">
        <v>0.25</v>
      </c>
      <c r="N210">
        <v>2</v>
      </c>
      <c r="O210">
        <v>0.5</v>
      </c>
      <c r="P210">
        <v>1</v>
      </c>
      <c r="Q210">
        <v>0.5</v>
      </c>
      <c r="R210">
        <v>32</v>
      </c>
      <c r="S210">
        <v>1</v>
      </c>
    </row>
    <row r="211" spans="1:19" x14ac:dyDescent="0.2">
      <c r="A211">
        <v>834</v>
      </c>
      <c r="B211" t="s">
        <v>74</v>
      </c>
      <c r="C211" t="e">
        <v>#N/A</v>
      </c>
      <c r="D211" t="s">
        <v>100</v>
      </c>
      <c r="E211" t="s">
        <v>101</v>
      </c>
      <c r="F211" t="e">
        <v>#N/A</v>
      </c>
      <c r="G211" t="s">
        <v>181</v>
      </c>
      <c r="H211" t="s">
        <v>8</v>
      </c>
      <c r="I211">
        <v>97.1</v>
      </c>
      <c r="J211">
        <v>0.12</v>
      </c>
      <c r="K211">
        <v>1</v>
      </c>
      <c r="L211">
        <v>2</v>
      </c>
      <c r="M211">
        <v>0.25</v>
      </c>
      <c r="N211">
        <v>2</v>
      </c>
      <c r="O211">
        <v>0.12</v>
      </c>
      <c r="P211">
        <v>1</v>
      </c>
      <c r="Q211">
        <v>0.5</v>
      </c>
      <c r="R211">
        <v>32</v>
      </c>
      <c r="S211">
        <v>8</v>
      </c>
    </row>
    <row r="212" spans="1:19" x14ac:dyDescent="0.2">
      <c r="A212">
        <v>834</v>
      </c>
      <c r="B212" t="s">
        <v>74</v>
      </c>
      <c r="C212" t="e">
        <v>#N/A</v>
      </c>
      <c r="D212" t="s">
        <v>100</v>
      </c>
      <c r="E212" t="s">
        <v>101</v>
      </c>
      <c r="F212" t="e">
        <v>#N/A</v>
      </c>
      <c r="G212" t="s">
        <v>181</v>
      </c>
      <c r="H212" t="s">
        <v>8</v>
      </c>
      <c r="I212">
        <v>97.2</v>
      </c>
      <c r="J212">
        <v>0.12</v>
      </c>
      <c r="K212">
        <v>1</v>
      </c>
      <c r="L212">
        <v>2</v>
      </c>
      <c r="M212">
        <v>0.25</v>
      </c>
      <c r="N212">
        <v>2</v>
      </c>
      <c r="O212">
        <v>0.12</v>
      </c>
      <c r="P212">
        <v>1</v>
      </c>
      <c r="Q212">
        <v>0.5</v>
      </c>
      <c r="R212">
        <v>32</v>
      </c>
      <c r="S212">
        <v>8</v>
      </c>
    </row>
    <row r="213" spans="1:19" x14ac:dyDescent="0.2">
      <c r="A213">
        <v>918</v>
      </c>
      <c r="B213" t="s">
        <v>74</v>
      </c>
      <c r="E213" t="s">
        <v>325</v>
      </c>
      <c r="G213" t="s">
        <v>181</v>
      </c>
      <c r="H213" t="s">
        <v>8</v>
      </c>
      <c r="I213">
        <v>55</v>
      </c>
      <c r="J213">
        <v>0.12</v>
      </c>
      <c r="K213">
        <v>0.5</v>
      </c>
      <c r="L213">
        <v>2</v>
      </c>
      <c r="M213">
        <v>0.25</v>
      </c>
      <c r="N213">
        <v>2</v>
      </c>
      <c r="O213">
        <v>0.12</v>
      </c>
      <c r="P213">
        <v>1</v>
      </c>
      <c r="Q213">
        <v>0.5</v>
      </c>
      <c r="R213">
        <v>32</v>
      </c>
      <c r="S213">
        <v>1</v>
      </c>
    </row>
    <row r="214" spans="1:19" x14ac:dyDescent="0.2">
      <c r="A214">
        <v>918</v>
      </c>
      <c r="B214" t="s">
        <v>74</v>
      </c>
      <c r="C214" t="e">
        <v>#N/A</v>
      </c>
      <c r="D214" t="s">
        <v>106</v>
      </c>
      <c r="E214" t="s">
        <v>107</v>
      </c>
      <c r="F214" t="e">
        <v>#N/A</v>
      </c>
      <c r="G214" t="s">
        <v>181</v>
      </c>
      <c r="H214" t="s">
        <v>11</v>
      </c>
      <c r="I214">
        <v>98</v>
      </c>
      <c r="J214">
        <v>0.12</v>
      </c>
      <c r="K214">
        <v>1</v>
      </c>
      <c r="L214">
        <v>2</v>
      </c>
      <c r="M214">
        <v>0.25</v>
      </c>
      <c r="N214">
        <v>2</v>
      </c>
      <c r="O214">
        <v>0.12</v>
      </c>
      <c r="P214">
        <v>1</v>
      </c>
      <c r="Q214">
        <v>0.5</v>
      </c>
      <c r="R214">
        <v>256</v>
      </c>
      <c r="S214">
        <v>1</v>
      </c>
    </row>
    <row r="215" spans="1:19" x14ac:dyDescent="0.2">
      <c r="A215">
        <v>976</v>
      </c>
      <c r="B215" t="s">
        <v>74</v>
      </c>
      <c r="C215" t="e">
        <v>#N/A</v>
      </c>
      <c r="D215" t="s">
        <v>100</v>
      </c>
      <c r="E215" t="s">
        <v>101</v>
      </c>
      <c r="F215" t="e">
        <v>#N/A</v>
      </c>
      <c r="G215" t="s">
        <v>181</v>
      </c>
      <c r="H215" t="s">
        <v>11</v>
      </c>
      <c r="I215">
        <v>99.1</v>
      </c>
      <c r="J215">
        <v>0.12</v>
      </c>
      <c r="K215">
        <v>0.5</v>
      </c>
      <c r="L215">
        <v>2</v>
      </c>
      <c r="M215">
        <v>0.25</v>
      </c>
      <c r="N215">
        <v>2</v>
      </c>
      <c r="O215">
        <v>0.12</v>
      </c>
      <c r="P215">
        <v>1</v>
      </c>
      <c r="Q215">
        <v>0.5</v>
      </c>
      <c r="R215">
        <v>32</v>
      </c>
      <c r="S215">
        <v>1</v>
      </c>
    </row>
    <row r="216" spans="1:19" x14ac:dyDescent="0.2">
      <c r="A216">
        <v>976</v>
      </c>
      <c r="B216" t="s">
        <v>74</v>
      </c>
      <c r="C216" t="e">
        <v>#N/A</v>
      </c>
      <c r="D216" t="s">
        <v>100</v>
      </c>
      <c r="E216" t="s">
        <v>101</v>
      </c>
      <c r="F216" t="e">
        <v>#N/A</v>
      </c>
      <c r="G216" t="s">
        <v>181</v>
      </c>
      <c r="H216" t="s">
        <v>11</v>
      </c>
      <c r="I216">
        <v>99.2</v>
      </c>
      <c r="J216">
        <v>0.5</v>
      </c>
      <c r="K216">
        <v>1</v>
      </c>
      <c r="L216">
        <v>2</v>
      </c>
      <c r="M216">
        <v>0.5</v>
      </c>
      <c r="N216">
        <v>2</v>
      </c>
      <c r="O216">
        <v>0.5</v>
      </c>
      <c r="P216">
        <v>1</v>
      </c>
      <c r="Q216">
        <v>0.5</v>
      </c>
      <c r="R216">
        <v>256</v>
      </c>
      <c r="S216">
        <v>1</v>
      </c>
    </row>
    <row r="217" spans="1:19" x14ac:dyDescent="0.2">
      <c r="A217">
        <v>202157</v>
      </c>
      <c r="B217" t="s">
        <v>9</v>
      </c>
      <c r="C217">
        <v>1</v>
      </c>
      <c r="D217" t="s">
        <v>104</v>
      </c>
      <c r="E217" t="s">
        <v>105</v>
      </c>
      <c r="F217">
        <v>0</v>
      </c>
      <c r="H217" t="s">
        <v>8</v>
      </c>
      <c r="I217">
        <v>13</v>
      </c>
      <c r="J217">
        <v>0.12</v>
      </c>
      <c r="K217">
        <v>0.5</v>
      </c>
      <c r="L217">
        <v>2</v>
      </c>
      <c r="M217">
        <v>0.25</v>
      </c>
      <c r="N217">
        <v>2</v>
      </c>
      <c r="O217">
        <v>0.5</v>
      </c>
      <c r="P217">
        <v>1</v>
      </c>
      <c r="Q217">
        <v>0.5</v>
      </c>
      <c r="R217">
        <v>256</v>
      </c>
      <c r="S217">
        <v>2</v>
      </c>
    </row>
    <row r="218" spans="1:19" x14ac:dyDescent="0.2">
      <c r="I218" t="s">
        <v>350</v>
      </c>
      <c r="J218">
        <f>GEOMEAN(J161:J217)</f>
        <v>0.15205924364146509</v>
      </c>
      <c r="K218">
        <f t="shared" ref="K218:S218" si="4">GEOMEAN(K161:K217)</f>
        <v>0.69432557130732808</v>
      </c>
      <c r="L218">
        <f t="shared" si="4"/>
        <v>2</v>
      </c>
      <c r="M218">
        <f t="shared" si="4"/>
        <v>0.30002567989452578</v>
      </c>
      <c r="N218">
        <f t="shared" si="4"/>
        <v>2</v>
      </c>
      <c r="O218">
        <f t="shared" si="4"/>
        <v>0.17001098003456244</v>
      </c>
      <c r="P218">
        <f t="shared" si="4"/>
        <v>1</v>
      </c>
      <c r="Q218">
        <f t="shared" si="4"/>
        <v>0.50611735803673719</v>
      </c>
      <c r="R218">
        <f t="shared" si="4"/>
        <v>78.697484348990898</v>
      </c>
      <c r="S218">
        <f t="shared" si="4"/>
        <v>1.3389041012244722</v>
      </c>
    </row>
    <row r="219" spans="1:19" x14ac:dyDescent="0.2">
      <c r="I219" t="s">
        <v>373</v>
      </c>
      <c r="J219">
        <f>_xlfn.PERCENTILE.EXC(J161:J217,0.9)</f>
        <v>0.5</v>
      </c>
      <c r="K219">
        <f t="shared" ref="K219:S219" si="5">_xlfn.PERCENTILE.EXC(K161:K217,0.9)</f>
        <v>1</v>
      </c>
      <c r="L219">
        <f t="shared" si="5"/>
        <v>2</v>
      </c>
      <c r="M219">
        <f t="shared" si="5"/>
        <v>0.5</v>
      </c>
      <c r="N219">
        <f t="shared" si="5"/>
        <v>2</v>
      </c>
      <c r="O219">
        <f t="shared" si="5"/>
        <v>0.5</v>
      </c>
      <c r="P219">
        <f t="shared" si="5"/>
        <v>1</v>
      </c>
      <c r="Q219">
        <f t="shared" si="5"/>
        <v>0.5</v>
      </c>
      <c r="R219">
        <f t="shared" si="5"/>
        <v>256</v>
      </c>
      <c r="S219">
        <f t="shared" si="5"/>
        <v>4.8000000000000114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9B98-A0FB-3747-979F-BFFFFBF9A803}">
  <dimension ref="A1:K277"/>
  <sheetViews>
    <sheetView workbookViewId="0">
      <selection activeCell="L18" sqref="L18"/>
    </sheetView>
  </sheetViews>
  <sheetFormatPr baseColWidth="10" defaultRowHeight="15" x14ac:dyDescent="0.2"/>
  <cols>
    <col min="1" max="1" width="10.83203125" style="95"/>
    <col min="2" max="2" width="14" style="95" bestFit="1" customWidth="1"/>
    <col min="3" max="3" width="8.6640625" style="95"/>
    <col min="4" max="4" width="2.83203125" style="95" bestFit="1" customWidth="1"/>
    <col min="5" max="5" width="8.6640625" style="95"/>
    <col min="6" max="6" width="16.5" style="17" bestFit="1" customWidth="1"/>
    <col min="7" max="7" width="16.6640625" style="17" bestFit="1" customWidth="1"/>
    <col min="8" max="8" width="12.33203125" style="17" customWidth="1"/>
    <col min="9" max="9" width="12.33203125" style="83" customWidth="1"/>
    <col min="10" max="10" width="16.5" style="83" bestFit="1" customWidth="1"/>
    <col min="11" max="11" width="8.6640625" style="17"/>
  </cols>
  <sheetData>
    <row r="1" spans="1:9" x14ac:dyDescent="0.2">
      <c r="A1" s="82" t="s">
        <v>374</v>
      </c>
      <c r="B1" s="83" t="s">
        <v>6</v>
      </c>
      <c r="C1" s="83" t="s">
        <v>0</v>
      </c>
      <c r="D1" s="83" t="s">
        <v>375</v>
      </c>
      <c r="E1" s="83" t="s">
        <v>1</v>
      </c>
      <c r="F1" s="84" t="s">
        <v>379</v>
      </c>
      <c r="G1" s="84" t="s">
        <v>376</v>
      </c>
      <c r="H1" s="84"/>
      <c r="I1" s="83" t="s">
        <v>380</v>
      </c>
    </row>
    <row r="2" spans="1:9" x14ac:dyDescent="0.2">
      <c r="A2" s="85">
        <v>1</v>
      </c>
      <c r="B2" s="86" t="s">
        <v>9</v>
      </c>
      <c r="C2" s="17">
        <v>201694</v>
      </c>
      <c r="D2" s="17">
        <v>3</v>
      </c>
      <c r="E2" s="17" t="s">
        <v>8</v>
      </c>
      <c r="F2" s="87" t="s">
        <v>180</v>
      </c>
      <c r="G2" s="87">
        <v>2022051698</v>
      </c>
      <c r="H2" s="87">
        <v>23</v>
      </c>
      <c r="I2" s="95" t="str">
        <f>C2&amp;F2&amp;E2</f>
        <v>201694DOL</v>
      </c>
    </row>
    <row r="3" spans="1:9" x14ac:dyDescent="0.2">
      <c r="A3" s="85">
        <v>2</v>
      </c>
      <c r="B3" s="86" t="s">
        <v>9</v>
      </c>
      <c r="C3" s="17">
        <v>203047</v>
      </c>
      <c r="D3" s="17">
        <v>3</v>
      </c>
      <c r="E3" s="17" t="s">
        <v>8</v>
      </c>
      <c r="F3" s="87" t="s">
        <v>180</v>
      </c>
      <c r="G3" s="17">
        <v>2022058671</v>
      </c>
      <c r="H3" s="17">
        <v>33</v>
      </c>
      <c r="I3" s="95" t="str">
        <f t="shared" ref="I3:I66" si="0">C3&amp;F3&amp;E3</f>
        <v>203047DOL</v>
      </c>
    </row>
    <row r="4" spans="1:9" x14ac:dyDescent="0.2">
      <c r="A4" s="85">
        <v>3</v>
      </c>
      <c r="B4" s="86" t="s">
        <v>9</v>
      </c>
      <c r="C4" s="17">
        <v>203047</v>
      </c>
      <c r="D4" s="17">
        <v>3</v>
      </c>
      <c r="E4" s="17" t="s">
        <v>11</v>
      </c>
      <c r="F4" s="87" t="s">
        <v>180</v>
      </c>
      <c r="G4" s="87">
        <v>2022058671</v>
      </c>
      <c r="H4" s="87">
        <v>34</v>
      </c>
      <c r="I4" s="95" t="str">
        <f t="shared" si="0"/>
        <v>203047DOR</v>
      </c>
    </row>
    <row r="5" spans="1:9" x14ac:dyDescent="0.2">
      <c r="A5" s="85">
        <v>4</v>
      </c>
      <c r="B5" s="86" t="s">
        <v>9</v>
      </c>
      <c r="C5" s="17">
        <v>203638</v>
      </c>
      <c r="D5" s="17">
        <v>3</v>
      </c>
      <c r="E5" s="17" t="s">
        <v>8</v>
      </c>
      <c r="F5" s="87" t="s">
        <v>180</v>
      </c>
      <c r="G5" s="17">
        <v>2022053816</v>
      </c>
      <c r="H5" s="17">
        <v>15</v>
      </c>
      <c r="I5" s="95" t="str">
        <f t="shared" si="0"/>
        <v>203638DOL</v>
      </c>
    </row>
    <row r="6" spans="1:9" x14ac:dyDescent="0.2">
      <c r="A6" s="85">
        <v>5</v>
      </c>
      <c r="B6" s="86" t="s">
        <v>9</v>
      </c>
      <c r="C6" s="17">
        <v>203638</v>
      </c>
      <c r="D6" s="17">
        <v>3</v>
      </c>
      <c r="E6" s="17" t="s">
        <v>11</v>
      </c>
      <c r="F6" s="87" t="s">
        <v>180</v>
      </c>
      <c r="G6" s="17">
        <v>2022053816</v>
      </c>
      <c r="H6" s="17">
        <v>16</v>
      </c>
      <c r="I6" s="95" t="str">
        <f t="shared" si="0"/>
        <v>203638DOR</v>
      </c>
    </row>
    <row r="7" spans="1:9" x14ac:dyDescent="0.2">
      <c r="A7" s="85">
        <v>6</v>
      </c>
      <c r="B7" s="86" t="s">
        <v>9</v>
      </c>
      <c r="C7" s="17">
        <v>203783</v>
      </c>
      <c r="D7" s="17">
        <v>3</v>
      </c>
      <c r="E7" s="17" t="s">
        <v>8</v>
      </c>
      <c r="F7" s="87" t="s">
        <v>180</v>
      </c>
      <c r="G7" s="17">
        <v>2022053816</v>
      </c>
      <c r="H7" s="17">
        <v>17</v>
      </c>
      <c r="I7" s="95" t="str">
        <f t="shared" si="0"/>
        <v>203783DOL</v>
      </c>
    </row>
    <row r="8" spans="1:9" x14ac:dyDescent="0.2">
      <c r="A8" s="85">
        <v>7</v>
      </c>
      <c r="B8" s="86" t="s">
        <v>9</v>
      </c>
      <c r="C8" s="17">
        <v>203783</v>
      </c>
      <c r="D8" s="17">
        <v>3</v>
      </c>
      <c r="E8" s="17" t="s">
        <v>11</v>
      </c>
      <c r="F8" s="87" t="s">
        <v>180</v>
      </c>
      <c r="G8" s="17">
        <v>2022053816</v>
      </c>
      <c r="H8" s="17">
        <v>18</v>
      </c>
      <c r="I8" s="95" t="str">
        <f t="shared" si="0"/>
        <v>203783DOR</v>
      </c>
    </row>
    <row r="9" spans="1:9" x14ac:dyDescent="0.2">
      <c r="A9" s="85">
        <v>8</v>
      </c>
      <c r="B9" s="86" t="s">
        <v>9</v>
      </c>
      <c r="C9" s="17">
        <v>204181</v>
      </c>
      <c r="D9" s="17">
        <v>1</v>
      </c>
      <c r="E9" s="17" t="s">
        <v>11</v>
      </c>
      <c r="F9" s="87" t="s">
        <v>180</v>
      </c>
      <c r="G9" s="17">
        <v>2022053816</v>
      </c>
      <c r="H9" s="17">
        <v>20</v>
      </c>
      <c r="I9" s="95" t="str">
        <f t="shared" si="0"/>
        <v>204181DOR</v>
      </c>
    </row>
    <row r="10" spans="1:9" x14ac:dyDescent="0.2">
      <c r="A10" s="85">
        <v>9</v>
      </c>
      <c r="B10" s="86" t="s">
        <v>9</v>
      </c>
      <c r="C10" s="17">
        <v>206196</v>
      </c>
      <c r="D10" s="17">
        <v>3</v>
      </c>
      <c r="E10" s="17" t="s">
        <v>8</v>
      </c>
      <c r="F10" s="87" t="s">
        <v>180</v>
      </c>
      <c r="G10" s="17">
        <v>2022058671</v>
      </c>
      <c r="H10" s="17">
        <v>83</v>
      </c>
      <c r="I10" s="95" t="str">
        <f t="shared" si="0"/>
        <v>206196DOL</v>
      </c>
    </row>
    <row r="11" spans="1:9" x14ac:dyDescent="0.2">
      <c r="A11" s="85">
        <v>10</v>
      </c>
      <c r="B11" s="86" t="s">
        <v>9</v>
      </c>
      <c r="C11" s="17">
        <v>400443</v>
      </c>
      <c r="D11" s="17">
        <v>3</v>
      </c>
      <c r="E11" s="17" t="s">
        <v>8</v>
      </c>
      <c r="F11" s="87" t="s">
        <v>180</v>
      </c>
      <c r="G11" s="17">
        <v>2022063389</v>
      </c>
      <c r="H11" s="17">
        <v>43</v>
      </c>
      <c r="I11" s="95" t="str">
        <f t="shared" si="0"/>
        <v>400443DOL</v>
      </c>
    </row>
    <row r="12" spans="1:9" x14ac:dyDescent="0.2">
      <c r="A12" s="85">
        <v>11</v>
      </c>
      <c r="B12" s="86" t="s">
        <v>9</v>
      </c>
      <c r="C12" s="17">
        <v>400443</v>
      </c>
      <c r="D12" s="17">
        <v>3</v>
      </c>
      <c r="E12" s="17" t="s">
        <v>11</v>
      </c>
      <c r="F12" s="87" t="s">
        <v>180</v>
      </c>
      <c r="G12" s="87">
        <v>2022063389</v>
      </c>
      <c r="H12" s="88">
        <v>44</v>
      </c>
      <c r="I12" s="95" t="str">
        <f t="shared" si="0"/>
        <v>400443DOR</v>
      </c>
    </row>
    <row r="13" spans="1:9" x14ac:dyDescent="0.2">
      <c r="A13" s="85">
        <v>12</v>
      </c>
      <c r="B13" s="86" t="s">
        <v>9</v>
      </c>
      <c r="C13" s="17">
        <v>400971</v>
      </c>
      <c r="D13" s="17">
        <v>3</v>
      </c>
      <c r="E13" s="17" t="s">
        <v>8</v>
      </c>
      <c r="F13" s="87" t="s">
        <v>180</v>
      </c>
      <c r="G13" s="17">
        <v>2022067467</v>
      </c>
      <c r="H13" s="17">
        <v>23</v>
      </c>
      <c r="I13" s="95" t="str">
        <f t="shared" si="0"/>
        <v>400971DOL</v>
      </c>
    </row>
    <row r="14" spans="1:9" x14ac:dyDescent="0.2">
      <c r="A14" s="85">
        <v>13</v>
      </c>
      <c r="B14" s="86" t="s">
        <v>9</v>
      </c>
      <c r="C14" s="17">
        <v>401594</v>
      </c>
      <c r="D14" s="17">
        <v>3</v>
      </c>
      <c r="E14" s="17" t="s">
        <v>8</v>
      </c>
      <c r="F14" s="87" t="s">
        <v>180</v>
      </c>
      <c r="G14" s="87">
        <v>2022058671</v>
      </c>
      <c r="H14" s="88">
        <v>129</v>
      </c>
      <c r="I14" s="95" t="str">
        <f t="shared" si="0"/>
        <v>401594DOL</v>
      </c>
    </row>
    <row r="15" spans="1:9" x14ac:dyDescent="0.2">
      <c r="A15" s="85">
        <v>14</v>
      </c>
      <c r="B15" s="86" t="s">
        <v>9</v>
      </c>
      <c r="C15" s="17">
        <v>401899</v>
      </c>
      <c r="D15" s="17">
        <v>3</v>
      </c>
      <c r="E15" s="17" t="s">
        <v>8</v>
      </c>
      <c r="F15" s="87" t="s">
        <v>180</v>
      </c>
      <c r="G15" s="17">
        <v>2022058671</v>
      </c>
      <c r="H15" s="17">
        <v>33</v>
      </c>
      <c r="I15" s="95" t="str">
        <f t="shared" si="0"/>
        <v>401899DOL</v>
      </c>
    </row>
    <row r="16" spans="1:9" x14ac:dyDescent="0.2">
      <c r="A16" s="85">
        <v>15</v>
      </c>
      <c r="B16" s="86" t="s">
        <v>9</v>
      </c>
      <c r="C16" s="17">
        <v>401899</v>
      </c>
      <c r="D16" s="17">
        <v>3</v>
      </c>
      <c r="E16" s="17" t="s">
        <v>11</v>
      </c>
      <c r="F16" s="87" t="s">
        <v>180</v>
      </c>
      <c r="G16" s="17">
        <v>2022058671</v>
      </c>
      <c r="H16" s="17">
        <v>34</v>
      </c>
      <c r="I16" s="95" t="str">
        <f t="shared" si="0"/>
        <v>401899DOR</v>
      </c>
    </row>
    <row r="17" spans="1:11" x14ac:dyDescent="0.2">
      <c r="A17" s="85">
        <v>16</v>
      </c>
      <c r="B17" s="86" t="s">
        <v>9</v>
      </c>
      <c r="C17" s="17">
        <v>402235</v>
      </c>
      <c r="D17" s="17">
        <v>3</v>
      </c>
      <c r="E17" s="17" t="s">
        <v>8</v>
      </c>
      <c r="F17" s="87" t="s">
        <v>180</v>
      </c>
      <c r="G17" s="17">
        <v>2022063389</v>
      </c>
      <c r="H17" s="17">
        <v>51</v>
      </c>
      <c r="I17" s="95" t="str">
        <f t="shared" si="0"/>
        <v>402235DOL</v>
      </c>
    </row>
    <row r="18" spans="1:11" x14ac:dyDescent="0.2">
      <c r="A18" s="85">
        <v>17</v>
      </c>
      <c r="B18" s="86" t="s">
        <v>9</v>
      </c>
      <c r="C18" s="17">
        <v>402235</v>
      </c>
      <c r="D18" s="17">
        <v>3</v>
      </c>
      <c r="E18" s="17" t="s">
        <v>11</v>
      </c>
      <c r="F18" s="87" t="s">
        <v>180</v>
      </c>
      <c r="G18" s="17">
        <v>2022063389</v>
      </c>
      <c r="H18" s="17">
        <v>52</v>
      </c>
      <c r="I18" s="95" t="str">
        <f t="shared" si="0"/>
        <v>402235DOR</v>
      </c>
    </row>
    <row r="19" spans="1:11" x14ac:dyDescent="0.2">
      <c r="A19" s="85">
        <v>18</v>
      </c>
      <c r="B19" s="86" t="s">
        <v>9</v>
      </c>
      <c r="C19" s="17">
        <v>403989</v>
      </c>
      <c r="D19" s="17">
        <v>2</v>
      </c>
      <c r="E19" s="17" t="s">
        <v>8</v>
      </c>
      <c r="F19" s="87" t="s">
        <v>180</v>
      </c>
      <c r="G19" s="17">
        <v>2022063389</v>
      </c>
      <c r="H19" s="17">
        <v>69</v>
      </c>
      <c r="I19" s="95" t="str">
        <f t="shared" si="0"/>
        <v>403989DOL</v>
      </c>
    </row>
    <row r="20" spans="1:11" ht="16" thickBot="1" x14ac:dyDescent="0.25">
      <c r="A20" s="85">
        <v>19</v>
      </c>
      <c r="B20" s="86" t="s">
        <v>9</v>
      </c>
      <c r="C20" s="17">
        <v>404623</v>
      </c>
      <c r="D20" s="17">
        <v>1</v>
      </c>
      <c r="E20" s="17" t="s">
        <v>8</v>
      </c>
      <c r="F20" s="87" t="s">
        <v>180</v>
      </c>
      <c r="G20" s="89">
        <v>2022067467</v>
      </c>
      <c r="H20" s="90">
        <v>49</v>
      </c>
      <c r="I20" s="95" t="str">
        <f t="shared" si="0"/>
        <v>404623DOL</v>
      </c>
      <c r="K20" s="91"/>
    </row>
    <row r="21" spans="1:11" x14ac:dyDescent="0.2">
      <c r="A21" s="85">
        <v>20</v>
      </c>
      <c r="B21" s="86" t="s">
        <v>9</v>
      </c>
      <c r="C21" s="17">
        <v>405715</v>
      </c>
      <c r="D21" s="17">
        <v>1</v>
      </c>
      <c r="E21" s="17" t="s">
        <v>8</v>
      </c>
      <c r="F21" s="87" t="s">
        <v>180</v>
      </c>
      <c r="G21" s="17">
        <v>2022051698</v>
      </c>
      <c r="H21" s="17">
        <v>79</v>
      </c>
      <c r="I21" s="95" t="str">
        <f t="shared" si="0"/>
        <v>405715DOL</v>
      </c>
    </row>
    <row r="22" spans="1:11" x14ac:dyDescent="0.2">
      <c r="A22" s="85">
        <v>21</v>
      </c>
      <c r="B22" s="86" t="s">
        <v>9</v>
      </c>
      <c r="C22" s="17">
        <v>702396</v>
      </c>
      <c r="D22" s="17">
        <v>3</v>
      </c>
      <c r="E22" s="17" t="s">
        <v>8</v>
      </c>
      <c r="F22" s="87" t="s">
        <v>180</v>
      </c>
      <c r="G22" s="17">
        <v>2022067467</v>
      </c>
      <c r="H22" s="17">
        <v>61</v>
      </c>
      <c r="I22" s="95" t="str">
        <f t="shared" si="0"/>
        <v>702396DOL</v>
      </c>
    </row>
    <row r="23" spans="1:11" x14ac:dyDescent="0.2">
      <c r="A23" s="85">
        <v>22</v>
      </c>
      <c r="B23" s="86" t="s">
        <v>9</v>
      </c>
      <c r="C23" s="17">
        <v>703561</v>
      </c>
      <c r="D23" s="17">
        <v>3</v>
      </c>
      <c r="E23" s="17" t="s">
        <v>8</v>
      </c>
      <c r="F23" s="87" t="s">
        <v>180</v>
      </c>
      <c r="G23" s="17">
        <v>2022053816</v>
      </c>
      <c r="H23" s="17">
        <v>119</v>
      </c>
      <c r="I23" s="95" t="str">
        <f t="shared" si="0"/>
        <v>703561DOL</v>
      </c>
    </row>
    <row r="24" spans="1:11" x14ac:dyDescent="0.2">
      <c r="A24" s="85">
        <v>23</v>
      </c>
      <c r="B24" s="86" t="s">
        <v>9</v>
      </c>
      <c r="C24" s="17">
        <v>704761</v>
      </c>
      <c r="D24" s="17">
        <v>3</v>
      </c>
      <c r="E24" s="17" t="s">
        <v>11</v>
      </c>
      <c r="F24" s="87" t="s">
        <v>180</v>
      </c>
      <c r="G24" s="17">
        <v>2022053816</v>
      </c>
      <c r="H24" s="17">
        <v>126</v>
      </c>
      <c r="I24" s="95" t="str">
        <f t="shared" si="0"/>
        <v>704761DOR</v>
      </c>
    </row>
    <row r="25" spans="1:11" x14ac:dyDescent="0.2">
      <c r="A25" s="85">
        <v>24</v>
      </c>
      <c r="B25" s="86" t="s">
        <v>9</v>
      </c>
      <c r="C25" s="17">
        <v>705674</v>
      </c>
      <c r="D25" s="17">
        <v>3</v>
      </c>
      <c r="E25" s="17" t="s">
        <v>8</v>
      </c>
      <c r="F25" s="87" t="s">
        <v>180</v>
      </c>
      <c r="G25" s="87">
        <v>2022063389</v>
      </c>
      <c r="H25" s="88">
        <v>91</v>
      </c>
      <c r="I25" s="95" t="str">
        <f t="shared" si="0"/>
        <v>705674DOL</v>
      </c>
    </row>
    <row r="26" spans="1:11" x14ac:dyDescent="0.2">
      <c r="A26" s="85">
        <v>25</v>
      </c>
      <c r="B26" s="86" t="s">
        <v>9</v>
      </c>
      <c r="C26" s="17">
        <v>802145</v>
      </c>
      <c r="D26" s="17">
        <v>2</v>
      </c>
      <c r="E26" s="17" t="s">
        <v>11</v>
      </c>
      <c r="F26" s="87" t="s">
        <v>180</v>
      </c>
      <c r="G26" s="17">
        <v>2022061227</v>
      </c>
      <c r="H26" s="17">
        <v>98</v>
      </c>
      <c r="I26" s="95" t="str">
        <f t="shared" si="0"/>
        <v>802145DOR</v>
      </c>
    </row>
    <row r="27" spans="1:11" x14ac:dyDescent="0.2">
      <c r="A27" s="85">
        <v>26</v>
      </c>
      <c r="B27" s="86" t="s">
        <v>9</v>
      </c>
      <c r="C27" s="17">
        <v>803471</v>
      </c>
      <c r="D27" s="17">
        <v>3</v>
      </c>
      <c r="E27" s="17" t="s">
        <v>11</v>
      </c>
      <c r="F27" s="87" t="s">
        <v>180</v>
      </c>
      <c r="G27" s="17">
        <v>2022061227</v>
      </c>
      <c r="H27" s="17">
        <v>124</v>
      </c>
      <c r="I27" s="95" t="str">
        <f t="shared" si="0"/>
        <v>803471DOR</v>
      </c>
    </row>
    <row r="28" spans="1:11" x14ac:dyDescent="0.2">
      <c r="A28" s="85">
        <v>27</v>
      </c>
      <c r="B28" s="86" t="s">
        <v>9</v>
      </c>
      <c r="C28" s="17">
        <v>805570</v>
      </c>
      <c r="D28" s="17">
        <v>3</v>
      </c>
      <c r="E28" s="17" t="s">
        <v>8</v>
      </c>
      <c r="F28" s="87" t="s">
        <v>180</v>
      </c>
      <c r="G28" s="17">
        <v>2022063389</v>
      </c>
      <c r="H28" s="17">
        <v>111</v>
      </c>
      <c r="I28" s="95" t="str">
        <f t="shared" si="0"/>
        <v>805570DOL</v>
      </c>
    </row>
    <row r="29" spans="1:11" x14ac:dyDescent="0.2">
      <c r="A29" s="85">
        <v>28</v>
      </c>
      <c r="B29" s="86" t="s">
        <v>74</v>
      </c>
      <c r="C29" s="17">
        <v>223</v>
      </c>
      <c r="D29" s="17">
        <v>1</v>
      </c>
      <c r="E29" s="17" t="s">
        <v>8</v>
      </c>
      <c r="F29" s="87" t="s">
        <v>180</v>
      </c>
      <c r="G29" s="17">
        <v>2022113482</v>
      </c>
      <c r="H29" s="17">
        <v>3</v>
      </c>
      <c r="I29" s="95" t="str">
        <f t="shared" si="0"/>
        <v>223DOL</v>
      </c>
    </row>
    <row r="30" spans="1:11" x14ac:dyDescent="0.2">
      <c r="A30" s="85">
        <v>29</v>
      </c>
      <c r="B30" s="86" t="s">
        <v>74</v>
      </c>
      <c r="C30" s="17">
        <v>243</v>
      </c>
      <c r="D30" s="17">
        <v>2</v>
      </c>
      <c r="E30" s="17" t="s">
        <v>8</v>
      </c>
      <c r="F30" s="87" t="s">
        <v>180</v>
      </c>
      <c r="G30" s="92">
        <v>2022102739</v>
      </c>
      <c r="H30" s="17">
        <v>23</v>
      </c>
      <c r="I30" s="95" t="str">
        <f t="shared" si="0"/>
        <v>243DOL</v>
      </c>
      <c r="K30" s="92"/>
    </row>
    <row r="31" spans="1:11" x14ac:dyDescent="0.2">
      <c r="A31" s="85">
        <v>30</v>
      </c>
      <c r="B31" s="86" t="s">
        <v>74</v>
      </c>
      <c r="C31" s="17">
        <v>294</v>
      </c>
      <c r="D31" s="17">
        <v>2</v>
      </c>
      <c r="E31" s="17" t="s">
        <v>8</v>
      </c>
      <c r="F31" s="87" t="s">
        <v>180</v>
      </c>
      <c r="G31" s="17">
        <v>2022109641</v>
      </c>
      <c r="H31" s="17">
        <v>19</v>
      </c>
      <c r="I31" s="95" t="str">
        <f t="shared" si="0"/>
        <v>294DOL</v>
      </c>
    </row>
    <row r="32" spans="1:11" x14ac:dyDescent="0.2">
      <c r="A32" s="85">
        <v>31</v>
      </c>
      <c r="B32" s="86" t="s">
        <v>74</v>
      </c>
      <c r="C32" s="17">
        <v>296</v>
      </c>
      <c r="D32" s="17">
        <v>2</v>
      </c>
      <c r="E32" s="17" t="s">
        <v>11</v>
      </c>
      <c r="F32" s="87" t="s">
        <v>180</v>
      </c>
      <c r="G32" s="17">
        <v>2022109641</v>
      </c>
      <c r="H32" s="17">
        <v>22</v>
      </c>
      <c r="I32" s="95" t="str">
        <f t="shared" si="0"/>
        <v>296DOR</v>
      </c>
    </row>
    <row r="33" spans="1:11" x14ac:dyDescent="0.2">
      <c r="A33" s="85">
        <v>32</v>
      </c>
      <c r="B33" s="86" t="s">
        <v>74</v>
      </c>
      <c r="C33" s="17">
        <v>317</v>
      </c>
      <c r="D33" s="17">
        <v>1</v>
      </c>
      <c r="E33" s="17" t="s">
        <v>8</v>
      </c>
      <c r="F33" s="87" t="s">
        <v>180</v>
      </c>
      <c r="G33" s="17">
        <v>2022109641</v>
      </c>
      <c r="H33" s="17">
        <v>27</v>
      </c>
      <c r="I33" s="95" t="str">
        <f t="shared" si="0"/>
        <v>317DOL</v>
      </c>
    </row>
    <row r="34" spans="1:11" x14ac:dyDescent="0.2">
      <c r="A34" s="85">
        <v>33</v>
      </c>
      <c r="B34" s="86" t="s">
        <v>74</v>
      </c>
      <c r="C34" s="17">
        <v>317</v>
      </c>
      <c r="D34" s="17">
        <v>1</v>
      </c>
      <c r="E34" s="17" t="s">
        <v>11</v>
      </c>
      <c r="F34" s="87" t="s">
        <v>180</v>
      </c>
      <c r="G34" s="17">
        <v>2022109641</v>
      </c>
      <c r="H34" s="17">
        <v>28</v>
      </c>
      <c r="I34" s="95" t="str">
        <f t="shared" si="0"/>
        <v>317DOR</v>
      </c>
    </row>
    <row r="35" spans="1:11" x14ac:dyDescent="0.2">
      <c r="A35" s="85">
        <v>34</v>
      </c>
      <c r="B35" s="86" t="s">
        <v>74</v>
      </c>
      <c r="C35" s="17">
        <v>320</v>
      </c>
      <c r="D35" s="17">
        <v>3</v>
      </c>
      <c r="E35" s="17" t="s">
        <v>8</v>
      </c>
      <c r="F35" s="87" t="s">
        <v>180</v>
      </c>
      <c r="G35" s="17">
        <v>2022109641</v>
      </c>
      <c r="H35" s="17">
        <v>43</v>
      </c>
      <c r="I35" s="95" t="str">
        <f t="shared" si="0"/>
        <v>320DOL</v>
      </c>
    </row>
    <row r="36" spans="1:11" x14ac:dyDescent="0.2">
      <c r="A36" s="85">
        <v>35</v>
      </c>
      <c r="B36" s="86" t="s">
        <v>74</v>
      </c>
      <c r="C36" s="17">
        <v>320</v>
      </c>
      <c r="D36" s="17">
        <v>3</v>
      </c>
      <c r="E36" s="17" t="s">
        <v>11</v>
      </c>
      <c r="F36" s="87" t="s">
        <v>180</v>
      </c>
      <c r="G36" s="17">
        <v>2022109641</v>
      </c>
      <c r="H36" s="17">
        <v>44</v>
      </c>
      <c r="I36" s="95" t="str">
        <f t="shared" si="0"/>
        <v>320DOR</v>
      </c>
    </row>
    <row r="37" spans="1:11" x14ac:dyDescent="0.2">
      <c r="A37" s="85">
        <v>36</v>
      </c>
      <c r="B37" s="86" t="s">
        <v>74</v>
      </c>
      <c r="C37" s="17">
        <v>354</v>
      </c>
      <c r="D37" s="17">
        <v>2</v>
      </c>
      <c r="E37" s="17" t="s">
        <v>8</v>
      </c>
      <c r="F37" s="87" t="s">
        <v>180</v>
      </c>
      <c r="G37" s="87">
        <v>2022111215</v>
      </c>
      <c r="H37" s="17">
        <v>17</v>
      </c>
      <c r="I37" s="95" t="str">
        <f t="shared" si="0"/>
        <v>354DOL</v>
      </c>
    </row>
    <row r="38" spans="1:11" x14ac:dyDescent="0.2">
      <c r="A38" s="85">
        <v>37</v>
      </c>
      <c r="B38" s="86" t="s">
        <v>74</v>
      </c>
      <c r="C38" s="17">
        <v>357</v>
      </c>
      <c r="D38" s="17">
        <v>3</v>
      </c>
      <c r="E38" s="17" t="s">
        <v>8</v>
      </c>
      <c r="F38" s="87" t="s">
        <v>180</v>
      </c>
      <c r="G38" s="17">
        <v>2022104793</v>
      </c>
      <c r="H38" s="17">
        <v>15</v>
      </c>
      <c r="I38" s="95" t="str">
        <f t="shared" si="0"/>
        <v>357DOL</v>
      </c>
    </row>
    <row r="39" spans="1:11" x14ac:dyDescent="0.2">
      <c r="A39" s="85">
        <v>38</v>
      </c>
      <c r="B39" s="86" t="s">
        <v>74</v>
      </c>
      <c r="C39" s="17">
        <v>357</v>
      </c>
      <c r="D39" s="17">
        <v>3</v>
      </c>
      <c r="E39" s="17" t="s">
        <v>11</v>
      </c>
      <c r="F39" s="87" t="s">
        <v>180</v>
      </c>
      <c r="G39" s="17">
        <v>2022104793</v>
      </c>
      <c r="H39" s="17">
        <v>16</v>
      </c>
      <c r="I39" s="95" t="str">
        <f t="shared" si="0"/>
        <v>357DOR</v>
      </c>
      <c r="K39" s="88"/>
    </row>
    <row r="40" spans="1:11" x14ac:dyDescent="0.2">
      <c r="A40" s="85">
        <v>39</v>
      </c>
      <c r="B40" s="86" t="s">
        <v>74</v>
      </c>
      <c r="C40" s="17">
        <v>378</v>
      </c>
      <c r="D40" s="17">
        <v>3</v>
      </c>
      <c r="E40" s="17" t="s">
        <v>8</v>
      </c>
      <c r="F40" s="87" t="s">
        <v>180</v>
      </c>
      <c r="G40" s="17">
        <v>2022113482</v>
      </c>
      <c r="H40" s="17">
        <v>31</v>
      </c>
      <c r="I40" s="95" t="str">
        <f t="shared" si="0"/>
        <v>378DOL</v>
      </c>
    </row>
    <row r="41" spans="1:11" x14ac:dyDescent="0.2">
      <c r="A41" s="85">
        <v>40</v>
      </c>
      <c r="B41" s="86" t="s">
        <v>74</v>
      </c>
      <c r="C41" s="17">
        <v>400</v>
      </c>
      <c r="D41" s="17">
        <v>3</v>
      </c>
      <c r="E41" s="17" t="s">
        <v>11</v>
      </c>
      <c r="F41" s="87" t="s">
        <v>180</v>
      </c>
      <c r="G41" s="17">
        <v>2022113482</v>
      </c>
      <c r="H41" s="17">
        <v>40</v>
      </c>
      <c r="I41" s="95" t="str">
        <f t="shared" si="0"/>
        <v>400DOR</v>
      </c>
      <c r="K41" s="92"/>
    </row>
    <row r="42" spans="1:11" x14ac:dyDescent="0.2">
      <c r="A42" s="85">
        <v>41</v>
      </c>
      <c r="B42" s="86" t="s">
        <v>74</v>
      </c>
      <c r="C42" s="17">
        <v>814</v>
      </c>
      <c r="D42" s="17">
        <v>1</v>
      </c>
      <c r="E42" s="17" t="s">
        <v>8</v>
      </c>
      <c r="F42" s="87" t="s">
        <v>180</v>
      </c>
      <c r="G42" s="17">
        <v>2022109641</v>
      </c>
      <c r="H42" s="17">
        <v>39</v>
      </c>
      <c r="I42" s="95" t="str">
        <f t="shared" si="0"/>
        <v>814DOL</v>
      </c>
    </row>
    <row r="43" spans="1:11" x14ac:dyDescent="0.2">
      <c r="A43" s="85">
        <v>42</v>
      </c>
      <c r="B43" s="86" t="s">
        <v>74</v>
      </c>
      <c r="C43" s="17">
        <v>918</v>
      </c>
      <c r="D43" s="17">
        <v>3</v>
      </c>
      <c r="E43" s="17" t="s">
        <v>8</v>
      </c>
      <c r="F43" s="87" t="s">
        <v>180</v>
      </c>
      <c r="G43" s="17">
        <v>2022102739</v>
      </c>
      <c r="H43" s="17">
        <v>61</v>
      </c>
      <c r="I43" s="95" t="str">
        <f t="shared" si="0"/>
        <v>918DOL</v>
      </c>
    </row>
    <row r="44" spans="1:11" x14ac:dyDescent="0.2">
      <c r="A44" s="85">
        <v>43</v>
      </c>
      <c r="B44" s="86" t="s">
        <v>74</v>
      </c>
      <c r="C44" s="17">
        <v>976</v>
      </c>
      <c r="D44" s="17">
        <v>2</v>
      </c>
      <c r="E44" s="17" t="s">
        <v>11</v>
      </c>
      <c r="F44" s="87" t="s">
        <v>180</v>
      </c>
      <c r="G44" s="17">
        <v>2022104793</v>
      </c>
      <c r="H44" s="17">
        <v>26</v>
      </c>
      <c r="I44" s="95" t="str">
        <f t="shared" si="0"/>
        <v>976DOR</v>
      </c>
    </row>
    <row r="45" spans="1:11" x14ac:dyDescent="0.2">
      <c r="A45" s="85">
        <v>44</v>
      </c>
      <c r="B45" s="17" t="s">
        <v>377</v>
      </c>
      <c r="C45" s="17">
        <v>33</v>
      </c>
      <c r="D45" s="17">
        <v>2</v>
      </c>
      <c r="E45" s="17" t="s">
        <v>8</v>
      </c>
      <c r="F45" s="87" t="s">
        <v>180</v>
      </c>
      <c r="G45" s="17" t="s">
        <v>184</v>
      </c>
      <c r="I45" s="95" t="str">
        <f t="shared" si="0"/>
        <v>33DOL</v>
      </c>
    </row>
    <row r="46" spans="1:11" x14ac:dyDescent="0.2">
      <c r="A46" s="85">
        <v>45</v>
      </c>
      <c r="B46" s="17" t="s">
        <v>377</v>
      </c>
      <c r="C46" s="17">
        <v>386</v>
      </c>
      <c r="D46" s="17">
        <v>1</v>
      </c>
      <c r="E46" s="17" t="s">
        <v>8</v>
      </c>
      <c r="F46" s="87" t="s">
        <v>180</v>
      </c>
      <c r="G46" s="17" t="s">
        <v>186</v>
      </c>
      <c r="I46" s="95" t="str">
        <f t="shared" si="0"/>
        <v>386DOL</v>
      </c>
    </row>
    <row r="47" spans="1:11" x14ac:dyDescent="0.2">
      <c r="A47" s="85">
        <v>46</v>
      </c>
      <c r="B47" s="17" t="s">
        <v>377</v>
      </c>
      <c r="C47" s="17">
        <v>460</v>
      </c>
      <c r="D47" s="17">
        <v>2</v>
      </c>
      <c r="E47" s="17" t="s">
        <v>8</v>
      </c>
      <c r="F47" s="87" t="s">
        <v>180</v>
      </c>
      <c r="G47" s="17" t="s">
        <v>188</v>
      </c>
      <c r="I47" s="95" t="str">
        <f t="shared" si="0"/>
        <v>460DOL</v>
      </c>
    </row>
    <row r="48" spans="1:11" x14ac:dyDescent="0.2">
      <c r="A48" s="85">
        <v>47</v>
      </c>
      <c r="B48" s="17" t="s">
        <v>377</v>
      </c>
      <c r="C48" s="17">
        <v>641</v>
      </c>
      <c r="D48" s="17">
        <v>1</v>
      </c>
      <c r="E48" s="17" t="s">
        <v>8</v>
      </c>
      <c r="F48" s="87" t="s">
        <v>180</v>
      </c>
      <c r="G48" s="17" t="s">
        <v>192</v>
      </c>
      <c r="I48" s="95" t="str">
        <f t="shared" si="0"/>
        <v>641DOL</v>
      </c>
    </row>
    <row r="49" spans="1:9" x14ac:dyDescent="0.2">
      <c r="A49" s="85">
        <v>48</v>
      </c>
      <c r="B49" s="17" t="s">
        <v>377</v>
      </c>
      <c r="C49" s="17">
        <v>1053</v>
      </c>
      <c r="D49" s="17">
        <v>2</v>
      </c>
      <c r="E49" s="17" t="s">
        <v>11</v>
      </c>
      <c r="F49" s="87" t="s">
        <v>180</v>
      </c>
      <c r="G49" s="17" t="s">
        <v>196</v>
      </c>
      <c r="I49" s="95" t="str">
        <f t="shared" si="0"/>
        <v>1053DOR</v>
      </c>
    </row>
    <row r="50" spans="1:9" x14ac:dyDescent="0.2">
      <c r="A50" s="85">
        <v>49</v>
      </c>
      <c r="B50" s="17" t="s">
        <v>377</v>
      </c>
      <c r="C50" s="17">
        <v>1085</v>
      </c>
      <c r="D50" s="17">
        <v>3</v>
      </c>
      <c r="E50" s="17" t="s">
        <v>11</v>
      </c>
      <c r="F50" s="87" t="s">
        <v>180</v>
      </c>
      <c r="G50" s="17" t="s">
        <v>198</v>
      </c>
      <c r="I50" s="95" t="str">
        <f t="shared" si="0"/>
        <v>1085DOR</v>
      </c>
    </row>
    <row r="51" spans="1:9" x14ac:dyDescent="0.2">
      <c r="A51" s="85">
        <v>50</v>
      </c>
      <c r="B51" s="17" t="s">
        <v>377</v>
      </c>
      <c r="C51" s="17">
        <v>1864</v>
      </c>
      <c r="D51" s="17">
        <v>3</v>
      </c>
      <c r="E51" s="17" t="s">
        <v>8</v>
      </c>
      <c r="F51" s="87" t="s">
        <v>180</v>
      </c>
      <c r="G51" s="17" t="s">
        <v>204</v>
      </c>
      <c r="I51" s="95" t="str">
        <f t="shared" si="0"/>
        <v>1864DOL</v>
      </c>
    </row>
    <row r="52" spans="1:9" x14ac:dyDescent="0.2">
      <c r="A52" s="85">
        <v>51</v>
      </c>
      <c r="B52" s="17" t="s">
        <v>377</v>
      </c>
      <c r="C52" s="17">
        <v>2615</v>
      </c>
      <c r="D52" s="17">
        <v>2</v>
      </c>
      <c r="E52" s="17" t="s">
        <v>11</v>
      </c>
      <c r="F52" s="87" t="s">
        <v>180</v>
      </c>
      <c r="G52" s="17" t="s">
        <v>209</v>
      </c>
      <c r="I52" s="95" t="str">
        <f t="shared" si="0"/>
        <v>2615DOR</v>
      </c>
    </row>
    <row r="53" spans="1:9" x14ac:dyDescent="0.2">
      <c r="A53" s="85">
        <v>52</v>
      </c>
      <c r="B53" s="17" t="s">
        <v>377</v>
      </c>
      <c r="C53" s="17">
        <v>3286</v>
      </c>
      <c r="D53" s="17">
        <v>3</v>
      </c>
      <c r="E53" s="17" t="s">
        <v>8</v>
      </c>
      <c r="F53" s="87" t="s">
        <v>180</v>
      </c>
      <c r="G53" s="17" t="s">
        <v>215</v>
      </c>
      <c r="I53" s="95" t="str">
        <f t="shared" si="0"/>
        <v>3286DOL</v>
      </c>
    </row>
    <row r="54" spans="1:9" x14ac:dyDescent="0.2">
      <c r="A54" s="85">
        <v>53</v>
      </c>
      <c r="B54" s="17" t="s">
        <v>377</v>
      </c>
      <c r="C54" s="17">
        <v>3414</v>
      </c>
      <c r="D54" s="17">
        <v>3</v>
      </c>
      <c r="E54" s="17" t="s">
        <v>8</v>
      </c>
      <c r="F54" s="87" t="s">
        <v>180</v>
      </c>
      <c r="G54" s="17" t="s">
        <v>217</v>
      </c>
      <c r="I54" s="95" t="str">
        <f t="shared" si="0"/>
        <v>3414DOL</v>
      </c>
    </row>
    <row r="55" spans="1:9" x14ac:dyDescent="0.2">
      <c r="A55" s="85">
        <v>54</v>
      </c>
      <c r="B55" s="17" t="s">
        <v>377</v>
      </c>
      <c r="C55" s="17">
        <v>3414</v>
      </c>
      <c r="D55" s="17">
        <v>3</v>
      </c>
      <c r="E55" s="17" t="s">
        <v>11</v>
      </c>
      <c r="F55" s="87" t="s">
        <v>180</v>
      </c>
      <c r="G55" s="17" t="s">
        <v>219</v>
      </c>
      <c r="I55" s="95" t="str">
        <f t="shared" si="0"/>
        <v>3414DOR</v>
      </c>
    </row>
    <row r="56" spans="1:9" x14ac:dyDescent="0.2">
      <c r="A56" s="85">
        <v>55</v>
      </c>
      <c r="B56" s="17" t="s">
        <v>377</v>
      </c>
      <c r="C56" s="17">
        <v>3646</v>
      </c>
      <c r="D56" s="17">
        <v>3</v>
      </c>
      <c r="E56" s="17" t="s">
        <v>11</v>
      </c>
      <c r="F56" s="87" t="s">
        <v>180</v>
      </c>
      <c r="G56" s="17" t="s">
        <v>223</v>
      </c>
      <c r="I56" s="95" t="str">
        <f t="shared" si="0"/>
        <v>3646DOR</v>
      </c>
    </row>
    <row r="57" spans="1:9" x14ac:dyDescent="0.2">
      <c r="A57" s="85">
        <v>56</v>
      </c>
      <c r="B57" s="17" t="s">
        <v>377</v>
      </c>
      <c r="C57" s="17">
        <v>3845</v>
      </c>
      <c r="D57" s="17">
        <v>1</v>
      </c>
      <c r="E57" s="17" t="s">
        <v>11</v>
      </c>
      <c r="F57" s="87" t="s">
        <v>180</v>
      </c>
      <c r="G57" s="17" t="s">
        <v>225</v>
      </c>
      <c r="I57" s="95" t="str">
        <f t="shared" si="0"/>
        <v>3845DOR</v>
      </c>
    </row>
    <row r="58" spans="1:9" x14ac:dyDescent="0.2">
      <c r="A58" s="85">
        <v>57</v>
      </c>
      <c r="B58" s="17" t="s">
        <v>377</v>
      </c>
      <c r="C58" s="17">
        <v>3876</v>
      </c>
      <c r="D58" s="17">
        <v>1</v>
      </c>
      <c r="E58" s="17" t="s">
        <v>11</v>
      </c>
      <c r="F58" s="87" t="s">
        <v>180</v>
      </c>
      <c r="G58" s="17" t="s">
        <v>227</v>
      </c>
      <c r="I58" s="95" t="str">
        <f t="shared" si="0"/>
        <v>3876DOR</v>
      </c>
    </row>
    <row r="59" spans="1:9" x14ac:dyDescent="0.2">
      <c r="A59" s="85">
        <v>58</v>
      </c>
      <c r="B59" s="17" t="s">
        <v>377</v>
      </c>
      <c r="C59" s="17">
        <v>4129</v>
      </c>
      <c r="D59" s="17">
        <v>3</v>
      </c>
      <c r="E59" s="17" t="s">
        <v>8</v>
      </c>
      <c r="F59" s="87" t="s">
        <v>180</v>
      </c>
      <c r="G59" s="17" t="s">
        <v>230</v>
      </c>
      <c r="I59" s="95" t="str">
        <f t="shared" si="0"/>
        <v>4129DOL</v>
      </c>
    </row>
    <row r="60" spans="1:9" x14ac:dyDescent="0.2">
      <c r="A60" s="85">
        <v>59</v>
      </c>
      <c r="B60" s="17" t="s">
        <v>377</v>
      </c>
      <c r="C60" s="17">
        <v>4323</v>
      </c>
      <c r="D60" s="17">
        <v>1</v>
      </c>
      <c r="E60" s="17" t="s">
        <v>8</v>
      </c>
      <c r="F60" s="87" t="s">
        <v>180</v>
      </c>
      <c r="G60" s="17" t="s">
        <v>234</v>
      </c>
      <c r="I60" s="95" t="str">
        <f t="shared" si="0"/>
        <v>4323DOL</v>
      </c>
    </row>
    <row r="61" spans="1:9" x14ac:dyDescent="0.2">
      <c r="A61" s="85">
        <v>60</v>
      </c>
      <c r="B61" s="17" t="s">
        <v>377</v>
      </c>
      <c r="C61" s="17">
        <v>4323</v>
      </c>
      <c r="D61" s="17">
        <v>1</v>
      </c>
      <c r="E61" s="17" t="s">
        <v>11</v>
      </c>
      <c r="F61" s="87" t="s">
        <v>180</v>
      </c>
      <c r="G61" s="17" t="s">
        <v>236</v>
      </c>
      <c r="I61" s="95" t="str">
        <f t="shared" si="0"/>
        <v>4323DOR</v>
      </c>
    </row>
    <row r="62" spans="1:9" x14ac:dyDescent="0.2">
      <c r="A62" s="85">
        <v>61</v>
      </c>
      <c r="B62" s="17" t="s">
        <v>377</v>
      </c>
      <c r="C62" s="17">
        <v>4436</v>
      </c>
      <c r="D62" s="17">
        <v>3</v>
      </c>
      <c r="E62" s="17" t="s">
        <v>8</v>
      </c>
      <c r="F62" s="87" t="s">
        <v>180</v>
      </c>
      <c r="G62" s="17" t="s">
        <v>238</v>
      </c>
      <c r="I62" s="95" t="str">
        <f t="shared" si="0"/>
        <v>4436DOL</v>
      </c>
    </row>
    <row r="63" spans="1:9" x14ac:dyDescent="0.2">
      <c r="A63" s="85">
        <v>62</v>
      </c>
      <c r="B63" s="17" t="s">
        <v>377</v>
      </c>
      <c r="C63" s="17">
        <v>4763</v>
      </c>
      <c r="D63" s="17">
        <v>3</v>
      </c>
      <c r="E63" s="17" t="s">
        <v>8</v>
      </c>
      <c r="F63" s="87" t="s">
        <v>180</v>
      </c>
      <c r="G63" s="17" t="s">
        <v>246</v>
      </c>
      <c r="I63" s="95" t="str">
        <f t="shared" si="0"/>
        <v>4763DOL</v>
      </c>
    </row>
    <row r="64" spans="1:9" x14ac:dyDescent="0.2">
      <c r="A64" s="85">
        <v>63</v>
      </c>
      <c r="B64" s="17" t="s">
        <v>377</v>
      </c>
      <c r="C64" s="17">
        <v>4838</v>
      </c>
      <c r="D64" s="17">
        <v>2</v>
      </c>
      <c r="E64" s="17" t="s">
        <v>8</v>
      </c>
      <c r="F64" s="87" t="s">
        <v>180</v>
      </c>
      <c r="G64" s="17" t="s">
        <v>249</v>
      </c>
      <c r="I64" s="95" t="str">
        <f t="shared" si="0"/>
        <v>4838DOL</v>
      </c>
    </row>
    <row r="65" spans="1:9" x14ac:dyDescent="0.2">
      <c r="A65" s="85">
        <v>64</v>
      </c>
      <c r="B65" s="17" t="s">
        <v>377</v>
      </c>
      <c r="C65" s="17">
        <v>4955</v>
      </c>
      <c r="D65" s="17">
        <v>1</v>
      </c>
      <c r="E65" s="17" t="s">
        <v>8</v>
      </c>
      <c r="F65" s="87" t="s">
        <v>180</v>
      </c>
      <c r="G65" s="17" t="s">
        <v>251</v>
      </c>
      <c r="I65" s="95" t="str">
        <f t="shared" si="0"/>
        <v>4955DOL</v>
      </c>
    </row>
    <row r="66" spans="1:9" x14ac:dyDescent="0.2">
      <c r="A66" s="85">
        <v>65</v>
      </c>
      <c r="B66" s="17" t="s">
        <v>377</v>
      </c>
      <c r="C66" s="17">
        <v>5067</v>
      </c>
      <c r="D66" s="17">
        <v>1</v>
      </c>
      <c r="E66" s="17" t="s">
        <v>8</v>
      </c>
      <c r="F66" s="87" t="s">
        <v>180</v>
      </c>
      <c r="G66" s="17" t="s">
        <v>255</v>
      </c>
      <c r="I66" s="95" t="str">
        <f t="shared" si="0"/>
        <v>5067DOL</v>
      </c>
    </row>
    <row r="67" spans="1:9" x14ac:dyDescent="0.2">
      <c r="A67" s="85">
        <v>66</v>
      </c>
      <c r="B67" s="17" t="s">
        <v>377</v>
      </c>
      <c r="C67" s="17">
        <v>5067</v>
      </c>
      <c r="D67" s="17">
        <v>1</v>
      </c>
      <c r="E67" s="17" t="s">
        <v>11</v>
      </c>
      <c r="F67" s="87" t="s">
        <v>180</v>
      </c>
      <c r="G67" s="17" t="s">
        <v>257</v>
      </c>
      <c r="I67" s="95" t="str">
        <f t="shared" ref="I67:I130" si="1">C67&amp;F67&amp;E67</f>
        <v>5067DOR</v>
      </c>
    </row>
    <row r="68" spans="1:9" x14ac:dyDescent="0.2">
      <c r="A68" s="85">
        <v>67</v>
      </c>
      <c r="B68" s="17" t="s">
        <v>377</v>
      </c>
      <c r="C68" s="17">
        <v>5078</v>
      </c>
      <c r="D68" s="17">
        <v>2</v>
      </c>
      <c r="E68" s="17" t="s">
        <v>8</v>
      </c>
      <c r="F68" s="87" t="s">
        <v>180</v>
      </c>
      <c r="G68" s="17" t="s">
        <v>259</v>
      </c>
      <c r="I68" s="95" t="str">
        <f t="shared" si="1"/>
        <v>5078DOL</v>
      </c>
    </row>
    <row r="69" spans="1:9" x14ac:dyDescent="0.2">
      <c r="A69" s="85">
        <v>68</v>
      </c>
      <c r="B69" s="17" t="s">
        <v>377</v>
      </c>
      <c r="C69" s="17">
        <v>5078</v>
      </c>
      <c r="D69" s="17">
        <v>2</v>
      </c>
      <c r="E69" s="17" t="s">
        <v>11</v>
      </c>
      <c r="F69" s="87" t="s">
        <v>180</v>
      </c>
      <c r="G69" s="17" t="s">
        <v>261</v>
      </c>
      <c r="I69" s="95" t="str">
        <f t="shared" si="1"/>
        <v>5078DOR</v>
      </c>
    </row>
    <row r="70" spans="1:9" x14ac:dyDescent="0.2">
      <c r="A70" s="85">
        <v>69</v>
      </c>
      <c r="B70" s="17" t="s">
        <v>377</v>
      </c>
      <c r="C70" s="17">
        <v>5134</v>
      </c>
      <c r="D70" s="17">
        <v>3</v>
      </c>
      <c r="E70" s="17" t="s">
        <v>11</v>
      </c>
      <c r="F70" s="87" t="s">
        <v>180</v>
      </c>
      <c r="G70" s="17" t="s">
        <v>264</v>
      </c>
      <c r="I70" s="95" t="str">
        <f t="shared" si="1"/>
        <v>5134DOR</v>
      </c>
    </row>
    <row r="71" spans="1:9" x14ac:dyDescent="0.2">
      <c r="A71" s="85">
        <v>70</v>
      </c>
      <c r="B71" s="17" t="s">
        <v>377</v>
      </c>
      <c r="C71" s="17">
        <v>5438</v>
      </c>
      <c r="D71" s="17">
        <v>3</v>
      </c>
      <c r="E71" s="17" t="s">
        <v>11</v>
      </c>
      <c r="F71" s="87" t="s">
        <v>180</v>
      </c>
      <c r="G71" s="17" t="s">
        <v>267</v>
      </c>
      <c r="I71" s="95" t="str">
        <f t="shared" si="1"/>
        <v>5438DOR</v>
      </c>
    </row>
    <row r="72" spans="1:9" x14ac:dyDescent="0.2">
      <c r="A72" s="85">
        <v>71</v>
      </c>
      <c r="B72" s="17" t="s">
        <v>377</v>
      </c>
      <c r="C72" s="17">
        <v>5557</v>
      </c>
      <c r="D72" s="17">
        <v>2</v>
      </c>
      <c r="E72" s="17" t="s">
        <v>11</v>
      </c>
      <c r="F72" s="87" t="s">
        <v>180</v>
      </c>
      <c r="G72" s="17" t="s">
        <v>272</v>
      </c>
      <c r="I72" s="95" t="str">
        <f t="shared" si="1"/>
        <v>5557DOR</v>
      </c>
    </row>
    <row r="73" spans="1:9" x14ac:dyDescent="0.2">
      <c r="A73" s="85">
        <v>72</v>
      </c>
      <c r="B73" s="17" t="s">
        <v>377</v>
      </c>
      <c r="C73" s="17">
        <v>5682</v>
      </c>
      <c r="D73" s="17">
        <v>2</v>
      </c>
      <c r="E73" s="17" t="s">
        <v>8</v>
      </c>
      <c r="F73" s="87" t="s">
        <v>180</v>
      </c>
      <c r="G73" s="17" t="s">
        <v>275</v>
      </c>
      <c r="I73" s="95" t="str">
        <f t="shared" si="1"/>
        <v>5682DOL</v>
      </c>
    </row>
    <row r="74" spans="1:9" x14ac:dyDescent="0.2">
      <c r="A74" s="85">
        <v>73</v>
      </c>
      <c r="B74" s="17" t="s">
        <v>377</v>
      </c>
      <c r="C74" s="17">
        <v>5682</v>
      </c>
      <c r="D74" s="17">
        <v>2</v>
      </c>
      <c r="E74" s="17" t="s">
        <v>11</v>
      </c>
      <c r="F74" s="87" t="s">
        <v>180</v>
      </c>
      <c r="G74" s="17" t="s">
        <v>277</v>
      </c>
      <c r="I74" s="95" t="str">
        <f t="shared" si="1"/>
        <v>5682DOR</v>
      </c>
    </row>
    <row r="75" spans="1:9" x14ac:dyDescent="0.2">
      <c r="A75" s="85">
        <v>74</v>
      </c>
      <c r="B75" s="17" t="s">
        <v>377</v>
      </c>
      <c r="C75" s="17">
        <v>6183</v>
      </c>
      <c r="D75" s="17">
        <v>2</v>
      </c>
      <c r="E75" s="17" t="s">
        <v>8</v>
      </c>
      <c r="F75" s="87" t="s">
        <v>180</v>
      </c>
      <c r="G75" s="17" t="s">
        <v>279</v>
      </c>
      <c r="I75" s="95" t="str">
        <f t="shared" si="1"/>
        <v>6183DOL</v>
      </c>
    </row>
    <row r="76" spans="1:9" x14ac:dyDescent="0.2">
      <c r="A76" s="85">
        <v>75</v>
      </c>
      <c r="B76" s="17" t="s">
        <v>377</v>
      </c>
      <c r="C76" s="17">
        <v>6235</v>
      </c>
      <c r="D76" s="17">
        <v>3</v>
      </c>
      <c r="E76" s="17" t="s">
        <v>8</v>
      </c>
      <c r="F76" s="87" t="s">
        <v>180</v>
      </c>
      <c r="G76" s="17" t="s">
        <v>282</v>
      </c>
      <c r="I76" s="95" t="str">
        <f t="shared" si="1"/>
        <v>6235DOL</v>
      </c>
    </row>
    <row r="77" spans="1:9" x14ac:dyDescent="0.2">
      <c r="A77" s="85">
        <v>76</v>
      </c>
      <c r="B77" s="17" t="s">
        <v>377</v>
      </c>
      <c r="C77" s="17">
        <v>6235</v>
      </c>
      <c r="D77" s="17">
        <v>3</v>
      </c>
      <c r="E77" s="17" t="s">
        <v>11</v>
      </c>
      <c r="F77" s="87" t="s">
        <v>180</v>
      </c>
      <c r="G77" s="17" t="s">
        <v>284</v>
      </c>
      <c r="I77" s="95" t="str">
        <f t="shared" si="1"/>
        <v>6235DOR</v>
      </c>
    </row>
    <row r="78" spans="1:9" x14ac:dyDescent="0.2">
      <c r="A78" s="85">
        <v>77</v>
      </c>
      <c r="B78" s="17" t="s">
        <v>377</v>
      </c>
      <c r="C78" s="17">
        <v>6236</v>
      </c>
      <c r="D78" s="17">
        <v>2</v>
      </c>
      <c r="E78" s="17" t="s">
        <v>8</v>
      </c>
      <c r="F78" s="87" t="s">
        <v>180</v>
      </c>
      <c r="G78" s="17" t="s">
        <v>286</v>
      </c>
      <c r="I78" s="95" t="str">
        <f t="shared" si="1"/>
        <v>6236DOL</v>
      </c>
    </row>
    <row r="79" spans="1:9" x14ac:dyDescent="0.2">
      <c r="A79" s="85">
        <v>78</v>
      </c>
      <c r="B79" s="17" t="s">
        <v>377</v>
      </c>
      <c r="C79" s="17">
        <v>6530</v>
      </c>
      <c r="D79" s="17">
        <v>1</v>
      </c>
      <c r="E79" s="17" t="s">
        <v>8</v>
      </c>
      <c r="F79" s="87" t="s">
        <v>180</v>
      </c>
      <c r="G79" s="17" t="s">
        <v>290</v>
      </c>
      <c r="I79" s="95" t="str">
        <f t="shared" si="1"/>
        <v>6530DOL</v>
      </c>
    </row>
    <row r="80" spans="1:9" x14ac:dyDescent="0.2">
      <c r="A80" s="85">
        <v>79</v>
      </c>
      <c r="B80" s="17" t="s">
        <v>377</v>
      </c>
      <c r="C80" s="17">
        <v>6530</v>
      </c>
      <c r="D80" s="17">
        <v>1</v>
      </c>
      <c r="E80" s="17" t="s">
        <v>11</v>
      </c>
      <c r="F80" s="87" t="s">
        <v>180</v>
      </c>
      <c r="G80" s="17" t="s">
        <v>292</v>
      </c>
      <c r="I80" s="95" t="str">
        <f t="shared" si="1"/>
        <v>6530DOR</v>
      </c>
    </row>
    <row r="81" spans="1:9" x14ac:dyDescent="0.2">
      <c r="A81" s="85">
        <v>80</v>
      </c>
      <c r="B81" s="17" t="s">
        <v>377</v>
      </c>
      <c r="C81" s="17">
        <v>6987</v>
      </c>
      <c r="D81" s="17">
        <v>3</v>
      </c>
      <c r="E81" s="17" t="s">
        <v>8</v>
      </c>
      <c r="F81" s="87" t="s">
        <v>180</v>
      </c>
      <c r="G81" s="17" t="s">
        <v>305</v>
      </c>
      <c r="I81" s="95" t="str">
        <f t="shared" si="1"/>
        <v>6987DOL</v>
      </c>
    </row>
    <row r="82" spans="1:9" x14ac:dyDescent="0.2">
      <c r="A82" s="85">
        <v>81</v>
      </c>
      <c r="B82" s="17" t="s">
        <v>377</v>
      </c>
      <c r="C82" s="17">
        <v>7221</v>
      </c>
      <c r="D82" s="17">
        <v>1</v>
      </c>
      <c r="E82" s="17" t="s">
        <v>8</v>
      </c>
      <c r="F82" s="87" t="s">
        <v>180</v>
      </c>
      <c r="G82" s="17" t="s">
        <v>312</v>
      </c>
      <c r="I82" s="95" t="str">
        <f t="shared" si="1"/>
        <v>7221DOL</v>
      </c>
    </row>
    <row r="83" spans="1:9" x14ac:dyDescent="0.2">
      <c r="A83" s="85">
        <v>82</v>
      </c>
      <c r="B83" s="17" t="s">
        <v>377</v>
      </c>
      <c r="C83" s="17">
        <v>7221</v>
      </c>
      <c r="D83" s="17">
        <v>1</v>
      </c>
      <c r="E83" s="17" t="s">
        <v>11</v>
      </c>
      <c r="F83" s="87" t="s">
        <v>180</v>
      </c>
      <c r="G83" s="17" t="s">
        <v>314</v>
      </c>
      <c r="I83" s="95" t="str">
        <f t="shared" si="1"/>
        <v>7221DOR</v>
      </c>
    </row>
    <row r="84" spans="1:9" x14ac:dyDescent="0.2">
      <c r="A84" s="85">
        <v>83</v>
      </c>
      <c r="B84" s="17" t="s">
        <v>377</v>
      </c>
      <c r="C84" s="17">
        <v>7263</v>
      </c>
      <c r="D84" s="17">
        <v>3</v>
      </c>
      <c r="E84" s="17" t="s">
        <v>8</v>
      </c>
      <c r="F84" s="87" t="s">
        <v>180</v>
      </c>
      <c r="G84" s="17" t="s">
        <v>316</v>
      </c>
      <c r="I84" s="95" t="str">
        <f t="shared" si="1"/>
        <v>7263DOL</v>
      </c>
    </row>
    <row r="85" spans="1:9" x14ac:dyDescent="0.2">
      <c r="A85" s="85">
        <v>84</v>
      </c>
      <c r="B85" s="93" t="s">
        <v>377</v>
      </c>
      <c r="C85" s="93">
        <v>7468</v>
      </c>
      <c r="D85" s="93">
        <v>2</v>
      </c>
      <c r="E85" s="93" t="s">
        <v>11</v>
      </c>
      <c r="F85" s="87" t="s">
        <v>180</v>
      </c>
      <c r="G85" s="17" t="s">
        <v>322</v>
      </c>
      <c r="I85" s="95" t="str">
        <f t="shared" si="1"/>
        <v>7468DOR</v>
      </c>
    </row>
    <row r="86" spans="1:9" x14ac:dyDescent="0.2">
      <c r="A86" s="85">
        <v>85</v>
      </c>
      <c r="B86" s="86" t="s">
        <v>9</v>
      </c>
      <c r="C86" s="17">
        <v>201694</v>
      </c>
      <c r="D86" s="17">
        <v>3</v>
      </c>
      <c r="E86" s="17" t="s">
        <v>8</v>
      </c>
      <c r="F86" s="87" t="s">
        <v>181</v>
      </c>
      <c r="G86" s="87">
        <v>2022081521</v>
      </c>
      <c r="H86" s="17">
        <v>6</v>
      </c>
      <c r="I86" s="95" t="str">
        <f t="shared" si="1"/>
        <v>201694PFL</v>
      </c>
    </row>
    <row r="87" spans="1:9" x14ac:dyDescent="0.2">
      <c r="A87" s="85">
        <v>86</v>
      </c>
      <c r="B87" s="86" t="s">
        <v>9</v>
      </c>
      <c r="C87" s="17">
        <v>203047</v>
      </c>
      <c r="D87" s="17">
        <v>3</v>
      </c>
      <c r="E87" s="17" t="s">
        <v>8</v>
      </c>
      <c r="F87" s="87" t="s">
        <v>181</v>
      </c>
      <c r="G87" s="17">
        <v>2022081521</v>
      </c>
      <c r="H87" s="17">
        <v>5</v>
      </c>
      <c r="I87" s="95" t="str">
        <f t="shared" si="1"/>
        <v>203047PFL</v>
      </c>
    </row>
    <row r="88" spans="1:9" x14ac:dyDescent="0.2">
      <c r="A88" s="85">
        <v>87</v>
      </c>
      <c r="B88" s="86" t="s">
        <v>9</v>
      </c>
      <c r="C88" s="17">
        <v>203047</v>
      </c>
      <c r="D88" s="17">
        <v>3</v>
      </c>
      <c r="E88" s="17" t="s">
        <v>11</v>
      </c>
      <c r="F88" s="87" t="s">
        <v>181</v>
      </c>
      <c r="G88" s="87">
        <v>2022081521</v>
      </c>
      <c r="H88" s="17">
        <v>6</v>
      </c>
      <c r="I88" s="95" t="str">
        <f t="shared" si="1"/>
        <v>203047PFR</v>
      </c>
    </row>
    <row r="89" spans="1:9" x14ac:dyDescent="0.2">
      <c r="A89" s="85">
        <v>88</v>
      </c>
      <c r="B89" s="86" t="s">
        <v>9</v>
      </c>
      <c r="C89" s="17">
        <v>203638</v>
      </c>
      <c r="D89" s="17">
        <v>3</v>
      </c>
      <c r="E89" s="17" t="s">
        <v>8</v>
      </c>
      <c r="F89" s="87" t="s">
        <v>181</v>
      </c>
      <c r="G89" s="87">
        <v>2022078856</v>
      </c>
      <c r="H89" s="17">
        <v>3</v>
      </c>
      <c r="I89" s="95" t="str">
        <f t="shared" si="1"/>
        <v>203638PFL</v>
      </c>
    </row>
    <row r="90" spans="1:9" x14ac:dyDescent="0.2">
      <c r="A90" s="85">
        <v>89</v>
      </c>
      <c r="B90" s="86" t="s">
        <v>9</v>
      </c>
      <c r="C90" s="17">
        <v>203638</v>
      </c>
      <c r="D90" s="17">
        <v>3</v>
      </c>
      <c r="E90" s="17" t="s">
        <v>11</v>
      </c>
      <c r="F90" s="87" t="s">
        <v>181</v>
      </c>
      <c r="G90" s="87">
        <v>2022078856</v>
      </c>
      <c r="H90" s="17">
        <v>4</v>
      </c>
      <c r="I90" s="95" t="str">
        <f t="shared" si="1"/>
        <v>203638PFR</v>
      </c>
    </row>
    <row r="91" spans="1:9" x14ac:dyDescent="0.2">
      <c r="A91" s="85">
        <v>90</v>
      </c>
      <c r="B91" s="86" t="s">
        <v>9</v>
      </c>
      <c r="C91" s="17">
        <v>203783</v>
      </c>
      <c r="D91" s="17">
        <v>3</v>
      </c>
      <c r="E91" s="17" t="s">
        <v>8</v>
      </c>
      <c r="F91" s="87" t="s">
        <v>181</v>
      </c>
      <c r="G91" s="87">
        <v>2022078856</v>
      </c>
      <c r="H91" s="17">
        <v>5</v>
      </c>
      <c r="I91" s="95" t="str">
        <f t="shared" si="1"/>
        <v>203783PFL</v>
      </c>
    </row>
    <row r="92" spans="1:9" x14ac:dyDescent="0.2">
      <c r="A92" s="85">
        <v>91</v>
      </c>
      <c r="B92" s="86" t="s">
        <v>9</v>
      </c>
      <c r="C92" s="17">
        <v>203783</v>
      </c>
      <c r="D92" s="17">
        <v>3</v>
      </c>
      <c r="E92" s="17" t="s">
        <v>11</v>
      </c>
      <c r="F92" s="87" t="s">
        <v>181</v>
      </c>
      <c r="G92" s="87">
        <v>2022078856</v>
      </c>
      <c r="H92" s="17">
        <v>6</v>
      </c>
      <c r="I92" s="95" t="str">
        <f t="shared" si="1"/>
        <v>203783PFR</v>
      </c>
    </row>
    <row r="93" spans="1:9" x14ac:dyDescent="0.2">
      <c r="A93" s="85">
        <v>92</v>
      </c>
      <c r="B93" s="86" t="s">
        <v>9</v>
      </c>
      <c r="C93" s="17">
        <v>204181</v>
      </c>
      <c r="D93" s="17">
        <v>1</v>
      </c>
      <c r="E93" s="17" t="s">
        <v>11</v>
      </c>
      <c r="F93" s="87" t="s">
        <v>181</v>
      </c>
      <c r="G93" s="17">
        <v>2022081521</v>
      </c>
      <c r="H93" s="17">
        <v>8</v>
      </c>
      <c r="I93" s="95" t="str">
        <f t="shared" si="1"/>
        <v>204181PFR</v>
      </c>
    </row>
    <row r="94" spans="1:9" x14ac:dyDescent="0.2">
      <c r="A94" s="85">
        <v>93</v>
      </c>
      <c r="B94" s="86" t="s">
        <v>9</v>
      </c>
      <c r="C94" s="17">
        <v>206196</v>
      </c>
      <c r="D94" s="17">
        <v>3</v>
      </c>
      <c r="E94" s="17" t="s">
        <v>8</v>
      </c>
      <c r="F94" s="87" t="s">
        <v>181</v>
      </c>
      <c r="G94" s="87">
        <v>2022085223</v>
      </c>
      <c r="H94" s="17">
        <v>12</v>
      </c>
      <c r="I94" s="95" t="str">
        <f t="shared" si="1"/>
        <v>206196PFL</v>
      </c>
    </row>
    <row r="95" spans="1:9" x14ac:dyDescent="0.2">
      <c r="A95" s="85">
        <v>94</v>
      </c>
      <c r="B95" s="86" t="s">
        <v>9</v>
      </c>
      <c r="C95" s="17">
        <v>400443</v>
      </c>
      <c r="D95" s="17">
        <v>3</v>
      </c>
      <c r="E95" s="17" t="s">
        <v>8</v>
      </c>
      <c r="F95" s="87" t="s">
        <v>181</v>
      </c>
      <c r="G95" s="17">
        <v>2022089969</v>
      </c>
      <c r="H95" s="17">
        <v>25</v>
      </c>
      <c r="I95" s="95" t="str">
        <f t="shared" si="1"/>
        <v>400443PFL</v>
      </c>
    </row>
    <row r="96" spans="1:9" x14ac:dyDescent="0.2">
      <c r="A96" s="85">
        <v>95</v>
      </c>
      <c r="B96" s="86" t="s">
        <v>9</v>
      </c>
      <c r="C96" s="17">
        <v>400443</v>
      </c>
      <c r="D96" s="17">
        <v>3</v>
      </c>
      <c r="E96" s="17" t="s">
        <v>11</v>
      </c>
      <c r="F96" s="87" t="s">
        <v>181</v>
      </c>
      <c r="G96" s="87">
        <v>2022089969</v>
      </c>
      <c r="H96" s="17">
        <v>26</v>
      </c>
      <c r="I96" s="95" t="str">
        <f t="shared" si="1"/>
        <v>400443PFR</v>
      </c>
    </row>
    <row r="97" spans="1:9" x14ac:dyDescent="0.2">
      <c r="A97" s="85">
        <v>96</v>
      </c>
      <c r="B97" s="86" t="s">
        <v>9</v>
      </c>
      <c r="C97" s="17">
        <v>400971</v>
      </c>
      <c r="D97" s="17">
        <v>3</v>
      </c>
      <c r="E97" s="17" t="s">
        <v>8</v>
      </c>
      <c r="F97" s="87" t="s">
        <v>181</v>
      </c>
      <c r="G97" s="17">
        <v>2022085223</v>
      </c>
      <c r="H97" s="17">
        <v>19</v>
      </c>
      <c r="I97" s="95" t="str">
        <f t="shared" si="1"/>
        <v>400971PFL</v>
      </c>
    </row>
    <row r="98" spans="1:9" x14ac:dyDescent="0.2">
      <c r="A98" s="85">
        <v>97</v>
      </c>
      <c r="B98" s="86" t="s">
        <v>9</v>
      </c>
      <c r="C98" s="17">
        <v>401594</v>
      </c>
      <c r="D98" s="17">
        <v>3</v>
      </c>
      <c r="E98" s="17" t="s">
        <v>8</v>
      </c>
      <c r="F98" s="87" t="s">
        <v>181</v>
      </c>
      <c r="G98" s="87">
        <v>2022081521</v>
      </c>
      <c r="H98" s="17">
        <v>11</v>
      </c>
      <c r="I98" s="95" t="str">
        <f t="shared" si="1"/>
        <v>401594PFL</v>
      </c>
    </row>
    <row r="99" spans="1:9" x14ac:dyDescent="0.2">
      <c r="A99" s="85">
        <v>98</v>
      </c>
      <c r="B99" s="86" t="s">
        <v>9</v>
      </c>
      <c r="C99" s="17">
        <v>401899</v>
      </c>
      <c r="D99" s="17">
        <v>3</v>
      </c>
      <c r="E99" s="17" t="s">
        <v>8</v>
      </c>
      <c r="F99" s="87" t="s">
        <v>181</v>
      </c>
      <c r="G99" s="87">
        <v>2022088037</v>
      </c>
      <c r="H99" s="17">
        <v>9</v>
      </c>
      <c r="I99" s="95" t="str">
        <f t="shared" si="1"/>
        <v>401899PFL</v>
      </c>
    </row>
    <row r="100" spans="1:9" x14ac:dyDescent="0.2">
      <c r="A100" s="85">
        <v>99</v>
      </c>
      <c r="B100" s="86" t="s">
        <v>9</v>
      </c>
      <c r="C100" s="17">
        <v>401899</v>
      </c>
      <c r="D100" s="17">
        <v>3</v>
      </c>
      <c r="E100" s="17" t="s">
        <v>11</v>
      </c>
      <c r="F100" s="87" t="s">
        <v>181</v>
      </c>
      <c r="G100" s="87">
        <v>2022088037</v>
      </c>
      <c r="H100" s="17">
        <v>10</v>
      </c>
      <c r="I100" s="95" t="str">
        <f t="shared" si="1"/>
        <v>401899PFR</v>
      </c>
    </row>
    <row r="101" spans="1:9" x14ac:dyDescent="0.2">
      <c r="A101" s="85">
        <v>100</v>
      </c>
      <c r="B101" s="86" t="s">
        <v>9</v>
      </c>
      <c r="C101" s="17">
        <v>402235</v>
      </c>
      <c r="D101" s="17">
        <v>3</v>
      </c>
      <c r="E101" s="17" t="s">
        <v>8</v>
      </c>
      <c r="F101" s="87" t="s">
        <v>181</v>
      </c>
      <c r="G101" s="87">
        <v>2022081521</v>
      </c>
      <c r="H101" s="17">
        <v>13</v>
      </c>
      <c r="I101" s="95" t="str">
        <f t="shared" si="1"/>
        <v>402235PFL</v>
      </c>
    </row>
    <row r="102" spans="1:9" x14ac:dyDescent="0.2">
      <c r="A102" s="85">
        <v>101</v>
      </c>
      <c r="B102" s="86" t="s">
        <v>9</v>
      </c>
      <c r="C102" s="17">
        <v>402235</v>
      </c>
      <c r="D102" s="17">
        <v>3</v>
      </c>
      <c r="E102" s="17" t="s">
        <v>11</v>
      </c>
      <c r="F102" s="87" t="s">
        <v>181</v>
      </c>
      <c r="G102" s="87">
        <v>2022081521</v>
      </c>
      <c r="H102" s="17">
        <v>14</v>
      </c>
      <c r="I102" s="95" t="str">
        <f t="shared" si="1"/>
        <v>402235PFR</v>
      </c>
    </row>
    <row r="103" spans="1:9" x14ac:dyDescent="0.2">
      <c r="A103" s="85">
        <v>102</v>
      </c>
      <c r="B103" s="86" t="s">
        <v>9</v>
      </c>
      <c r="C103" s="17">
        <v>403989</v>
      </c>
      <c r="D103" s="17">
        <v>2</v>
      </c>
      <c r="E103" s="17" t="s">
        <v>8</v>
      </c>
      <c r="F103" s="87" t="s">
        <v>181</v>
      </c>
      <c r="G103" s="87">
        <v>2022088037</v>
      </c>
      <c r="H103" s="17">
        <v>19</v>
      </c>
      <c r="I103" s="95" t="str">
        <f t="shared" si="1"/>
        <v>403989PFL</v>
      </c>
    </row>
    <row r="104" spans="1:9" ht="16" thickBot="1" x14ac:dyDescent="0.25">
      <c r="A104" s="85">
        <v>103</v>
      </c>
      <c r="B104" s="86" t="s">
        <v>9</v>
      </c>
      <c r="C104" s="17">
        <v>404623</v>
      </c>
      <c r="D104" s="17">
        <v>1</v>
      </c>
      <c r="E104" s="17" t="s">
        <v>8</v>
      </c>
      <c r="F104" s="87" t="s">
        <v>181</v>
      </c>
      <c r="G104" s="89">
        <v>2022089969</v>
      </c>
      <c r="H104" s="91">
        <v>35</v>
      </c>
      <c r="I104" s="95" t="str">
        <f t="shared" si="1"/>
        <v>404623PFL</v>
      </c>
    </row>
    <row r="105" spans="1:9" x14ac:dyDescent="0.2">
      <c r="A105" s="85">
        <v>104</v>
      </c>
      <c r="B105" s="86" t="s">
        <v>9</v>
      </c>
      <c r="C105" s="17">
        <v>405715</v>
      </c>
      <c r="D105" s="17">
        <v>1</v>
      </c>
      <c r="E105" s="17" t="s">
        <v>8</v>
      </c>
      <c r="F105" s="87" t="s">
        <v>181</v>
      </c>
      <c r="G105" s="17">
        <v>2022078856</v>
      </c>
      <c r="H105" s="17">
        <v>9</v>
      </c>
      <c r="I105" s="95" t="str">
        <f t="shared" si="1"/>
        <v>405715PFL</v>
      </c>
    </row>
    <row r="106" spans="1:9" x14ac:dyDescent="0.2">
      <c r="A106" s="85">
        <v>105</v>
      </c>
      <c r="B106" s="86" t="s">
        <v>9</v>
      </c>
      <c r="C106" s="17">
        <v>702396</v>
      </c>
      <c r="D106" s="17">
        <v>3</v>
      </c>
      <c r="E106" s="17" t="s">
        <v>8</v>
      </c>
      <c r="F106" s="87" t="s">
        <v>181</v>
      </c>
      <c r="G106" s="87">
        <v>2022092150</v>
      </c>
      <c r="H106" s="17">
        <v>17</v>
      </c>
      <c r="I106" s="95" t="str">
        <f t="shared" si="1"/>
        <v>702396PFL</v>
      </c>
    </row>
    <row r="107" spans="1:9" x14ac:dyDescent="0.2">
      <c r="A107" s="85">
        <v>106</v>
      </c>
      <c r="B107" s="86" t="s">
        <v>9</v>
      </c>
      <c r="C107" s="17">
        <v>703561</v>
      </c>
      <c r="D107" s="17">
        <v>3</v>
      </c>
      <c r="E107" s="17" t="s">
        <v>8</v>
      </c>
      <c r="F107" s="87" t="s">
        <v>181</v>
      </c>
      <c r="G107" s="17">
        <v>2022078856</v>
      </c>
      <c r="H107" s="17">
        <v>11</v>
      </c>
      <c r="I107" s="95" t="str">
        <f t="shared" si="1"/>
        <v>703561PFL</v>
      </c>
    </row>
    <row r="108" spans="1:9" x14ac:dyDescent="0.2">
      <c r="A108" s="85">
        <v>107</v>
      </c>
      <c r="B108" s="86" t="s">
        <v>9</v>
      </c>
      <c r="C108" s="17">
        <v>704761</v>
      </c>
      <c r="D108" s="17">
        <v>3</v>
      </c>
      <c r="E108" s="17" t="s">
        <v>11</v>
      </c>
      <c r="F108" s="87" t="s">
        <v>181</v>
      </c>
      <c r="G108" s="87">
        <v>2022073954</v>
      </c>
      <c r="H108" s="17">
        <v>4</v>
      </c>
      <c r="I108" s="95" t="str">
        <f t="shared" si="1"/>
        <v>704761PFR</v>
      </c>
    </row>
    <row r="109" spans="1:9" x14ac:dyDescent="0.2">
      <c r="A109" s="85">
        <v>108</v>
      </c>
      <c r="B109" s="86" t="s">
        <v>9</v>
      </c>
      <c r="C109" s="17">
        <v>705674</v>
      </c>
      <c r="D109" s="17">
        <v>3</v>
      </c>
      <c r="E109" s="17" t="s">
        <v>8</v>
      </c>
      <c r="F109" s="87" t="s">
        <v>181</v>
      </c>
      <c r="G109" s="87">
        <v>2022088037</v>
      </c>
      <c r="H109" s="17">
        <v>25</v>
      </c>
      <c r="I109" s="95" t="str">
        <f t="shared" si="1"/>
        <v>705674PFL</v>
      </c>
    </row>
    <row r="110" spans="1:9" x14ac:dyDescent="0.2">
      <c r="A110" s="85">
        <v>109</v>
      </c>
      <c r="B110" s="86" t="s">
        <v>9</v>
      </c>
      <c r="C110" s="17">
        <v>802145</v>
      </c>
      <c r="D110" s="17">
        <v>2</v>
      </c>
      <c r="E110" s="17" t="s">
        <v>11</v>
      </c>
      <c r="F110" s="87" t="s">
        <v>181</v>
      </c>
      <c r="G110" s="17">
        <v>2022089969</v>
      </c>
      <c r="H110" s="17">
        <v>24</v>
      </c>
      <c r="I110" s="95" t="str">
        <f t="shared" si="1"/>
        <v>802145PFR</v>
      </c>
    </row>
    <row r="111" spans="1:9" x14ac:dyDescent="0.2">
      <c r="A111" s="85">
        <v>110</v>
      </c>
      <c r="B111" s="86" t="s">
        <v>9</v>
      </c>
      <c r="C111" s="17">
        <v>803471</v>
      </c>
      <c r="D111" s="17">
        <v>3</v>
      </c>
      <c r="E111" s="17" t="s">
        <v>11</v>
      </c>
      <c r="F111" s="87" t="s">
        <v>181</v>
      </c>
      <c r="G111" s="17">
        <v>2022085223</v>
      </c>
      <c r="H111" s="17">
        <v>44</v>
      </c>
      <c r="I111" s="95" t="str">
        <f t="shared" si="1"/>
        <v>803471PFR</v>
      </c>
    </row>
    <row r="112" spans="1:9" x14ac:dyDescent="0.2">
      <c r="A112" s="85">
        <v>111</v>
      </c>
      <c r="B112" s="86" t="s">
        <v>9</v>
      </c>
      <c r="C112" s="17">
        <v>805570</v>
      </c>
      <c r="D112" s="17">
        <v>3</v>
      </c>
      <c r="E112" s="17" t="s">
        <v>8</v>
      </c>
      <c r="F112" s="87" t="s">
        <v>181</v>
      </c>
      <c r="G112" s="17">
        <v>2022089969</v>
      </c>
      <c r="H112" s="17">
        <v>39</v>
      </c>
      <c r="I112" s="95" t="str">
        <f t="shared" si="1"/>
        <v>805570PFL</v>
      </c>
    </row>
    <row r="113" spans="1:9" x14ac:dyDescent="0.2">
      <c r="A113" s="85">
        <v>112</v>
      </c>
      <c r="B113" s="86" t="s">
        <v>74</v>
      </c>
      <c r="C113" s="17">
        <v>223</v>
      </c>
      <c r="D113" s="17">
        <v>1</v>
      </c>
      <c r="E113" s="17" t="s">
        <v>8</v>
      </c>
      <c r="F113" s="87" t="s">
        <v>181</v>
      </c>
      <c r="G113" s="87">
        <v>2023013428</v>
      </c>
      <c r="H113" s="17">
        <v>11</v>
      </c>
      <c r="I113" s="95" t="str">
        <f t="shared" si="1"/>
        <v>223PFL</v>
      </c>
    </row>
    <row r="114" spans="1:9" x14ac:dyDescent="0.2">
      <c r="A114" s="85">
        <v>113</v>
      </c>
      <c r="B114" s="86" t="s">
        <v>74</v>
      </c>
      <c r="C114" s="17">
        <v>243</v>
      </c>
      <c r="D114" s="17">
        <v>2</v>
      </c>
      <c r="E114" s="17" t="s">
        <v>8</v>
      </c>
      <c r="F114" s="87" t="s">
        <v>181</v>
      </c>
      <c r="G114" s="92">
        <v>2023010634</v>
      </c>
      <c r="H114" s="92">
        <v>7</v>
      </c>
      <c r="I114" s="95" t="str">
        <f t="shared" si="1"/>
        <v>243PFL</v>
      </c>
    </row>
    <row r="115" spans="1:9" x14ac:dyDescent="0.2">
      <c r="A115" s="85">
        <v>114</v>
      </c>
      <c r="B115" s="86" t="s">
        <v>74</v>
      </c>
      <c r="C115" s="17">
        <v>294</v>
      </c>
      <c r="D115" s="17">
        <v>2</v>
      </c>
      <c r="E115" s="17" t="s">
        <v>8</v>
      </c>
      <c r="F115" s="87" t="s">
        <v>181</v>
      </c>
      <c r="G115" s="87">
        <v>2023010634</v>
      </c>
      <c r="H115" s="17">
        <v>11</v>
      </c>
      <c r="I115" s="95" t="str">
        <f t="shared" si="1"/>
        <v>294PFL</v>
      </c>
    </row>
    <row r="116" spans="1:9" x14ac:dyDescent="0.2">
      <c r="A116" s="85">
        <v>115</v>
      </c>
      <c r="B116" s="86" t="s">
        <v>74</v>
      </c>
      <c r="C116" s="17">
        <v>296</v>
      </c>
      <c r="D116" s="17">
        <v>2</v>
      </c>
      <c r="E116" s="17" t="s">
        <v>11</v>
      </c>
      <c r="F116" s="87" t="s">
        <v>181</v>
      </c>
      <c r="G116" s="87">
        <v>2023010634</v>
      </c>
      <c r="H116" s="17">
        <v>14</v>
      </c>
      <c r="I116" s="95" t="str">
        <f t="shared" si="1"/>
        <v>296PFR</v>
      </c>
    </row>
    <row r="117" spans="1:9" x14ac:dyDescent="0.2">
      <c r="A117" s="85">
        <v>116</v>
      </c>
      <c r="B117" s="86" t="s">
        <v>74</v>
      </c>
      <c r="C117" s="17">
        <v>317</v>
      </c>
      <c r="D117" s="17">
        <v>1</v>
      </c>
      <c r="E117" s="17" t="s">
        <v>8</v>
      </c>
      <c r="F117" s="87" t="s">
        <v>181</v>
      </c>
      <c r="G117" s="87">
        <v>2023020753</v>
      </c>
      <c r="H117" s="17">
        <v>5</v>
      </c>
      <c r="I117" s="95" t="str">
        <f t="shared" si="1"/>
        <v>317PFL</v>
      </c>
    </row>
    <row r="118" spans="1:9" x14ac:dyDescent="0.2">
      <c r="A118" s="85">
        <v>117</v>
      </c>
      <c r="B118" s="86" t="s">
        <v>74</v>
      </c>
      <c r="C118" s="17">
        <v>317</v>
      </c>
      <c r="D118" s="17">
        <v>1</v>
      </c>
      <c r="E118" s="17" t="s">
        <v>11</v>
      </c>
      <c r="F118" s="87" t="s">
        <v>181</v>
      </c>
      <c r="G118" s="87">
        <v>2023020753</v>
      </c>
      <c r="H118" s="17">
        <v>6</v>
      </c>
      <c r="I118" s="95" t="str">
        <f t="shared" si="1"/>
        <v>317PFR</v>
      </c>
    </row>
    <row r="119" spans="1:9" x14ac:dyDescent="0.2">
      <c r="A119" s="85">
        <v>118</v>
      </c>
      <c r="B119" s="86" t="s">
        <v>74</v>
      </c>
      <c r="C119" s="17">
        <v>320</v>
      </c>
      <c r="D119" s="17">
        <v>3</v>
      </c>
      <c r="E119" s="17" t="s">
        <v>8</v>
      </c>
      <c r="F119" s="87" t="s">
        <v>181</v>
      </c>
      <c r="G119" s="87">
        <v>2023020753</v>
      </c>
      <c r="H119" s="17">
        <v>7</v>
      </c>
      <c r="I119" s="95" t="str">
        <f t="shared" si="1"/>
        <v>320PFL</v>
      </c>
    </row>
    <row r="120" spans="1:9" x14ac:dyDescent="0.2">
      <c r="A120" s="85">
        <v>119</v>
      </c>
      <c r="B120" s="86" t="s">
        <v>74</v>
      </c>
      <c r="C120" s="17">
        <v>320</v>
      </c>
      <c r="D120" s="17">
        <v>3</v>
      </c>
      <c r="E120" s="17" t="s">
        <v>11</v>
      </c>
      <c r="F120" s="87" t="s">
        <v>181</v>
      </c>
      <c r="G120" s="87">
        <v>2023020753</v>
      </c>
      <c r="H120" s="17">
        <v>8</v>
      </c>
      <c r="I120" s="95" t="str">
        <f t="shared" si="1"/>
        <v>320PFR</v>
      </c>
    </row>
    <row r="121" spans="1:9" x14ac:dyDescent="0.2">
      <c r="A121" s="85">
        <v>120</v>
      </c>
      <c r="B121" s="86" t="s">
        <v>74</v>
      </c>
      <c r="C121" s="17">
        <v>354</v>
      </c>
      <c r="D121" s="17">
        <v>2</v>
      </c>
      <c r="E121" s="17" t="s">
        <v>8</v>
      </c>
      <c r="F121" s="87" t="s">
        <v>181</v>
      </c>
      <c r="G121" s="87">
        <v>2023010634</v>
      </c>
      <c r="H121" s="17">
        <v>29</v>
      </c>
      <c r="I121" s="95" t="str">
        <f t="shared" si="1"/>
        <v>354PFL</v>
      </c>
    </row>
    <row r="122" spans="1:9" x14ac:dyDescent="0.2">
      <c r="A122" s="85">
        <v>121</v>
      </c>
      <c r="B122" s="86" t="s">
        <v>74</v>
      </c>
      <c r="C122" s="17">
        <v>357</v>
      </c>
      <c r="D122" s="17">
        <v>3</v>
      </c>
      <c r="E122" s="17" t="s">
        <v>8</v>
      </c>
      <c r="F122" s="87" t="s">
        <v>181</v>
      </c>
      <c r="G122" s="87">
        <v>2023010634</v>
      </c>
      <c r="H122" s="17">
        <v>31</v>
      </c>
      <c r="I122" s="95" t="str">
        <f t="shared" si="1"/>
        <v>357PFL</v>
      </c>
    </row>
    <row r="123" spans="1:9" x14ac:dyDescent="0.2">
      <c r="A123" s="85">
        <v>122</v>
      </c>
      <c r="B123" s="86" t="s">
        <v>74</v>
      </c>
      <c r="C123" s="17">
        <v>357</v>
      </c>
      <c r="D123" s="17">
        <v>3</v>
      </c>
      <c r="E123" s="17" t="s">
        <v>11</v>
      </c>
      <c r="F123" s="87" t="s">
        <v>181</v>
      </c>
      <c r="G123" s="87">
        <v>2023010634</v>
      </c>
      <c r="H123" s="88">
        <v>32</v>
      </c>
      <c r="I123" s="95" t="str">
        <f t="shared" si="1"/>
        <v>357PFR</v>
      </c>
    </row>
    <row r="124" spans="1:9" x14ac:dyDescent="0.2">
      <c r="A124" s="85">
        <v>123</v>
      </c>
      <c r="B124" s="86" t="s">
        <v>74</v>
      </c>
      <c r="C124" s="17">
        <v>378</v>
      </c>
      <c r="D124" s="17">
        <v>3</v>
      </c>
      <c r="E124" s="17" t="s">
        <v>8</v>
      </c>
      <c r="F124" s="87" t="s">
        <v>181</v>
      </c>
      <c r="G124" s="87">
        <v>2023010634</v>
      </c>
      <c r="H124" s="17">
        <v>35</v>
      </c>
      <c r="I124" s="95" t="str">
        <f t="shared" si="1"/>
        <v>378PFL</v>
      </c>
    </row>
    <row r="125" spans="1:9" x14ac:dyDescent="0.2">
      <c r="A125" s="85">
        <v>124</v>
      </c>
      <c r="B125" s="86" t="s">
        <v>74</v>
      </c>
      <c r="C125" s="17">
        <v>400</v>
      </c>
      <c r="D125" s="17">
        <v>3</v>
      </c>
      <c r="E125" s="17" t="s">
        <v>11</v>
      </c>
      <c r="F125" s="87" t="s">
        <v>181</v>
      </c>
      <c r="G125" s="92">
        <v>2023010634</v>
      </c>
      <c r="H125" s="92">
        <v>40</v>
      </c>
      <c r="I125" s="95" t="str">
        <f t="shared" si="1"/>
        <v>400PFR</v>
      </c>
    </row>
    <row r="126" spans="1:9" x14ac:dyDescent="0.2">
      <c r="A126" s="85">
        <v>125</v>
      </c>
      <c r="B126" s="86" t="s">
        <v>74</v>
      </c>
      <c r="C126" s="17">
        <v>814</v>
      </c>
      <c r="D126" s="17">
        <v>1</v>
      </c>
      <c r="E126" s="17" t="s">
        <v>8</v>
      </c>
      <c r="F126" s="87" t="s">
        <v>181</v>
      </c>
      <c r="G126" s="87">
        <v>2023013428</v>
      </c>
      <c r="H126" s="17">
        <v>43</v>
      </c>
      <c r="I126" s="95" t="str">
        <f t="shared" si="1"/>
        <v>814PFL</v>
      </c>
    </row>
    <row r="127" spans="1:9" x14ac:dyDescent="0.2">
      <c r="A127" s="85">
        <v>126</v>
      </c>
      <c r="B127" s="86" t="s">
        <v>74</v>
      </c>
      <c r="C127" s="17">
        <v>918</v>
      </c>
      <c r="D127" s="17">
        <v>3</v>
      </c>
      <c r="E127" s="17" t="s">
        <v>8</v>
      </c>
      <c r="F127" s="87" t="s">
        <v>181</v>
      </c>
      <c r="G127" s="87">
        <v>2023013428</v>
      </c>
      <c r="H127" s="17">
        <v>47</v>
      </c>
      <c r="I127" s="95" t="str">
        <f t="shared" si="1"/>
        <v>918PFL</v>
      </c>
    </row>
    <row r="128" spans="1:9" x14ac:dyDescent="0.2">
      <c r="A128" s="85">
        <v>127</v>
      </c>
      <c r="B128" s="86" t="s">
        <v>74</v>
      </c>
      <c r="C128" s="17">
        <v>976</v>
      </c>
      <c r="D128" s="17">
        <v>2</v>
      </c>
      <c r="E128" s="17" t="s">
        <v>11</v>
      </c>
      <c r="F128" s="87" t="s">
        <v>181</v>
      </c>
      <c r="G128" s="87">
        <v>2023013428</v>
      </c>
      <c r="H128" s="17">
        <v>54</v>
      </c>
      <c r="I128" s="95" t="str">
        <f t="shared" si="1"/>
        <v>976PFR</v>
      </c>
    </row>
    <row r="129" spans="1:9" x14ac:dyDescent="0.2">
      <c r="A129" s="85">
        <v>128</v>
      </c>
      <c r="B129" s="17" t="s">
        <v>377</v>
      </c>
      <c r="C129" s="17">
        <v>33</v>
      </c>
      <c r="D129" s="17">
        <v>2</v>
      </c>
      <c r="E129" s="17" t="s">
        <v>8</v>
      </c>
      <c r="F129" s="87" t="s">
        <v>181</v>
      </c>
      <c r="G129" s="17" t="s">
        <v>185</v>
      </c>
      <c r="I129" s="95" t="str">
        <f t="shared" si="1"/>
        <v>33PFL</v>
      </c>
    </row>
    <row r="130" spans="1:9" x14ac:dyDescent="0.2">
      <c r="A130" s="85">
        <v>129</v>
      </c>
      <c r="B130" s="17" t="s">
        <v>377</v>
      </c>
      <c r="C130" s="17">
        <v>386</v>
      </c>
      <c r="D130" s="17">
        <v>1</v>
      </c>
      <c r="E130" s="17" t="s">
        <v>8</v>
      </c>
      <c r="F130" s="87" t="s">
        <v>181</v>
      </c>
      <c r="G130" s="17" t="s">
        <v>187</v>
      </c>
      <c r="I130" s="95" t="str">
        <f t="shared" si="1"/>
        <v>386PFL</v>
      </c>
    </row>
    <row r="131" spans="1:9" x14ac:dyDescent="0.2">
      <c r="A131" s="85">
        <v>130</v>
      </c>
      <c r="B131" s="17" t="s">
        <v>377</v>
      </c>
      <c r="C131" s="17">
        <v>460</v>
      </c>
      <c r="D131" s="17">
        <v>2</v>
      </c>
      <c r="E131" s="17" t="s">
        <v>8</v>
      </c>
      <c r="F131" s="87" t="s">
        <v>181</v>
      </c>
      <c r="G131" s="17" t="s">
        <v>189</v>
      </c>
      <c r="I131" s="95" t="str">
        <f t="shared" ref="I131:I194" si="2">C131&amp;F131&amp;E131</f>
        <v>460PFL</v>
      </c>
    </row>
    <row r="132" spans="1:9" x14ac:dyDescent="0.2">
      <c r="A132" s="85">
        <v>131</v>
      </c>
      <c r="B132" s="17" t="s">
        <v>377</v>
      </c>
      <c r="C132" s="17">
        <v>641</v>
      </c>
      <c r="D132" s="17">
        <v>1</v>
      </c>
      <c r="E132" s="17" t="s">
        <v>8</v>
      </c>
      <c r="F132" s="87" t="s">
        <v>181</v>
      </c>
      <c r="G132" s="17" t="s">
        <v>193</v>
      </c>
      <c r="I132" s="95" t="str">
        <f t="shared" si="2"/>
        <v>641PFL</v>
      </c>
    </row>
    <row r="133" spans="1:9" x14ac:dyDescent="0.2">
      <c r="A133" s="85">
        <v>132</v>
      </c>
      <c r="B133" s="17" t="s">
        <v>377</v>
      </c>
      <c r="C133" s="17">
        <v>1053</v>
      </c>
      <c r="D133" s="17">
        <v>2</v>
      </c>
      <c r="E133" s="17" t="s">
        <v>11</v>
      </c>
      <c r="F133" s="87" t="s">
        <v>181</v>
      </c>
      <c r="G133" s="17" t="s">
        <v>197</v>
      </c>
      <c r="I133" s="95" t="str">
        <f t="shared" si="2"/>
        <v>1053PFR</v>
      </c>
    </row>
    <row r="134" spans="1:9" x14ac:dyDescent="0.2">
      <c r="A134" s="85">
        <v>133</v>
      </c>
      <c r="B134" s="17" t="s">
        <v>377</v>
      </c>
      <c r="C134" s="17">
        <v>1085</v>
      </c>
      <c r="D134" s="17">
        <v>3</v>
      </c>
      <c r="E134" s="17" t="s">
        <v>11</v>
      </c>
      <c r="F134" s="87" t="s">
        <v>181</v>
      </c>
      <c r="G134" s="17" t="s">
        <v>199</v>
      </c>
      <c r="I134" s="95" t="str">
        <f t="shared" si="2"/>
        <v>1085PFR</v>
      </c>
    </row>
    <row r="135" spans="1:9" x14ac:dyDescent="0.2">
      <c r="A135" s="85">
        <v>134</v>
      </c>
      <c r="B135" s="17" t="s">
        <v>377</v>
      </c>
      <c r="C135" s="17">
        <v>1864</v>
      </c>
      <c r="D135" s="17">
        <v>3</v>
      </c>
      <c r="E135" s="17" t="s">
        <v>8</v>
      </c>
      <c r="F135" s="87" t="s">
        <v>181</v>
      </c>
      <c r="G135" s="17" t="s">
        <v>205</v>
      </c>
      <c r="I135" s="95" t="str">
        <f t="shared" si="2"/>
        <v>1864PFL</v>
      </c>
    </row>
    <row r="136" spans="1:9" x14ac:dyDescent="0.2">
      <c r="A136" s="85">
        <v>135</v>
      </c>
      <c r="B136" s="17" t="s">
        <v>377</v>
      </c>
      <c r="C136" s="17">
        <v>2615</v>
      </c>
      <c r="D136" s="17">
        <v>2</v>
      </c>
      <c r="E136" s="17" t="s">
        <v>11</v>
      </c>
      <c r="F136" s="87" t="s">
        <v>181</v>
      </c>
      <c r="G136" s="17" t="s">
        <v>210</v>
      </c>
      <c r="I136" s="95" t="str">
        <f t="shared" si="2"/>
        <v>2615PFR</v>
      </c>
    </row>
    <row r="137" spans="1:9" x14ac:dyDescent="0.2">
      <c r="A137" s="85">
        <v>136</v>
      </c>
      <c r="B137" s="17" t="s">
        <v>377</v>
      </c>
      <c r="C137" s="17">
        <v>3286</v>
      </c>
      <c r="D137" s="17">
        <v>3</v>
      </c>
      <c r="E137" s="17" t="s">
        <v>8</v>
      </c>
      <c r="F137" s="87" t="s">
        <v>181</v>
      </c>
      <c r="G137" s="17" t="s">
        <v>216</v>
      </c>
      <c r="I137" s="95" t="str">
        <f t="shared" si="2"/>
        <v>3286PFL</v>
      </c>
    </row>
    <row r="138" spans="1:9" x14ac:dyDescent="0.2">
      <c r="A138" s="85">
        <v>137</v>
      </c>
      <c r="B138" s="17" t="s">
        <v>377</v>
      </c>
      <c r="C138" s="17">
        <v>3414</v>
      </c>
      <c r="D138" s="17">
        <v>3</v>
      </c>
      <c r="E138" s="17" t="s">
        <v>8</v>
      </c>
      <c r="F138" s="87" t="s">
        <v>181</v>
      </c>
      <c r="G138" s="17" t="s">
        <v>218</v>
      </c>
      <c r="I138" s="95" t="str">
        <f t="shared" si="2"/>
        <v>3414PFL</v>
      </c>
    </row>
    <row r="139" spans="1:9" x14ac:dyDescent="0.2">
      <c r="A139" s="85">
        <v>138</v>
      </c>
      <c r="B139" s="17" t="s">
        <v>377</v>
      </c>
      <c r="C139" s="17">
        <v>3414</v>
      </c>
      <c r="D139" s="17">
        <v>3</v>
      </c>
      <c r="E139" s="17" t="s">
        <v>11</v>
      </c>
      <c r="F139" s="87" t="s">
        <v>181</v>
      </c>
      <c r="G139" s="17" t="s">
        <v>220</v>
      </c>
      <c r="I139" s="95" t="str">
        <f t="shared" si="2"/>
        <v>3414PFR</v>
      </c>
    </row>
    <row r="140" spans="1:9" x14ac:dyDescent="0.2">
      <c r="A140" s="85">
        <v>139</v>
      </c>
      <c r="B140" s="17" t="s">
        <v>377</v>
      </c>
      <c r="C140" s="17">
        <v>3646</v>
      </c>
      <c r="D140" s="17">
        <v>3</v>
      </c>
      <c r="E140" s="17" t="s">
        <v>11</v>
      </c>
      <c r="F140" s="87" t="s">
        <v>181</v>
      </c>
      <c r="G140" s="17" t="s">
        <v>224</v>
      </c>
      <c r="I140" s="95" t="str">
        <f t="shared" si="2"/>
        <v>3646PFR</v>
      </c>
    </row>
    <row r="141" spans="1:9" x14ac:dyDescent="0.2">
      <c r="A141" s="85">
        <v>140</v>
      </c>
      <c r="B141" s="17" t="s">
        <v>377</v>
      </c>
      <c r="C141" s="17">
        <v>3845</v>
      </c>
      <c r="D141" s="17">
        <v>1</v>
      </c>
      <c r="E141" s="17" t="s">
        <v>11</v>
      </c>
      <c r="F141" s="87" t="s">
        <v>181</v>
      </c>
      <c r="G141" s="17" t="s">
        <v>226</v>
      </c>
      <c r="I141" s="95" t="str">
        <f t="shared" si="2"/>
        <v>3845PFR</v>
      </c>
    </row>
    <row r="142" spans="1:9" x14ac:dyDescent="0.2">
      <c r="A142" s="85">
        <v>141</v>
      </c>
      <c r="B142" s="17" t="s">
        <v>377</v>
      </c>
      <c r="C142" s="17">
        <v>3876</v>
      </c>
      <c r="D142" s="17">
        <v>1</v>
      </c>
      <c r="E142" s="17" t="s">
        <v>11</v>
      </c>
      <c r="F142" s="87" t="s">
        <v>181</v>
      </c>
      <c r="G142" s="17" t="s">
        <v>228</v>
      </c>
      <c r="I142" s="95" t="str">
        <f t="shared" si="2"/>
        <v>3876PFR</v>
      </c>
    </row>
    <row r="143" spans="1:9" x14ac:dyDescent="0.2">
      <c r="A143" s="85">
        <v>142</v>
      </c>
      <c r="B143" s="17" t="s">
        <v>377</v>
      </c>
      <c r="C143" s="17">
        <v>4129</v>
      </c>
      <c r="D143" s="17">
        <v>3</v>
      </c>
      <c r="E143" s="17" t="s">
        <v>8</v>
      </c>
      <c r="F143" s="87" t="s">
        <v>181</v>
      </c>
      <c r="G143" s="17" t="s">
        <v>231</v>
      </c>
      <c r="I143" s="95" t="str">
        <f t="shared" si="2"/>
        <v>4129PFL</v>
      </c>
    </row>
    <row r="144" spans="1:9" x14ac:dyDescent="0.2">
      <c r="A144" s="85">
        <v>143</v>
      </c>
      <c r="B144" s="17" t="s">
        <v>377</v>
      </c>
      <c r="C144" s="17">
        <v>4323</v>
      </c>
      <c r="D144" s="17">
        <v>1</v>
      </c>
      <c r="E144" s="17" t="s">
        <v>8</v>
      </c>
      <c r="F144" s="87" t="s">
        <v>181</v>
      </c>
      <c r="G144" s="17" t="s">
        <v>235</v>
      </c>
      <c r="I144" s="95" t="str">
        <f t="shared" si="2"/>
        <v>4323PFL</v>
      </c>
    </row>
    <row r="145" spans="1:9" x14ac:dyDescent="0.2">
      <c r="A145" s="85">
        <v>144</v>
      </c>
      <c r="B145" s="17" t="s">
        <v>377</v>
      </c>
      <c r="C145" s="17">
        <v>4323</v>
      </c>
      <c r="D145" s="17">
        <v>1</v>
      </c>
      <c r="E145" s="17" t="s">
        <v>11</v>
      </c>
      <c r="F145" s="87" t="s">
        <v>181</v>
      </c>
      <c r="G145" s="17" t="s">
        <v>237</v>
      </c>
      <c r="I145" s="95" t="str">
        <f t="shared" si="2"/>
        <v>4323PFR</v>
      </c>
    </row>
    <row r="146" spans="1:9" x14ac:dyDescent="0.2">
      <c r="A146" s="85">
        <v>145</v>
      </c>
      <c r="B146" s="17" t="s">
        <v>377</v>
      </c>
      <c r="C146" s="17">
        <v>4436</v>
      </c>
      <c r="D146" s="17">
        <v>3</v>
      </c>
      <c r="E146" s="17" t="s">
        <v>8</v>
      </c>
      <c r="F146" s="87" t="s">
        <v>181</v>
      </c>
      <c r="G146" s="17" t="s">
        <v>239</v>
      </c>
      <c r="I146" s="95" t="str">
        <f t="shared" si="2"/>
        <v>4436PFL</v>
      </c>
    </row>
    <row r="147" spans="1:9" x14ac:dyDescent="0.2">
      <c r="A147" s="85">
        <v>146</v>
      </c>
      <c r="B147" s="17" t="s">
        <v>377</v>
      </c>
      <c r="C147" s="17">
        <v>4763</v>
      </c>
      <c r="D147" s="17">
        <v>3</v>
      </c>
      <c r="E147" s="17" t="s">
        <v>8</v>
      </c>
      <c r="F147" s="87" t="s">
        <v>181</v>
      </c>
      <c r="G147" s="17" t="s">
        <v>247</v>
      </c>
      <c r="I147" s="95" t="str">
        <f t="shared" si="2"/>
        <v>4763PFL</v>
      </c>
    </row>
    <row r="148" spans="1:9" x14ac:dyDescent="0.2">
      <c r="A148" s="85">
        <v>147</v>
      </c>
      <c r="B148" s="17" t="s">
        <v>377</v>
      </c>
      <c r="C148" s="17">
        <v>4838</v>
      </c>
      <c r="D148" s="17">
        <v>2</v>
      </c>
      <c r="E148" s="17" t="s">
        <v>8</v>
      </c>
      <c r="F148" s="87" t="s">
        <v>181</v>
      </c>
      <c r="G148" s="17" t="s">
        <v>250</v>
      </c>
      <c r="I148" s="95" t="str">
        <f t="shared" si="2"/>
        <v>4838PFL</v>
      </c>
    </row>
    <row r="149" spans="1:9" x14ac:dyDescent="0.2">
      <c r="A149" s="85">
        <v>148</v>
      </c>
      <c r="B149" s="17" t="s">
        <v>377</v>
      </c>
      <c r="C149" s="17">
        <v>4955</v>
      </c>
      <c r="D149" s="17">
        <v>1</v>
      </c>
      <c r="E149" s="17" t="s">
        <v>8</v>
      </c>
      <c r="F149" s="87" t="s">
        <v>181</v>
      </c>
      <c r="G149" s="17" t="s">
        <v>252</v>
      </c>
      <c r="I149" s="95" t="str">
        <f t="shared" si="2"/>
        <v>4955PFL</v>
      </c>
    </row>
    <row r="150" spans="1:9" x14ac:dyDescent="0.2">
      <c r="A150" s="85">
        <v>149</v>
      </c>
      <c r="B150" s="17" t="s">
        <v>377</v>
      </c>
      <c r="C150" s="17">
        <v>5067</v>
      </c>
      <c r="D150" s="17">
        <v>1</v>
      </c>
      <c r="E150" s="17" t="s">
        <v>8</v>
      </c>
      <c r="F150" s="87" t="s">
        <v>181</v>
      </c>
      <c r="G150" s="17" t="s">
        <v>256</v>
      </c>
      <c r="I150" s="95" t="str">
        <f t="shared" si="2"/>
        <v>5067PFL</v>
      </c>
    </row>
    <row r="151" spans="1:9" x14ac:dyDescent="0.2">
      <c r="A151" s="85">
        <v>150</v>
      </c>
      <c r="B151" s="17" t="s">
        <v>377</v>
      </c>
      <c r="C151" s="17">
        <v>5067</v>
      </c>
      <c r="D151" s="17">
        <v>1</v>
      </c>
      <c r="E151" s="17" t="s">
        <v>11</v>
      </c>
      <c r="F151" s="87" t="s">
        <v>181</v>
      </c>
      <c r="G151" s="17" t="s">
        <v>258</v>
      </c>
      <c r="I151" s="95" t="str">
        <f t="shared" si="2"/>
        <v>5067PFR</v>
      </c>
    </row>
    <row r="152" spans="1:9" x14ac:dyDescent="0.2">
      <c r="A152" s="85">
        <v>151</v>
      </c>
      <c r="B152" s="17" t="s">
        <v>377</v>
      </c>
      <c r="C152" s="17">
        <v>5078</v>
      </c>
      <c r="D152" s="17">
        <v>2</v>
      </c>
      <c r="E152" s="17" t="s">
        <v>8</v>
      </c>
      <c r="F152" s="87" t="s">
        <v>181</v>
      </c>
      <c r="G152" s="17" t="s">
        <v>260</v>
      </c>
      <c r="I152" s="95" t="str">
        <f t="shared" si="2"/>
        <v>5078PFL</v>
      </c>
    </row>
    <row r="153" spans="1:9" x14ac:dyDescent="0.2">
      <c r="A153" s="85">
        <v>152</v>
      </c>
      <c r="B153" s="17" t="s">
        <v>377</v>
      </c>
      <c r="C153" s="17">
        <v>5078</v>
      </c>
      <c r="D153" s="17">
        <v>2</v>
      </c>
      <c r="E153" s="17" t="s">
        <v>11</v>
      </c>
      <c r="F153" s="87" t="s">
        <v>181</v>
      </c>
      <c r="G153" s="17" t="s">
        <v>262</v>
      </c>
      <c r="I153" s="95" t="str">
        <f t="shared" si="2"/>
        <v>5078PFR</v>
      </c>
    </row>
    <row r="154" spans="1:9" x14ac:dyDescent="0.2">
      <c r="A154" s="85">
        <v>153</v>
      </c>
      <c r="B154" s="17" t="s">
        <v>377</v>
      </c>
      <c r="C154" s="17">
        <v>5134</v>
      </c>
      <c r="D154" s="17">
        <v>3</v>
      </c>
      <c r="E154" s="17" t="s">
        <v>11</v>
      </c>
      <c r="F154" s="87" t="s">
        <v>181</v>
      </c>
      <c r="G154" s="17" t="s">
        <v>265</v>
      </c>
      <c r="I154" s="95" t="str">
        <f t="shared" si="2"/>
        <v>5134PFR</v>
      </c>
    </row>
    <row r="155" spans="1:9" x14ac:dyDescent="0.2">
      <c r="A155" s="85">
        <v>154</v>
      </c>
      <c r="B155" s="17" t="s">
        <v>377</v>
      </c>
      <c r="C155" s="17">
        <v>5438</v>
      </c>
      <c r="D155" s="17">
        <v>3</v>
      </c>
      <c r="E155" s="17" t="s">
        <v>11</v>
      </c>
      <c r="F155" s="87" t="s">
        <v>181</v>
      </c>
      <c r="G155" s="17" t="s">
        <v>268</v>
      </c>
      <c r="I155" s="95" t="str">
        <f t="shared" si="2"/>
        <v>5438PFR</v>
      </c>
    </row>
    <row r="156" spans="1:9" x14ac:dyDescent="0.2">
      <c r="A156" s="85">
        <v>155</v>
      </c>
      <c r="B156" s="17" t="s">
        <v>377</v>
      </c>
      <c r="C156" s="17">
        <v>5557</v>
      </c>
      <c r="D156" s="17">
        <v>2</v>
      </c>
      <c r="E156" s="17" t="s">
        <v>11</v>
      </c>
      <c r="F156" s="87" t="s">
        <v>181</v>
      </c>
      <c r="G156" s="17" t="s">
        <v>273</v>
      </c>
      <c r="I156" s="95" t="str">
        <f t="shared" si="2"/>
        <v>5557PFR</v>
      </c>
    </row>
    <row r="157" spans="1:9" x14ac:dyDescent="0.2">
      <c r="A157" s="85">
        <v>156</v>
      </c>
      <c r="B157" s="17" t="s">
        <v>377</v>
      </c>
      <c r="C157" s="17">
        <v>5682</v>
      </c>
      <c r="D157" s="17">
        <v>2</v>
      </c>
      <c r="E157" s="17" t="s">
        <v>8</v>
      </c>
      <c r="F157" s="87" t="s">
        <v>181</v>
      </c>
      <c r="G157" s="17" t="s">
        <v>276</v>
      </c>
      <c r="I157" s="95" t="str">
        <f t="shared" si="2"/>
        <v>5682PFL</v>
      </c>
    </row>
    <row r="158" spans="1:9" x14ac:dyDescent="0.2">
      <c r="A158" s="85">
        <v>157</v>
      </c>
      <c r="B158" s="17" t="s">
        <v>377</v>
      </c>
      <c r="C158" s="17">
        <v>5682</v>
      </c>
      <c r="D158" s="17">
        <v>2</v>
      </c>
      <c r="E158" s="17" t="s">
        <v>11</v>
      </c>
      <c r="F158" s="87" t="s">
        <v>181</v>
      </c>
      <c r="G158" s="17" t="s">
        <v>278</v>
      </c>
      <c r="I158" s="95" t="str">
        <f t="shared" si="2"/>
        <v>5682PFR</v>
      </c>
    </row>
    <row r="159" spans="1:9" x14ac:dyDescent="0.2">
      <c r="A159" s="85">
        <v>158</v>
      </c>
      <c r="B159" s="17" t="s">
        <v>377</v>
      </c>
      <c r="C159" s="17">
        <v>6183</v>
      </c>
      <c r="D159" s="17">
        <v>2</v>
      </c>
      <c r="E159" s="17" t="s">
        <v>8</v>
      </c>
      <c r="F159" s="87" t="s">
        <v>181</v>
      </c>
      <c r="G159" s="17" t="s">
        <v>280</v>
      </c>
      <c r="I159" s="95" t="str">
        <f t="shared" si="2"/>
        <v>6183PFL</v>
      </c>
    </row>
    <row r="160" spans="1:9" x14ac:dyDescent="0.2">
      <c r="A160" s="85">
        <v>159</v>
      </c>
      <c r="B160" s="17" t="s">
        <v>377</v>
      </c>
      <c r="C160" s="17">
        <v>6235</v>
      </c>
      <c r="D160" s="17">
        <v>3</v>
      </c>
      <c r="E160" s="17" t="s">
        <v>8</v>
      </c>
      <c r="F160" s="87" t="s">
        <v>181</v>
      </c>
      <c r="G160" s="17" t="s">
        <v>283</v>
      </c>
      <c r="I160" s="95" t="str">
        <f t="shared" si="2"/>
        <v>6235PFL</v>
      </c>
    </row>
    <row r="161" spans="1:9" x14ac:dyDescent="0.2">
      <c r="A161" s="85">
        <v>160</v>
      </c>
      <c r="B161" s="17" t="s">
        <v>377</v>
      </c>
      <c r="C161" s="17">
        <v>6235</v>
      </c>
      <c r="D161" s="17">
        <v>3</v>
      </c>
      <c r="E161" s="17" t="s">
        <v>11</v>
      </c>
      <c r="F161" s="87" t="s">
        <v>181</v>
      </c>
      <c r="G161" s="17" t="s">
        <v>285</v>
      </c>
      <c r="I161" s="95" t="str">
        <f t="shared" si="2"/>
        <v>6235PFR</v>
      </c>
    </row>
    <row r="162" spans="1:9" x14ac:dyDescent="0.2">
      <c r="A162" s="85">
        <v>161</v>
      </c>
      <c r="B162" s="17" t="s">
        <v>377</v>
      </c>
      <c r="C162" s="17">
        <v>6236</v>
      </c>
      <c r="D162" s="17">
        <v>2</v>
      </c>
      <c r="E162" s="17" t="s">
        <v>8</v>
      </c>
      <c r="F162" s="87" t="s">
        <v>181</v>
      </c>
      <c r="G162" s="17" t="s">
        <v>287</v>
      </c>
      <c r="I162" s="95" t="str">
        <f t="shared" si="2"/>
        <v>6236PFL</v>
      </c>
    </row>
    <row r="163" spans="1:9" x14ac:dyDescent="0.2">
      <c r="A163" s="85">
        <v>162</v>
      </c>
      <c r="B163" s="17" t="s">
        <v>377</v>
      </c>
      <c r="C163" s="17">
        <v>6530</v>
      </c>
      <c r="D163" s="17">
        <v>1</v>
      </c>
      <c r="E163" s="17" t="s">
        <v>8</v>
      </c>
      <c r="F163" s="87" t="s">
        <v>181</v>
      </c>
      <c r="G163" s="17" t="s">
        <v>291</v>
      </c>
      <c r="I163" s="95" t="str">
        <f t="shared" si="2"/>
        <v>6530PFL</v>
      </c>
    </row>
    <row r="164" spans="1:9" x14ac:dyDescent="0.2">
      <c r="A164" s="85">
        <v>163</v>
      </c>
      <c r="B164" s="17" t="s">
        <v>377</v>
      </c>
      <c r="C164" s="17">
        <v>6530</v>
      </c>
      <c r="D164" s="17">
        <v>1</v>
      </c>
      <c r="E164" s="17" t="s">
        <v>11</v>
      </c>
      <c r="F164" s="87" t="s">
        <v>181</v>
      </c>
      <c r="G164" s="17" t="s">
        <v>293</v>
      </c>
      <c r="I164" s="95" t="str">
        <f t="shared" si="2"/>
        <v>6530PFR</v>
      </c>
    </row>
    <row r="165" spans="1:9" x14ac:dyDescent="0.2">
      <c r="A165" s="85">
        <v>164</v>
      </c>
      <c r="B165" s="17" t="s">
        <v>377</v>
      </c>
      <c r="C165" s="17">
        <v>6987</v>
      </c>
      <c r="D165" s="17">
        <v>3</v>
      </c>
      <c r="E165" s="17" t="s">
        <v>8</v>
      </c>
      <c r="F165" s="87" t="s">
        <v>181</v>
      </c>
      <c r="G165" s="17" t="s">
        <v>306</v>
      </c>
      <c r="I165" s="95" t="str">
        <f t="shared" si="2"/>
        <v>6987PFL</v>
      </c>
    </row>
    <row r="166" spans="1:9" x14ac:dyDescent="0.2">
      <c r="A166" s="85">
        <v>165</v>
      </c>
      <c r="B166" s="17" t="s">
        <v>377</v>
      </c>
      <c r="C166" s="17">
        <v>7221</v>
      </c>
      <c r="D166" s="17">
        <v>1</v>
      </c>
      <c r="E166" s="17" t="s">
        <v>8</v>
      </c>
      <c r="F166" s="87" t="s">
        <v>181</v>
      </c>
      <c r="G166" s="17" t="s">
        <v>313</v>
      </c>
      <c r="I166" s="95" t="str">
        <f t="shared" si="2"/>
        <v>7221PFL</v>
      </c>
    </row>
    <row r="167" spans="1:9" x14ac:dyDescent="0.2">
      <c r="A167" s="85">
        <v>166</v>
      </c>
      <c r="B167" s="17" t="s">
        <v>377</v>
      </c>
      <c r="C167" s="17">
        <v>7221</v>
      </c>
      <c r="D167" s="17">
        <v>1</v>
      </c>
      <c r="E167" s="17" t="s">
        <v>11</v>
      </c>
      <c r="F167" s="87" t="s">
        <v>181</v>
      </c>
      <c r="G167" s="17" t="s">
        <v>315</v>
      </c>
      <c r="I167" s="95" t="str">
        <f t="shared" si="2"/>
        <v>7221PFR</v>
      </c>
    </row>
    <row r="168" spans="1:9" x14ac:dyDescent="0.2">
      <c r="A168" s="85">
        <v>167</v>
      </c>
      <c r="B168" s="17" t="s">
        <v>377</v>
      </c>
      <c r="C168" s="17">
        <v>7263</v>
      </c>
      <c r="D168" s="17">
        <v>3</v>
      </c>
      <c r="E168" s="17" t="s">
        <v>8</v>
      </c>
      <c r="F168" s="87" t="s">
        <v>181</v>
      </c>
      <c r="G168" s="17" t="s">
        <v>317</v>
      </c>
      <c r="I168" s="95" t="str">
        <f t="shared" si="2"/>
        <v>7263PFL</v>
      </c>
    </row>
    <row r="169" spans="1:9" x14ac:dyDescent="0.2">
      <c r="A169" s="85">
        <v>168</v>
      </c>
      <c r="B169" s="93" t="s">
        <v>377</v>
      </c>
      <c r="C169" s="93">
        <v>7468</v>
      </c>
      <c r="D169" s="93">
        <v>2</v>
      </c>
      <c r="E169" s="93" t="s">
        <v>11</v>
      </c>
      <c r="F169" s="94" t="s">
        <v>181</v>
      </c>
      <c r="G169" s="93" t="s">
        <v>323</v>
      </c>
      <c r="H169" s="93"/>
      <c r="I169" s="95" t="str">
        <f t="shared" si="2"/>
        <v>7468PFR</v>
      </c>
    </row>
    <row r="170" spans="1:9" x14ac:dyDescent="0.2">
      <c r="A170" s="85">
        <v>169</v>
      </c>
      <c r="B170" s="86" t="s">
        <v>9</v>
      </c>
      <c r="C170" s="17">
        <v>200225</v>
      </c>
      <c r="D170" s="17">
        <v>1</v>
      </c>
      <c r="E170" s="17" t="s">
        <v>8</v>
      </c>
      <c r="F170" s="87" t="s">
        <v>181</v>
      </c>
      <c r="G170" s="87">
        <v>2022088037</v>
      </c>
      <c r="H170" s="17">
        <v>3</v>
      </c>
      <c r="I170" s="95" t="str">
        <f t="shared" si="2"/>
        <v>200225PFL</v>
      </c>
    </row>
    <row r="171" spans="1:9" x14ac:dyDescent="0.2">
      <c r="A171" s="85">
        <v>170</v>
      </c>
      <c r="B171" s="86" t="s">
        <v>9</v>
      </c>
      <c r="C171" s="17">
        <v>201087</v>
      </c>
      <c r="D171" s="17">
        <v>1</v>
      </c>
      <c r="E171" s="17" t="s">
        <v>11</v>
      </c>
      <c r="F171" s="87" t="s">
        <v>181</v>
      </c>
      <c r="G171" s="87">
        <v>2022089969</v>
      </c>
      <c r="H171" s="17">
        <v>6</v>
      </c>
      <c r="I171" s="95" t="str">
        <f t="shared" si="2"/>
        <v>201087PFR</v>
      </c>
    </row>
    <row r="172" spans="1:9" x14ac:dyDescent="0.2">
      <c r="A172" s="85">
        <v>171</v>
      </c>
      <c r="B172" s="86" t="s">
        <v>9</v>
      </c>
      <c r="C172" s="17">
        <v>201789</v>
      </c>
      <c r="D172" s="17">
        <v>1</v>
      </c>
      <c r="E172" s="17" t="s">
        <v>11</v>
      </c>
      <c r="F172" s="87" t="s">
        <v>181</v>
      </c>
      <c r="G172" s="87">
        <v>2022089969</v>
      </c>
      <c r="H172" s="17">
        <v>14</v>
      </c>
      <c r="I172" s="95" t="str">
        <f t="shared" si="2"/>
        <v>201789PFR</v>
      </c>
    </row>
    <row r="173" spans="1:9" x14ac:dyDescent="0.2">
      <c r="A173" s="85">
        <v>172</v>
      </c>
      <c r="B173" s="86" t="s">
        <v>9</v>
      </c>
      <c r="C173" s="17">
        <v>202157</v>
      </c>
      <c r="D173" s="17">
        <v>1</v>
      </c>
      <c r="E173" s="17" t="s">
        <v>8</v>
      </c>
      <c r="F173" s="87" t="s">
        <v>181</v>
      </c>
      <c r="G173" s="87">
        <v>2022085223</v>
      </c>
      <c r="H173" s="17">
        <v>3</v>
      </c>
      <c r="I173" s="95" t="str">
        <f t="shared" si="2"/>
        <v>202157PFL</v>
      </c>
    </row>
    <row r="174" spans="1:9" x14ac:dyDescent="0.2">
      <c r="A174" s="85">
        <v>173</v>
      </c>
      <c r="B174" s="86" t="s">
        <v>9</v>
      </c>
      <c r="C174" s="17">
        <v>202915</v>
      </c>
      <c r="D174" s="17">
        <v>2</v>
      </c>
      <c r="E174" s="17" t="s">
        <v>8</v>
      </c>
      <c r="F174" s="87" t="s">
        <v>181</v>
      </c>
      <c r="G174" s="87">
        <v>2022081521</v>
      </c>
      <c r="H174" s="17">
        <v>3</v>
      </c>
      <c r="I174" s="95" t="str">
        <f t="shared" si="2"/>
        <v>202915PFL</v>
      </c>
    </row>
    <row r="175" spans="1:9" x14ac:dyDescent="0.2">
      <c r="A175" s="85">
        <v>174</v>
      </c>
      <c r="B175" s="86" t="s">
        <v>9</v>
      </c>
      <c r="C175" s="17">
        <v>206368</v>
      </c>
      <c r="D175" s="17">
        <v>1</v>
      </c>
      <c r="E175" s="17" t="s">
        <v>8</v>
      </c>
      <c r="F175" s="87" t="s">
        <v>181</v>
      </c>
      <c r="G175" s="87">
        <v>2022089969</v>
      </c>
      <c r="H175" s="17">
        <v>17</v>
      </c>
      <c r="I175" s="95" t="str">
        <f t="shared" si="2"/>
        <v>206368PFL</v>
      </c>
    </row>
    <row r="176" spans="1:9" x14ac:dyDescent="0.2">
      <c r="A176" s="85">
        <v>175</v>
      </c>
      <c r="B176" s="86" t="s">
        <v>9</v>
      </c>
      <c r="C176" s="17">
        <v>403585</v>
      </c>
      <c r="D176" s="17">
        <v>2</v>
      </c>
      <c r="E176" s="17" t="s">
        <v>8</v>
      </c>
      <c r="F176" s="87" t="s">
        <v>181</v>
      </c>
      <c r="G176" s="87">
        <v>2022088037</v>
      </c>
      <c r="H176" s="17">
        <v>17</v>
      </c>
      <c r="I176" s="95" t="str">
        <f t="shared" si="2"/>
        <v>403585PFL</v>
      </c>
    </row>
    <row r="177" spans="1:9" x14ac:dyDescent="0.2">
      <c r="A177" s="85">
        <v>176</v>
      </c>
      <c r="B177" s="86" t="s">
        <v>9</v>
      </c>
      <c r="C177" s="17">
        <v>404337</v>
      </c>
      <c r="D177" s="17">
        <v>1</v>
      </c>
      <c r="E177" s="17" t="s">
        <v>8</v>
      </c>
      <c r="F177" s="87" t="s">
        <v>181</v>
      </c>
      <c r="G177" s="17">
        <v>2022071971</v>
      </c>
      <c r="H177" s="17">
        <v>11</v>
      </c>
      <c r="I177" s="95" t="str">
        <f t="shared" si="2"/>
        <v>404337PFL</v>
      </c>
    </row>
    <row r="178" spans="1:9" x14ac:dyDescent="0.2">
      <c r="A178" s="85">
        <v>177</v>
      </c>
      <c r="B178" s="86" t="s">
        <v>9</v>
      </c>
      <c r="C178" s="17">
        <v>404344</v>
      </c>
      <c r="D178" s="17">
        <v>2</v>
      </c>
      <c r="E178" s="17" t="s">
        <v>8</v>
      </c>
      <c r="F178" s="87" t="s">
        <v>181</v>
      </c>
      <c r="G178" s="87">
        <v>2022088037</v>
      </c>
      <c r="H178" s="17">
        <v>21</v>
      </c>
      <c r="I178" s="95" t="str">
        <f t="shared" si="2"/>
        <v>404344PFL</v>
      </c>
    </row>
    <row r="179" spans="1:9" x14ac:dyDescent="0.2">
      <c r="A179" s="85">
        <v>178</v>
      </c>
      <c r="B179" s="86" t="s">
        <v>9</v>
      </c>
      <c r="C179" s="17">
        <v>404344</v>
      </c>
      <c r="D179" s="17">
        <v>2</v>
      </c>
      <c r="E179" s="17" t="s">
        <v>11</v>
      </c>
      <c r="F179" s="87" t="s">
        <v>181</v>
      </c>
      <c r="G179" s="87">
        <v>2022088037</v>
      </c>
      <c r="H179" s="17">
        <v>22</v>
      </c>
      <c r="I179" s="95" t="str">
        <f t="shared" si="2"/>
        <v>404344PFR</v>
      </c>
    </row>
    <row r="180" spans="1:9" x14ac:dyDescent="0.2">
      <c r="A180" s="85">
        <v>179</v>
      </c>
      <c r="B180" s="86" t="s">
        <v>9</v>
      </c>
      <c r="C180" s="17">
        <v>405715</v>
      </c>
      <c r="D180" s="17">
        <v>1</v>
      </c>
      <c r="E180" s="17" t="s">
        <v>11</v>
      </c>
      <c r="F180" s="87" t="s">
        <v>181</v>
      </c>
      <c r="G180" s="87">
        <v>2022078856</v>
      </c>
      <c r="H180" s="17">
        <v>10</v>
      </c>
      <c r="I180" s="95" t="str">
        <f t="shared" si="2"/>
        <v>405715PFR</v>
      </c>
    </row>
    <row r="181" spans="1:9" x14ac:dyDescent="0.2">
      <c r="A181" s="85">
        <v>180</v>
      </c>
      <c r="B181" s="86" t="s">
        <v>9</v>
      </c>
      <c r="C181" s="17">
        <v>701238</v>
      </c>
      <c r="D181" s="17">
        <v>1</v>
      </c>
      <c r="E181" s="17" t="s">
        <v>11</v>
      </c>
      <c r="F181" s="87" t="s">
        <v>181</v>
      </c>
      <c r="G181" s="17">
        <v>2022088037</v>
      </c>
      <c r="H181" s="17">
        <v>8</v>
      </c>
      <c r="I181" s="95" t="str">
        <f t="shared" si="2"/>
        <v>701238PFR</v>
      </c>
    </row>
    <row r="182" spans="1:9" x14ac:dyDescent="0.2">
      <c r="A182" s="85">
        <v>181</v>
      </c>
      <c r="B182" s="86" t="s">
        <v>9</v>
      </c>
      <c r="C182" s="17">
        <v>702130</v>
      </c>
      <c r="D182" s="17">
        <v>2</v>
      </c>
      <c r="E182" s="17" t="s">
        <v>8</v>
      </c>
      <c r="F182" s="87" t="s">
        <v>181</v>
      </c>
      <c r="G182" s="17">
        <v>2022071971</v>
      </c>
      <c r="H182" s="17">
        <v>15</v>
      </c>
      <c r="I182" s="95" t="str">
        <f t="shared" si="2"/>
        <v>702130PFL</v>
      </c>
    </row>
    <row r="183" spans="1:9" x14ac:dyDescent="0.2">
      <c r="A183" s="85">
        <v>182</v>
      </c>
      <c r="B183" s="86" t="s">
        <v>9</v>
      </c>
      <c r="C183" s="17">
        <v>702396</v>
      </c>
      <c r="D183" s="17">
        <v>3</v>
      </c>
      <c r="E183" s="17" t="s">
        <v>11</v>
      </c>
      <c r="F183" s="87" t="s">
        <v>181</v>
      </c>
      <c r="G183" s="87">
        <v>2022092150</v>
      </c>
      <c r="H183" s="17">
        <v>18</v>
      </c>
      <c r="I183" s="95" t="str">
        <f t="shared" si="2"/>
        <v>702396PFR</v>
      </c>
    </row>
    <row r="184" spans="1:9" x14ac:dyDescent="0.2">
      <c r="A184" s="85">
        <v>183</v>
      </c>
      <c r="B184" s="86" t="s">
        <v>9</v>
      </c>
      <c r="C184" s="17">
        <v>703561</v>
      </c>
      <c r="D184" s="17">
        <v>3</v>
      </c>
      <c r="E184" s="17" t="s">
        <v>11</v>
      </c>
      <c r="F184" s="87" t="s">
        <v>181</v>
      </c>
      <c r="G184" s="87">
        <v>2022078856</v>
      </c>
      <c r="H184" s="17">
        <v>12</v>
      </c>
      <c r="I184" s="95" t="str">
        <f t="shared" si="2"/>
        <v>703561PFR</v>
      </c>
    </row>
    <row r="185" spans="1:9" x14ac:dyDescent="0.2">
      <c r="A185" s="85">
        <v>184</v>
      </c>
      <c r="B185" s="86" t="s">
        <v>9</v>
      </c>
      <c r="C185" s="17">
        <v>704761</v>
      </c>
      <c r="D185" s="17">
        <v>3</v>
      </c>
      <c r="E185" s="17" t="s">
        <v>8</v>
      </c>
      <c r="F185" s="87" t="s">
        <v>181</v>
      </c>
      <c r="G185" s="87">
        <v>2022073954</v>
      </c>
      <c r="H185" s="17">
        <v>4</v>
      </c>
      <c r="I185" s="95" t="str">
        <f t="shared" si="2"/>
        <v>704761PFL</v>
      </c>
    </row>
    <row r="186" spans="1:9" ht="16" thickBot="1" x14ac:dyDescent="0.25">
      <c r="A186" s="85">
        <v>185</v>
      </c>
      <c r="B186" s="86" t="s">
        <v>9</v>
      </c>
      <c r="C186" s="17">
        <v>802516</v>
      </c>
      <c r="D186" s="17">
        <v>2</v>
      </c>
      <c r="E186" s="17" t="s">
        <v>8</v>
      </c>
      <c r="F186" s="87" t="s">
        <v>181</v>
      </c>
      <c r="G186" s="89">
        <v>2022088037</v>
      </c>
      <c r="H186" s="17">
        <v>13</v>
      </c>
      <c r="I186" s="95" t="str">
        <f t="shared" si="2"/>
        <v>802516PFL</v>
      </c>
    </row>
    <row r="187" spans="1:9" x14ac:dyDescent="0.2">
      <c r="A187" s="85">
        <v>186</v>
      </c>
      <c r="B187" s="86" t="s">
        <v>9</v>
      </c>
      <c r="C187" s="17">
        <v>802939</v>
      </c>
      <c r="D187" s="17">
        <v>3</v>
      </c>
      <c r="E187" s="17" t="s">
        <v>8</v>
      </c>
      <c r="F187" s="87" t="s">
        <v>181</v>
      </c>
      <c r="G187" s="87">
        <v>2022071971</v>
      </c>
      <c r="H187" s="17">
        <v>21</v>
      </c>
      <c r="I187" s="95" t="str">
        <f t="shared" si="2"/>
        <v>802939PFL</v>
      </c>
    </row>
    <row r="188" spans="1:9" x14ac:dyDescent="0.2">
      <c r="A188" s="85">
        <v>187</v>
      </c>
      <c r="B188" s="86" t="s">
        <v>9</v>
      </c>
      <c r="C188" s="17">
        <v>802939</v>
      </c>
      <c r="D188" s="17">
        <v>3</v>
      </c>
      <c r="E188" s="17" t="s">
        <v>11</v>
      </c>
      <c r="F188" s="87" t="s">
        <v>181</v>
      </c>
      <c r="G188" s="87">
        <v>2022071971</v>
      </c>
      <c r="H188" s="17">
        <v>22</v>
      </c>
      <c r="I188" s="95" t="str">
        <f t="shared" si="2"/>
        <v>802939PFR</v>
      </c>
    </row>
    <row r="189" spans="1:9" x14ac:dyDescent="0.2">
      <c r="A189" s="85">
        <v>188</v>
      </c>
      <c r="B189" s="86" t="s">
        <v>74</v>
      </c>
      <c r="C189" s="17">
        <v>149</v>
      </c>
      <c r="D189" s="17">
        <v>2</v>
      </c>
      <c r="E189" s="17" t="s">
        <v>8</v>
      </c>
      <c r="F189" s="87" t="s">
        <v>181</v>
      </c>
      <c r="G189" s="17">
        <v>2022071971</v>
      </c>
      <c r="H189" s="17">
        <v>22</v>
      </c>
      <c r="I189" s="95" t="str">
        <f t="shared" si="2"/>
        <v>149PFL</v>
      </c>
    </row>
    <row r="190" spans="1:9" x14ac:dyDescent="0.2">
      <c r="A190" s="85">
        <v>189</v>
      </c>
      <c r="B190" s="86" t="s">
        <v>74</v>
      </c>
      <c r="C190" s="17">
        <v>157</v>
      </c>
      <c r="D190" s="17">
        <v>1</v>
      </c>
      <c r="E190" s="17" t="s">
        <v>8</v>
      </c>
      <c r="F190" s="87" t="s">
        <v>181</v>
      </c>
      <c r="G190" s="87">
        <v>2023013428</v>
      </c>
      <c r="H190" s="17">
        <v>1</v>
      </c>
      <c r="I190" s="95" t="str">
        <f t="shared" si="2"/>
        <v>157PFL</v>
      </c>
    </row>
    <row r="191" spans="1:9" x14ac:dyDescent="0.2">
      <c r="A191" s="85">
        <v>190</v>
      </c>
      <c r="B191" s="86" t="s">
        <v>74</v>
      </c>
      <c r="C191" s="17">
        <v>157</v>
      </c>
      <c r="D191" s="17">
        <v>1</v>
      </c>
      <c r="E191" s="17" t="s">
        <v>11</v>
      </c>
      <c r="F191" s="87" t="s">
        <v>181</v>
      </c>
      <c r="G191" s="87">
        <v>2023013428</v>
      </c>
      <c r="H191" s="17">
        <v>2</v>
      </c>
      <c r="I191" s="95" t="str">
        <f t="shared" si="2"/>
        <v>157PFR</v>
      </c>
    </row>
    <row r="192" spans="1:9" x14ac:dyDescent="0.2">
      <c r="A192" s="85">
        <v>191</v>
      </c>
      <c r="B192" s="86" t="s">
        <v>74</v>
      </c>
      <c r="C192" s="17">
        <v>166</v>
      </c>
      <c r="D192" s="17">
        <v>3</v>
      </c>
      <c r="E192" s="17" t="s">
        <v>8</v>
      </c>
      <c r="F192" s="87" t="s">
        <v>181</v>
      </c>
      <c r="G192" s="87">
        <v>2023013428</v>
      </c>
      <c r="H192" s="17">
        <v>3</v>
      </c>
      <c r="I192" s="95" t="str">
        <f t="shared" si="2"/>
        <v>166PFL</v>
      </c>
    </row>
    <row r="193" spans="1:9" x14ac:dyDescent="0.2">
      <c r="A193" s="85">
        <v>192</v>
      </c>
      <c r="B193" s="86" t="s">
        <v>74</v>
      </c>
      <c r="C193" s="17">
        <v>188</v>
      </c>
      <c r="D193" s="17">
        <v>3</v>
      </c>
      <c r="E193" s="17" t="s">
        <v>8</v>
      </c>
      <c r="F193" s="87" t="s">
        <v>181</v>
      </c>
      <c r="G193" s="87">
        <v>2023020753</v>
      </c>
      <c r="H193" s="17">
        <v>3</v>
      </c>
      <c r="I193" s="95" t="str">
        <f t="shared" si="2"/>
        <v>188PFL</v>
      </c>
    </row>
    <row r="194" spans="1:9" x14ac:dyDescent="0.2">
      <c r="A194" s="85">
        <v>193</v>
      </c>
      <c r="B194" s="86" t="s">
        <v>74</v>
      </c>
      <c r="C194" s="17">
        <v>195</v>
      </c>
      <c r="D194" s="17">
        <v>3</v>
      </c>
      <c r="E194" s="17" t="s">
        <v>8</v>
      </c>
      <c r="F194" s="87" t="s">
        <v>181</v>
      </c>
      <c r="G194" s="87">
        <v>2023013428</v>
      </c>
      <c r="H194" s="17">
        <v>5</v>
      </c>
      <c r="I194" s="95" t="str">
        <f t="shared" si="2"/>
        <v>195PFL</v>
      </c>
    </row>
    <row r="195" spans="1:9" x14ac:dyDescent="0.2">
      <c r="A195" s="85">
        <v>194</v>
      </c>
      <c r="B195" s="86" t="s">
        <v>74</v>
      </c>
      <c r="C195" s="17">
        <v>204</v>
      </c>
      <c r="D195" s="17">
        <v>2</v>
      </c>
      <c r="E195" s="17" t="s">
        <v>8</v>
      </c>
      <c r="F195" s="87" t="s">
        <v>181</v>
      </c>
      <c r="G195" s="87">
        <v>2023013428</v>
      </c>
      <c r="H195" s="17">
        <v>7</v>
      </c>
      <c r="I195" s="95" t="str">
        <f t="shared" ref="I195:I258" si="3">C195&amp;F195&amp;E195</f>
        <v>204PFL</v>
      </c>
    </row>
    <row r="196" spans="1:9" x14ac:dyDescent="0.2">
      <c r="A196" s="85">
        <v>195</v>
      </c>
      <c r="B196" s="86" t="s">
        <v>74</v>
      </c>
      <c r="C196" s="17">
        <v>204</v>
      </c>
      <c r="D196" s="17">
        <v>2</v>
      </c>
      <c r="E196" s="17" t="s">
        <v>11</v>
      </c>
      <c r="F196" s="87" t="s">
        <v>181</v>
      </c>
      <c r="G196" s="87">
        <v>2023013428</v>
      </c>
      <c r="H196" s="17">
        <v>8</v>
      </c>
      <c r="I196" s="95" t="str">
        <f t="shared" si="3"/>
        <v>204PFR</v>
      </c>
    </row>
    <row r="197" spans="1:9" x14ac:dyDescent="0.2">
      <c r="A197" s="85">
        <v>196</v>
      </c>
      <c r="B197" s="86" t="s">
        <v>74</v>
      </c>
      <c r="C197" s="17">
        <v>219</v>
      </c>
      <c r="D197" s="17">
        <v>2</v>
      </c>
      <c r="E197" s="17" t="s">
        <v>8</v>
      </c>
      <c r="F197" s="87" t="s">
        <v>181</v>
      </c>
      <c r="G197" s="87">
        <v>2023010634</v>
      </c>
      <c r="H197" s="17">
        <v>5</v>
      </c>
      <c r="I197" s="95" t="str">
        <f t="shared" si="3"/>
        <v>219PFL</v>
      </c>
    </row>
    <row r="198" spans="1:9" x14ac:dyDescent="0.2">
      <c r="A198" s="85">
        <v>197</v>
      </c>
      <c r="B198" s="86" t="s">
        <v>74</v>
      </c>
      <c r="C198" s="17">
        <v>220</v>
      </c>
      <c r="D198" s="17">
        <v>2</v>
      </c>
      <c r="E198" s="17" t="s">
        <v>8</v>
      </c>
      <c r="F198" s="87" t="s">
        <v>181</v>
      </c>
      <c r="G198" s="87">
        <v>2023013428</v>
      </c>
      <c r="H198" s="17">
        <v>9</v>
      </c>
      <c r="I198" s="95" t="str">
        <f t="shared" si="3"/>
        <v>220PFL</v>
      </c>
    </row>
    <row r="199" spans="1:9" x14ac:dyDescent="0.2">
      <c r="A199" s="85">
        <v>198</v>
      </c>
      <c r="B199" s="86" t="s">
        <v>74</v>
      </c>
      <c r="C199" s="17">
        <v>220</v>
      </c>
      <c r="D199" s="17">
        <v>2</v>
      </c>
      <c r="E199" s="17" t="s">
        <v>11</v>
      </c>
      <c r="F199" s="87" t="s">
        <v>181</v>
      </c>
      <c r="G199" s="87">
        <v>2023013428</v>
      </c>
      <c r="H199" s="17">
        <v>10</v>
      </c>
      <c r="I199" s="95" t="str">
        <f t="shared" si="3"/>
        <v>220PFR</v>
      </c>
    </row>
    <row r="200" spans="1:9" x14ac:dyDescent="0.2">
      <c r="A200" s="85">
        <v>199</v>
      </c>
      <c r="B200" s="86" t="s">
        <v>74</v>
      </c>
      <c r="C200" s="17">
        <v>243</v>
      </c>
      <c r="D200" s="17">
        <v>2</v>
      </c>
      <c r="E200" s="17" t="s">
        <v>11</v>
      </c>
      <c r="F200" s="87" t="s">
        <v>181</v>
      </c>
      <c r="G200" s="87">
        <v>2023010634</v>
      </c>
      <c r="H200" s="17">
        <v>8</v>
      </c>
      <c r="I200" s="95" t="str">
        <f t="shared" si="3"/>
        <v>243PFR</v>
      </c>
    </row>
    <row r="201" spans="1:9" x14ac:dyDescent="0.2">
      <c r="A201" s="85">
        <v>200</v>
      </c>
      <c r="B201" s="86" t="s">
        <v>74</v>
      </c>
      <c r="C201" s="17">
        <v>244</v>
      </c>
      <c r="D201" s="17">
        <v>1</v>
      </c>
      <c r="E201" s="17" t="s">
        <v>11</v>
      </c>
      <c r="F201" s="87" t="s">
        <v>181</v>
      </c>
      <c r="G201" s="17">
        <v>2023013428</v>
      </c>
      <c r="H201" s="17">
        <v>19</v>
      </c>
      <c r="I201" s="95" t="str">
        <f t="shared" si="3"/>
        <v>244PFR</v>
      </c>
    </row>
    <row r="202" spans="1:9" x14ac:dyDescent="0.2">
      <c r="A202" s="85">
        <v>201</v>
      </c>
      <c r="B202" s="86" t="s">
        <v>74</v>
      </c>
      <c r="C202" s="17">
        <v>251</v>
      </c>
      <c r="D202" s="17">
        <v>1</v>
      </c>
      <c r="E202" s="17" t="s">
        <v>8</v>
      </c>
      <c r="F202" s="87" t="s">
        <v>181</v>
      </c>
      <c r="G202" s="87">
        <v>2023013428</v>
      </c>
      <c r="H202" s="17">
        <v>15</v>
      </c>
      <c r="I202" s="95" t="str">
        <f t="shared" si="3"/>
        <v>251PFL</v>
      </c>
    </row>
    <row r="203" spans="1:9" x14ac:dyDescent="0.2">
      <c r="A203" s="85">
        <v>202</v>
      </c>
      <c r="B203" s="86" t="s">
        <v>74</v>
      </c>
      <c r="C203" s="17">
        <v>251</v>
      </c>
      <c r="D203" s="17">
        <v>1</v>
      </c>
      <c r="E203" s="17" t="s">
        <v>11</v>
      </c>
      <c r="F203" s="87" t="s">
        <v>181</v>
      </c>
      <c r="G203" s="87">
        <v>2023013428</v>
      </c>
      <c r="H203" s="88">
        <v>16</v>
      </c>
      <c r="I203" s="95" t="str">
        <f t="shared" si="3"/>
        <v>251PFR</v>
      </c>
    </row>
    <row r="204" spans="1:9" x14ac:dyDescent="0.2">
      <c r="A204" s="85">
        <v>203</v>
      </c>
      <c r="B204" s="86" t="s">
        <v>74</v>
      </c>
      <c r="C204" s="17">
        <v>264</v>
      </c>
      <c r="D204" s="17">
        <v>3</v>
      </c>
      <c r="E204" s="17" t="s">
        <v>11</v>
      </c>
      <c r="F204" s="87" t="s">
        <v>181</v>
      </c>
      <c r="G204" s="17">
        <v>2023013428</v>
      </c>
      <c r="H204" s="88">
        <v>20</v>
      </c>
      <c r="I204" s="95" t="str">
        <f t="shared" si="3"/>
        <v>264PFR</v>
      </c>
    </row>
    <row r="205" spans="1:9" x14ac:dyDescent="0.2">
      <c r="A205" s="85">
        <v>204</v>
      </c>
      <c r="B205" s="86" t="s">
        <v>74</v>
      </c>
      <c r="C205" s="17">
        <v>271</v>
      </c>
      <c r="D205" s="17">
        <v>3</v>
      </c>
      <c r="E205" s="17" t="s">
        <v>8</v>
      </c>
      <c r="F205" s="87" t="s">
        <v>181</v>
      </c>
      <c r="G205" s="87">
        <v>2023013428</v>
      </c>
      <c r="H205" s="17">
        <v>21</v>
      </c>
      <c r="I205" s="95" t="str">
        <f t="shared" si="3"/>
        <v>271PFL</v>
      </c>
    </row>
    <row r="206" spans="1:9" ht="16" thickBot="1" x14ac:dyDescent="0.25">
      <c r="A206" s="85">
        <v>205</v>
      </c>
      <c r="B206" s="86" t="s">
        <v>74</v>
      </c>
      <c r="C206" s="17">
        <v>271</v>
      </c>
      <c r="D206" s="17">
        <v>3</v>
      </c>
      <c r="E206" s="17" t="s">
        <v>11</v>
      </c>
      <c r="F206" s="87" t="s">
        <v>181</v>
      </c>
      <c r="G206" s="89">
        <v>2023013428</v>
      </c>
      <c r="H206" s="91">
        <v>22</v>
      </c>
      <c r="I206" s="95" t="str">
        <f t="shared" si="3"/>
        <v>271PFR</v>
      </c>
    </row>
    <row r="207" spans="1:9" x14ac:dyDescent="0.2">
      <c r="A207" s="85">
        <v>206</v>
      </c>
      <c r="B207" s="86" t="s">
        <v>74</v>
      </c>
      <c r="C207" s="17">
        <v>279</v>
      </c>
      <c r="D207" s="17">
        <v>1</v>
      </c>
      <c r="E207" s="17" t="s">
        <v>8</v>
      </c>
      <c r="F207" s="87" t="s">
        <v>181</v>
      </c>
      <c r="G207" s="87">
        <v>2023013428</v>
      </c>
      <c r="H207" s="17">
        <v>23</v>
      </c>
      <c r="I207" s="95" t="str">
        <f t="shared" si="3"/>
        <v>279PFL</v>
      </c>
    </row>
    <row r="208" spans="1:9" x14ac:dyDescent="0.2">
      <c r="A208" s="85">
        <v>207</v>
      </c>
      <c r="B208" s="86" t="s">
        <v>74</v>
      </c>
      <c r="C208" s="17">
        <v>279</v>
      </c>
      <c r="D208" s="17">
        <v>1</v>
      </c>
      <c r="E208" s="17" t="s">
        <v>11</v>
      </c>
      <c r="F208" s="87" t="s">
        <v>181</v>
      </c>
      <c r="G208" s="87">
        <v>2023013428</v>
      </c>
      <c r="H208" s="17">
        <v>24</v>
      </c>
      <c r="I208" s="95" t="str">
        <f t="shared" si="3"/>
        <v>279PFR</v>
      </c>
    </row>
    <row r="209" spans="1:9" x14ac:dyDescent="0.2">
      <c r="A209" s="85">
        <v>208</v>
      </c>
      <c r="B209" s="86" t="s">
        <v>74</v>
      </c>
      <c r="C209" s="17">
        <v>294</v>
      </c>
      <c r="D209" s="17">
        <v>2</v>
      </c>
      <c r="E209" s="17" t="s">
        <v>11</v>
      </c>
      <c r="F209" s="87" t="s">
        <v>181</v>
      </c>
      <c r="G209" s="87">
        <v>2023010634</v>
      </c>
      <c r="H209" s="17">
        <v>12</v>
      </c>
      <c r="I209" s="95" t="str">
        <f t="shared" si="3"/>
        <v>294PFR</v>
      </c>
    </row>
    <row r="210" spans="1:9" x14ac:dyDescent="0.2">
      <c r="A210" s="85">
        <v>209</v>
      </c>
      <c r="B210" s="86" t="s">
        <v>74</v>
      </c>
      <c r="C210" s="17">
        <v>307</v>
      </c>
      <c r="D210" s="17">
        <v>2</v>
      </c>
      <c r="E210" s="17" t="s">
        <v>11</v>
      </c>
      <c r="F210" s="87" t="s">
        <v>181</v>
      </c>
      <c r="G210" s="87">
        <v>2023013428</v>
      </c>
      <c r="H210" s="17">
        <v>26</v>
      </c>
      <c r="I210" s="95" t="str">
        <f t="shared" si="3"/>
        <v>307PFR</v>
      </c>
    </row>
    <row r="211" spans="1:9" x14ac:dyDescent="0.2">
      <c r="A211" s="85">
        <v>210</v>
      </c>
      <c r="B211" s="86" t="s">
        <v>74</v>
      </c>
      <c r="C211" s="17">
        <v>313</v>
      </c>
      <c r="D211" s="17">
        <v>3</v>
      </c>
      <c r="E211" s="17" t="s">
        <v>11</v>
      </c>
      <c r="F211" s="87" t="s">
        <v>181</v>
      </c>
      <c r="G211" s="87">
        <v>2023010634</v>
      </c>
      <c r="H211" s="17">
        <v>15</v>
      </c>
      <c r="I211" s="95" t="str">
        <f t="shared" si="3"/>
        <v>313PFR</v>
      </c>
    </row>
    <row r="212" spans="1:9" x14ac:dyDescent="0.2">
      <c r="A212" s="85">
        <v>211</v>
      </c>
      <c r="B212" s="86" t="s">
        <v>74</v>
      </c>
      <c r="C212" s="17">
        <v>330</v>
      </c>
      <c r="D212" s="17">
        <v>1</v>
      </c>
      <c r="E212" s="17" t="s">
        <v>8</v>
      </c>
      <c r="F212" s="87" t="s">
        <v>181</v>
      </c>
      <c r="G212" s="87">
        <v>2023013428</v>
      </c>
      <c r="H212" s="17">
        <v>29</v>
      </c>
      <c r="I212" s="95" t="str">
        <f t="shared" si="3"/>
        <v>330PFL</v>
      </c>
    </row>
    <row r="213" spans="1:9" x14ac:dyDescent="0.2">
      <c r="A213" s="85">
        <v>212</v>
      </c>
      <c r="B213" s="86" t="s">
        <v>74</v>
      </c>
      <c r="C213" s="17">
        <v>330</v>
      </c>
      <c r="D213" s="17">
        <v>1</v>
      </c>
      <c r="E213" s="17" t="s">
        <v>11</v>
      </c>
      <c r="F213" s="87" t="s">
        <v>181</v>
      </c>
      <c r="G213" s="87">
        <v>2023013428</v>
      </c>
      <c r="H213" s="17">
        <v>30</v>
      </c>
      <c r="I213" s="95" t="str">
        <f t="shared" si="3"/>
        <v>330PFR</v>
      </c>
    </row>
    <row r="214" spans="1:9" x14ac:dyDescent="0.2">
      <c r="A214" s="85">
        <v>213</v>
      </c>
      <c r="B214" s="86" t="s">
        <v>74</v>
      </c>
      <c r="C214" s="17">
        <v>334</v>
      </c>
      <c r="D214" s="17">
        <v>3</v>
      </c>
      <c r="E214" s="17" t="s">
        <v>11</v>
      </c>
      <c r="F214" s="87" t="s">
        <v>181</v>
      </c>
      <c r="G214" s="87">
        <v>2023010634</v>
      </c>
      <c r="H214" s="17">
        <v>21</v>
      </c>
      <c r="I214" s="95" t="str">
        <f t="shared" si="3"/>
        <v>334PFR</v>
      </c>
    </row>
    <row r="215" spans="1:9" x14ac:dyDescent="0.2">
      <c r="A215" s="85">
        <v>214</v>
      </c>
      <c r="B215" s="86" t="s">
        <v>74</v>
      </c>
      <c r="C215" s="17">
        <v>342</v>
      </c>
      <c r="D215" s="17">
        <v>3</v>
      </c>
      <c r="E215" s="17" t="s">
        <v>8</v>
      </c>
      <c r="F215" s="87" t="s">
        <v>181</v>
      </c>
      <c r="G215" s="87">
        <v>2023010634</v>
      </c>
      <c r="H215" s="17">
        <v>23</v>
      </c>
      <c r="I215" s="95" t="str">
        <f t="shared" si="3"/>
        <v>342PFL</v>
      </c>
    </row>
    <row r="216" spans="1:9" x14ac:dyDescent="0.2">
      <c r="A216" s="85">
        <v>215</v>
      </c>
      <c r="B216" s="86" t="s">
        <v>74</v>
      </c>
      <c r="C216" s="17">
        <v>342</v>
      </c>
      <c r="D216" s="17">
        <v>3</v>
      </c>
      <c r="E216" s="17" t="s">
        <v>11</v>
      </c>
      <c r="F216" s="87" t="s">
        <v>181</v>
      </c>
      <c r="G216" s="87">
        <v>2023010634</v>
      </c>
      <c r="H216" s="17">
        <v>24</v>
      </c>
      <c r="I216" s="95" t="str">
        <f t="shared" si="3"/>
        <v>342PFR</v>
      </c>
    </row>
    <row r="217" spans="1:9" x14ac:dyDescent="0.2">
      <c r="A217" s="85">
        <v>216</v>
      </c>
      <c r="B217" s="86" t="s">
        <v>74</v>
      </c>
      <c r="C217" s="17">
        <v>349</v>
      </c>
      <c r="D217" s="17">
        <v>1</v>
      </c>
      <c r="E217" s="17" t="s">
        <v>11</v>
      </c>
      <c r="F217" s="87" t="s">
        <v>181</v>
      </c>
      <c r="G217" s="87">
        <v>2023010634</v>
      </c>
      <c r="H217" s="17">
        <v>28</v>
      </c>
      <c r="I217" s="95" t="str">
        <f t="shared" si="3"/>
        <v>349PFR</v>
      </c>
    </row>
    <row r="218" spans="1:9" x14ac:dyDescent="0.2">
      <c r="A218" s="85">
        <v>217</v>
      </c>
      <c r="B218" s="86" t="s">
        <v>74</v>
      </c>
      <c r="C218" s="17">
        <v>354</v>
      </c>
      <c r="D218" s="17">
        <v>2</v>
      </c>
      <c r="E218" s="17" t="s">
        <v>11</v>
      </c>
      <c r="F218" s="87" t="s">
        <v>181</v>
      </c>
      <c r="G218" s="87">
        <v>2023010634</v>
      </c>
      <c r="H218" s="17">
        <v>30</v>
      </c>
      <c r="I218" s="95" t="str">
        <f t="shared" si="3"/>
        <v>354PFR</v>
      </c>
    </row>
    <row r="219" spans="1:9" x14ac:dyDescent="0.2">
      <c r="A219" s="85">
        <v>218</v>
      </c>
      <c r="B219" s="86" t="s">
        <v>74</v>
      </c>
      <c r="C219" s="17">
        <v>374</v>
      </c>
      <c r="D219" s="17">
        <v>1</v>
      </c>
      <c r="E219" s="17" t="s">
        <v>11</v>
      </c>
      <c r="F219" s="87" t="s">
        <v>181</v>
      </c>
      <c r="G219" s="87">
        <v>2023013428</v>
      </c>
      <c r="H219" s="17">
        <v>36</v>
      </c>
      <c r="I219" s="95" t="str">
        <f t="shared" si="3"/>
        <v>374PFR</v>
      </c>
    </row>
    <row r="220" spans="1:9" x14ac:dyDescent="0.2">
      <c r="A220" s="85">
        <v>219</v>
      </c>
      <c r="B220" s="86" t="s">
        <v>74</v>
      </c>
      <c r="C220" s="17">
        <v>416</v>
      </c>
      <c r="D220" s="17">
        <v>3</v>
      </c>
      <c r="E220" s="17" t="s">
        <v>11</v>
      </c>
      <c r="F220" s="87" t="s">
        <v>181</v>
      </c>
      <c r="G220" s="87">
        <v>2023013428</v>
      </c>
      <c r="H220" s="17">
        <v>40</v>
      </c>
      <c r="I220" s="95" t="str">
        <f t="shared" si="3"/>
        <v>416PFR</v>
      </c>
    </row>
    <row r="221" spans="1:9" x14ac:dyDescent="0.2">
      <c r="A221" s="85">
        <v>220</v>
      </c>
      <c r="B221" s="86" t="s">
        <v>74</v>
      </c>
      <c r="C221" s="17">
        <v>788</v>
      </c>
      <c r="D221" s="17">
        <v>1</v>
      </c>
      <c r="E221" s="17" t="s">
        <v>11</v>
      </c>
      <c r="F221" s="87" t="s">
        <v>181</v>
      </c>
      <c r="G221" s="87">
        <v>2023013428</v>
      </c>
      <c r="H221" s="17">
        <v>42</v>
      </c>
      <c r="I221" s="95" t="str">
        <f t="shared" si="3"/>
        <v>788PFR</v>
      </c>
    </row>
    <row r="222" spans="1:9" x14ac:dyDescent="0.2">
      <c r="A222" s="85">
        <v>221</v>
      </c>
      <c r="B222" s="86" t="s">
        <v>74</v>
      </c>
      <c r="C222" s="17">
        <v>798</v>
      </c>
      <c r="D222" s="17">
        <v>2</v>
      </c>
      <c r="E222" s="17" t="s">
        <v>8</v>
      </c>
      <c r="F222" s="87" t="s">
        <v>181</v>
      </c>
      <c r="G222" s="87">
        <v>2023010634</v>
      </c>
      <c r="H222" s="17">
        <v>41</v>
      </c>
      <c r="I222" s="95" t="str">
        <f t="shared" si="3"/>
        <v>798PFL</v>
      </c>
    </row>
    <row r="223" spans="1:9" x14ac:dyDescent="0.2">
      <c r="A223" s="85">
        <v>222</v>
      </c>
      <c r="B223" s="86" t="s">
        <v>74</v>
      </c>
      <c r="C223" s="17">
        <v>798</v>
      </c>
      <c r="D223" s="17">
        <v>2</v>
      </c>
      <c r="E223" s="17" t="s">
        <v>11</v>
      </c>
      <c r="F223" s="87" t="s">
        <v>181</v>
      </c>
      <c r="G223" s="87">
        <v>2023010634</v>
      </c>
      <c r="H223" s="17">
        <v>42</v>
      </c>
      <c r="I223" s="95" t="str">
        <f t="shared" si="3"/>
        <v>798PFR</v>
      </c>
    </row>
    <row r="224" spans="1:9" x14ac:dyDescent="0.2">
      <c r="A224" s="85">
        <v>223</v>
      </c>
      <c r="B224" s="86" t="s">
        <v>74</v>
      </c>
      <c r="C224" s="17">
        <v>834</v>
      </c>
      <c r="D224" s="17">
        <v>1</v>
      </c>
      <c r="E224" s="17" t="s">
        <v>8</v>
      </c>
      <c r="F224" s="87" t="s">
        <v>181</v>
      </c>
      <c r="G224" s="87">
        <v>2023010634</v>
      </c>
      <c r="H224" s="17">
        <v>43</v>
      </c>
      <c r="I224" s="95" t="str">
        <f t="shared" si="3"/>
        <v>834PFL</v>
      </c>
    </row>
    <row r="225" spans="1:9" x14ac:dyDescent="0.2">
      <c r="A225" s="85">
        <v>224</v>
      </c>
      <c r="B225" s="86" t="s">
        <v>74</v>
      </c>
      <c r="C225" s="17">
        <v>918</v>
      </c>
      <c r="D225" s="17">
        <v>3</v>
      </c>
      <c r="E225" s="17" t="s">
        <v>11</v>
      </c>
      <c r="F225" s="87" t="s">
        <v>181</v>
      </c>
      <c r="G225" s="87">
        <v>2023013428</v>
      </c>
      <c r="H225" s="17">
        <v>48</v>
      </c>
      <c r="I225" s="95" t="str">
        <f t="shared" si="3"/>
        <v>918PFR</v>
      </c>
    </row>
    <row r="226" spans="1:9" x14ac:dyDescent="0.2">
      <c r="A226" s="85">
        <v>225</v>
      </c>
      <c r="B226" s="17" t="s">
        <v>377</v>
      </c>
      <c r="C226" s="17">
        <v>618</v>
      </c>
      <c r="D226" s="17">
        <v>3</v>
      </c>
      <c r="E226" s="17" t="s">
        <v>11</v>
      </c>
      <c r="F226" s="87" t="s">
        <v>181</v>
      </c>
      <c r="G226" s="17" t="s">
        <v>191</v>
      </c>
      <c r="I226" s="95" t="str">
        <f t="shared" si="3"/>
        <v>618PFR</v>
      </c>
    </row>
    <row r="227" spans="1:9" x14ac:dyDescent="0.2">
      <c r="A227" s="85">
        <v>226</v>
      </c>
      <c r="B227" s="17" t="s">
        <v>377</v>
      </c>
      <c r="C227" s="17">
        <v>925</v>
      </c>
      <c r="D227" s="17">
        <v>1</v>
      </c>
      <c r="E227" s="17" t="s">
        <v>8</v>
      </c>
      <c r="F227" s="87" t="s">
        <v>181</v>
      </c>
      <c r="G227" s="17" t="s">
        <v>194</v>
      </c>
      <c r="I227" s="95" t="str">
        <f t="shared" si="3"/>
        <v>925PFL</v>
      </c>
    </row>
    <row r="228" spans="1:9" x14ac:dyDescent="0.2">
      <c r="A228" s="85">
        <v>227</v>
      </c>
      <c r="B228" s="17" t="s">
        <v>377</v>
      </c>
      <c r="C228" s="17">
        <v>1053</v>
      </c>
      <c r="D228" s="17">
        <v>2</v>
      </c>
      <c r="E228" s="17" t="s">
        <v>8</v>
      </c>
      <c r="F228" s="87" t="s">
        <v>181</v>
      </c>
      <c r="G228" s="17" t="s">
        <v>195</v>
      </c>
      <c r="I228" s="95" t="str">
        <f t="shared" si="3"/>
        <v>1053PFL</v>
      </c>
    </row>
    <row r="229" spans="1:9" x14ac:dyDescent="0.2">
      <c r="A229" s="85">
        <v>228</v>
      </c>
      <c r="B229" s="17" t="s">
        <v>377</v>
      </c>
      <c r="C229" s="17">
        <v>1278</v>
      </c>
      <c r="D229" s="17">
        <v>1</v>
      </c>
      <c r="E229" s="17" t="s">
        <v>8</v>
      </c>
      <c r="F229" s="87" t="s">
        <v>181</v>
      </c>
      <c r="G229" s="17" t="s">
        <v>200</v>
      </c>
      <c r="I229" s="95" t="str">
        <f t="shared" si="3"/>
        <v>1278PFL</v>
      </c>
    </row>
    <row r="230" spans="1:9" x14ac:dyDescent="0.2">
      <c r="A230" s="85">
        <v>229</v>
      </c>
      <c r="B230" s="17" t="s">
        <v>377</v>
      </c>
      <c r="C230" s="17">
        <v>1278</v>
      </c>
      <c r="D230" s="17">
        <v>1</v>
      </c>
      <c r="E230" s="17" t="s">
        <v>11</v>
      </c>
      <c r="F230" s="87" t="s">
        <v>181</v>
      </c>
      <c r="G230" s="17" t="s">
        <v>201</v>
      </c>
      <c r="I230" s="95" t="str">
        <f t="shared" si="3"/>
        <v>1278PFR</v>
      </c>
    </row>
    <row r="231" spans="1:9" x14ac:dyDescent="0.2">
      <c r="A231" s="85">
        <v>230</v>
      </c>
      <c r="B231" s="17" t="s">
        <v>377</v>
      </c>
      <c r="C231" s="17">
        <v>1612</v>
      </c>
      <c r="D231" s="17">
        <v>1</v>
      </c>
      <c r="E231" s="17" t="s">
        <v>8</v>
      </c>
      <c r="F231" s="87" t="s">
        <v>181</v>
      </c>
      <c r="G231" s="17" t="s">
        <v>202</v>
      </c>
      <c r="I231" s="95" t="str">
        <f t="shared" si="3"/>
        <v>1612PFL</v>
      </c>
    </row>
    <row r="232" spans="1:9" x14ac:dyDescent="0.2">
      <c r="A232" s="85">
        <v>231</v>
      </c>
      <c r="B232" s="17" t="s">
        <v>377</v>
      </c>
      <c r="C232" s="17">
        <v>1612</v>
      </c>
      <c r="D232" s="17">
        <v>1</v>
      </c>
      <c r="E232" s="17" t="s">
        <v>11</v>
      </c>
      <c r="F232" s="87" t="s">
        <v>181</v>
      </c>
      <c r="G232" s="17" t="s">
        <v>203</v>
      </c>
      <c r="I232" s="95" t="str">
        <f t="shared" si="3"/>
        <v>1612PFR</v>
      </c>
    </row>
    <row r="233" spans="1:9" x14ac:dyDescent="0.2">
      <c r="A233" s="85">
        <v>232</v>
      </c>
      <c r="B233" s="17" t="s">
        <v>377</v>
      </c>
      <c r="C233" s="17">
        <v>2120</v>
      </c>
      <c r="D233" s="17">
        <v>1</v>
      </c>
      <c r="E233" s="17" t="s">
        <v>11</v>
      </c>
      <c r="F233" s="87" t="s">
        <v>181</v>
      </c>
      <c r="G233" s="17" t="s">
        <v>206</v>
      </c>
      <c r="I233" s="95" t="str">
        <f t="shared" si="3"/>
        <v>2120PFR</v>
      </c>
    </row>
    <row r="234" spans="1:9" x14ac:dyDescent="0.2">
      <c r="A234" s="85">
        <v>233</v>
      </c>
      <c r="B234" s="17" t="s">
        <v>377</v>
      </c>
      <c r="C234" s="17">
        <v>2504</v>
      </c>
      <c r="D234" s="17">
        <v>2</v>
      </c>
      <c r="E234" s="17" t="s">
        <v>11</v>
      </c>
      <c r="F234" s="87" t="s">
        <v>181</v>
      </c>
      <c r="G234" s="17" t="s">
        <v>208</v>
      </c>
      <c r="I234" s="95" t="str">
        <f t="shared" si="3"/>
        <v>2504PFR</v>
      </c>
    </row>
    <row r="235" spans="1:9" x14ac:dyDescent="0.2">
      <c r="A235" s="85">
        <v>234</v>
      </c>
      <c r="B235" s="17" t="s">
        <v>377</v>
      </c>
      <c r="C235" s="17">
        <v>2707</v>
      </c>
      <c r="D235" s="17">
        <v>1</v>
      </c>
      <c r="E235" s="17" t="s">
        <v>8</v>
      </c>
      <c r="F235" s="87" t="s">
        <v>181</v>
      </c>
      <c r="G235" s="17" t="s">
        <v>211</v>
      </c>
      <c r="I235" s="95" t="str">
        <f t="shared" si="3"/>
        <v>2707PFL</v>
      </c>
    </row>
    <row r="236" spans="1:9" x14ac:dyDescent="0.2">
      <c r="A236" s="85">
        <v>235</v>
      </c>
      <c r="B236" s="17" t="s">
        <v>377</v>
      </c>
      <c r="C236" s="17">
        <v>2707</v>
      </c>
      <c r="D236" s="17">
        <v>1</v>
      </c>
      <c r="E236" s="17" t="s">
        <v>11</v>
      </c>
      <c r="F236" s="87" t="s">
        <v>181</v>
      </c>
      <c r="G236" s="17" t="s">
        <v>378</v>
      </c>
      <c r="I236" s="95" t="str">
        <f t="shared" si="3"/>
        <v>2707PFR</v>
      </c>
    </row>
    <row r="237" spans="1:9" x14ac:dyDescent="0.2">
      <c r="A237" s="85">
        <v>236</v>
      </c>
      <c r="B237" s="17" t="s">
        <v>377</v>
      </c>
      <c r="C237" s="17">
        <v>2778</v>
      </c>
      <c r="D237" s="17">
        <v>2</v>
      </c>
      <c r="E237" s="17" t="s">
        <v>8</v>
      </c>
      <c r="F237" s="87" t="s">
        <v>181</v>
      </c>
      <c r="G237" s="17" t="s">
        <v>212</v>
      </c>
      <c r="I237" s="95" t="str">
        <f t="shared" si="3"/>
        <v>2778PFL</v>
      </c>
    </row>
    <row r="238" spans="1:9" x14ac:dyDescent="0.2">
      <c r="A238" s="85">
        <v>237</v>
      </c>
      <c r="B238" s="17" t="s">
        <v>377</v>
      </c>
      <c r="C238" s="17">
        <v>2778</v>
      </c>
      <c r="D238" s="17">
        <v>2</v>
      </c>
      <c r="E238" s="17" t="s">
        <v>11</v>
      </c>
      <c r="F238" s="87" t="s">
        <v>181</v>
      </c>
      <c r="G238" s="17" t="s">
        <v>213</v>
      </c>
      <c r="I238" s="95" t="str">
        <f t="shared" si="3"/>
        <v>2778PFR</v>
      </c>
    </row>
    <row r="239" spans="1:9" x14ac:dyDescent="0.2">
      <c r="A239" s="85">
        <v>238</v>
      </c>
      <c r="B239" s="17" t="s">
        <v>377</v>
      </c>
      <c r="C239" s="17">
        <v>3177</v>
      </c>
      <c r="D239" s="17">
        <v>1</v>
      </c>
      <c r="E239" s="17" t="s">
        <v>8</v>
      </c>
      <c r="F239" s="87" t="s">
        <v>181</v>
      </c>
      <c r="G239" s="17" t="s">
        <v>214</v>
      </c>
      <c r="I239" s="95" t="str">
        <f t="shared" si="3"/>
        <v>3177PFL</v>
      </c>
    </row>
    <row r="240" spans="1:9" x14ac:dyDescent="0.2">
      <c r="A240" s="85">
        <v>239</v>
      </c>
      <c r="B240" s="17" t="s">
        <v>377</v>
      </c>
      <c r="C240" s="17">
        <v>3462</v>
      </c>
      <c r="D240" s="17">
        <v>1</v>
      </c>
      <c r="E240" s="17" t="s">
        <v>11</v>
      </c>
      <c r="F240" s="87" t="s">
        <v>181</v>
      </c>
      <c r="G240" s="17" t="s">
        <v>221</v>
      </c>
      <c r="I240" s="95" t="str">
        <f t="shared" si="3"/>
        <v>3462PFR</v>
      </c>
    </row>
    <row r="241" spans="1:9" x14ac:dyDescent="0.2">
      <c r="A241" s="85">
        <v>240</v>
      </c>
      <c r="B241" s="17" t="s">
        <v>377</v>
      </c>
      <c r="C241" s="17">
        <v>4040</v>
      </c>
      <c r="D241" s="17">
        <v>2</v>
      </c>
      <c r="E241" s="17" t="s">
        <v>8</v>
      </c>
      <c r="F241" s="87" t="s">
        <v>181</v>
      </c>
      <c r="G241" s="17" t="s">
        <v>229</v>
      </c>
      <c r="I241" s="95" t="str">
        <f t="shared" si="3"/>
        <v>4040PFL</v>
      </c>
    </row>
    <row r="242" spans="1:9" x14ac:dyDescent="0.2">
      <c r="A242" s="85">
        <v>241</v>
      </c>
      <c r="B242" s="17" t="s">
        <v>377</v>
      </c>
      <c r="C242" s="17">
        <v>4178</v>
      </c>
      <c r="D242" s="17">
        <v>1</v>
      </c>
      <c r="E242" s="17" t="s">
        <v>8</v>
      </c>
      <c r="F242" s="87" t="s">
        <v>181</v>
      </c>
      <c r="G242" s="17" t="s">
        <v>232</v>
      </c>
      <c r="I242" s="95" t="str">
        <f t="shared" si="3"/>
        <v>4178PFL</v>
      </c>
    </row>
    <row r="243" spans="1:9" x14ac:dyDescent="0.2">
      <c r="A243" s="85">
        <v>242</v>
      </c>
      <c r="B243" s="17" t="s">
        <v>377</v>
      </c>
      <c r="C243" s="17">
        <v>4178</v>
      </c>
      <c r="D243" s="17">
        <v>1</v>
      </c>
      <c r="E243" s="17" t="s">
        <v>11</v>
      </c>
      <c r="F243" s="87" t="s">
        <v>181</v>
      </c>
      <c r="G243" s="17" t="s">
        <v>233</v>
      </c>
      <c r="I243" s="95" t="str">
        <f t="shared" si="3"/>
        <v>4178PFR</v>
      </c>
    </row>
    <row r="244" spans="1:9" x14ac:dyDescent="0.2">
      <c r="A244" s="85">
        <v>243</v>
      </c>
      <c r="B244" s="17" t="s">
        <v>377</v>
      </c>
      <c r="C244" s="17">
        <v>4451</v>
      </c>
      <c r="D244" s="17">
        <v>1</v>
      </c>
      <c r="E244" s="17" t="s">
        <v>11</v>
      </c>
      <c r="F244" s="87" t="s">
        <v>181</v>
      </c>
      <c r="G244" s="17" t="s">
        <v>240</v>
      </c>
      <c r="I244" s="95" t="str">
        <f t="shared" si="3"/>
        <v>4451PFR</v>
      </c>
    </row>
    <row r="245" spans="1:9" x14ac:dyDescent="0.2">
      <c r="A245" s="85">
        <v>244</v>
      </c>
      <c r="B245" s="17" t="s">
        <v>377</v>
      </c>
      <c r="C245" s="17">
        <v>4485</v>
      </c>
      <c r="D245" s="17">
        <v>2</v>
      </c>
      <c r="E245" s="17" t="s">
        <v>8</v>
      </c>
      <c r="F245" s="87" t="s">
        <v>181</v>
      </c>
      <c r="G245" s="17" t="s">
        <v>241</v>
      </c>
      <c r="I245" s="95" t="str">
        <f t="shared" si="3"/>
        <v>4485PFL</v>
      </c>
    </row>
    <row r="246" spans="1:9" x14ac:dyDescent="0.2">
      <c r="A246" s="85">
        <v>245</v>
      </c>
      <c r="B246" s="17" t="s">
        <v>377</v>
      </c>
      <c r="C246" s="17">
        <v>4485</v>
      </c>
      <c r="D246" s="17">
        <v>2</v>
      </c>
      <c r="E246" s="17" t="s">
        <v>11</v>
      </c>
      <c r="F246" s="87" t="s">
        <v>181</v>
      </c>
      <c r="G246" s="17" t="s">
        <v>242</v>
      </c>
      <c r="I246" s="95" t="str">
        <f t="shared" si="3"/>
        <v>4485PFR</v>
      </c>
    </row>
    <row r="247" spans="1:9" x14ac:dyDescent="0.2">
      <c r="A247" s="85">
        <v>246</v>
      </c>
      <c r="B247" s="17" t="s">
        <v>377</v>
      </c>
      <c r="C247" s="17">
        <v>4510</v>
      </c>
      <c r="D247" s="17">
        <v>3</v>
      </c>
      <c r="E247" s="17" t="s">
        <v>11</v>
      </c>
      <c r="F247" s="87" t="s">
        <v>181</v>
      </c>
      <c r="G247" s="17" t="s">
        <v>244</v>
      </c>
      <c r="I247" s="95" t="str">
        <f t="shared" si="3"/>
        <v>4510PFR</v>
      </c>
    </row>
    <row r="248" spans="1:9" x14ac:dyDescent="0.2">
      <c r="A248" s="85">
        <v>247</v>
      </c>
      <c r="B248" s="17" t="s">
        <v>377</v>
      </c>
      <c r="C248" s="17">
        <v>4596</v>
      </c>
      <c r="D248" s="17">
        <v>1</v>
      </c>
      <c r="E248" s="17" t="s">
        <v>8</v>
      </c>
      <c r="F248" s="87" t="s">
        <v>181</v>
      </c>
      <c r="G248" s="17" t="s">
        <v>245</v>
      </c>
      <c r="I248" s="95" t="str">
        <f t="shared" si="3"/>
        <v>4596PFL</v>
      </c>
    </row>
    <row r="249" spans="1:9" x14ac:dyDescent="0.2">
      <c r="A249" s="85">
        <v>248</v>
      </c>
      <c r="B249" s="17" t="s">
        <v>377</v>
      </c>
      <c r="C249" s="17">
        <v>4763</v>
      </c>
      <c r="D249" s="17">
        <v>3</v>
      </c>
      <c r="E249" s="17" t="s">
        <v>11</v>
      </c>
      <c r="F249" s="87" t="s">
        <v>181</v>
      </c>
      <c r="G249" s="17" t="s">
        <v>248</v>
      </c>
      <c r="I249" s="95" t="str">
        <f t="shared" si="3"/>
        <v>4763PFR</v>
      </c>
    </row>
    <row r="250" spans="1:9" x14ac:dyDescent="0.2">
      <c r="A250" s="85">
        <v>249</v>
      </c>
      <c r="B250" s="17" t="s">
        <v>377</v>
      </c>
      <c r="C250" s="17">
        <v>4966</v>
      </c>
      <c r="D250" s="17">
        <v>2</v>
      </c>
      <c r="E250" s="17" t="s">
        <v>11</v>
      </c>
      <c r="F250" s="87" t="s">
        <v>181</v>
      </c>
      <c r="G250" s="17" t="s">
        <v>253</v>
      </c>
      <c r="I250" s="95" t="str">
        <f t="shared" si="3"/>
        <v>4966PFR</v>
      </c>
    </row>
    <row r="251" spans="1:9" x14ac:dyDescent="0.2">
      <c r="A251" s="85">
        <v>250</v>
      </c>
      <c r="B251" s="17" t="s">
        <v>377</v>
      </c>
      <c r="C251" s="17">
        <v>5001</v>
      </c>
      <c r="D251" s="17">
        <v>2</v>
      </c>
      <c r="E251" s="17" t="s">
        <v>8</v>
      </c>
      <c r="F251" s="87" t="s">
        <v>181</v>
      </c>
      <c r="G251" s="17" t="s">
        <v>254</v>
      </c>
      <c r="I251" s="95" t="str">
        <f t="shared" si="3"/>
        <v>5001PFL</v>
      </c>
    </row>
    <row r="252" spans="1:9" x14ac:dyDescent="0.2">
      <c r="A252" s="85">
        <v>251</v>
      </c>
      <c r="B252" s="17" t="s">
        <v>377</v>
      </c>
      <c r="C252" s="17">
        <v>5134</v>
      </c>
      <c r="D252" s="17">
        <v>3</v>
      </c>
      <c r="E252" s="17" t="s">
        <v>8</v>
      </c>
      <c r="F252" s="87" t="s">
        <v>181</v>
      </c>
      <c r="G252" s="17" t="s">
        <v>263</v>
      </c>
      <c r="I252" s="95" t="str">
        <f t="shared" si="3"/>
        <v>5134PFL</v>
      </c>
    </row>
    <row r="253" spans="1:9" x14ac:dyDescent="0.2">
      <c r="A253" s="85">
        <v>252</v>
      </c>
      <c r="B253" s="17" t="s">
        <v>377</v>
      </c>
      <c r="C253" s="17">
        <v>5142</v>
      </c>
      <c r="D253" s="17">
        <v>1</v>
      </c>
      <c r="E253" s="17" t="s">
        <v>8</v>
      </c>
      <c r="F253" s="87" t="s">
        <v>181</v>
      </c>
      <c r="G253" s="17" t="s">
        <v>266</v>
      </c>
      <c r="I253" s="95" t="str">
        <f t="shared" si="3"/>
        <v>5142PFL</v>
      </c>
    </row>
    <row r="254" spans="1:9" x14ac:dyDescent="0.2">
      <c r="A254" s="85">
        <v>253</v>
      </c>
      <c r="B254" s="17" t="s">
        <v>377</v>
      </c>
      <c r="C254" s="17">
        <v>5531</v>
      </c>
      <c r="D254" s="17">
        <v>3</v>
      </c>
      <c r="E254" s="17" t="s">
        <v>8</v>
      </c>
      <c r="F254" s="87" t="s">
        <v>181</v>
      </c>
      <c r="G254" s="17" t="s">
        <v>269</v>
      </c>
      <c r="I254" s="95" t="str">
        <f t="shared" si="3"/>
        <v>5531PFL</v>
      </c>
    </row>
    <row r="255" spans="1:9" x14ac:dyDescent="0.2">
      <c r="A255" s="85">
        <v>254</v>
      </c>
      <c r="B255" s="17" t="s">
        <v>377</v>
      </c>
      <c r="C255" s="17">
        <v>5531</v>
      </c>
      <c r="D255" s="17">
        <v>3</v>
      </c>
      <c r="E255" s="17" t="s">
        <v>11</v>
      </c>
      <c r="F255" s="87" t="s">
        <v>181</v>
      </c>
      <c r="G255" s="17" t="s">
        <v>270</v>
      </c>
      <c r="I255" s="95" t="str">
        <f t="shared" si="3"/>
        <v>5531PFR</v>
      </c>
    </row>
    <row r="256" spans="1:9" x14ac:dyDescent="0.2">
      <c r="A256" s="85">
        <v>255</v>
      </c>
      <c r="B256" s="17" t="s">
        <v>377</v>
      </c>
      <c r="C256" s="17">
        <v>5557</v>
      </c>
      <c r="D256" s="17">
        <v>2</v>
      </c>
      <c r="E256" s="17" t="s">
        <v>8</v>
      </c>
      <c r="F256" s="87" t="s">
        <v>181</v>
      </c>
      <c r="G256" s="17" t="s">
        <v>271</v>
      </c>
      <c r="I256" s="95" t="str">
        <f t="shared" si="3"/>
        <v>5557PFL</v>
      </c>
    </row>
    <row r="257" spans="1:9" x14ac:dyDescent="0.2">
      <c r="A257" s="85">
        <v>256</v>
      </c>
      <c r="B257" s="17" t="s">
        <v>377</v>
      </c>
      <c r="C257" s="17">
        <v>5632</v>
      </c>
      <c r="D257" s="17">
        <v>2</v>
      </c>
      <c r="E257" s="17" t="s">
        <v>8</v>
      </c>
      <c r="F257" s="87" t="s">
        <v>181</v>
      </c>
      <c r="G257" s="17" t="s">
        <v>274</v>
      </c>
      <c r="I257" s="95" t="str">
        <f t="shared" si="3"/>
        <v>5632PFL</v>
      </c>
    </row>
    <row r="258" spans="1:9" x14ac:dyDescent="0.2">
      <c r="A258" s="85">
        <v>257</v>
      </c>
      <c r="B258" s="17" t="s">
        <v>377</v>
      </c>
      <c r="C258" s="17">
        <v>6183</v>
      </c>
      <c r="D258" s="17">
        <v>2</v>
      </c>
      <c r="E258" s="17" t="s">
        <v>11</v>
      </c>
      <c r="F258" s="87" t="s">
        <v>181</v>
      </c>
      <c r="G258" s="17" t="s">
        <v>281</v>
      </c>
      <c r="I258" s="95" t="str">
        <f t="shared" si="3"/>
        <v>6183PFR</v>
      </c>
    </row>
    <row r="259" spans="1:9" x14ac:dyDescent="0.2">
      <c r="A259" s="85">
        <v>258</v>
      </c>
      <c r="B259" s="17" t="s">
        <v>377</v>
      </c>
      <c r="C259" s="17">
        <v>6522</v>
      </c>
      <c r="D259" s="17">
        <v>1</v>
      </c>
      <c r="E259" s="17" t="s">
        <v>8</v>
      </c>
      <c r="F259" s="87" t="s">
        <v>181</v>
      </c>
      <c r="G259" s="17" t="s">
        <v>288</v>
      </c>
      <c r="I259" s="95" t="str">
        <f t="shared" ref="I259:I277" si="4">C259&amp;F259&amp;E259</f>
        <v>6522PFL</v>
      </c>
    </row>
    <row r="260" spans="1:9" x14ac:dyDescent="0.2">
      <c r="A260" s="85">
        <v>259</v>
      </c>
      <c r="B260" s="17" t="s">
        <v>377</v>
      </c>
      <c r="C260" s="17">
        <v>6522</v>
      </c>
      <c r="D260" s="17">
        <v>1</v>
      </c>
      <c r="E260" s="17" t="s">
        <v>11</v>
      </c>
      <c r="F260" s="87" t="s">
        <v>181</v>
      </c>
      <c r="G260" s="17" t="s">
        <v>289</v>
      </c>
      <c r="I260" s="95" t="str">
        <f t="shared" si="4"/>
        <v>6522PFR</v>
      </c>
    </row>
    <row r="261" spans="1:9" x14ac:dyDescent="0.2">
      <c r="A261" s="85">
        <v>260</v>
      </c>
      <c r="B261" s="17" t="s">
        <v>377</v>
      </c>
      <c r="C261" s="17">
        <v>6603</v>
      </c>
      <c r="D261" s="17">
        <v>3</v>
      </c>
      <c r="E261" s="17" t="s">
        <v>8</v>
      </c>
      <c r="F261" s="87" t="s">
        <v>181</v>
      </c>
      <c r="G261" s="17" t="s">
        <v>294</v>
      </c>
      <c r="I261" s="95" t="str">
        <f t="shared" si="4"/>
        <v>6603PFL</v>
      </c>
    </row>
    <row r="262" spans="1:9" x14ac:dyDescent="0.2">
      <c r="A262" s="85">
        <v>261</v>
      </c>
      <c r="B262" s="17" t="s">
        <v>377</v>
      </c>
      <c r="C262" s="17">
        <v>6603</v>
      </c>
      <c r="D262" s="17">
        <v>3</v>
      </c>
      <c r="E262" s="17" t="s">
        <v>11</v>
      </c>
      <c r="F262" s="87" t="s">
        <v>181</v>
      </c>
      <c r="G262" s="17" t="s">
        <v>296</v>
      </c>
      <c r="I262" s="95" t="str">
        <f t="shared" si="4"/>
        <v>6603PFR</v>
      </c>
    </row>
    <row r="263" spans="1:9" x14ac:dyDescent="0.2">
      <c r="A263" s="85">
        <v>262</v>
      </c>
      <c r="B263" s="17" t="s">
        <v>377</v>
      </c>
      <c r="C263" s="17">
        <v>6650</v>
      </c>
      <c r="D263" s="17">
        <v>3</v>
      </c>
      <c r="E263" s="17" t="s">
        <v>11</v>
      </c>
      <c r="F263" s="87" t="s">
        <v>181</v>
      </c>
      <c r="G263" s="17" t="s">
        <v>297</v>
      </c>
      <c r="I263" s="95" t="str">
        <f t="shared" si="4"/>
        <v>6650PFR</v>
      </c>
    </row>
    <row r="264" spans="1:9" x14ac:dyDescent="0.2">
      <c r="A264" s="85">
        <v>263</v>
      </c>
      <c r="B264" s="17" t="s">
        <v>377</v>
      </c>
      <c r="C264" s="17">
        <v>6657</v>
      </c>
      <c r="D264" s="17">
        <v>3</v>
      </c>
      <c r="E264" s="17" t="s">
        <v>11</v>
      </c>
      <c r="F264" s="87" t="s">
        <v>181</v>
      </c>
      <c r="G264" s="17" t="s">
        <v>299</v>
      </c>
      <c r="I264" s="95" t="str">
        <f t="shared" si="4"/>
        <v>6657PFR</v>
      </c>
    </row>
    <row r="265" spans="1:9" x14ac:dyDescent="0.2">
      <c r="A265" s="85">
        <v>264</v>
      </c>
      <c r="B265" s="17" t="s">
        <v>377</v>
      </c>
      <c r="C265" s="17">
        <v>6667</v>
      </c>
      <c r="D265" s="17">
        <v>1</v>
      </c>
      <c r="E265" s="17" t="s">
        <v>8</v>
      </c>
      <c r="F265" s="87" t="s">
        <v>181</v>
      </c>
      <c r="G265" s="17" t="s">
        <v>300</v>
      </c>
      <c r="I265" s="95" t="str">
        <f t="shared" si="4"/>
        <v>6667PFL</v>
      </c>
    </row>
    <row r="266" spans="1:9" x14ac:dyDescent="0.2">
      <c r="A266" s="85">
        <v>265</v>
      </c>
      <c r="B266" s="17" t="s">
        <v>377</v>
      </c>
      <c r="C266" s="17">
        <v>6815</v>
      </c>
      <c r="D266" s="17">
        <v>2</v>
      </c>
      <c r="E266" s="17" t="s">
        <v>11</v>
      </c>
      <c r="F266" s="87" t="s">
        <v>181</v>
      </c>
      <c r="G266" s="17" t="s">
        <v>301</v>
      </c>
      <c r="I266" s="95" t="str">
        <f t="shared" si="4"/>
        <v>6815PFR</v>
      </c>
    </row>
    <row r="267" spans="1:9" x14ac:dyDescent="0.2">
      <c r="A267" s="85">
        <v>266</v>
      </c>
      <c r="B267" s="17" t="s">
        <v>377</v>
      </c>
      <c r="C267" s="17">
        <v>6833</v>
      </c>
      <c r="D267" s="17">
        <v>2</v>
      </c>
      <c r="E267" s="17" t="s">
        <v>8</v>
      </c>
      <c r="F267" s="87" t="s">
        <v>181</v>
      </c>
      <c r="G267" s="17" t="s">
        <v>302</v>
      </c>
      <c r="I267" s="95" t="str">
        <f t="shared" si="4"/>
        <v>6833PFL</v>
      </c>
    </row>
    <row r="268" spans="1:9" x14ac:dyDescent="0.2">
      <c r="A268" s="85">
        <v>267</v>
      </c>
      <c r="B268" s="17" t="s">
        <v>377</v>
      </c>
      <c r="C268" s="17">
        <v>6833</v>
      </c>
      <c r="D268" s="17">
        <v>2</v>
      </c>
      <c r="E268" s="17" t="s">
        <v>11</v>
      </c>
      <c r="F268" s="87" t="s">
        <v>181</v>
      </c>
      <c r="G268" s="17" t="s">
        <v>303</v>
      </c>
      <c r="I268" s="95" t="str">
        <f t="shared" si="4"/>
        <v>6833PFR</v>
      </c>
    </row>
    <row r="269" spans="1:9" x14ac:dyDescent="0.2">
      <c r="A269" s="85">
        <v>268</v>
      </c>
      <c r="B269" s="17" t="s">
        <v>377</v>
      </c>
      <c r="C269" s="17">
        <v>6984</v>
      </c>
      <c r="D269" s="17">
        <v>3</v>
      </c>
      <c r="E269" s="17" t="s">
        <v>11</v>
      </c>
      <c r="F269" s="87" t="s">
        <v>181</v>
      </c>
      <c r="G269" s="17" t="s">
        <v>304</v>
      </c>
      <c r="I269" s="95" t="str">
        <f t="shared" si="4"/>
        <v>6984PFR</v>
      </c>
    </row>
    <row r="270" spans="1:9" x14ac:dyDescent="0.2">
      <c r="A270" s="85">
        <v>269</v>
      </c>
      <c r="B270" s="17" t="s">
        <v>377</v>
      </c>
      <c r="C270" s="17">
        <v>7055</v>
      </c>
      <c r="D270" s="17">
        <v>1</v>
      </c>
      <c r="E270" s="17" t="s">
        <v>8</v>
      </c>
      <c r="F270" s="87" t="s">
        <v>181</v>
      </c>
      <c r="G270" s="17" t="s">
        <v>307</v>
      </c>
      <c r="I270" s="95" t="str">
        <f t="shared" si="4"/>
        <v>7055PFL</v>
      </c>
    </row>
    <row r="271" spans="1:9" x14ac:dyDescent="0.2">
      <c r="A271" s="85">
        <v>270</v>
      </c>
      <c r="B271" s="17" t="s">
        <v>377</v>
      </c>
      <c r="C271" s="17">
        <v>7055</v>
      </c>
      <c r="D271" s="17">
        <v>1</v>
      </c>
      <c r="E271" s="17" t="s">
        <v>11</v>
      </c>
      <c r="F271" s="87" t="s">
        <v>181</v>
      </c>
      <c r="G271" s="17" t="s">
        <v>308</v>
      </c>
      <c r="I271" s="95" t="str">
        <f t="shared" si="4"/>
        <v>7055PFR</v>
      </c>
    </row>
    <row r="272" spans="1:9" x14ac:dyDescent="0.2">
      <c r="A272" s="85">
        <v>271</v>
      </c>
      <c r="B272" s="17" t="s">
        <v>377</v>
      </c>
      <c r="C272" s="17">
        <v>7059</v>
      </c>
      <c r="D272" s="17">
        <v>2</v>
      </c>
      <c r="E272" s="17" t="s">
        <v>8</v>
      </c>
      <c r="F272" s="87" t="s">
        <v>181</v>
      </c>
      <c r="G272" s="17" t="s">
        <v>309</v>
      </c>
      <c r="I272" s="95" t="str">
        <f t="shared" si="4"/>
        <v>7059PFL</v>
      </c>
    </row>
    <row r="273" spans="1:9" x14ac:dyDescent="0.2">
      <c r="A273" s="85">
        <v>272</v>
      </c>
      <c r="B273" s="17" t="s">
        <v>377</v>
      </c>
      <c r="C273" s="17">
        <v>7059</v>
      </c>
      <c r="D273" s="17">
        <v>2</v>
      </c>
      <c r="E273" s="17" t="s">
        <v>11</v>
      </c>
      <c r="F273" s="87" t="s">
        <v>181</v>
      </c>
      <c r="G273" s="17" t="s">
        <v>310</v>
      </c>
      <c r="I273" s="95" t="str">
        <f t="shared" si="4"/>
        <v>7059PFR</v>
      </c>
    </row>
    <row r="274" spans="1:9" x14ac:dyDescent="0.2">
      <c r="A274" s="85">
        <v>273</v>
      </c>
      <c r="B274" s="17" t="s">
        <v>377</v>
      </c>
      <c r="C274" s="17">
        <v>7181</v>
      </c>
      <c r="D274" s="17">
        <v>1</v>
      </c>
      <c r="E274" s="17" t="s">
        <v>11</v>
      </c>
      <c r="F274" s="87" t="s">
        <v>181</v>
      </c>
      <c r="G274" s="17" t="s">
        <v>311</v>
      </c>
      <c r="I274" s="95" t="str">
        <f t="shared" si="4"/>
        <v>7181PFR</v>
      </c>
    </row>
    <row r="275" spans="1:9" x14ac:dyDescent="0.2">
      <c r="A275" s="85">
        <v>274</v>
      </c>
      <c r="B275" s="17" t="s">
        <v>377</v>
      </c>
      <c r="C275" s="17">
        <v>7296</v>
      </c>
      <c r="D275" s="17">
        <v>1</v>
      </c>
      <c r="E275" s="17" t="s">
        <v>11</v>
      </c>
      <c r="F275" s="87" t="s">
        <v>181</v>
      </c>
      <c r="G275" s="17" t="s">
        <v>318</v>
      </c>
      <c r="I275" s="95" t="str">
        <f t="shared" si="4"/>
        <v>7296PFR</v>
      </c>
    </row>
    <row r="276" spans="1:9" x14ac:dyDescent="0.2">
      <c r="A276" s="85">
        <v>275</v>
      </c>
      <c r="B276" s="17" t="s">
        <v>377</v>
      </c>
      <c r="C276" s="17">
        <v>7386</v>
      </c>
      <c r="D276" s="17">
        <v>2</v>
      </c>
      <c r="E276" s="17" t="s">
        <v>8</v>
      </c>
      <c r="F276" s="87" t="s">
        <v>181</v>
      </c>
      <c r="G276" s="17" t="s">
        <v>319</v>
      </c>
      <c r="I276" s="95" t="str">
        <f t="shared" si="4"/>
        <v>7386PFL</v>
      </c>
    </row>
    <row r="277" spans="1:9" x14ac:dyDescent="0.2">
      <c r="A277" s="85">
        <v>276</v>
      </c>
      <c r="B277" s="17" t="s">
        <v>377</v>
      </c>
      <c r="C277" s="17">
        <v>7468</v>
      </c>
      <c r="D277" s="17">
        <v>2</v>
      </c>
      <c r="E277" s="17" t="s">
        <v>8</v>
      </c>
      <c r="F277" s="87" t="s">
        <v>181</v>
      </c>
      <c r="G277" s="17" t="s">
        <v>321</v>
      </c>
      <c r="I277" s="95" t="str">
        <f t="shared" si="4"/>
        <v>7468PFL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CE91-7405-F843-9A78-2C012AE1A3DB}">
  <dimension ref="A2:G12"/>
  <sheetViews>
    <sheetView zoomScale="140" zoomScaleNormal="140" workbookViewId="0">
      <selection activeCell="A3" sqref="A3"/>
    </sheetView>
  </sheetViews>
  <sheetFormatPr baseColWidth="10" defaultRowHeight="15" x14ac:dyDescent="0.2"/>
  <cols>
    <col min="1" max="1" width="15.33203125" bestFit="1" customWidth="1"/>
    <col min="2" max="2" width="14.83203125" bestFit="1" customWidth="1"/>
    <col min="3" max="4" width="3.1640625" bestFit="1" customWidth="1"/>
    <col min="5" max="5" width="5.1640625" bestFit="1" customWidth="1"/>
    <col min="6" max="6" width="6.33203125" bestFit="1" customWidth="1"/>
    <col min="7" max="7" width="10" bestFit="1" customWidth="1"/>
  </cols>
  <sheetData>
    <row r="2" spans="1:7" x14ac:dyDescent="0.2">
      <c r="A2" t="s">
        <v>384</v>
      </c>
    </row>
    <row r="3" spans="1:7" x14ac:dyDescent="0.2">
      <c r="A3" s="63" t="s">
        <v>383</v>
      </c>
      <c r="B3" s="63" t="s">
        <v>381</v>
      </c>
    </row>
    <row r="4" spans="1:7" x14ac:dyDescent="0.2">
      <c r="A4" s="63" t="s">
        <v>336</v>
      </c>
      <c r="B4">
        <v>1</v>
      </c>
      <c r="C4">
        <v>2</v>
      </c>
      <c r="D4">
        <v>3</v>
      </c>
      <c r="E4" t="s">
        <v>382</v>
      </c>
      <c r="F4" t="s">
        <v>335</v>
      </c>
      <c r="G4" t="s">
        <v>337</v>
      </c>
    </row>
    <row r="5" spans="1:7" x14ac:dyDescent="0.2">
      <c r="A5" s="64" t="s">
        <v>97</v>
      </c>
      <c r="C5">
        <v>1</v>
      </c>
      <c r="D5">
        <v>7</v>
      </c>
      <c r="G5">
        <v>8</v>
      </c>
    </row>
    <row r="6" spans="1:7" x14ac:dyDescent="0.2">
      <c r="A6" s="64" t="s">
        <v>100</v>
      </c>
      <c r="B6">
        <v>1</v>
      </c>
      <c r="C6">
        <v>2</v>
      </c>
      <c r="D6">
        <v>2</v>
      </c>
      <c r="G6">
        <v>5</v>
      </c>
    </row>
    <row r="7" spans="1:7" x14ac:dyDescent="0.2">
      <c r="A7" s="64" t="s">
        <v>104</v>
      </c>
      <c r="B7">
        <v>12</v>
      </c>
      <c r="C7">
        <v>15</v>
      </c>
      <c r="D7">
        <v>15</v>
      </c>
      <c r="G7">
        <v>42</v>
      </c>
    </row>
    <row r="8" spans="1:7" x14ac:dyDescent="0.2">
      <c r="A8" s="64" t="s">
        <v>90</v>
      </c>
      <c r="B8">
        <v>1</v>
      </c>
      <c r="G8">
        <v>1</v>
      </c>
    </row>
    <row r="9" spans="1:7" x14ac:dyDescent="0.2">
      <c r="A9" s="64" t="s">
        <v>106</v>
      </c>
      <c r="B9">
        <v>1</v>
      </c>
      <c r="D9">
        <v>1</v>
      </c>
      <c r="G9">
        <v>2</v>
      </c>
    </row>
    <row r="10" spans="1:7" x14ac:dyDescent="0.2">
      <c r="A10" s="64" t="s">
        <v>108</v>
      </c>
      <c r="B10">
        <v>1</v>
      </c>
      <c r="C10">
        <v>2</v>
      </c>
      <c r="D10">
        <v>5</v>
      </c>
      <c r="E10">
        <v>1</v>
      </c>
      <c r="G10">
        <v>9</v>
      </c>
    </row>
    <row r="11" spans="1:7" x14ac:dyDescent="0.2">
      <c r="A11" s="64" t="s">
        <v>335</v>
      </c>
    </row>
    <row r="12" spans="1:7" x14ac:dyDescent="0.2">
      <c r="A12" s="64" t="s">
        <v>337</v>
      </c>
      <c r="B12">
        <v>16</v>
      </c>
      <c r="C12">
        <v>20</v>
      </c>
      <c r="D12">
        <v>30</v>
      </c>
      <c r="E12">
        <v>1</v>
      </c>
      <c r="G12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848E-FCDF-BF44-8B6B-51DB198F719E}">
  <dimension ref="A1:AG120"/>
  <sheetViews>
    <sheetView topLeftCell="Z1" workbookViewId="0">
      <pane ySplit="1" topLeftCell="A2" activePane="bottomLeft" state="frozen"/>
      <selection activeCell="N1" sqref="N1"/>
      <selection pane="bottomLeft" activeCell="AG2" sqref="AG2"/>
    </sheetView>
  </sheetViews>
  <sheetFormatPr baseColWidth="10" defaultRowHeight="15" x14ac:dyDescent="0.2"/>
  <cols>
    <col min="10" max="10" width="12.1640625" bestFit="1" customWidth="1"/>
    <col min="11" max="11" width="16" bestFit="1" customWidth="1"/>
    <col min="12" max="12" width="12.1640625" bestFit="1" customWidth="1"/>
    <col min="13" max="13" width="14.83203125" bestFit="1" customWidth="1"/>
    <col min="14" max="14" width="12.1640625" bestFit="1" customWidth="1"/>
    <col min="15" max="15" width="17.6640625" bestFit="1" customWidth="1"/>
    <col min="16" max="16" width="12.1640625" bestFit="1" customWidth="1"/>
    <col min="17" max="17" width="18.5" bestFit="1" customWidth="1"/>
    <col min="18" max="18" width="12.1640625" bestFit="1" customWidth="1"/>
    <col min="19" max="19" width="14.6640625" bestFit="1" customWidth="1"/>
    <col min="20" max="20" width="12.1640625" bestFit="1" customWidth="1"/>
    <col min="21" max="21" width="15.33203125" bestFit="1" customWidth="1"/>
    <col min="22" max="22" width="12.1640625" bestFit="1" customWidth="1"/>
    <col min="23" max="23" width="25.6640625" bestFit="1" customWidth="1"/>
    <col min="24" max="24" width="12.1640625" bestFit="1" customWidth="1"/>
    <col min="25" max="25" width="15.83203125" bestFit="1" customWidth="1"/>
    <col min="26" max="26" width="12.1640625" bestFit="1" customWidth="1"/>
    <col min="27" max="27" width="22" bestFit="1" customWidth="1"/>
    <col min="28" max="28" width="12.1640625" bestFit="1" customWidth="1"/>
    <col min="29" max="29" width="17.6640625" bestFit="1" customWidth="1"/>
  </cols>
  <sheetData>
    <row r="1" spans="1:33" s="7" customFormat="1" ht="73" customHeight="1" x14ac:dyDescent="0.2">
      <c r="A1" s="3" t="s">
        <v>0</v>
      </c>
      <c r="B1" s="3" t="s">
        <v>6</v>
      </c>
      <c r="C1" s="3" t="s">
        <v>75</v>
      </c>
      <c r="D1" s="3" t="s">
        <v>76</v>
      </c>
      <c r="E1" s="3"/>
      <c r="F1" s="34" t="s">
        <v>182</v>
      </c>
      <c r="G1" s="3" t="s">
        <v>339</v>
      </c>
      <c r="H1" s="3" t="s">
        <v>1</v>
      </c>
      <c r="I1" s="10" t="s">
        <v>3</v>
      </c>
      <c r="J1" s="4" t="s">
        <v>77</v>
      </c>
      <c r="K1" s="5" t="s">
        <v>340</v>
      </c>
      <c r="L1" s="5" t="s">
        <v>78</v>
      </c>
      <c r="M1" s="5" t="s">
        <v>341</v>
      </c>
      <c r="N1" s="5" t="s">
        <v>79</v>
      </c>
      <c r="O1" s="65" t="s">
        <v>342</v>
      </c>
      <c r="P1" s="5" t="s">
        <v>80</v>
      </c>
      <c r="Q1" s="5" t="s">
        <v>343</v>
      </c>
      <c r="R1" s="5" t="s">
        <v>81</v>
      </c>
      <c r="S1" s="65" t="s">
        <v>344</v>
      </c>
      <c r="T1" s="5" t="s">
        <v>82</v>
      </c>
      <c r="U1" s="5" t="s">
        <v>345</v>
      </c>
      <c r="V1" s="5" t="s">
        <v>83</v>
      </c>
      <c r="W1" s="5" t="s">
        <v>346</v>
      </c>
      <c r="X1" s="5" t="s">
        <v>84</v>
      </c>
      <c r="Y1" s="5" t="s">
        <v>347</v>
      </c>
      <c r="Z1" s="5" t="s">
        <v>85</v>
      </c>
      <c r="AA1" s="5" t="s">
        <v>348</v>
      </c>
      <c r="AB1" s="5" t="s">
        <v>86</v>
      </c>
      <c r="AC1" s="5" t="s">
        <v>349</v>
      </c>
      <c r="AD1" s="6" t="s">
        <v>87</v>
      </c>
      <c r="AF1" s="8" t="s">
        <v>88</v>
      </c>
      <c r="AG1" s="13" t="s">
        <v>89</v>
      </c>
    </row>
    <row r="2" spans="1:33" x14ac:dyDescent="0.2">
      <c r="B2" s="54" t="s">
        <v>9</v>
      </c>
      <c r="C2" s="25">
        <v>3</v>
      </c>
      <c r="D2" s="12" t="s">
        <v>100</v>
      </c>
      <c r="E2" s="19" t="s">
        <v>101</v>
      </c>
      <c r="F2" s="19">
        <v>1</v>
      </c>
      <c r="G2" s="12" t="s">
        <v>180</v>
      </c>
      <c r="H2" s="25" t="s">
        <v>8</v>
      </c>
      <c r="I2" s="26">
        <v>4</v>
      </c>
      <c r="J2" s="31" t="s">
        <v>94</v>
      </c>
      <c r="K2" s="1">
        <v>8</v>
      </c>
      <c r="L2" s="31" t="s">
        <v>92</v>
      </c>
      <c r="M2" s="1">
        <v>1</v>
      </c>
      <c r="N2" s="31" t="s">
        <v>93</v>
      </c>
      <c r="O2" s="1">
        <v>2</v>
      </c>
      <c r="P2" s="31" t="s">
        <v>94</v>
      </c>
      <c r="Q2" s="1">
        <v>4</v>
      </c>
      <c r="R2" s="31" t="s">
        <v>93</v>
      </c>
      <c r="S2" s="1">
        <v>2</v>
      </c>
      <c r="T2" s="31" t="s">
        <v>94</v>
      </c>
      <c r="U2" s="1">
        <v>8</v>
      </c>
      <c r="V2" s="31" t="s">
        <v>92</v>
      </c>
      <c r="W2" s="1">
        <v>1</v>
      </c>
      <c r="X2" s="31" t="s">
        <v>93</v>
      </c>
      <c r="Y2" s="1">
        <v>0.5</v>
      </c>
      <c r="Z2" s="31" t="s">
        <v>94</v>
      </c>
      <c r="AA2" s="1">
        <v>256</v>
      </c>
      <c r="AB2" s="31" t="s">
        <v>92</v>
      </c>
      <c r="AC2" s="1">
        <v>1</v>
      </c>
      <c r="AD2" s="31" t="s">
        <v>95</v>
      </c>
    </row>
    <row r="3" spans="1:33" x14ac:dyDescent="0.2">
      <c r="B3" s="54" t="s">
        <v>9</v>
      </c>
      <c r="C3" s="25">
        <v>3</v>
      </c>
      <c r="D3" s="11" t="s">
        <v>97</v>
      </c>
      <c r="E3" s="31" t="s">
        <v>98</v>
      </c>
      <c r="F3" s="19">
        <v>1</v>
      </c>
      <c r="G3" s="12" t="s">
        <v>180</v>
      </c>
      <c r="H3" s="25" t="s">
        <v>11</v>
      </c>
      <c r="I3" s="32">
        <v>8</v>
      </c>
      <c r="J3" s="31" t="s">
        <v>173</v>
      </c>
      <c r="K3" s="1">
        <v>0.12</v>
      </c>
      <c r="L3" s="31" t="s">
        <v>92</v>
      </c>
      <c r="M3" s="1">
        <v>0.5</v>
      </c>
      <c r="N3" s="31" t="s">
        <v>93</v>
      </c>
      <c r="O3" s="1">
        <v>2</v>
      </c>
      <c r="P3" s="31" t="s">
        <v>92</v>
      </c>
      <c r="Q3" s="1">
        <v>0.25</v>
      </c>
      <c r="R3" s="31" t="s">
        <v>93</v>
      </c>
      <c r="S3" s="1">
        <v>2</v>
      </c>
      <c r="T3" s="31" t="s">
        <v>92</v>
      </c>
      <c r="U3" s="1">
        <v>0.12</v>
      </c>
      <c r="V3" s="31" t="s">
        <v>92</v>
      </c>
      <c r="W3" s="1">
        <v>1</v>
      </c>
      <c r="X3" s="31" t="s">
        <v>93</v>
      </c>
      <c r="Y3" s="1">
        <v>0.5</v>
      </c>
      <c r="Z3" s="31" t="s">
        <v>94</v>
      </c>
      <c r="AA3" s="1">
        <v>256</v>
      </c>
      <c r="AB3" s="31" t="s">
        <v>92</v>
      </c>
      <c r="AC3" s="1">
        <v>1</v>
      </c>
      <c r="AD3" s="31" t="s">
        <v>95</v>
      </c>
    </row>
    <row r="4" spans="1:33" x14ac:dyDescent="0.2">
      <c r="B4" s="54" t="s">
        <v>9</v>
      </c>
      <c r="C4" s="25">
        <v>2</v>
      </c>
      <c r="D4" s="12" t="s">
        <v>100</v>
      </c>
      <c r="E4" s="19" t="s">
        <v>101</v>
      </c>
      <c r="F4" s="19">
        <v>1</v>
      </c>
      <c r="G4" s="12" t="s">
        <v>180</v>
      </c>
      <c r="H4" s="25" t="s">
        <v>11</v>
      </c>
      <c r="I4" s="32">
        <v>11.1</v>
      </c>
      <c r="J4" s="31" t="s">
        <v>173</v>
      </c>
      <c r="K4" s="1">
        <v>0.12</v>
      </c>
      <c r="L4" s="31" t="s">
        <v>92</v>
      </c>
      <c r="M4" s="1">
        <v>0.5</v>
      </c>
      <c r="N4" s="31" t="s">
        <v>93</v>
      </c>
      <c r="O4" s="1">
        <v>2</v>
      </c>
      <c r="P4" s="31" t="s">
        <v>92</v>
      </c>
      <c r="Q4" s="1">
        <v>0.25</v>
      </c>
      <c r="R4" s="31" t="s">
        <v>93</v>
      </c>
      <c r="S4" s="1">
        <v>2</v>
      </c>
      <c r="T4" s="31" t="s">
        <v>92</v>
      </c>
      <c r="U4" s="1">
        <v>0.12</v>
      </c>
      <c r="V4" s="31" t="s">
        <v>92</v>
      </c>
      <c r="W4" s="1">
        <v>1</v>
      </c>
      <c r="X4" s="31" t="s">
        <v>93</v>
      </c>
      <c r="Y4" s="1">
        <v>0.5</v>
      </c>
      <c r="Z4" s="31" t="s">
        <v>92</v>
      </c>
      <c r="AA4" s="1">
        <v>32</v>
      </c>
      <c r="AB4" s="31" t="s">
        <v>92</v>
      </c>
      <c r="AC4" s="1">
        <v>1</v>
      </c>
      <c r="AD4" s="31" t="s">
        <v>95</v>
      </c>
    </row>
    <row r="5" spans="1:33" x14ac:dyDescent="0.2">
      <c r="B5" s="54" t="s">
        <v>9</v>
      </c>
      <c r="C5" s="25">
        <v>2</v>
      </c>
      <c r="D5" s="12" t="s">
        <v>100</v>
      </c>
      <c r="E5" s="19" t="s">
        <v>101</v>
      </c>
      <c r="F5" s="19">
        <v>1</v>
      </c>
      <c r="G5" s="12" t="s">
        <v>180</v>
      </c>
      <c r="H5" s="25" t="s">
        <v>11</v>
      </c>
      <c r="I5" s="32">
        <v>11.2</v>
      </c>
      <c r="J5" s="31" t="s">
        <v>173</v>
      </c>
      <c r="K5" s="1">
        <v>0.12</v>
      </c>
      <c r="L5" s="31" t="s">
        <v>92</v>
      </c>
      <c r="M5" s="1">
        <v>1</v>
      </c>
      <c r="N5" s="31" t="s">
        <v>93</v>
      </c>
      <c r="O5" s="1">
        <v>2</v>
      </c>
      <c r="P5" s="31" t="s">
        <v>94</v>
      </c>
      <c r="Q5" s="1">
        <v>4</v>
      </c>
      <c r="R5" s="31" t="s">
        <v>93</v>
      </c>
      <c r="S5" s="1">
        <v>2</v>
      </c>
      <c r="T5" s="31" t="s">
        <v>92</v>
      </c>
      <c r="U5" s="1">
        <v>0.12</v>
      </c>
      <c r="V5" s="31" t="s">
        <v>92</v>
      </c>
      <c r="W5" s="1">
        <v>1</v>
      </c>
      <c r="X5" s="31" t="s">
        <v>93</v>
      </c>
      <c r="Y5" s="1">
        <v>0.5</v>
      </c>
      <c r="Z5" s="31" t="s">
        <v>94</v>
      </c>
      <c r="AA5" s="1">
        <v>256</v>
      </c>
      <c r="AB5" s="31" t="s">
        <v>92</v>
      </c>
      <c r="AC5" s="1">
        <v>1</v>
      </c>
      <c r="AD5" s="31" t="s">
        <v>95</v>
      </c>
    </row>
    <row r="6" spans="1:33" x14ac:dyDescent="0.2">
      <c r="B6" s="54" t="s">
        <v>9</v>
      </c>
      <c r="E6" s="1" t="s">
        <v>325</v>
      </c>
      <c r="F6" s="1"/>
      <c r="G6" s="12" t="s">
        <v>180</v>
      </c>
      <c r="H6" t="s">
        <v>8</v>
      </c>
      <c r="I6">
        <v>1</v>
      </c>
      <c r="J6" s="1" t="s">
        <v>92</v>
      </c>
      <c r="K6" s="1">
        <v>0.12</v>
      </c>
      <c r="L6" s="1" t="s">
        <v>92</v>
      </c>
      <c r="M6" s="1">
        <v>0.5</v>
      </c>
      <c r="N6" s="1" t="s">
        <v>93</v>
      </c>
      <c r="O6" s="1">
        <v>2</v>
      </c>
      <c r="P6" s="1" t="s">
        <v>92</v>
      </c>
      <c r="Q6" s="1">
        <v>0.25</v>
      </c>
      <c r="R6" s="1" t="s">
        <v>93</v>
      </c>
      <c r="S6" s="1">
        <v>2</v>
      </c>
      <c r="T6" s="1" t="s">
        <v>92</v>
      </c>
      <c r="U6" s="1">
        <v>0.12</v>
      </c>
      <c r="V6" s="1" t="s">
        <v>94</v>
      </c>
      <c r="W6" s="1">
        <v>4</v>
      </c>
      <c r="X6" s="1" t="s">
        <v>93</v>
      </c>
      <c r="Y6" s="1">
        <v>0.5</v>
      </c>
      <c r="Z6" s="1" t="s">
        <v>94</v>
      </c>
      <c r="AA6" s="1">
        <v>256</v>
      </c>
      <c r="AB6" s="1" t="s">
        <v>92</v>
      </c>
      <c r="AC6" s="1">
        <v>1</v>
      </c>
      <c r="AD6" s="1" t="s">
        <v>95</v>
      </c>
    </row>
    <row r="7" spans="1:33" x14ac:dyDescent="0.2">
      <c r="B7" s="54" t="s">
        <v>9</v>
      </c>
      <c r="C7" s="25">
        <v>3</v>
      </c>
      <c r="D7" s="11" t="s">
        <v>104</v>
      </c>
      <c r="E7" s="19" t="s">
        <v>105</v>
      </c>
      <c r="F7" s="19">
        <v>1</v>
      </c>
      <c r="G7" s="12" t="s">
        <v>180</v>
      </c>
      <c r="H7" s="25" t="s">
        <v>11</v>
      </c>
      <c r="I7" s="32">
        <v>17</v>
      </c>
      <c r="J7" s="31" t="s">
        <v>173</v>
      </c>
      <c r="K7" s="1">
        <v>0.12</v>
      </c>
      <c r="L7" s="31" t="s">
        <v>92</v>
      </c>
      <c r="M7" s="1">
        <v>0.5</v>
      </c>
      <c r="N7" s="31" t="s">
        <v>93</v>
      </c>
      <c r="O7" s="1">
        <v>2</v>
      </c>
      <c r="P7" s="31" t="s">
        <v>92</v>
      </c>
      <c r="Q7" s="1">
        <v>0.25</v>
      </c>
      <c r="R7" s="31" t="s">
        <v>93</v>
      </c>
      <c r="S7" s="1">
        <v>2</v>
      </c>
      <c r="T7" s="31" t="s">
        <v>92</v>
      </c>
      <c r="U7" s="1">
        <v>0.12</v>
      </c>
      <c r="V7" s="31" t="s">
        <v>92</v>
      </c>
      <c r="W7" s="1">
        <v>1</v>
      </c>
      <c r="X7" s="31" t="s">
        <v>93</v>
      </c>
      <c r="Y7" s="1">
        <v>0.5</v>
      </c>
      <c r="Z7" s="31" t="s">
        <v>94</v>
      </c>
      <c r="AA7" s="1">
        <v>256</v>
      </c>
      <c r="AB7" s="31" t="s">
        <v>92</v>
      </c>
      <c r="AC7" s="1">
        <v>1</v>
      </c>
      <c r="AD7" s="31" t="s">
        <v>95</v>
      </c>
    </row>
    <row r="8" spans="1:33" x14ac:dyDescent="0.2">
      <c r="B8" s="54" t="s">
        <v>9</v>
      </c>
      <c r="E8" s="1" t="s">
        <v>326</v>
      </c>
      <c r="F8" s="1"/>
      <c r="G8" s="12" t="s">
        <v>180</v>
      </c>
      <c r="H8" t="s">
        <v>8</v>
      </c>
      <c r="I8">
        <v>2</v>
      </c>
      <c r="J8" s="1" t="s">
        <v>92</v>
      </c>
      <c r="K8" s="1">
        <v>0.12</v>
      </c>
      <c r="L8" s="1" t="s">
        <v>92</v>
      </c>
      <c r="M8" s="1">
        <v>0.5</v>
      </c>
      <c r="N8" s="1" t="s">
        <v>93</v>
      </c>
      <c r="O8" s="1">
        <v>2</v>
      </c>
      <c r="P8" s="1" t="s">
        <v>92</v>
      </c>
      <c r="Q8" s="1">
        <v>0.25</v>
      </c>
      <c r="R8" s="1" t="s">
        <v>93</v>
      </c>
      <c r="S8" s="1">
        <v>2</v>
      </c>
      <c r="T8" s="1" t="s">
        <v>92</v>
      </c>
      <c r="U8" s="1">
        <v>0.12</v>
      </c>
      <c r="V8" s="1" t="s">
        <v>92</v>
      </c>
      <c r="W8" s="1">
        <v>1</v>
      </c>
      <c r="X8" s="1" t="s">
        <v>93</v>
      </c>
      <c r="Y8" s="1">
        <v>0.5</v>
      </c>
      <c r="Z8" s="1" t="s">
        <v>94</v>
      </c>
      <c r="AA8" s="1">
        <v>256</v>
      </c>
      <c r="AB8" s="1" t="s">
        <v>92</v>
      </c>
      <c r="AC8" s="1">
        <v>1</v>
      </c>
      <c r="AD8" s="1" t="s">
        <v>95</v>
      </c>
    </row>
    <row r="9" spans="1:33" x14ac:dyDescent="0.2">
      <c r="B9" s="54" t="s">
        <v>9</v>
      </c>
      <c r="E9" s="1" t="s">
        <v>327</v>
      </c>
      <c r="F9" s="1"/>
      <c r="G9" s="12" t="s">
        <v>180</v>
      </c>
      <c r="H9" t="s">
        <v>11</v>
      </c>
      <c r="I9">
        <v>3</v>
      </c>
      <c r="J9" s="1" t="s">
        <v>92</v>
      </c>
      <c r="K9" s="1">
        <v>0.12</v>
      </c>
      <c r="L9" s="1" t="s">
        <v>92</v>
      </c>
      <c r="M9" s="1">
        <v>0.5</v>
      </c>
      <c r="N9" s="1" t="s">
        <v>93</v>
      </c>
      <c r="O9" s="1">
        <v>2</v>
      </c>
      <c r="P9" s="1" t="s">
        <v>94</v>
      </c>
      <c r="Q9" s="1">
        <v>4</v>
      </c>
      <c r="R9" s="1" t="s">
        <v>93</v>
      </c>
      <c r="S9" s="1">
        <v>2</v>
      </c>
      <c r="T9" s="1" t="s">
        <v>92</v>
      </c>
      <c r="U9" s="1">
        <v>0.12</v>
      </c>
      <c r="V9" s="1" t="s">
        <v>92</v>
      </c>
      <c r="W9" s="1">
        <v>1</v>
      </c>
      <c r="X9" s="1" t="s">
        <v>93</v>
      </c>
      <c r="Y9" s="1">
        <v>0.5</v>
      </c>
      <c r="Z9" s="1" t="s">
        <v>94</v>
      </c>
      <c r="AA9" s="1">
        <v>256</v>
      </c>
      <c r="AB9" s="1" t="s">
        <v>92</v>
      </c>
      <c r="AC9" s="1">
        <v>1</v>
      </c>
      <c r="AD9" s="1" t="s">
        <v>95</v>
      </c>
    </row>
    <row r="10" spans="1:33" x14ac:dyDescent="0.2">
      <c r="B10" s="54" t="s">
        <v>9</v>
      </c>
      <c r="E10" s="1" t="s">
        <v>326</v>
      </c>
      <c r="F10" s="1"/>
      <c r="G10" s="12" t="s">
        <v>180</v>
      </c>
      <c r="H10" t="s">
        <v>8</v>
      </c>
      <c r="I10">
        <v>4</v>
      </c>
      <c r="J10" s="1" t="s">
        <v>103</v>
      </c>
      <c r="K10" s="1">
        <v>2</v>
      </c>
      <c r="L10" s="1" t="s">
        <v>92</v>
      </c>
      <c r="M10" s="1">
        <v>2</v>
      </c>
      <c r="N10" s="1" t="s">
        <v>93</v>
      </c>
      <c r="O10" s="1">
        <v>2</v>
      </c>
      <c r="P10" s="1" t="s">
        <v>94</v>
      </c>
      <c r="Q10" s="1">
        <v>4</v>
      </c>
      <c r="R10" s="1" t="s">
        <v>93</v>
      </c>
      <c r="S10" s="1">
        <v>2</v>
      </c>
      <c r="T10" s="1" t="s">
        <v>94</v>
      </c>
      <c r="U10" s="1">
        <v>8</v>
      </c>
      <c r="V10" s="1" t="s">
        <v>92</v>
      </c>
      <c r="W10" s="1">
        <v>1</v>
      </c>
      <c r="X10" s="1" t="s">
        <v>93</v>
      </c>
      <c r="Y10" s="1">
        <v>0.5</v>
      </c>
      <c r="Z10" s="1" t="s">
        <v>94</v>
      </c>
      <c r="AA10" s="1">
        <v>256</v>
      </c>
      <c r="AB10" s="1" t="s">
        <v>92</v>
      </c>
      <c r="AC10" s="1">
        <v>1</v>
      </c>
      <c r="AD10" s="1" t="s">
        <v>95</v>
      </c>
    </row>
    <row r="11" spans="1:33" x14ac:dyDescent="0.2">
      <c r="B11" s="54" t="s">
        <v>9</v>
      </c>
      <c r="E11" s="1" t="s">
        <v>325</v>
      </c>
      <c r="F11" s="1"/>
      <c r="G11" s="12" t="s">
        <v>180</v>
      </c>
      <c r="H11" t="s">
        <v>11</v>
      </c>
      <c r="I11">
        <v>5</v>
      </c>
      <c r="J11" s="1" t="s">
        <v>92</v>
      </c>
      <c r="K11" s="1">
        <v>0.12</v>
      </c>
      <c r="L11" s="1" t="s">
        <v>92</v>
      </c>
      <c r="M11" s="1">
        <v>0.5</v>
      </c>
      <c r="N11" s="1" t="s">
        <v>93</v>
      </c>
      <c r="O11" s="1">
        <v>2</v>
      </c>
      <c r="P11" s="1" t="s">
        <v>92</v>
      </c>
      <c r="Q11" s="1">
        <v>0.25</v>
      </c>
      <c r="R11" s="1" t="s">
        <v>93</v>
      </c>
      <c r="S11" s="1">
        <v>2</v>
      </c>
      <c r="T11" s="1" t="s">
        <v>92</v>
      </c>
      <c r="U11" s="1">
        <v>0.12</v>
      </c>
      <c r="V11" s="1" t="s">
        <v>92</v>
      </c>
      <c r="W11" s="1">
        <v>1</v>
      </c>
      <c r="X11" s="1" t="s">
        <v>93</v>
      </c>
      <c r="Y11" s="1">
        <v>0.5</v>
      </c>
      <c r="Z11" s="1" t="s">
        <v>92</v>
      </c>
      <c r="AA11" s="1">
        <v>32</v>
      </c>
      <c r="AB11" s="1" t="s">
        <v>92</v>
      </c>
      <c r="AC11" s="1">
        <v>1</v>
      </c>
      <c r="AD11" s="1" t="s">
        <v>95</v>
      </c>
    </row>
    <row r="12" spans="1:33" x14ac:dyDescent="0.2">
      <c r="B12" s="54" t="s">
        <v>9</v>
      </c>
      <c r="E12" s="1" t="s">
        <v>327</v>
      </c>
      <c r="F12" s="1"/>
      <c r="G12" s="12" t="s">
        <v>180</v>
      </c>
      <c r="H12" t="s">
        <v>11</v>
      </c>
      <c r="I12">
        <v>6</v>
      </c>
      <c r="J12" s="1" t="s">
        <v>92</v>
      </c>
      <c r="K12" s="1">
        <v>0.12</v>
      </c>
      <c r="L12" s="1" t="s">
        <v>92</v>
      </c>
      <c r="M12" s="1">
        <v>0.5</v>
      </c>
      <c r="N12" s="1" t="s">
        <v>93</v>
      </c>
      <c r="O12" s="1">
        <v>2</v>
      </c>
      <c r="P12" s="1" t="s">
        <v>92</v>
      </c>
      <c r="Q12" s="1">
        <v>0.25</v>
      </c>
      <c r="R12" s="1" t="s">
        <v>93</v>
      </c>
      <c r="S12" s="1">
        <v>2</v>
      </c>
      <c r="T12" s="1" t="s">
        <v>92</v>
      </c>
      <c r="U12" s="1">
        <v>0.12</v>
      </c>
      <c r="V12" s="1" t="s">
        <v>92</v>
      </c>
      <c r="W12" s="1">
        <v>1</v>
      </c>
      <c r="X12" s="1" t="s">
        <v>93</v>
      </c>
      <c r="Y12" s="1">
        <v>0.5</v>
      </c>
      <c r="Z12" s="1" t="s">
        <v>94</v>
      </c>
      <c r="AA12" s="1">
        <v>256</v>
      </c>
      <c r="AB12" s="1" t="s">
        <v>92</v>
      </c>
      <c r="AC12" s="1">
        <v>1</v>
      </c>
      <c r="AD12" s="1" t="s">
        <v>95</v>
      </c>
    </row>
    <row r="13" spans="1:33" x14ac:dyDescent="0.2">
      <c r="B13" s="54" t="s">
        <v>9</v>
      </c>
      <c r="E13" s="1" t="s">
        <v>327</v>
      </c>
      <c r="F13" s="1"/>
      <c r="G13" s="12" t="s">
        <v>180</v>
      </c>
      <c r="H13" t="s">
        <v>8</v>
      </c>
      <c r="I13">
        <v>7</v>
      </c>
      <c r="J13" s="1" t="s">
        <v>92</v>
      </c>
      <c r="K13" s="1">
        <v>0.12</v>
      </c>
      <c r="L13" s="1" t="s">
        <v>92</v>
      </c>
      <c r="M13" s="1">
        <v>0.5</v>
      </c>
      <c r="N13" s="1" t="s">
        <v>93</v>
      </c>
      <c r="O13" s="1">
        <v>2</v>
      </c>
      <c r="P13" s="1" t="s">
        <v>92</v>
      </c>
      <c r="Q13" s="1">
        <v>0.25</v>
      </c>
      <c r="R13" s="1" t="s">
        <v>93</v>
      </c>
      <c r="S13" s="1">
        <v>2</v>
      </c>
      <c r="T13" s="1" t="s">
        <v>92</v>
      </c>
      <c r="U13" s="1">
        <v>0.12</v>
      </c>
      <c r="V13" s="1" t="s">
        <v>92</v>
      </c>
      <c r="W13" s="1">
        <v>1</v>
      </c>
      <c r="X13" s="1" t="s">
        <v>93</v>
      </c>
      <c r="Y13" s="1">
        <v>0.5</v>
      </c>
      <c r="Z13" s="1" t="s">
        <v>94</v>
      </c>
      <c r="AA13" s="1">
        <v>256</v>
      </c>
      <c r="AB13" s="1" t="s">
        <v>92</v>
      </c>
      <c r="AC13" s="1">
        <v>1</v>
      </c>
      <c r="AD13" s="1" t="s">
        <v>95</v>
      </c>
    </row>
    <row r="14" spans="1:33" x14ac:dyDescent="0.2">
      <c r="B14" s="54" t="s">
        <v>9</v>
      </c>
      <c r="C14" s="25">
        <v>2</v>
      </c>
      <c r="D14" s="12" t="s">
        <v>97</v>
      </c>
      <c r="E14" s="19" t="s">
        <v>98</v>
      </c>
      <c r="F14" s="19">
        <v>1</v>
      </c>
      <c r="G14" s="12" t="s">
        <v>180</v>
      </c>
      <c r="H14" s="25" t="s">
        <v>8</v>
      </c>
      <c r="I14" s="32">
        <v>30.1</v>
      </c>
      <c r="J14" s="31" t="s">
        <v>173</v>
      </c>
      <c r="K14" s="1">
        <v>0.12</v>
      </c>
      <c r="L14" s="31" t="s">
        <v>92</v>
      </c>
      <c r="M14" s="1">
        <v>0.5</v>
      </c>
      <c r="N14" s="31" t="s">
        <v>93</v>
      </c>
      <c r="O14" s="1">
        <v>2</v>
      </c>
      <c r="P14" s="31" t="s">
        <v>92</v>
      </c>
      <c r="Q14" s="1">
        <v>0.25</v>
      </c>
      <c r="R14" s="31" t="s">
        <v>93</v>
      </c>
      <c r="S14" s="1">
        <v>2</v>
      </c>
      <c r="T14" s="31" t="s">
        <v>92</v>
      </c>
      <c r="U14" s="1">
        <v>0.12</v>
      </c>
      <c r="V14" s="31" t="s">
        <v>92</v>
      </c>
      <c r="W14" s="1">
        <v>1</v>
      </c>
      <c r="X14" s="31" t="s">
        <v>93</v>
      </c>
      <c r="Y14" s="1">
        <v>0.5</v>
      </c>
      <c r="Z14" s="31" t="s">
        <v>94</v>
      </c>
      <c r="AA14" s="1">
        <v>256</v>
      </c>
      <c r="AB14" s="31" t="s">
        <v>92</v>
      </c>
      <c r="AC14" s="1">
        <v>1</v>
      </c>
      <c r="AD14" s="31" t="s">
        <v>95</v>
      </c>
    </row>
    <row r="15" spans="1:33" x14ac:dyDescent="0.2">
      <c r="B15" s="54" t="s">
        <v>9</v>
      </c>
      <c r="E15" s="1" t="s">
        <v>328</v>
      </c>
      <c r="F15" s="1"/>
      <c r="G15" s="12" t="s">
        <v>180</v>
      </c>
      <c r="H15" t="s">
        <v>8</v>
      </c>
      <c r="I15">
        <v>8</v>
      </c>
      <c r="J15" s="1" t="s">
        <v>92</v>
      </c>
      <c r="K15" s="1">
        <v>0.12</v>
      </c>
      <c r="L15" s="1" t="s">
        <v>92</v>
      </c>
      <c r="M15" s="1">
        <v>0.5</v>
      </c>
      <c r="N15" s="1" t="s">
        <v>93</v>
      </c>
      <c r="O15" s="1">
        <v>2</v>
      </c>
      <c r="P15" s="1" t="s">
        <v>92</v>
      </c>
      <c r="Q15" s="1">
        <v>0.25</v>
      </c>
      <c r="R15" s="1" t="s">
        <v>93</v>
      </c>
      <c r="S15" s="1">
        <v>2</v>
      </c>
      <c r="T15" s="1" t="s">
        <v>92</v>
      </c>
      <c r="U15" s="1">
        <v>0.12</v>
      </c>
      <c r="V15" s="1" t="s">
        <v>92</v>
      </c>
      <c r="W15" s="1">
        <v>1</v>
      </c>
      <c r="X15" s="1" t="s">
        <v>93</v>
      </c>
      <c r="Y15" s="1">
        <v>0.5</v>
      </c>
      <c r="Z15" s="1" t="s">
        <v>94</v>
      </c>
      <c r="AA15" s="1">
        <v>256</v>
      </c>
      <c r="AB15" s="1" t="s">
        <v>92</v>
      </c>
      <c r="AC15" s="1">
        <v>1</v>
      </c>
      <c r="AD15" s="1" t="s">
        <v>95</v>
      </c>
    </row>
    <row r="16" spans="1:33" x14ac:dyDescent="0.2">
      <c r="B16" s="54" t="s">
        <v>9</v>
      </c>
      <c r="E16" s="1" t="s">
        <v>329</v>
      </c>
      <c r="F16" s="1"/>
      <c r="G16" s="12" t="s">
        <v>180</v>
      </c>
      <c r="H16" t="s">
        <v>8</v>
      </c>
      <c r="I16">
        <v>8</v>
      </c>
      <c r="J16" s="1" t="s">
        <v>92</v>
      </c>
      <c r="K16" s="1">
        <v>0.12</v>
      </c>
      <c r="L16" s="1" t="s">
        <v>92</v>
      </c>
      <c r="M16" s="1">
        <v>0.5</v>
      </c>
      <c r="N16" s="1" t="s">
        <v>93</v>
      </c>
      <c r="O16" s="1">
        <v>2</v>
      </c>
      <c r="P16" s="1" t="s">
        <v>92</v>
      </c>
      <c r="Q16" s="1">
        <v>0.25</v>
      </c>
      <c r="R16" s="1" t="s">
        <v>93</v>
      </c>
      <c r="S16" s="1">
        <v>2</v>
      </c>
      <c r="T16" s="1" t="s">
        <v>92</v>
      </c>
      <c r="U16" s="1">
        <v>0.12</v>
      </c>
      <c r="V16" s="1" t="s">
        <v>92</v>
      </c>
      <c r="W16" s="1">
        <v>1</v>
      </c>
      <c r="X16" s="1" t="s">
        <v>93</v>
      </c>
      <c r="Y16" s="1">
        <v>0.5</v>
      </c>
      <c r="Z16" s="1" t="s">
        <v>94</v>
      </c>
      <c r="AA16" s="1">
        <v>256</v>
      </c>
      <c r="AB16" s="1" t="s">
        <v>92</v>
      </c>
      <c r="AC16" s="1">
        <v>1</v>
      </c>
      <c r="AD16" s="1" t="s">
        <v>95</v>
      </c>
    </row>
    <row r="17" spans="2:30" x14ac:dyDescent="0.2">
      <c r="B17" s="54" t="s">
        <v>9</v>
      </c>
      <c r="C17" s="25">
        <v>3</v>
      </c>
      <c r="D17" s="11" t="s">
        <v>106</v>
      </c>
      <c r="E17" s="31" t="s">
        <v>338</v>
      </c>
      <c r="F17" s="19">
        <v>1</v>
      </c>
      <c r="G17" s="12" t="s">
        <v>180</v>
      </c>
      <c r="H17" s="25" t="s">
        <v>11</v>
      </c>
      <c r="I17" s="32">
        <v>31</v>
      </c>
      <c r="J17" s="31" t="s">
        <v>173</v>
      </c>
      <c r="K17" s="1">
        <v>0.12</v>
      </c>
      <c r="L17" s="31" t="s">
        <v>92</v>
      </c>
      <c r="M17" s="1">
        <v>0.5</v>
      </c>
      <c r="N17" s="31" t="s">
        <v>93</v>
      </c>
      <c r="O17" s="1">
        <v>2</v>
      </c>
      <c r="P17" s="31" t="s">
        <v>92</v>
      </c>
      <c r="Q17" s="1">
        <v>0.25</v>
      </c>
      <c r="R17" s="31" t="s">
        <v>93</v>
      </c>
      <c r="S17" s="1">
        <v>2</v>
      </c>
      <c r="T17" s="31" t="s">
        <v>92</v>
      </c>
      <c r="U17" s="1">
        <v>0.12</v>
      </c>
      <c r="V17" s="31" t="s">
        <v>92</v>
      </c>
      <c r="W17" s="1">
        <v>1</v>
      </c>
      <c r="X17" s="31" t="s">
        <v>93</v>
      </c>
      <c r="Y17" s="1">
        <v>0.5</v>
      </c>
      <c r="Z17" s="31" t="s">
        <v>92</v>
      </c>
      <c r="AA17" s="1">
        <v>256</v>
      </c>
      <c r="AB17" s="31" t="s">
        <v>92</v>
      </c>
      <c r="AC17" s="1">
        <v>1</v>
      </c>
      <c r="AD17" s="31" t="s">
        <v>95</v>
      </c>
    </row>
    <row r="18" spans="2:30" x14ac:dyDescent="0.2">
      <c r="B18" s="54" t="s">
        <v>9</v>
      </c>
      <c r="E18" s="1" t="s">
        <v>330</v>
      </c>
      <c r="F18" s="1"/>
      <c r="G18" s="12" t="s">
        <v>180</v>
      </c>
      <c r="H18" t="s">
        <v>8</v>
      </c>
      <c r="I18">
        <v>9</v>
      </c>
      <c r="J18" s="1" t="s">
        <v>103</v>
      </c>
      <c r="K18" s="1">
        <v>1</v>
      </c>
      <c r="L18" s="1" t="s">
        <v>92</v>
      </c>
      <c r="M18" s="1">
        <v>0.5</v>
      </c>
      <c r="N18" s="1" t="s">
        <v>93</v>
      </c>
      <c r="O18" s="1">
        <v>2</v>
      </c>
      <c r="P18" s="1" t="s">
        <v>92</v>
      </c>
      <c r="Q18" s="1">
        <v>0.25</v>
      </c>
      <c r="R18" s="1" t="s">
        <v>93</v>
      </c>
      <c r="S18" s="1">
        <v>2</v>
      </c>
      <c r="T18" s="1" t="s">
        <v>94</v>
      </c>
      <c r="U18" s="1">
        <v>4</v>
      </c>
      <c r="V18" s="1" t="s">
        <v>92</v>
      </c>
      <c r="W18" s="1">
        <v>1</v>
      </c>
      <c r="X18" s="1" t="s">
        <v>93</v>
      </c>
      <c r="Y18" s="1">
        <v>0.5</v>
      </c>
      <c r="Z18" s="1" t="s">
        <v>92</v>
      </c>
      <c r="AA18" s="1">
        <v>32</v>
      </c>
      <c r="AB18" s="1" t="s">
        <v>92</v>
      </c>
      <c r="AC18" s="1">
        <v>1</v>
      </c>
      <c r="AD18" s="1" t="s">
        <v>95</v>
      </c>
    </row>
    <row r="19" spans="2:30" x14ac:dyDescent="0.2">
      <c r="B19" s="54" t="s">
        <v>9</v>
      </c>
      <c r="E19" s="1" t="s">
        <v>327</v>
      </c>
      <c r="F19" s="1"/>
      <c r="G19" s="12" t="s">
        <v>180</v>
      </c>
      <c r="H19" t="s">
        <v>11</v>
      </c>
      <c r="I19">
        <v>72</v>
      </c>
      <c r="J19" s="1" t="s">
        <v>92</v>
      </c>
      <c r="K19" s="1">
        <v>0.12</v>
      </c>
      <c r="L19" s="1" t="s">
        <v>92</v>
      </c>
      <c r="M19" s="1">
        <v>0.5</v>
      </c>
      <c r="N19" s="1" t="s">
        <v>93</v>
      </c>
      <c r="O19" s="1">
        <v>2</v>
      </c>
      <c r="P19" s="1" t="s">
        <v>92</v>
      </c>
      <c r="Q19" s="1">
        <v>0.25</v>
      </c>
      <c r="R19" s="1" t="s">
        <v>93</v>
      </c>
      <c r="S19" s="1">
        <v>2</v>
      </c>
      <c r="T19" s="1" t="s">
        <v>92</v>
      </c>
      <c r="U19" s="1">
        <v>0.12</v>
      </c>
      <c r="V19" s="1" t="s">
        <v>92</v>
      </c>
      <c r="W19" s="1">
        <v>1</v>
      </c>
      <c r="X19" s="1" t="s">
        <v>93</v>
      </c>
      <c r="Y19" s="1">
        <v>0.5</v>
      </c>
      <c r="Z19" s="1" t="s">
        <v>94</v>
      </c>
      <c r="AA19" s="1">
        <v>256</v>
      </c>
      <c r="AB19" s="1" t="s">
        <v>92</v>
      </c>
      <c r="AC19" s="1">
        <v>1</v>
      </c>
      <c r="AD19" s="1" t="s">
        <v>95</v>
      </c>
    </row>
    <row r="20" spans="2:30" x14ac:dyDescent="0.2">
      <c r="B20" s="54" t="s">
        <v>9</v>
      </c>
      <c r="C20" s="25">
        <v>3</v>
      </c>
      <c r="D20" s="12" t="s">
        <v>97</v>
      </c>
      <c r="E20" s="19" t="s">
        <v>98</v>
      </c>
      <c r="F20" s="19">
        <v>1</v>
      </c>
      <c r="G20" s="12" t="s">
        <v>180</v>
      </c>
      <c r="H20" s="25" t="s">
        <v>8</v>
      </c>
      <c r="I20" s="32">
        <v>33</v>
      </c>
      <c r="J20" s="31" t="s">
        <v>103</v>
      </c>
      <c r="K20" s="1">
        <v>0.5</v>
      </c>
      <c r="L20" s="31" t="s">
        <v>92</v>
      </c>
      <c r="M20" s="1">
        <v>0.5</v>
      </c>
      <c r="N20" s="31" t="s">
        <v>93</v>
      </c>
      <c r="O20" s="1">
        <v>2</v>
      </c>
      <c r="P20" s="31" t="s">
        <v>92</v>
      </c>
      <c r="Q20" s="1">
        <v>0.25</v>
      </c>
      <c r="R20" s="31" t="s">
        <v>93</v>
      </c>
      <c r="S20" s="1">
        <v>2</v>
      </c>
      <c r="T20" s="31" t="s">
        <v>94</v>
      </c>
      <c r="U20" s="1">
        <v>2</v>
      </c>
      <c r="V20" s="31" t="s">
        <v>92</v>
      </c>
      <c r="W20" s="1">
        <v>1</v>
      </c>
      <c r="X20" s="31" t="s">
        <v>93</v>
      </c>
      <c r="Y20" s="1">
        <v>0.5</v>
      </c>
      <c r="Z20" s="31" t="s">
        <v>92</v>
      </c>
      <c r="AA20" s="1">
        <v>32</v>
      </c>
      <c r="AB20" s="31" t="s">
        <v>92</v>
      </c>
      <c r="AC20" s="1">
        <v>1</v>
      </c>
      <c r="AD20" s="31" t="s">
        <v>95</v>
      </c>
    </row>
    <row r="21" spans="2:30" x14ac:dyDescent="0.2">
      <c r="B21" s="54" t="s">
        <v>9</v>
      </c>
      <c r="E21" s="1" t="s">
        <v>325</v>
      </c>
      <c r="F21" s="1"/>
      <c r="G21" s="12" t="s">
        <v>180</v>
      </c>
      <c r="H21" t="s">
        <v>8</v>
      </c>
      <c r="I21">
        <v>10</v>
      </c>
      <c r="J21" s="1" t="s">
        <v>92</v>
      </c>
      <c r="K21" s="1">
        <v>0.12</v>
      </c>
      <c r="L21" s="1" t="s">
        <v>92</v>
      </c>
      <c r="M21" s="1">
        <v>0.5</v>
      </c>
      <c r="N21" s="1" t="s">
        <v>93</v>
      </c>
      <c r="O21" s="1">
        <v>2</v>
      </c>
      <c r="P21" s="1" t="s">
        <v>92</v>
      </c>
      <c r="Q21" s="1">
        <v>0.25</v>
      </c>
      <c r="R21" s="1" t="s">
        <v>93</v>
      </c>
      <c r="S21" s="1">
        <v>2</v>
      </c>
      <c r="T21" s="1" t="s">
        <v>92</v>
      </c>
      <c r="U21" s="1">
        <v>0.12</v>
      </c>
      <c r="V21" s="1" t="s">
        <v>92</v>
      </c>
      <c r="W21" s="1">
        <v>1</v>
      </c>
      <c r="X21" s="1" t="s">
        <v>93</v>
      </c>
      <c r="Y21" s="1">
        <v>0.5</v>
      </c>
      <c r="Z21" s="1" t="s">
        <v>92</v>
      </c>
      <c r="AA21" s="1">
        <v>32</v>
      </c>
      <c r="AB21" s="1" t="s">
        <v>92</v>
      </c>
      <c r="AC21" s="1">
        <v>1</v>
      </c>
      <c r="AD21" s="1" t="s">
        <v>95</v>
      </c>
    </row>
    <row r="22" spans="2:30" x14ac:dyDescent="0.2">
      <c r="B22" s="54" t="s">
        <v>9</v>
      </c>
      <c r="E22" s="1" t="s">
        <v>330</v>
      </c>
      <c r="F22" s="1"/>
      <c r="G22" s="12" t="s">
        <v>180</v>
      </c>
      <c r="H22" t="s">
        <v>11</v>
      </c>
      <c r="I22">
        <v>11</v>
      </c>
      <c r="J22" s="1" t="s">
        <v>94</v>
      </c>
      <c r="K22" s="1">
        <v>0.12</v>
      </c>
      <c r="L22" s="1" t="s">
        <v>92</v>
      </c>
      <c r="M22" s="1">
        <v>1</v>
      </c>
      <c r="N22" s="1" t="s">
        <v>93</v>
      </c>
      <c r="O22" s="1">
        <v>2</v>
      </c>
      <c r="P22" s="1" t="s">
        <v>92</v>
      </c>
      <c r="Q22" s="1">
        <v>0.25</v>
      </c>
      <c r="R22" s="1" t="s">
        <v>93</v>
      </c>
      <c r="S22" s="1">
        <v>2</v>
      </c>
      <c r="T22" s="1" t="s">
        <v>94</v>
      </c>
      <c r="U22" s="1">
        <v>0.5</v>
      </c>
      <c r="V22" s="1" t="s">
        <v>92</v>
      </c>
      <c r="W22" s="1">
        <v>1</v>
      </c>
      <c r="X22" s="1" t="s">
        <v>93</v>
      </c>
      <c r="Y22" s="1">
        <v>0.5</v>
      </c>
      <c r="Z22" s="1" t="s">
        <v>94</v>
      </c>
      <c r="AA22" s="1">
        <v>256</v>
      </c>
      <c r="AB22" s="1" t="s">
        <v>92</v>
      </c>
      <c r="AC22" s="1">
        <v>2</v>
      </c>
      <c r="AD22" s="1" t="s">
        <v>95</v>
      </c>
    </row>
    <row r="23" spans="2:30" x14ac:dyDescent="0.2">
      <c r="B23" s="54" t="s">
        <v>9</v>
      </c>
      <c r="E23" s="1" t="s">
        <v>327</v>
      </c>
      <c r="F23" s="1"/>
      <c r="G23" s="12" t="s">
        <v>180</v>
      </c>
      <c r="H23" t="s">
        <v>8</v>
      </c>
      <c r="I23">
        <v>12</v>
      </c>
      <c r="J23" s="1" t="s">
        <v>92</v>
      </c>
      <c r="K23" s="1">
        <v>0.12</v>
      </c>
      <c r="L23" s="1" t="s">
        <v>92</v>
      </c>
      <c r="M23" s="1">
        <v>0.5</v>
      </c>
      <c r="N23" s="1" t="s">
        <v>93</v>
      </c>
      <c r="O23" s="1">
        <v>2</v>
      </c>
      <c r="P23" s="1" t="s">
        <v>92</v>
      </c>
      <c r="Q23" s="1">
        <v>0.25</v>
      </c>
      <c r="R23" s="1" t="s">
        <v>93</v>
      </c>
      <c r="S23" s="1">
        <v>2</v>
      </c>
      <c r="T23" s="1" t="s">
        <v>92</v>
      </c>
      <c r="U23" s="1">
        <v>0.12</v>
      </c>
      <c r="V23" s="1" t="s">
        <v>92</v>
      </c>
      <c r="W23" s="1">
        <v>1</v>
      </c>
      <c r="X23" s="1" t="s">
        <v>93</v>
      </c>
      <c r="Y23" s="1">
        <v>0.5</v>
      </c>
      <c r="Z23" s="1" t="s">
        <v>94</v>
      </c>
      <c r="AA23" s="1">
        <v>256</v>
      </c>
      <c r="AB23" s="1" t="s">
        <v>92</v>
      </c>
      <c r="AC23" s="1">
        <v>1</v>
      </c>
      <c r="AD23" s="1" t="s">
        <v>95</v>
      </c>
    </row>
    <row r="24" spans="2:30" x14ac:dyDescent="0.2">
      <c r="B24" s="54" t="s">
        <v>9</v>
      </c>
      <c r="E24" s="1" t="s">
        <v>330</v>
      </c>
      <c r="F24" s="1"/>
      <c r="G24" s="12" t="s">
        <v>180</v>
      </c>
      <c r="H24" t="s">
        <v>11</v>
      </c>
      <c r="I24">
        <v>13</v>
      </c>
      <c r="J24" s="1" t="s">
        <v>92</v>
      </c>
      <c r="K24" s="1">
        <v>0.12</v>
      </c>
      <c r="L24" s="1" t="s">
        <v>92</v>
      </c>
      <c r="M24" s="1">
        <v>0.5</v>
      </c>
      <c r="N24" s="1" t="s">
        <v>93</v>
      </c>
      <c r="O24" s="1">
        <v>2</v>
      </c>
      <c r="P24" s="1" t="s">
        <v>92</v>
      </c>
      <c r="Q24" s="1">
        <v>0.25</v>
      </c>
      <c r="R24" s="1" t="s">
        <v>93</v>
      </c>
      <c r="S24" s="1">
        <v>2</v>
      </c>
      <c r="T24" s="1" t="s">
        <v>92</v>
      </c>
      <c r="U24" s="1">
        <v>0.12</v>
      </c>
      <c r="V24" s="1" t="s">
        <v>92</v>
      </c>
      <c r="W24" s="1">
        <v>1</v>
      </c>
      <c r="X24" s="1" t="s">
        <v>93</v>
      </c>
      <c r="Y24" s="1">
        <v>0.5</v>
      </c>
      <c r="Z24" s="1" t="s">
        <v>92</v>
      </c>
      <c r="AA24" s="1">
        <v>32</v>
      </c>
      <c r="AB24" s="1" t="s">
        <v>92</v>
      </c>
      <c r="AC24" s="1">
        <v>1</v>
      </c>
      <c r="AD24" s="1" t="s">
        <v>95</v>
      </c>
    </row>
    <row r="25" spans="2:30" x14ac:dyDescent="0.2">
      <c r="B25" s="54" t="s">
        <v>9</v>
      </c>
      <c r="E25" s="1" t="s">
        <v>325</v>
      </c>
      <c r="F25" s="1"/>
      <c r="G25" s="12" t="s">
        <v>180</v>
      </c>
      <c r="H25" t="s">
        <v>11</v>
      </c>
      <c r="I25">
        <v>13</v>
      </c>
      <c r="J25" s="1" t="s">
        <v>92</v>
      </c>
      <c r="K25" s="1">
        <v>0.12</v>
      </c>
      <c r="L25" s="1" t="s">
        <v>92</v>
      </c>
      <c r="M25" s="1">
        <v>0.5</v>
      </c>
      <c r="N25" s="1" t="s">
        <v>93</v>
      </c>
      <c r="O25" s="1">
        <v>2</v>
      </c>
      <c r="P25" s="1" t="s">
        <v>92</v>
      </c>
      <c r="Q25" s="1">
        <v>0.25</v>
      </c>
      <c r="R25" s="1" t="s">
        <v>93</v>
      </c>
      <c r="S25" s="1">
        <v>2</v>
      </c>
      <c r="T25" s="1" t="s">
        <v>92</v>
      </c>
      <c r="U25" s="1">
        <v>0.12</v>
      </c>
      <c r="V25" s="1" t="s">
        <v>92</v>
      </c>
      <c r="W25" s="1">
        <v>1</v>
      </c>
      <c r="X25" s="1" t="s">
        <v>93</v>
      </c>
      <c r="Y25" s="1">
        <v>0.5</v>
      </c>
      <c r="Z25" s="1" t="s">
        <v>94</v>
      </c>
      <c r="AA25" s="1">
        <v>256</v>
      </c>
      <c r="AB25" s="1" t="s">
        <v>92</v>
      </c>
      <c r="AC25" s="1">
        <v>1</v>
      </c>
      <c r="AD25" s="1" t="s">
        <v>95</v>
      </c>
    </row>
    <row r="26" spans="2:30" x14ac:dyDescent="0.2">
      <c r="B26" s="54" t="s">
        <v>9</v>
      </c>
      <c r="C26" s="25">
        <v>3</v>
      </c>
      <c r="D26" s="12" t="s">
        <v>97</v>
      </c>
      <c r="E26" s="19" t="s">
        <v>98</v>
      </c>
      <c r="F26" s="19">
        <v>1</v>
      </c>
      <c r="G26" s="12" t="s">
        <v>180</v>
      </c>
      <c r="H26" s="25" t="s">
        <v>11</v>
      </c>
      <c r="I26" s="32">
        <v>37.1</v>
      </c>
      <c r="J26" s="31" t="s">
        <v>173</v>
      </c>
      <c r="K26" s="1">
        <v>0.12</v>
      </c>
      <c r="L26" s="31" t="s">
        <v>92</v>
      </c>
      <c r="M26" s="1">
        <v>0.5</v>
      </c>
      <c r="N26" s="31" t="s">
        <v>93</v>
      </c>
      <c r="O26" s="1">
        <v>2</v>
      </c>
      <c r="P26" s="31" t="s">
        <v>92</v>
      </c>
      <c r="Q26" s="1">
        <v>0.25</v>
      </c>
      <c r="R26" s="31" t="s">
        <v>93</v>
      </c>
      <c r="S26" s="1">
        <v>2</v>
      </c>
      <c r="T26" s="31" t="s">
        <v>92</v>
      </c>
      <c r="U26" s="1">
        <v>0.12</v>
      </c>
      <c r="V26" s="31" t="s">
        <v>92</v>
      </c>
      <c r="W26" s="1">
        <v>1</v>
      </c>
      <c r="X26" s="31" t="s">
        <v>93</v>
      </c>
      <c r="Y26" s="1">
        <v>0.5</v>
      </c>
      <c r="Z26" s="31" t="s">
        <v>92</v>
      </c>
      <c r="AA26" s="1">
        <v>32</v>
      </c>
      <c r="AB26" s="31" t="s">
        <v>92</v>
      </c>
      <c r="AC26" s="1">
        <v>1</v>
      </c>
      <c r="AD26" s="31" t="s">
        <v>95</v>
      </c>
    </row>
    <row r="27" spans="2:30" x14ac:dyDescent="0.2">
      <c r="B27" s="54" t="s">
        <v>9</v>
      </c>
      <c r="C27" s="25">
        <v>3</v>
      </c>
      <c r="D27" s="12" t="s">
        <v>104</v>
      </c>
      <c r="E27" s="19" t="s">
        <v>105</v>
      </c>
      <c r="F27" s="19">
        <v>1</v>
      </c>
      <c r="G27" s="12" t="s">
        <v>180</v>
      </c>
      <c r="H27" s="25" t="s">
        <v>11</v>
      </c>
      <c r="I27" s="32">
        <v>37.200000000000003</v>
      </c>
      <c r="J27" s="31" t="s">
        <v>173</v>
      </c>
      <c r="K27" s="1">
        <v>0.12</v>
      </c>
      <c r="L27" s="31" t="s">
        <v>92</v>
      </c>
      <c r="M27" s="1">
        <v>0.5</v>
      </c>
      <c r="N27" s="31" t="s">
        <v>93</v>
      </c>
      <c r="O27" s="1">
        <v>2</v>
      </c>
      <c r="P27" s="31" t="s">
        <v>92</v>
      </c>
      <c r="Q27" s="1">
        <v>0.25</v>
      </c>
      <c r="R27" s="31" t="s">
        <v>93</v>
      </c>
      <c r="S27" s="1">
        <v>2</v>
      </c>
      <c r="T27" s="31" t="s">
        <v>92</v>
      </c>
      <c r="U27" s="1">
        <v>0.12</v>
      </c>
      <c r="V27" s="31" t="s">
        <v>92</v>
      </c>
      <c r="W27" s="1">
        <v>1</v>
      </c>
      <c r="X27" s="31" t="s">
        <v>93</v>
      </c>
      <c r="Y27" s="1">
        <v>0.5</v>
      </c>
      <c r="Z27" s="31" t="s">
        <v>92</v>
      </c>
      <c r="AA27" s="1">
        <v>32</v>
      </c>
      <c r="AB27" s="31" t="s">
        <v>92</v>
      </c>
      <c r="AC27" s="1">
        <v>1</v>
      </c>
      <c r="AD27" s="31" t="s">
        <v>95</v>
      </c>
    </row>
    <row r="28" spans="2:30" x14ac:dyDescent="0.2">
      <c r="B28" s="54" t="s">
        <v>9</v>
      </c>
      <c r="E28" s="1" t="s">
        <v>327</v>
      </c>
      <c r="F28" s="1"/>
      <c r="G28" s="12" t="s">
        <v>180</v>
      </c>
      <c r="H28" t="s">
        <v>8</v>
      </c>
      <c r="I28">
        <v>14</v>
      </c>
      <c r="J28" s="1" t="s">
        <v>92</v>
      </c>
      <c r="K28" s="1">
        <v>0.12</v>
      </c>
      <c r="L28" s="1" t="s">
        <v>92</v>
      </c>
      <c r="M28" s="1">
        <v>0.5</v>
      </c>
      <c r="N28" s="1" t="s">
        <v>93</v>
      </c>
      <c r="O28" s="1">
        <v>2</v>
      </c>
      <c r="P28" s="1" t="s">
        <v>92</v>
      </c>
      <c r="Q28" s="1">
        <v>0.25</v>
      </c>
      <c r="R28" s="1" t="s">
        <v>93</v>
      </c>
      <c r="S28" s="1">
        <v>2</v>
      </c>
      <c r="T28" s="1" t="s">
        <v>92</v>
      </c>
      <c r="U28" s="1">
        <v>0.12</v>
      </c>
      <c r="V28" s="1" t="s">
        <v>92</v>
      </c>
      <c r="W28" s="1">
        <v>1</v>
      </c>
      <c r="X28" s="1" t="s">
        <v>93</v>
      </c>
      <c r="Y28" s="1">
        <v>0.5</v>
      </c>
      <c r="Z28" s="1" t="s">
        <v>94</v>
      </c>
      <c r="AA28" s="1">
        <v>256</v>
      </c>
      <c r="AB28" s="1" t="s">
        <v>92</v>
      </c>
      <c r="AC28" s="1">
        <v>1</v>
      </c>
      <c r="AD28" s="1" t="s">
        <v>95</v>
      </c>
    </row>
    <row r="29" spans="2:30" x14ac:dyDescent="0.2">
      <c r="B29" s="54" t="s">
        <v>9</v>
      </c>
      <c r="C29" s="25">
        <v>2</v>
      </c>
      <c r="D29" s="11" t="s">
        <v>108</v>
      </c>
      <c r="E29" s="31" t="s">
        <v>338</v>
      </c>
      <c r="F29" s="19">
        <v>1</v>
      </c>
      <c r="G29" s="12" t="s">
        <v>180</v>
      </c>
      <c r="H29" s="25" t="s">
        <v>11</v>
      </c>
      <c r="I29" s="32">
        <v>41</v>
      </c>
      <c r="J29" s="31" t="s">
        <v>173</v>
      </c>
      <c r="K29" s="1">
        <v>0.12</v>
      </c>
      <c r="L29" s="31" t="s">
        <v>92</v>
      </c>
      <c r="M29" s="1">
        <v>0.5</v>
      </c>
      <c r="N29" s="31" t="s">
        <v>93</v>
      </c>
      <c r="O29" s="1">
        <v>2</v>
      </c>
      <c r="P29" s="31" t="s">
        <v>103</v>
      </c>
      <c r="Q29" s="1">
        <v>4</v>
      </c>
      <c r="R29" s="31" t="s">
        <v>93</v>
      </c>
      <c r="S29" s="1">
        <v>2</v>
      </c>
      <c r="T29" s="31" t="s">
        <v>92</v>
      </c>
      <c r="U29" s="1">
        <v>0.12</v>
      </c>
      <c r="V29" s="31" t="s">
        <v>92</v>
      </c>
      <c r="W29" s="1">
        <v>1</v>
      </c>
      <c r="X29" s="31" t="s">
        <v>93</v>
      </c>
      <c r="Y29" s="1">
        <v>0.5</v>
      </c>
      <c r="Z29" s="31" t="s">
        <v>92</v>
      </c>
      <c r="AA29" s="1">
        <v>32</v>
      </c>
      <c r="AB29" s="31" t="s">
        <v>92</v>
      </c>
      <c r="AC29" s="1">
        <v>1</v>
      </c>
      <c r="AD29" s="31" t="s">
        <v>95</v>
      </c>
    </row>
    <row r="30" spans="2:30" x14ac:dyDescent="0.2">
      <c r="B30" s="54" t="s">
        <v>9</v>
      </c>
      <c r="C30" s="25">
        <v>1</v>
      </c>
      <c r="D30" s="12" t="s">
        <v>104</v>
      </c>
      <c r="E30" s="19" t="s">
        <v>105</v>
      </c>
      <c r="F30" s="19">
        <v>1</v>
      </c>
      <c r="G30" s="12" t="s">
        <v>180</v>
      </c>
      <c r="H30" s="25" t="s">
        <v>8</v>
      </c>
      <c r="I30" s="32">
        <v>42</v>
      </c>
      <c r="J30" s="31" t="s">
        <v>173</v>
      </c>
      <c r="K30" s="1">
        <v>0.12</v>
      </c>
      <c r="L30" s="31" t="s">
        <v>92</v>
      </c>
      <c r="M30" s="1">
        <v>0.5</v>
      </c>
      <c r="N30" s="31" t="s">
        <v>93</v>
      </c>
      <c r="O30" s="1">
        <v>2</v>
      </c>
      <c r="P30" s="31" t="s">
        <v>92</v>
      </c>
      <c r="Q30" s="1">
        <v>0.25</v>
      </c>
      <c r="R30" s="31" t="s">
        <v>93</v>
      </c>
      <c r="S30" s="1">
        <v>2</v>
      </c>
      <c r="T30" s="31" t="s">
        <v>92</v>
      </c>
      <c r="U30" s="1">
        <v>0.12</v>
      </c>
      <c r="V30" s="31" t="s">
        <v>92</v>
      </c>
      <c r="W30" s="1">
        <v>1</v>
      </c>
      <c r="X30" s="31" t="s">
        <v>93</v>
      </c>
      <c r="Y30" s="1">
        <v>0.5</v>
      </c>
      <c r="Z30" s="31" t="s">
        <v>92</v>
      </c>
      <c r="AA30" s="1">
        <v>32</v>
      </c>
      <c r="AB30" s="31" t="s">
        <v>92</v>
      </c>
      <c r="AC30" s="1">
        <v>1</v>
      </c>
      <c r="AD30" s="31" t="s">
        <v>95</v>
      </c>
    </row>
    <row r="31" spans="2:30" x14ac:dyDescent="0.2">
      <c r="B31" s="54" t="s">
        <v>9</v>
      </c>
      <c r="E31" s="1" t="s">
        <v>330</v>
      </c>
      <c r="F31" s="1"/>
      <c r="G31" s="12" t="s">
        <v>180</v>
      </c>
      <c r="H31" t="s">
        <v>8</v>
      </c>
      <c r="I31">
        <v>15</v>
      </c>
      <c r="J31" s="1" t="s">
        <v>92</v>
      </c>
      <c r="K31" s="1">
        <v>0.12</v>
      </c>
      <c r="L31" s="1" t="s">
        <v>92</v>
      </c>
      <c r="M31" s="1">
        <v>0.5</v>
      </c>
      <c r="N31" s="1" t="s">
        <v>93</v>
      </c>
      <c r="O31" s="1">
        <v>2</v>
      </c>
      <c r="P31" s="1" t="s">
        <v>92</v>
      </c>
      <c r="Q31" s="1">
        <v>0.25</v>
      </c>
      <c r="R31" s="1" t="s">
        <v>93</v>
      </c>
      <c r="S31" s="1">
        <v>2</v>
      </c>
      <c r="T31" s="1" t="s">
        <v>92</v>
      </c>
      <c r="U31" s="1">
        <v>0.12</v>
      </c>
      <c r="V31" s="1" t="s">
        <v>92</v>
      </c>
      <c r="W31" s="1">
        <v>1</v>
      </c>
      <c r="X31" s="1" t="s">
        <v>93</v>
      </c>
      <c r="Y31" s="1">
        <v>0.5</v>
      </c>
      <c r="Z31" s="1" t="s">
        <v>92</v>
      </c>
      <c r="AA31" s="1">
        <v>32</v>
      </c>
      <c r="AB31" s="1" t="s">
        <v>92</v>
      </c>
      <c r="AC31" s="1">
        <v>1</v>
      </c>
      <c r="AD31" s="1" t="s">
        <v>95</v>
      </c>
    </row>
    <row r="32" spans="2:30" x14ac:dyDescent="0.2">
      <c r="B32" s="54" t="s">
        <v>9</v>
      </c>
      <c r="C32" s="25">
        <v>2</v>
      </c>
      <c r="D32" s="12" t="s">
        <v>104</v>
      </c>
      <c r="E32" s="19" t="s">
        <v>105</v>
      </c>
      <c r="F32" s="19">
        <v>1</v>
      </c>
      <c r="G32" s="12" t="s">
        <v>180</v>
      </c>
      <c r="H32" s="25" t="s">
        <v>8</v>
      </c>
      <c r="I32" s="32">
        <v>45.1</v>
      </c>
      <c r="J32" s="31" t="s">
        <v>173</v>
      </c>
      <c r="K32" s="1">
        <v>0.12</v>
      </c>
      <c r="L32" s="31" t="s">
        <v>92</v>
      </c>
      <c r="M32" s="1">
        <v>0.5</v>
      </c>
      <c r="N32" s="31" t="s">
        <v>93</v>
      </c>
      <c r="O32" s="1">
        <v>2</v>
      </c>
      <c r="P32" s="31" t="s">
        <v>92</v>
      </c>
      <c r="Q32" s="1">
        <v>0.25</v>
      </c>
      <c r="R32" s="31" t="s">
        <v>93</v>
      </c>
      <c r="S32" s="1">
        <v>2</v>
      </c>
      <c r="T32" s="31" t="s">
        <v>92</v>
      </c>
      <c r="U32" s="1">
        <v>0.12</v>
      </c>
      <c r="V32" s="31" t="s">
        <v>92</v>
      </c>
      <c r="W32" s="1">
        <v>1</v>
      </c>
      <c r="X32" s="31" t="s">
        <v>93</v>
      </c>
      <c r="Y32" s="1">
        <v>0.5</v>
      </c>
      <c r="Z32" s="31" t="s">
        <v>92</v>
      </c>
      <c r="AA32" s="1">
        <v>32</v>
      </c>
      <c r="AB32" s="31" t="s">
        <v>92</v>
      </c>
      <c r="AC32" s="1">
        <v>1</v>
      </c>
      <c r="AD32" s="31" t="s">
        <v>95</v>
      </c>
    </row>
    <row r="33" spans="2:30" x14ac:dyDescent="0.2">
      <c r="B33" s="54" t="s">
        <v>9</v>
      </c>
      <c r="E33" s="1" t="s">
        <v>325</v>
      </c>
      <c r="F33" s="1"/>
      <c r="G33" s="12" t="s">
        <v>180</v>
      </c>
      <c r="H33" t="s">
        <v>8</v>
      </c>
      <c r="I33">
        <v>16</v>
      </c>
      <c r="J33" s="1" t="s">
        <v>92</v>
      </c>
      <c r="K33" s="1">
        <v>0.12</v>
      </c>
      <c r="L33" s="1" t="s">
        <v>92</v>
      </c>
      <c r="M33" s="1">
        <v>0.5</v>
      </c>
      <c r="N33" s="1" t="s">
        <v>93</v>
      </c>
      <c r="O33" s="1">
        <v>2</v>
      </c>
      <c r="P33" s="1" t="s">
        <v>92</v>
      </c>
      <c r="Q33" s="1">
        <v>0.25</v>
      </c>
      <c r="R33" s="1" t="s">
        <v>93</v>
      </c>
      <c r="S33" s="1">
        <v>2</v>
      </c>
      <c r="T33" s="1" t="s">
        <v>92</v>
      </c>
      <c r="U33" s="1">
        <v>0.12</v>
      </c>
      <c r="V33" s="1" t="s">
        <v>92</v>
      </c>
      <c r="W33" s="1">
        <v>1</v>
      </c>
      <c r="X33" s="1" t="s">
        <v>93</v>
      </c>
      <c r="Y33" s="1">
        <v>0.5</v>
      </c>
      <c r="Z33" s="1" t="s">
        <v>92</v>
      </c>
      <c r="AA33" s="1">
        <v>32</v>
      </c>
      <c r="AB33" s="1" t="s">
        <v>92</v>
      </c>
      <c r="AC33" s="1">
        <v>1</v>
      </c>
      <c r="AD33" s="1" t="s">
        <v>95</v>
      </c>
    </row>
    <row r="34" spans="2:30" x14ac:dyDescent="0.2">
      <c r="B34" s="54" t="s">
        <v>9</v>
      </c>
      <c r="E34" s="1" t="s">
        <v>330</v>
      </c>
      <c r="F34" s="1"/>
      <c r="G34" s="12" t="s">
        <v>180</v>
      </c>
      <c r="H34" t="s">
        <v>8</v>
      </c>
      <c r="I34">
        <v>17</v>
      </c>
      <c r="J34" s="1" t="s">
        <v>92</v>
      </c>
      <c r="K34" s="1">
        <v>0.12</v>
      </c>
      <c r="L34" s="1" t="s">
        <v>92</v>
      </c>
      <c r="M34" s="1">
        <v>0.5</v>
      </c>
      <c r="N34" s="1" t="s">
        <v>93</v>
      </c>
      <c r="O34" s="1">
        <v>2</v>
      </c>
      <c r="P34" s="1" t="s">
        <v>92</v>
      </c>
      <c r="Q34" s="1">
        <v>0.25</v>
      </c>
      <c r="R34" s="1" t="s">
        <v>93</v>
      </c>
      <c r="S34" s="1">
        <v>2</v>
      </c>
      <c r="T34" s="1" t="s">
        <v>92</v>
      </c>
      <c r="U34" s="1">
        <v>0.12</v>
      </c>
      <c r="V34" s="1" t="s">
        <v>92</v>
      </c>
      <c r="W34" s="1">
        <v>1</v>
      </c>
      <c r="X34" s="1" t="s">
        <v>93</v>
      </c>
      <c r="Y34" s="1">
        <v>0.5</v>
      </c>
      <c r="Z34" s="1" t="s">
        <v>94</v>
      </c>
      <c r="AA34" s="1">
        <v>256</v>
      </c>
      <c r="AB34" s="1" t="s">
        <v>92</v>
      </c>
      <c r="AC34" s="1">
        <v>1</v>
      </c>
      <c r="AD34" s="1" t="s">
        <v>95</v>
      </c>
    </row>
    <row r="35" spans="2:30" x14ac:dyDescent="0.2">
      <c r="B35" s="54" t="s">
        <v>9</v>
      </c>
      <c r="E35" s="1" t="s">
        <v>330</v>
      </c>
      <c r="F35" s="1"/>
      <c r="G35" s="12" t="s">
        <v>180</v>
      </c>
      <c r="H35" t="s">
        <v>11</v>
      </c>
      <c r="I35">
        <v>18</v>
      </c>
      <c r="J35" s="1" t="s">
        <v>92</v>
      </c>
      <c r="K35" s="1">
        <v>0.12</v>
      </c>
      <c r="L35" s="1" t="s">
        <v>92</v>
      </c>
      <c r="M35" s="1">
        <v>0.5</v>
      </c>
      <c r="N35" s="1" t="s">
        <v>93</v>
      </c>
      <c r="O35" s="1">
        <v>2</v>
      </c>
      <c r="P35" s="1" t="s">
        <v>92</v>
      </c>
      <c r="Q35" s="1">
        <v>0.25</v>
      </c>
      <c r="R35" s="1" t="s">
        <v>93</v>
      </c>
      <c r="S35" s="1">
        <v>2</v>
      </c>
      <c r="T35" s="1" t="s">
        <v>92</v>
      </c>
      <c r="U35" s="1">
        <v>0.12</v>
      </c>
      <c r="V35" s="1" t="s">
        <v>92</v>
      </c>
      <c r="W35" s="1">
        <v>1</v>
      </c>
      <c r="X35" s="1" t="s">
        <v>93</v>
      </c>
      <c r="Y35" s="1">
        <v>0.5</v>
      </c>
      <c r="Z35" s="1" t="s">
        <v>94</v>
      </c>
      <c r="AA35" s="1">
        <v>256</v>
      </c>
      <c r="AB35" s="1" t="s">
        <v>92</v>
      </c>
      <c r="AC35" s="1">
        <v>1</v>
      </c>
      <c r="AD35" s="1" t="s">
        <v>95</v>
      </c>
    </row>
    <row r="36" spans="2:30" x14ac:dyDescent="0.2">
      <c r="B36" s="54" t="s">
        <v>9</v>
      </c>
      <c r="C36" s="25">
        <v>3</v>
      </c>
      <c r="D36" s="12" t="s">
        <v>97</v>
      </c>
      <c r="E36" s="19" t="s">
        <v>98</v>
      </c>
      <c r="F36" s="19">
        <v>1</v>
      </c>
      <c r="G36" s="12" t="s">
        <v>180</v>
      </c>
      <c r="H36" t="s">
        <v>8</v>
      </c>
      <c r="I36" s="32">
        <v>50</v>
      </c>
      <c r="J36" s="31" t="s">
        <v>173</v>
      </c>
      <c r="K36" s="1">
        <v>0.12</v>
      </c>
      <c r="L36" s="31" t="s">
        <v>92</v>
      </c>
      <c r="M36" s="1">
        <v>0.5</v>
      </c>
      <c r="N36" s="31" t="s">
        <v>93</v>
      </c>
      <c r="O36" s="1">
        <v>2</v>
      </c>
      <c r="P36" s="31" t="s">
        <v>92</v>
      </c>
      <c r="Q36" s="1">
        <v>0.25</v>
      </c>
      <c r="R36" s="31" t="s">
        <v>93</v>
      </c>
      <c r="S36" s="1">
        <v>2</v>
      </c>
      <c r="T36" s="31" t="s">
        <v>92</v>
      </c>
      <c r="U36" s="1">
        <v>0.12</v>
      </c>
      <c r="V36" s="31" t="s">
        <v>92</v>
      </c>
      <c r="W36" s="1">
        <v>1</v>
      </c>
      <c r="X36" s="31" t="s">
        <v>93</v>
      </c>
      <c r="Y36" s="1">
        <v>0.5</v>
      </c>
      <c r="Z36" s="31" t="s">
        <v>92</v>
      </c>
      <c r="AA36" s="1">
        <v>256</v>
      </c>
      <c r="AB36" s="31" t="s">
        <v>92</v>
      </c>
      <c r="AC36" s="1">
        <v>1</v>
      </c>
      <c r="AD36" s="31" t="s">
        <v>95</v>
      </c>
    </row>
    <row r="37" spans="2:30" x14ac:dyDescent="0.2">
      <c r="B37" s="54" t="s">
        <v>9</v>
      </c>
      <c r="C37" s="25">
        <v>3</v>
      </c>
      <c r="D37" s="12" t="s">
        <v>97</v>
      </c>
      <c r="E37" s="19" t="s">
        <v>98</v>
      </c>
      <c r="F37" s="19">
        <v>1</v>
      </c>
      <c r="G37" s="12" t="s">
        <v>180</v>
      </c>
      <c r="H37" t="s">
        <v>11</v>
      </c>
      <c r="I37" s="32">
        <v>52.1</v>
      </c>
      <c r="J37" s="31" t="s">
        <v>173</v>
      </c>
      <c r="K37" s="1">
        <v>0.12</v>
      </c>
      <c r="L37" s="31" t="s">
        <v>92</v>
      </c>
      <c r="M37" s="1">
        <v>1</v>
      </c>
      <c r="N37" s="31" t="s">
        <v>93</v>
      </c>
      <c r="O37" s="1">
        <v>2</v>
      </c>
      <c r="P37" s="31" t="s">
        <v>94</v>
      </c>
      <c r="Q37" s="1">
        <v>4</v>
      </c>
      <c r="R37" s="31" t="s">
        <v>93</v>
      </c>
      <c r="S37" s="1">
        <v>2</v>
      </c>
      <c r="T37" s="31" t="s">
        <v>92</v>
      </c>
      <c r="U37" s="1">
        <v>0.12</v>
      </c>
      <c r="V37" s="31" t="s">
        <v>92</v>
      </c>
      <c r="W37" s="1">
        <v>1</v>
      </c>
      <c r="X37" s="31" t="s">
        <v>93</v>
      </c>
      <c r="Y37" s="1">
        <v>4</v>
      </c>
      <c r="Z37" s="31" t="s">
        <v>92</v>
      </c>
      <c r="AA37" s="1">
        <v>32</v>
      </c>
      <c r="AB37" s="31" t="s">
        <v>94</v>
      </c>
      <c r="AC37" s="1">
        <v>8</v>
      </c>
      <c r="AD37" s="31" t="s">
        <v>95</v>
      </c>
    </row>
    <row r="38" spans="2:30" x14ac:dyDescent="0.2">
      <c r="B38" s="54" t="s">
        <v>9</v>
      </c>
      <c r="E38" s="1" t="s">
        <v>331</v>
      </c>
      <c r="F38" s="1"/>
      <c r="G38" s="12" t="s">
        <v>180</v>
      </c>
      <c r="H38" t="s">
        <v>11</v>
      </c>
      <c r="I38">
        <v>19</v>
      </c>
      <c r="J38" s="1" t="s">
        <v>92</v>
      </c>
      <c r="K38" s="1">
        <v>0.12</v>
      </c>
      <c r="L38" s="1" t="s">
        <v>92</v>
      </c>
      <c r="M38" s="1">
        <v>1</v>
      </c>
      <c r="N38" s="1" t="s">
        <v>93</v>
      </c>
      <c r="O38" s="1">
        <v>2</v>
      </c>
      <c r="P38" s="1" t="s">
        <v>92</v>
      </c>
      <c r="Q38" s="1">
        <v>0.25</v>
      </c>
      <c r="R38" s="1" t="s">
        <v>93</v>
      </c>
      <c r="S38" s="1">
        <v>2</v>
      </c>
      <c r="T38" s="1" t="s">
        <v>92</v>
      </c>
      <c r="U38" s="1">
        <v>0.12</v>
      </c>
      <c r="V38" s="1" t="s">
        <v>92</v>
      </c>
      <c r="W38" s="1">
        <v>1</v>
      </c>
      <c r="X38" s="1" t="s">
        <v>93</v>
      </c>
      <c r="Y38" s="1">
        <v>0.5</v>
      </c>
      <c r="Z38" s="1" t="s">
        <v>94</v>
      </c>
      <c r="AA38" s="1">
        <v>256</v>
      </c>
      <c r="AB38" s="1" t="s">
        <v>92</v>
      </c>
      <c r="AC38" s="1">
        <v>1</v>
      </c>
      <c r="AD38" s="1" t="s">
        <v>95</v>
      </c>
    </row>
    <row r="39" spans="2:30" x14ac:dyDescent="0.2">
      <c r="B39" s="54" t="s">
        <v>9</v>
      </c>
      <c r="C39" s="25">
        <v>3</v>
      </c>
      <c r="D39" s="12" t="s">
        <v>97</v>
      </c>
      <c r="E39" s="19" t="s">
        <v>98</v>
      </c>
      <c r="F39" s="19">
        <v>1</v>
      </c>
      <c r="G39" s="12" t="s">
        <v>180</v>
      </c>
      <c r="H39" s="25" t="s">
        <v>8</v>
      </c>
      <c r="I39" s="32">
        <v>55.1</v>
      </c>
      <c r="J39" s="31" t="s">
        <v>94</v>
      </c>
      <c r="K39" s="1">
        <v>0.25</v>
      </c>
      <c r="L39" s="31" t="s">
        <v>92</v>
      </c>
      <c r="M39" s="1">
        <v>0.5</v>
      </c>
      <c r="N39" s="31" t="s">
        <v>93</v>
      </c>
      <c r="O39" s="1">
        <v>2</v>
      </c>
      <c r="P39" s="31" t="s">
        <v>92</v>
      </c>
      <c r="Q39" s="1">
        <v>0.5</v>
      </c>
      <c r="R39" s="31" t="s">
        <v>93</v>
      </c>
      <c r="S39" s="1">
        <v>2</v>
      </c>
      <c r="T39" s="31" t="s">
        <v>94</v>
      </c>
      <c r="U39" s="1">
        <v>0.5</v>
      </c>
      <c r="V39" s="31" t="s">
        <v>92</v>
      </c>
      <c r="W39" s="1">
        <v>1</v>
      </c>
      <c r="X39" s="31" t="s">
        <v>93</v>
      </c>
      <c r="Y39" s="1">
        <v>0.5</v>
      </c>
      <c r="Z39" s="31" t="s">
        <v>92</v>
      </c>
      <c r="AA39" s="1">
        <v>32</v>
      </c>
      <c r="AB39" s="31" t="s">
        <v>92</v>
      </c>
      <c r="AC39" s="1">
        <v>1</v>
      </c>
      <c r="AD39" s="31" t="s">
        <v>95</v>
      </c>
    </row>
    <row r="40" spans="2:30" x14ac:dyDescent="0.2">
      <c r="B40" s="54" t="s">
        <v>9</v>
      </c>
      <c r="C40" s="25">
        <v>3</v>
      </c>
      <c r="D40" s="12" t="s">
        <v>97</v>
      </c>
      <c r="E40" s="19" t="s">
        <v>98</v>
      </c>
      <c r="F40" s="19">
        <v>1</v>
      </c>
      <c r="G40" s="12" t="s">
        <v>180</v>
      </c>
      <c r="H40" s="25" t="s">
        <v>8</v>
      </c>
      <c r="I40" s="32">
        <v>55.2</v>
      </c>
      <c r="J40" s="31" t="s">
        <v>94</v>
      </c>
      <c r="K40" s="1">
        <v>0.12</v>
      </c>
      <c r="L40" s="31" t="s">
        <v>92</v>
      </c>
      <c r="M40" s="1">
        <v>0.5</v>
      </c>
      <c r="N40" s="31" t="s">
        <v>93</v>
      </c>
      <c r="O40" s="1">
        <v>2</v>
      </c>
      <c r="P40" s="31" t="s">
        <v>94</v>
      </c>
      <c r="Q40" s="1">
        <v>4</v>
      </c>
      <c r="R40" s="31" t="s">
        <v>93</v>
      </c>
      <c r="S40" s="1">
        <v>2</v>
      </c>
      <c r="T40" s="31" t="s">
        <v>94</v>
      </c>
      <c r="U40" s="1">
        <v>0.25</v>
      </c>
      <c r="V40" s="31" t="s">
        <v>92</v>
      </c>
      <c r="W40" s="1">
        <v>1</v>
      </c>
      <c r="X40" s="31" t="s">
        <v>93</v>
      </c>
      <c r="Y40" s="1">
        <v>4</v>
      </c>
      <c r="Z40" s="31" t="s">
        <v>92</v>
      </c>
      <c r="AA40" s="1">
        <v>32</v>
      </c>
      <c r="AB40" s="31" t="s">
        <v>94</v>
      </c>
      <c r="AC40" s="1">
        <v>8</v>
      </c>
      <c r="AD40" s="31" t="s">
        <v>95</v>
      </c>
    </row>
    <row r="41" spans="2:30" x14ac:dyDescent="0.2">
      <c r="B41" s="54" t="s">
        <v>9</v>
      </c>
      <c r="C41" s="25">
        <v>1</v>
      </c>
      <c r="D41" s="12" t="s">
        <v>90</v>
      </c>
      <c r="E41" s="19" t="s">
        <v>91</v>
      </c>
      <c r="F41" s="19">
        <v>1</v>
      </c>
      <c r="G41" s="12" t="s">
        <v>180</v>
      </c>
      <c r="H41" s="25" t="s">
        <v>8</v>
      </c>
      <c r="I41" s="32">
        <v>59</v>
      </c>
      <c r="J41" s="31" t="s">
        <v>173</v>
      </c>
      <c r="K41" s="1">
        <v>0.12</v>
      </c>
      <c r="L41" s="31" t="s">
        <v>103</v>
      </c>
      <c r="M41" s="1">
        <v>4</v>
      </c>
      <c r="N41" s="31" t="s">
        <v>93</v>
      </c>
      <c r="O41" s="1">
        <v>2</v>
      </c>
      <c r="P41" s="31" t="s">
        <v>92</v>
      </c>
      <c r="Q41" s="1">
        <v>0.5</v>
      </c>
      <c r="R41" s="31" t="s">
        <v>93</v>
      </c>
      <c r="S41" s="1">
        <v>2</v>
      </c>
      <c r="T41" s="31" t="s">
        <v>92</v>
      </c>
      <c r="U41" s="1">
        <v>0.12</v>
      </c>
      <c r="V41" s="31" t="s">
        <v>92</v>
      </c>
      <c r="W41" s="1">
        <v>1</v>
      </c>
      <c r="X41" s="31" t="s">
        <v>93</v>
      </c>
      <c r="Y41" s="1">
        <v>1</v>
      </c>
      <c r="Z41" s="31" t="s">
        <v>94</v>
      </c>
      <c r="AA41" s="1">
        <v>256</v>
      </c>
      <c r="AB41" s="31" t="s">
        <v>92</v>
      </c>
      <c r="AC41" s="1">
        <v>1</v>
      </c>
      <c r="AD41" s="31" t="s">
        <v>95</v>
      </c>
    </row>
    <row r="42" spans="2:30" x14ac:dyDescent="0.2">
      <c r="B42" s="54" t="s">
        <v>9</v>
      </c>
      <c r="E42" s="1" t="s">
        <v>326</v>
      </c>
      <c r="F42" s="1"/>
      <c r="G42" s="12" t="s">
        <v>180</v>
      </c>
      <c r="H42" t="s">
        <v>11</v>
      </c>
      <c r="I42">
        <v>20</v>
      </c>
      <c r="J42" s="1" t="s">
        <v>92</v>
      </c>
      <c r="K42" s="1">
        <v>0.12</v>
      </c>
      <c r="L42" s="1" t="s">
        <v>92</v>
      </c>
      <c r="M42" s="1">
        <v>0.5</v>
      </c>
      <c r="N42" s="1" t="s">
        <v>93</v>
      </c>
      <c r="O42" s="1">
        <v>2</v>
      </c>
      <c r="P42" s="1" t="s">
        <v>94</v>
      </c>
      <c r="Q42" s="1">
        <v>4</v>
      </c>
      <c r="R42" s="1" t="s">
        <v>93</v>
      </c>
      <c r="S42" s="1">
        <v>2</v>
      </c>
      <c r="T42" s="1" t="s">
        <v>92</v>
      </c>
      <c r="U42" s="1">
        <v>0.12</v>
      </c>
      <c r="V42" s="1" t="s">
        <v>92</v>
      </c>
      <c r="W42" s="1">
        <v>1</v>
      </c>
      <c r="X42" s="1" t="s">
        <v>93</v>
      </c>
      <c r="Y42" s="1">
        <v>0.5</v>
      </c>
      <c r="Z42" s="1" t="s">
        <v>94</v>
      </c>
      <c r="AA42" s="1">
        <v>256</v>
      </c>
      <c r="AB42" s="1" t="s">
        <v>92</v>
      </c>
      <c r="AC42" s="1">
        <v>1</v>
      </c>
      <c r="AD42" s="1" t="s">
        <v>95</v>
      </c>
    </row>
    <row r="43" spans="2:30" x14ac:dyDescent="0.2">
      <c r="B43" s="54" t="s">
        <v>9</v>
      </c>
      <c r="E43" s="1" t="s">
        <v>330</v>
      </c>
      <c r="F43" s="1"/>
      <c r="G43" s="12" t="s">
        <v>180</v>
      </c>
      <c r="H43" t="s">
        <v>8</v>
      </c>
      <c r="I43">
        <v>21</v>
      </c>
      <c r="J43" s="1" t="s">
        <v>92</v>
      </c>
      <c r="K43" s="1">
        <v>0.12</v>
      </c>
      <c r="L43" s="1" t="s">
        <v>92</v>
      </c>
      <c r="M43" s="1">
        <v>0.5</v>
      </c>
      <c r="N43" s="1" t="s">
        <v>93</v>
      </c>
      <c r="O43" s="1">
        <v>2</v>
      </c>
      <c r="P43" s="1" t="s">
        <v>92</v>
      </c>
      <c r="Q43" s="1">
        <v>0.25</v>
      </c>
      <c r="R43" s="1" t="s">
        <v>93</v>
      </c>
      <c r="S43" s="1">
        <v>2</v>
      </c>
      <c r="T43" s="1" t="s">
        <v>92</v>
      </c>
      <c r="U43" s="1">
        <v>0.12</v>
      </c>
      <c r="V43" s="1" t="s">
        <v>92</v>
      </c>
      <c r="W43" s="1">
        <v>1</v>
      </c>
      <c r="X43" s="1" t="s">
        <v>93</v>
      </c>
      <c r="Y43" s="1">
        <v>0.5</v>
      </c>
      <c r="Z43" s="1" t="s">
        <v>92</v>
      </c>
      <c r="AA43" s="1">
        <v>32</v>
      </c>
      <c r="AB43" s="1" t="s">
        <v>92</v>
      </c>
      <c r="AC43" s="1">
        <v>1</v>
      </c>
      <c r="AD43" s="1" t="s">
        <v>95</v>
      </c>
    </row>
    <row r="44" spans="2:30" x14ac:dyDescent="0.2">
      <c r="B44" s="55" t="s">
        <v>174</v>
      </c>
      <c r="C44" s="43">
        <v>2</v>
      </c>
      <c r="D44" s="44" t="s">
        <v>104</v>
      </c>
      <c r="E44" s="45" t="s">
        <v>105</v>
      </c>
      <c r="F44" s="45">
        <v>1</v>
      </c>
      <c r="G44" s="12" t="s">
        <v>180</v>
      </c>
      <c r="H44" s="43" t="s">
        <v>8</v>
      </c>
      <c r="I44" s="43">
        <v>1</v>
      </c>
      <c r="J44" s="57" t="s">
        <v>11</v>
      </c>
      <c r="K44" s="55">
        <v>0.12</v>
      </c>
      <c r="L44" s="57" t="s">
        <v>173</v>
      </c>
      <c r="M44" s="55">
        <v>0.5</v>
      </c>
      <c r="N44" s="57" t="s">
        <v>93</v>
      </c>
      <c r="O44" s="55">
        <v>2</v>
      </c>
      <c r="P44" s="57" t="s">
        <v>173</v>
      </c>
      <c r="Q44" s="55">
        <v>0.25</v>
      </c>
      <c r="R44" s="57" t="s">
        <v>175</v>
      </c>
      <c r="S44" s="55">
        <v>2</v>
      </c>
      <c r="T44" s="57" t="s">
        <v>11</v>
      </c>
      <c r="U44" s="55">
        <v>0.25</v>
      </c>
      <c r="V44" s="57" t="s">
        <v>173</v>
      </c>
      <c r="W44" s="55">
        <v>1</v>
      </c>
      <c r="X44" s="57" t="s">
        <v>175</v>
      </c>
      <c r="Y44" s="55">
        <v>0.5</v>
      </c>
      <c r="Z44" s="57" t="s">
        <v>11</v>
      </c>
      <c r="AA44" s="55">
        <v>256</v>
      </c>
      <c r="AB44" s="57" t="s">
        <v>173</v>
      </c>
      <c r="AC44" s="55">
        <v>2</v>
      </c>
      <c r="AD44" s="57" t="s">
        <v>176</v>
      </c>
    </row>
    <row r="45" spans="2:30" x14ac:dyDescent="0.2">
      <c r="B45" s="1" t="s">
        <v>174</v>
      </c>
      <c r="C45">
        <v>1</v>
      </c>
      <c r="D45" s="12" t="s">
        <v>104</v>
      </c>
      <c r="E45" s="19" t="s">
        <v>105</v>
      </c>
      <c r="F45" s="19">
        <v>1</v>
      </c>
      <c r="G45" s="12" t="s">
        <v>180</v>
      </c>
      <c r="H45" t="s">
        <v>8</v>
      </c>
      <c r="I45">
        <v>2</v>
      </c>
      <c r="J45" s="31" t="s">
        <v>11</v>
      </c>
      <c r="K45" s="1">
        <v>0.12</v>
      </c>
      <c r="L45" s="31" t="s">
        <v>173</v>
      </c>
      <c r="M45" s="1">
        <v>0.5</v>
      </c>
      <c r="N45" s="31" t="s">
        <v>93</v>
      </c>
      <c r="O45" s="1">
        <v>2</v>
      </c>
      <c r="P45" s="31" t="s">
        <v>173</v>
      </c>
      <c r="Q45" s="1">
        <v>0.25</v>
      </c>
      <c r="R45" s="31" t="s">
        <v>175</v>
      </c>
      <c r="S45" s="1">
        <v>2</v>
      </c>
      <c r="T45" s="31" t="s">
        <v>11</v>
      </c>
      <c r="U45" s="1">
        <v>0.25</v>
      </c>
      <c r="V45" s="31" t="s">
        <v>173</v>
      </c>
      <c r="W45" s="1">
        <v>1</v>
      </c>
      <c r="X45" s="31" t="s">
        <v>175</v>
      </c>
      <c r="Y45" s="1">
        <v>0.5</v>
      </c>
      <c r="Z45" s="31" t="s">
        <v>11</v>
      </c>
      <c r="AA45" s="1">
        <v>256</v>
      </c>
      <c r="AB45" s="31" t="s">
        <v>173</v>
      </c>
      <c r="AC45" s="1">
        <v>2</v>
      </c>
      <c r="AD45" s="31" t="s">
        <v>176</v>
      </c>
    </row>
    <row r="46" spans="2:30" x14ac:dyDescent="0.2">
      <c r="B46" s="1" t="s">
        <v>174</v>
      </c>
      <c r="C46">
        <v>2</v>
      </c>
      <c r="D46" s="12" t="s">
        <v>104</v>
      </c>
      <c r="E46" s="19" t="s">
        <v>105</v>
      </c>
      <c r="F46" s="19">
        <v>1</v>
      </c>
      <c r="G46" s="12" t="s">
        <v>180</v>
      </c>
      <c r="H46" t="s">
        <v>8</v>
      </c>
      <c r="I46">
        <v>3</v>
      </c>
      <c r="J46" s="31" t="s">
        <v>173</v>
      </c>
      <c r="K46" s="1">
        <v>0.12</v>
      </c>
      <c r="L46" s="31" t="s">
        <v>173</v>
      </c>
      <c r="M46" s="1">
        <v>0.5</v>
      </c>
      <c r="N46" s="31" t="s">
        <v>93</v>
      </c>
      <c r="O46" s="1">
        <v>2</v>
      </c>
      <c r="P46" s="31" t="s">
        <v>173</v>
      </c>
      <c r="Q46" s="1">
        <v>0.25</v>
      </c>
      <c r="R46" s="31" t="s">
        <v>175</v>
      </c>
      <c r="S46" s="1">
        <v>2</v>
      </c>
      <c r="T46" s="31" t="s">
        <v>173</v>
      </c>
      <c r="U46" s="1">
        <v>0.12</v>
      </c>
      <c r="V46" s="31" t="s">
        <v>173</v>
      </c>
      <c r="W46" s="1">
        <v>1</v>
      </c>
      <c r="X46" s="31" t="s">
        <v>175</v>
      </c>
      <c r="Y46" s="1">
        <v>0.5</v>
      </c>
      <c r="Z46" s="31" t="s">
        <v>173</v>
      </c>
      <c r="AA46" s="1">
        <v>256</v>
      </c>
      <c r="AB46" s="31" t="s">
        <v>173</v>
      </c>
      <c r="AC46" s="1">
        <v>2</v>
      </c>
      <c r="AD46" s="31" t="s">
        <v>176</v>
      </c>
    </row>
    <row r="47" spans="2:30" x14ac:dyDescent="0.2">
      <c r="B47" s="1" t="s">
        <v>174</v>
      </c>
      <c r="C47">
        <v>3</v>
      </c>
      <c r="D47" s="12" t="s">
        <v>108</v>
      </c>
      <c r="E47" s="19" t="s">
        <v>338</v>
      </c>
      <c r="F47" s="19">
        <v>1</v>
      </c>
      <c r="G47" s="12" t="s">
        <v>180</v>
      </c>
      <c r="H47" t="s">
        <v>11</v>
      </c>
      <c r="I47">
        <v>4</v>
      </c>
      <c r="J47" s="31" t="s">
        <v>11</v>
      </c>
      <c r="K47" s="1">
        <v>0.12</v>
      </c>
      <c r="L47" s="31" t="s">
        <v>173</v>
      </c>
      <c r="M47" s="1">
        <v>0.5</v>
      </c>
      <c r="N47" s="31" t="s">
        <v>93</v>
      </c>
      <c r="O47" s="1">
        <v>2</v>
      </c>
      <c r="P47" s="31" t="s">
        <v>173</v>
      </c>
      <c r="Q47" s="1">
        <v>0.25</v>
      </c>
      <c r="R47" s="31" t="s">
        <v>175</v>
      </c>
      <c r="S47" s="1">
        <v>2</v>
      </c>
      <c r="T47" s="31" t="s">
        <v>11</v>
      </c>
      <c r="U47" s="1">
        <v>0.5</v>
      </c>
      <c r="V47" s="31" t="s">
        <v>173</v>
      </c>
      <c r="W47" s="1">
        <v>1</v>
      </c>
      <c r="X47" s="31" t="s">
        <v>175</v>
      </c>
      <c r="Y47" s="1">
        <v>0.5</v>
      </c>
      <c r="Z47" s="31" t="s">
        <v>11</v>
      </c>
      <c r="AA47" s="1">
        <v>256</v>
      </c>
      <c r="AB47" s="31" t="s">
        <v>173</v>
      </c>
      <c r="AC47" s="1">
        <v>2</v>
      </c>
      <c r="AD47" s="31" t="s">
        <v>176</v>
      </c>
    </row>
    <row r="48" spans="2:30" x14ac:dyDescent="0.2">
      <c r="B48" s="1" t="s">
        <v>174</v>
      </c>
      <c r="C48">
        <v>1</v>
      </c>
      <c r="D48" s="12" t="s">
        <v>104</v>
      </c>
      <c r="E48" s="19" t="s">
        <v>105</v>
      </c>
      <c r="F48" s="19">
        <v>1</v>
      </c>
      <c r="G48" s="12" t="s">
        <v>180</v>
      </c>
      <c r="H48" t="s">
        <v>8</v>
      </c>
      <c r="I48">
        <v>5</v>
      </c>
      <c r="J48" s="31" t="s">
        <v>11</v>
      </c>
      <c r="K48" s="1">
        <v>0.12</v>
      </c>
      <c r="L48" s="31" t="s">
        <v>173</v>
      </c>
      <c r="M48" s="1">
        <v>0.5</v>
      </c>
      <c r="N48" s="31" t="s">
        <v>93</v>
      </c>
      <c r="O48" s="1">
        <v>2</v>
      </c>
      <c r="P48" s="31" t="s">
        <v>173</v>
      </c>
      <c r="Q48" s="1">
        <v>0.25</v>
      </c>
      <c r="R48" s="31" t="s">
        <v>175</v>
      </c>
      <c r="S48" s="1">
        <v>2</v>
      </c>
      <c r="T48" s="31" t="s">
        <v>11</v>
      </c>
      <c r="U48" s="1">
        <v>0.5</v>
      </c>
      <c r="V48" s="31" t="s">
        <v>173</v>
      </c>
      <c r="W48" s="1">
        <v>1</v>
      </c>
      <c r="X48" s="31" t="s">
        <v>175</v>
      </c>
      <c r="Y48" s="1">
        <v>0.5</v>
      </c>
      <c r="Z48" s="31" t="s">
        <v>11</v>
      </c>
      <c r="AA48" s="1">
        <v>256</v>
      </c>
      <c r="AB48" s="31" t="s">
        <v>173</v>
      </c>
      <c r="AC48" s="1">
        <v>2</v>
      </c>
      <c r="AD48" s="31" t="s">
        <v>176</v>
      </c>
    </row>
    <row r="49" spans="2:30" x14ac:dyDescent="0.2">
      <c r="B49" s="1" t="s">
        <v>174</v>
      </c>
      <c r="C49">
        <v>2</v>
      </c>
      <c r="D49" s="12" t="s">
        <v>104</v>
      </c>
      <c r="E49" s="19" t="s">
        <v>105</v>
      </c>
      <c r="F49" s="19">
        <v>1</v>
      </c>
      <c r="G49" s="12" t="s">
        <v>180</v>
      </c>
      <c r="H49" t="s">
        <v>11</v>
      </c>
      <c r="I49">
        <v>6</v>
      </c>
      <c r="J49" s="31" t="s">
        <v>11</v>
      </c>
      <c r="K49" s="1">
        <v>0.12</v>
      </c>
      <c r="L49" s="31" t="s">
        <v>173</v>
      </c>
      <c r="M49" s="1">
        <v>0.5</v>
      </c>
      <c r="N49" s="31" t="s">
        <v>93</v>
      </c>
      <c r="O49" s="1">
        <v>2</v>
      </c>
      <c r="P49" s="31" t="s">
        <v>173</v>
      </c>
      <c r="Q49" s="1">
        <v>0.25</v>
      </c>
      <c r="R49" s="31" t="s">
        <v>175</v>
      </c>
      <c r="S49" s="1">
        <v>2</v>
      </c>
      <c r="T49" s="31" t="s">
        <v>11</v>
      </c>
      <c r="U49" s="1">
        <v>0.25</v>
      </c>
      <c r="V49" s="31" t="s">
        <v>173</v>
      </c>
      <c r="W49" s="1">
        <v>1</v>
      </c>
      <c r="X49" s="31" t="s">
        <v>175</v>
      </c>
      <c r="Y49" s="1">
        <v>0.5</v>
      </c>
      <c r="Z49" s="31" t="s">
        <v>11</v>
      </c>
      <c r="AA49" s="1">
        <v>256</v>
      </c>
      <c r="AB49" s="31" t="s">
        <v>173</v>
      </c>
      <c r="AC49" s="1">
        <v>2</v>
      </c>
      <c r="AD49" s="31" t="s">
        <v>176</v>
      </c>
    </row>
    <row r="50" spans="2:30" x14ac:dyDescent="0.2">
      <c r="B50" s="1" t="s">
        <v>174</v>
      </c>
      <c r="C50">
        <v>3</v>
      </c>
      <c r="D50" s="12" t="s">
        <v>104</v>
      </c>
      <c r="E50" s="19" t="s">
        <v>105</v>
      </c>
      <c r="F50" s="19">
        <v>1</v>
      </c>
      <c r="G50" s="12" t="s">
        <v>180</v>
      </c>
      <c r="H50" t="s">
        <v>11</v>
      </c>
      <c r="I50">
        <v>7</v>
      </c>
      <c r="J50" s="31" t="s">
        <v>173</v>
      </c>
      <c r="K50" s="1">
        <v>0.25</v>
      </c>
      <c r="L50" s="31" t="s">
        <v>173</v>
      </c>
      <c r="M50" s="1">
        <v>0.5</v>
      </c>
      <c r="N50" s="31" t="s">
        <v>93</v>
      </c>
      <c r="O50" s="1">
        <v>2</v>
      </c>
      <c r="P50" s="31" t="s">
        <v>173</v>
      </c>
      <c r="Q50" s="1">
        <v>0.25</v>
      </c>
      <c r="R50" s="31" t="s">
        <v>175</v>
      </c>
      <c r="S50" s="1">
        <v>2</v>
      </c>
      <c r="T50" s="31" t="s">
        <v>173</v>
      </c>
      <c r="U50" s="1">
        <v>0.12</v>
      </c>
      <c r="V50" s="31" t="s">
        <v>173</v>
      </c>
      <c r="W50" s="1">
        <v>1</v>
      </c>
      <c r="X50" s="31" t="s">
        <v>175</v>
      </c>
      <c r="Y50" s="1">
        <v>0.5</v>
      </c>
      <c r="Z50" s="31" t="s">
        <v>11</v>
      </c>
      <c r="AA50" s="1">
        <v>256</v>
      </c>
      <c r="AB50" s="31" t="s">
        <v>173</v>
      </c>
      <c r="AC50" s="1">
        <v>2</v>
      </c>
      <c r="AD50" s="31" t="s">
        <v>176</v>
      </c>
    </row>
    <row r="51" spans="2:30" x14ac:dyDescent="0.2">
      <c r="B51" s="1" t="s">
        <v>174</v>
      </c>
      <c r="C51">
        <v>3</v>
      </c>
      <c r="D51" s="12" t="s">
        <v>104</v>
      </c>
      <c r="E51" s="19" t="s">
        <v>105</v>
      </c>
      <c r="F51" s="19">
        <v>1</v>
      </c>
      <c r="G51" s="12" t="s">
        <v>180</v>
      </c>
      <c r="H51" t="s">
        <v>8</v>
      </c>
      <c r="I51">
        <v>8</v>
      </c>
      <c r="J51" s="31" t="s">
        <v>11</v>
      </c>
      <c r="K51" s="1">
        <v>0.12</v>
      </c>
      <c r="L51" s="31" t="s">
        <v>173</v>
      </c>
      <c r="M51" s="1">
        <v>0.5</v>
      </c>
      <c r="N51" s="31" t="s">
        <v>93</v>
      </c>
      <c r="O51" s="1">
        <v>2</v>
      </c>
      <c r="P51" s="31" t="s">
        <v>173</v>
      </c>
      <c r="Q51" s="1">
        <v>0.25</v>
      </c>
      <c r="R51" s="31" t="s">
        <v>175</v>
      </c>
      <c r="S51" s="1">
        <v>2</v>
      </c>
      <c r="T51" s="31" t="s">
        <v>11</v>
      </c>
      <c r="U51" s="1">
        <v>0.25</v>
      </c>
      <c r="V51" s="31" t="s">
        <v>173</v>
      </c>
      <c r="W51" s="1">
        <v>1</v>
      </c>
      <c r="X51" s="31" t="s">
        <v>175</v>
      </c>
      <c r="Y51" s="1">
        <v>0.5</v>
      </c>
      <c r="Z51" s="31" t="s">
        <v>11</v>
      </c>
      <c r="AA51" s="1">
        <v>256</v>
      </c>
      <c r="AB51" s="31" t="s">
        <v>173</v>
      </c>
      <c r="AC51" s="1">
        <v>2</v>
      </c>
      <c r="AD51" s="31" t="s">
        <v>176</v>
      </c>
    </row>
    <row r="52" spans="2:30" x14ac:dyDescent="0.2">
      <c r="B52" s="1" t="s">
        <v>174</v>
      </c>
      <c r="C52">
        <v>2</v>
      </c>
      <c r="D52" s="12" t="s">
        <v>104</v>
      </c>
      <c r="E52" s="19" t="s">
        <v>105</v>
      </c>
      <c r="F52" s="19">
        <v>1</v>
      </c>
      <c r="G52" s="12" t="s">
        <v>180</v>
      </c>
      <c r="H52" t="s">
        <v>11</v>
      </c>
      <c r="I52">
        <v>9</v>
      </c>
      <c r="J52" s="31" t="s">
        <v>11</v>
      </c>
      <c r="K52" s="1">
        <v>0.12</v>
      </c>
      <c r="L52" s="31" t="s">
        <v>173</v>
      </c>
      <c r="M52" s="1">
        <v>0.5</v>
      </c>
      <c r="N52" s="31" t="s">
        <v>93</v>
      </c>
      <c r="O52" s="1">
        <v>2</v>
      </c>
      <c r="P52" s="31" t="s">
        <v>173</v>
      </c>
      <c r="Q52" s="1">
        <v>0.25</v>
      </c>
      <c r="R52" s="31" t="s">
        <v>175</v>
      </c>
      <c r="S52" s="1">
        <v>2</v>
      </c>
      <c r="T52" s="31" t="s">
        <v>11</v>
      </c>
      <c r="U52" s="1">
        <v>0.25</v>
      </c>
      <c r="V52" s="31" t="s">
        <v>173</v>
      </c>
      <c r="W52" s="1">
        <v>1</v>
      </c>
      <c r="X52" s="31" t="s">
        <v>175</v>
      </c>
      <c r="Y52" s="1">
        <v>0.5</v>
      </c>
      <c r="Z52" s="31" t="s">
        <v>11</v>
      </c>
      <c r="AA52" s="1">
        <v>256</v>
      </c>
      <c r="AB52" s="31" t="s">
        <v>173</v>
      </c>
      <c r="AC52" s="1">
        <v>2</v>
      </c>
      <c r="AD52" s="31" t="s">
        <v>176</v>
      </c>
    </row>
    <row r="53" spans="2:30" x14ac:dyDescent="0.2">
      <c r="B53" s="1" t="s">
        <v>174</v>
      </c>
      <c r="C53">
        <v>3</v>
      </c>
      <c r="D53" s="12" t="s">
        <v>104</v>
      </c>
      <c r="E53" s="19" t="s">
        <v>105</v>
      </c>
      <c r="F53" s="19">
        <v>1</v>
      </c>
      <c r="G53" s="12" t="s">
        <v>180</v>
      </c>
      <c r="H53" t="s">
        <v>8</v>
      </c>
      <c r="I53">
        <v>10</v>
      </c>
      <c r="J53" s="31" t="s">
        <v>11</v>
      </c>
      <c r="K53" s="1">
        <v>0.12</v>
      </c>
      <c r="L53" s="31" t="s">
        <v>173</v>
      </c>
      <c r="M53" s="1">
        <v>0.5</v>
      </c>
      <c r="N53" s="31" t="s">
        <v>93</v>
      </c>
      <c r="O53" s="1">
        <v>2</v>
      </c>
      <c r="P53" s="31" t="s">
        <v>173</v>
      </c>
      <c r="Q53" s="1">
        <v>0.25</v>
      </c>
      <c r="R53" s="31" t="s">
        <v>175</v>
      </c>
      <c r="S53" s="1">
        <v>2</v>
      </c>
      <c r="T53" s="31" t="s">
        <v>11</v>
      </c>
      <c r="U53" s="1">
        <v>0.25</v>
      </c>
      <c r="V53" s="31" t="s">
        <v>173</v>
      </c>
      <c r="W53" s="1">
        <v>1</v>
      </c>
      <c r="X53" s="31" t="s">
        <v>175</v>
      </c>
      <c r="Y53" s="1">
        <v>0.5</v>
      </c>
      <c r="Z53" s="31" t="s">
        <v>11</v>
      </c>
      <c r="AA53" s="1">
        <v>256</v>
      </c>
      <c r="AB53" s="31" t="s">
        <v>173</v>
      </c>
      <c r="AC53" s="1">
        <v>2</v>
      </c>
      <c r="AD53" s="31" t="s">
        <v>176</v>
      </c>
    </row>
    <row r="54" spans="2:30" x14ac:dyDescent="0.2">
      <c r="B54" s="1" t="s">
        <v>174</v>
      </c>
      <c r="C54" s="39">
        <v>3</v>
      </c>
      <c r="D54" s="46" t="s">
        <v>104</v>
      </c>
      <c r="E54" s="47" t="s">
        <v>105</v>
      </c>
      <c r="F54" s="47">
        <v>1</v>
      </c>
      <c r="G54" s="12" t="s">
        <v>180</v>
      </c>
      <c r="H54" s="39" t="s">
        <v>8</v>
      </c>
      <c r="I54" s="39">
        <v>11</v>
      </c>
      <c r="J54" s="56" t="s">
        <v>11</v>
      </c>
      <c r="K54" s="41">
        <v>0.25</v>
      </c>
      <c r="L54" s="56" t="s">
        <v>173</v>
      </c>
      <c r="M54" s="41">
        <v>0.5</v>
      </c>
      <c r="N54" s="56" t="s">
        <v>93</v>
      </c>
      <c r="O54" s="41">
        <v>2</v>
      </c>
      <c r="P54" s="56" t="s">
        <v>173</v>
      </c>
      <c r="Q54" s="41">
        <v>0.25</v>
      </c>
      <c r="R54" s="56" t="s">
        <v>175</v>
      </c>
      <c r="S54" s="41">
        <v>2</v>
      </c>
      <c r="T54" s="56" t="s">
        <v>11</v>
      </c>
      <c r="U54" s="41">
        <v>0.25</v>
      </c>
      <c r="V54" s="56" t="s">
        <v>173</v>
      </c>
      <c r="W54" s="41">
        <v>1</v>
      </c>
      <c r="X54" s="56" t="s">
        <v>175</v>
      </c>
      <c r="Y54" s="41">
        <v>0.5</v>
      </c>
      <c r="Z54" s="56" t="s">
        <v>11</v>
      </c>
      <c r="AA54" s="41">
        <v>256</v>
      </c>
      <c r="AB54" s="56" t="s">
        <v>173</v>
      </c>
      <c r="AC54" s="41">
        <v>2</v>
      </c>
      <c r="AD54" s="56" t="s">
        <v>176</v>
      </c>
    </row>
    <row r="55" spans="2:30" x14ac:dyDescent="0.2">
      <c r="B55" s="1" t="s">
        <v>174</v>
      </c>
      <c r="C55" s="39">
        <v>3</v>
      </c>
      <c r="D55" s="46" t="s">
        <v>104</v>
      </c>
      <c r="E55" s="47" t="s">
        <v>105</v>
      </c>
      <c r="F55" s="47">
        <v>1</v>
      </c>
      <c r="G55" s="12" t="s">
        <v>180</v>
      </c>
      <c r="H55" s="39" t="s">
        <v>11</v>
      </c>
      <c r="I55" s="39">
        <v>12</v>
      </c>
      <c r="J55" s="56" t="s">
        <v>11</v>
      </c>
      <c r="K55" s="41">
        <v>0.25</v>
      </c>
      <c r="L55" s="56" t="s">
        <v>173</v>
      </c>
      <c r="M55" s="41">
        <v>1</v>
      </c>
      <c r="N55" s="56" t="s">
        <v>93</v>
      </c>
      <c r="O55" s="41">
        <v>2</v>
      </c>
      <c r="P55" s="56" t="s">
        <v>11</v>
      </c>
      <c r="Q55" s="41">
        <v>4</v>
      </c>
      <c r="R55" s="56" t="s">
        <v>175</v>
      </c>
      <c r="S55" s="41">
        <v>2</v>
      </c>
      <c r="T55" s="56" t="s">
        <v>11</v>
      </c>
      <c r="U55" s="41">
        <v>0.5</v>
      </c>
      <c r="V55" s="56" t="s">
        <v>173</v>
      </c>
      <c r="W55" s="41">
        <v>1</v>
      </c>
      <c r="X55" s="56" t="s">
        <v>175</v>
      </c>
      <c r="Y55" s="41">
        <v>0.5</v>
      </c>
      <c r="Z55" s="56" t="s">
        <v>11</v>
      </c>
      <c r="AA55" s="41">
        <v>256</v>
      </c>
      <c r="AB55" s="56" t="s">
        <v>173</v>
      </c>
      <c r="AC55" s="41">
        <v>2</v>
      </c>
      <c r="AD55" s="56" t="s">
        <v>176</v>
      </c>
    </row>
    <row r="56" spans="2:30" x14ac:dyDescent="0.2">
      <c r="B56" s="1" t="s">
        <v>174</v>
      </c>
      <c r="C56">
        <v>3</v>
      </c>
      <c r="D56" s="12" t="s">
        <v>104</v>
      </c>
      <c r="E56" s="19" t="s">
        <v>105</v>
      </c>
      <c r="F56" s="19">
        <v>1</v>
      </c>
      <c r="G56" s="12" t="s">
        <v>180</v>
      </c>
      <c r="H56" t="s">
        <v>11</v>
      </c>
      <c r="I56">
        <v>13</v>
      </c>
      <c r="J56" s="31" t="s">
        <v>11</v>
      </c>
      <c r="K56" s="1">
        <v>0.25</v>
      </c>
      <c r="L56" s="31" t="s">
        <v>173</v>
      </c>
      <c r="M56" s="1">
        <v>0.5</v>
      </c>
      <c r="N56" s="31" t="s">
        <v>93</v>
      </c>
      <c r="O56" s="1">
        <v>2</v>
      </c>
      <c r="P56" s="31" t="s">
        <v>173</v>
      </c>
      <c r="Q56" s="1">
        <v>0.25</v>
      </c>
      <c r="R56" s="31" t="s">
        <v>175</v>
      </c>
      <c r="S56" s="1">
        <v>2</v>
      </c>
      <c r="T56" s="31" t="s">
        <v>11</v>
      </c>
      <c r="U56" s="1">
        <v>0.5</v>
      </c>
      <c r="V56" s="31" t="s">
        <v>173</v>
      </c>
      <c r="W56" s="1">
        <v>1</v>
      </c>
      <c r="X56" s="31" t="s">
        <v>175</v>
      </c>
      <c r="Y56" s="1">
        <v>0.5</v>
      </c>
      <c r="Z56" s="31" t="s">
        <v>11</v>
      </c>
      <c r="AA56" s="1">
        <v>256</v>
      </c>
      <c r="AB56" s="31" t="s">
        <v>173</v>
      </c>
      <c r="AC56" s="1">
        <v>2</v>
      </c>
      <c r="AD56" s="31" t="s">
        <v>176</v>
      </c>
    </row>
    <row r="57" spans="2:30" x14ac:dyDescent="0.2">
      <c r="B57" s="1" t="s">
        <v>174</v>
      </c>
      <c r="C57">
        <v>1</v>
      </c>
      <c r="D57" s="12" t="s">
        <v>104</v>
      </c>
      <c r="E57" s="19" t="s">
        <v>105</v>
      </c>
      <c r="F57" s="19">
        <v>1</v>
      </c>
      <c r="G57" s="12" t="s">
        <v>180</v>
      </c>
      <c r="H57" t="s">
        <v>11</v>
      </c>
      <c r="I57">
        <v>14</v>
      </c>
      <c r="J57" s="31" t="s">
        <v>11</v>
      </c>
      <c r="K57" s="1">
        <v>0.25</v>
      </c>
      <c r="L57" s="31" t="s">
        <v>173</v>
      </c>
      <c r="M57" s="1">
        <v>0.5</v>
      </c>
      <c r="N57" s="31" t="s">
        <v>93</v>
      </c>
      <c r="O57" s="1">
        <v>2</v>
      </c>
      <c r="P57" s="31" t="s">
        <v>173</v>
      </c>
      <c r="Q57" s="1">
        <v>0.25</v>
      </c>
      <c r="R57" s="31" t="s">
        <v>175</v>
      </c>
      <c r="S57" s="1">
        <v>2</v>
      </c>
      <c r="T57" s="31" t="s">
        <v>11</v>
      </c>
      <c r="U57" s="1">
        <v>0.5</v>
      </c>
      <c r="V57" s="31" t="s">
        <v>173</v>
      </c>
      <c r="W57" s="1">
        <v>1</v>
      </c>
      <c r="X57" s="31" t="s">
        <v>175</v>
      </c>
      <c r="Y57" s="1">
        <v>0.5</v>
      </c>
      <c r="Z57" s="31" t="s">
        <v>11</v>
      </c>
      <c r="AA57" s="1">
        <v>256</v>
      </c>
      <c r="AB57" s="31" t="s">
        <v>173</v>
      </c>
      <c r="AC57" s="1">
        <v>2</v>
      </c>
      <c r="AD57" s="31" t="s">
        <v>176</v>
      </c>
    </row>
    <row r="58" spans="2:30" x14ac:dyDescent="0.2">
      <c r="B58" s="1" t="s">
        <v>174</v>
      </c>
      <c r="C58">
        <v>1</v>
      </c>
      <c r="D58" s="12" t="s">
        <v>104</v>
      </c>
      <c r="E58" s="19" t="s">
        <v>105</v>
      </c>
      <c r="F58" s="19">
        <v>1</v>
      </c>
      <c r="G58" s="12" t="s">
        <v>180</v>
      </c>
      <c r="H58" t="s">
        <v>11</v>
      </c>
      <c r="I58">
        <v>15</v>
      </c>
      <c r="J58" s="31" t="s">
        <v>173</v>
      </c>
      <c r="K58" s="1">
        <v>0.12</v>
      </c>
      <c r="L58" s="31" t="s">
        <v>173</v>
      </c>
      <c r="M58" s="1">
        <v>0.5</v>
      </c>
      <c r="N58" s="31" t="s">
        <v>93</v>
      </c>
      <c r="O58" s="1">
        <v>2</v>
      </c>
      <c r="P58" s="31" t="s">
        <v>173</v>
      </c>
      <c r="Q58" s="1">
        <v>0.25</v>
      </c>
      <c r="R58" s="31" t="s">
        <v>175</v>
      </c>
      <c r="S58" s="1">
        <v>2</v>
      </c>
      <c r="T58" s="31" t="s">
        <v>173</v>
      </c>
      <c r="U58" s="1">
        <v>0.12</v>
      </c>
      <c r="V58" s="31" t="s">
        <v>173</v>
      </c>
      <c r="W58" s="1">
        <v>1</v>
      </c>
      <c r="X58" s="31" t="s">
        <v>175</v>
      </c>
      <c r="Y58" s="1">
        <v>0.5</v>
      </c>
      <c r="Z58" s="31" t="s">
        <v>173</v>
      </c>
      <c r="AA58" s="1">
        <v>256</v>
      </c>
      <c r="AB58" s="31" t="s">
        <v>173</v>
      </c>
      <c r="AC58" s="1">
        <v>2</v>
      </c>
      <c r="AD58" s="31" t="s">
        <v>176</v>
      </c>
    </row>
    <row r="59" spans="2:30" x14ac:dyDescent="0.2">
      <c r="B59" s="1" t="s">
        <v>174</v>
      </c>
      <c r="C59">
        <v>3</v>
      </c>
      <c r="D59" s="12" t="s">
        <v>104</v>
      </c>
      <c r="E59" s="19" t="s">
        <v>105</v>
      </c>
      <c r="F59" s="19">
        <v>1</v>
      </c>
      <c r="G59" s="12" t="s">
        <v>180</v>
      </c>
      <c r="H59" t="s">
        <v>8</v>
      </c>
      <c r="I59">
        <v>16</v>
      </c>
      <c r="J59" s="31" t="s">
        <v>11</v>
      </c>
      <c r="K59" s="1">
        <v>0.25</v>
      </c>
      <c r="L59" s="31" t="s">
        <v>173</v>
      </c>
      <c r="M59" s="1">
        <v>0.5</v>
      </c>
      <c r="N59" s="31" t="s">
        <v>93</v>
      </c>
      <c r="O59" s="1">
        <v>2</v>
      </c>
      <c r="P59" s="31" t="s">
        <v>173</v>
      </c>
      <c r="Q59" s="1">
        <v>0.25</v>
      </c>
      <c r="R59" s="31" t="s">
        <v>175</v>
      </c>
      <c r="S59" s="1">
        <v>2</v>
      </c>
      <c r="T59" s="31" t="s">
        <v>11</v>
      </c>
      <c r="U59" s="1">
        <v>0.25</v>
      </c>
      <c r="V59" s="31" t="s">
        <v>173</v>
      </c>
      <c r="W59" s="1">
        <v>1</v>
      </c>
      <c r="X59" s="31" t="s">
        <v>175</v>
      </c>
      <c r="Y59" s="1">
        <v>0.5</v>
      </c>
      <c r="Z59" s="31" t="s">
        <v>11</v>
      </c>
      <c r="AA59" s="1">
        <v>256</v>
      </c>
      <c r="AB59" s="31" t="s">
        <v>173</v>
      </c>
      <c r="AC59" s="1">
        <v>2</v>
      </c>
      <c r="AD59" s="31" t="s">
        <v>176</v>
      </c>
    </row>
    <row r="60" spans="2:30" x14ac:dyDescent="0.2">
      <c r="B60" s="1" t="s">
        <v>174</v>
      </c>
      <c r="C60">
        <v>1</v>
      </c>
      <c r="D60" s="12" t="s">
        <v>104</v>
      </c>
      <c r="E60" s="19" t="s">
        <v>105</v>
      </c>
      <c r="F60" s="19">
        <v>1</v>
      </c>
      <c r="G60" s="12" t="s">
        <v>180</v>
      </c>
      <c r="H60" t="s">
        <v>8</v>
      </c>
      <c r="I60">
        <v>17</v>
      </c>
      <c r="J60" s="31" t="s">
        <v>11</v>
      </c>
      <c r="K60" s="1">
        <v>0.25</v>
      </c>
      <c r="L60" s="31" t="s">
        <v>173</v>
      </c>
      <c r="M60" s="1">
        <v>0.5</v>
      </c>
      <c r="N60" s="31" t="s">
        <v>93</v>
      </c>
      <c r="O60" s="1">
        <v>2</v>
      </c>
      <c r="P60" s="31" t="s">
        <v>173</v>
      </c>
      <c r="Q60" s="1">
        <v>0.25</v>
      </c>
      <c r="R60" s="31" t="s">
        <v>175</v>
      </c>
      <c r="S60" s="1">
        <v>2</v>
      </c>
      <c r="T60" s="31" t="s">
        <v>11</v>
      </c>
      <c r="U60" s="1">
        <v>2</v>
      </c>
      <c r="V60" s="31" t="s">
        <v>173</v>
      </c>
      <c r="W60" s="1">
        <v>1</v>
      </c>
      <c r="X60" s="31" t="s">
        <v>175</v>
      </c>
      <c r="Y60" s="1">
        <v>0.5</v>
      </c>
      <c r="Z60" s="31" t="s">
        <v>11</v>
      </c>
      <c r="AA60" s="1">
        <v>256</v>
      </c>
      <c r="AB60" s="31" t="s">
        <v>177</v>
      </c>
      <c r="AC60" s="1">
        <v>8</v>
      </c>
      <c r="AD60" s="31" t="s">
        <v>176</v>
      </c>
    </row>
    <row r="61" spans="2:30" x14ac:dyDescent="0.2">
      <c r="B61" s="1" t="s">
        <v>174</v>
      </c>
      <c r="C61">
        <v>1</v>
      </c>
      <c r="D61" s="12" t="s">
        <v>104</v>
      </c>
      <c r="E61" s="19" t="s">
        <v>105</v>
      </c>
      <c r="F61" s="19">
        <v>1</v>
      </c>
      <c r="G61" s="12" t="s">
        <v>180</v>
      </c>
      <c r="H61" t="s">
        <v>11</v>
      </c>
      <c r="I61">
        <v>18</v>
      </c>
      <c r="J61" s="31" t="s">
        <v>173</v>
      </c>
      <c r="K61" s="1">
        <v>0.12</v>
      </c>
      <c r="L61" s="31" t="s">
        <v>173</v>
      </c>
      <c r="M61" s="1">
        <v>0.5</v>
      </c>
      <c r="N61" s="31" t="s">
        <v>93</v>
      </c>
      <c r="O61" s="1">
        <v>2</v>
      </c>
      <c r="P61" s="31" t="s">
        <v>173</v>
      </c>
      <c r="Q61" s="1">
        <v>0.25</v>
      </c>
      <c r="R61" s="31" t="s">
        <v>175</v>
      </c>
      <c r="S61" s="1">
        <v>2</v>
      </c>
      <c r="T61" s="31" t="s">
        <v>173</v>
      </c>
      <c r="U61" s="1">
        <v>0.12</v>
      </c>
      <c r="V61" s="31" t="s">
        <v>173</v>
      </c>
      <c r="W61" s="1">
        <v>1</v>
      </c>
      <c r="X61" s="31" t="s">
        <v>175</v>
      </c>
      <c r="Y61" s="1">
        <v>0.5</v>
      </c>
      <c r="Z61" s="31" t="s">
        <v>173</v>
      </c>
      <c r="AA61" s="1">
        <v>128</v>
      </c>
      <c r="AB61" s="31" t="s">
        <v>173</v>
      </c>
      <c r="AC61" s="1">
        <v>2</v>
      </c>
      <c r="AD61" s="31" t="s">
        <v>176</v>
      </c>
    </row>
    <row r="62" spans="2:30" x14ac:dyDescent="0.2">
      <c r="B62" s="1" t="s">
        <v>174</v>
      </c>
      <c r="C62">
        <v>3</v>
      </c>
      <c r="D62" s="12" t="s">
        <v>104</v>
      </c>
      <c r="E62" s="19" t="s">
        <v>105</v>
      </c>
      <c r="F62" s="19">
        <v>1</v>
      </c>
      <c r="G62" s="12" t="s">
        <v>180</v>
      </c>
      <c r="H62" t="s">
        <v>8</v>
      </c>
      <c r="I62">
        <v>19</v>
      </c>
      <c r="J62" s="31" t="s">
        <v>177</v>
      </c>
      <c r="K62" s="1">
        <v>0.5</v>
      </c>
      <c r="L62" s="31" t="s">
        <v>173</v>
      </c>
      <c r="M62" s="1">
        <v>0.5</v>
      </c>
      <c r="N62" s="31" t="s">
        <v>93</v>
      </c>
      <c r="O62" s="1">
        <v>2</v>
      </c>
      <c r="P62" s="31" t="s">
        <v>173</v>
      </c>
      <c r="Q62" s="1">
        <v>0.25</v>
      </c>
      <c r="R62" s="31" t="s">
        <v>175</v>
      </c>
      <c r="S62" s="1">
        <v>2</v>
      </c>
      <c r="T62" s="31" t="s">
        <v>11</v>
      </c>
      <c r="U62" s="1">
        <v>1</v>
      </c>
      <c r="V62" s="31" t="s">
        <v>173</v>
      </c>
      <c r="W62" s="1">
        <v>1</v>
      </c>
      <c r="X62" s="31" t="s">
        <v>175</v>
      </c>
      <c r="Y62" s="1">
        <v>0.5</v>
      </c>
      <c r="Z62" s="31" t="s">
        <v>11</v>
      </c>
      <c r="AA62" s="1">
        <v>256</v>
      </c>
      <c r="AB62" s="31" t="s">
        <v>173</v>
      </c>
      <c r="AC62" s="1">
        <v>4</v>
      </c>
      <c r="AD62" s="31" t="s">
        <v>176</v>
      </c>
    </row>
    <row r="63" spans="2:30" x14ac:dyDescent="0.2">
      <c r="B63" s="1" t="s">
        <v>174</v>
      </c>
      <c r="C63">
        <v>3</v>
      </c>
      <c r="D63" s="12" t="s">
        <v>108</v>
      </c>
      <c r="E63" s="19" t="s">
        <v>338</v>
      </c>
      <c r="F63" s="19">
        <v>1</v>
      </c>
      <c r="G63" s="12" t="s">
        <v>180</v>
      </c>
      <c r="H63" t="s">
        <v>11</v>
      </c>
      <c r="I63">
        <v>20</v>
      </c>
      <c r="J63" s="31" t="s">
        <v>11</v>
      </c>
      <c r="K63" s="1">
        <v>0.25</v>
      </c>
      <c r="L63" s="31" t="s">
        <v>173</v>
      </c>
      <c r="M63" s="1">
        <v>0.5</v>
      </c>
      <c r="N63" s="31" t="s">
        <v>93</v>
      </c>
      <c r="O63" s="1">
        <v>2</v>
      </c>
      <c r="P63" s="31" t="s">
        <v>173</v>
      </c>
      <c r="Q63" s="1">
        <v>0.25</v>
      </c>
      <c r="R63" s="31" t="s">
        <v>175</v>
      </c>
      <c r="S63" s="1">
        <v>2</v>
      </c>
      <c r="T63" s="31" t="s">
        <v>11</v>
      </c>
      <c r="U63" s="1">
        <v>1</v>
      </c>
      <c r="V63" s="31" t="s">
        <v>173</v>
      </c>
      <c r="W63" s="1">
        <v>1</v>
      </c>
      <c r="X63" s="31" t="s">
        <v>175</v>
      </c>
      <c r="Y63" s="1">
        <v>0.5</v>
      </c>
      <c r="Z63" s="31" t="s">
        <v>11</v>
      </c>
      <c r="AA63" s="1">
        <v>256</v>
      </c>
      <c r="AB63" s="31" t="s">
        <v>173</v>
      </c>
      <c r="AC63" s="1">
        <v>2</v>
      </c>
      <c r="AD63" s="31" t="s">
        <v>176</v>
      </c>
    </row>
    <row r="64" spans="2:30" x14ac:dyDescent="0.2">
      <c r="B64" s="1" t="s">
        <v>174</v>
      </c>
      <c r="C64">
        <v>3</v>
      </c>
      <c r="D64" s="12" t="s">
        <v>104</v>
      </c>
      <c r="E64" s="19" t="s">
        <v>105</v>
      </c>
      <c r="F64" s="19">
        <v>1</v>
      </c>
      <c r="G64" s="12" t="s">
        <v>180</v>
      </c>
      <c r="H64" t="s">
        <v>8</v>
      </c>
      <c r="I64">
        <v>21</v>
      </c>
      <c r="J64" s="31" t="s">
        <v>11</v>
      </c>
      <c r="K64" s="1">
        <v>0.12</v>
      </c>
      <c r="L64" s="31" t="s">
        <v>173</v>
      </c>
      <c r="M64" s="1">
        <v>0.5</v>
      </c>
      <c r="N64" s="31" t="s">
        <v>93</v>
      </c>
      <c r="O64" s="1">
        <v>2</v>
      </c>
      <c r="P64" s="31" t="s">
        <v>173</v>
      </c>
      <c r="Q64" s="1">
        <v>0.25</v>
      </c>
      <c r="R64" s="31" t="s">
        <v>175</v>
      </c>
      <c r="S64" s="1">
        <v>2</v>
      </c>
      <c r="T64" s="31" t="s">
        <v>11</v>
      </c>
      <c r="U64" s="1">
        <v>0.25</v>
      </c>
      <c r="V64" s="31" t="s">
        <v>173</v>
      </c>
      <c r="W64" s="1">
        <v>1</v>
      </c>
      <c r="X64" s="31" t="s">
        <v>175</v>
      </c>
      <c r="Y64" s="1">
        <v>0.5</v>
      </c>
      <c r="Z64" s="31" t="s">
        <v>173</v>
      </c>
      <c r="AA64" s="1">
        <v>64</v>
      </c>
      <c r="AB64" s="31" t="s">
        <v>173</v>
      </c>
      <c r="AC64" s="1">
        <v>2</v>
      </c>
      <c r="AD64" s="31" t="s">
        <v>176</v>
      </c>
    </row>
    <row r="65" spans="2:30" x14ac:dyDescent="0.2">
      <c r="B65" s="1" t="s">
        <v>174</v>
      </c>
      <c r="C65">
        <v>2</v>
      </c>
      <c r="D65" s="12" t="s">
        <v>104</v>
      </c>
      <c r="E65" s="19" t="s">
        <v>105</v>
      </c>
      <c r="F65" s="19">
        <v>1</v>
      </c>
      <c r="G65" s="12" t="s">
        <v>180</v>
      </c>
      <c r="H65" t="s">
        <v>8</v>
      </c>
      <c r="I65">
        <v>22</v>
      </c>
      <c r="J65" s="31" t="s">
        <v>11</v>
      </c>
      <c r="K65" s="1">
        <v>0.12</v>
      </c>
      <c r="L65" s="31" t="s">
        <v>173</v>
      </c>
      <c r="M65" s="1">
        <v>0.5</v>
      </c>
      <c r="N65" s="31" t="s">
        <v>93</v>
      </c>
      <c r="O65" s="1">
        <v>2</v>
      </c>
      <c r="P65" s="31" t="s">
        <v>173</v>
      </c>
      <c r="Q65" s="1">
        <v>0.25</v>
      </c>
      <c r="R65" s="31" t="s">
        <v>175</v>
      </c>
      <c r="S65" s="1">
        <v>2</v>
      </c>
      <c r="T65" s="31" t="s">
        <v>11</v>
      </c>
      <c r="U65" s="1">
        <v>0.25</v>
      </c>
      <c r="V65" s="31" t="s">
        <v>173</v>
      </c>
      <c r="W65" s="1">
        <v>1</v>
      </c>
      <c r="X65" s="31" t="s">
        <v>175</v>
      </c>
      <c r="Y65" s="1">
        <v>0.5</v>
      </c>
      <c r="Z65" s="31" t="s">
        <v>11</v>
      </c>
      <c r="AA65" s="1">
        <v>256</v>
      </c>
      <c r="AB65" s="31" t="s">
        <v>173</v>
      </c>
      <c r="AC65" s="1">
        <v>2</v>
      </c>
      <c r="AD65" s="31" t="s">
        <v>176</v>
      </c>
    </row>
    <row r="66" spans="2:30" x14ac:dyDescent="0.2">
      <c r="B66" s="1" t="s">
        <v>174</v>
      </c>
      <c r="C66">
        <v>1</v>
      </c>
      <c r="D66" s="12" t="s">
        <v>104</v>
      </c>
      <c r="E66" s="19" t="s">
        <v>105</v>
      </c>
      <c r="F66" s="19">
        <v>1</v>
      </c>
      <c r="G66" s="12" t="s">
        <v>180</v>
      </c>
      <c r="H66" t="s">
        <v>8</v>
      </c>
      <c r="I66">
        <v>23</v>
      </c>
      <c r="J66" s="31" t="s">
        <v>177</v>
      </c>
      <c r="K66" s="1">
        <v>0.5</v>
      </c>
      <c r="L66" s="31" t="s">
        <v>173</v>
      </c>
      <c r="M66" s="1">
        <v>0.5</v>
      </c>
      <c r="N66" s="31" t="s">
        <v>93</v>
      </c>
      <c r="O66" s="1">
        <v>2</v>
      </c>
      <c r="P66" s="31" t="s">
        <v>173</v>
      </c>
      <c r="Q66" s="1">
        <v>0.25</v>
      </c>
      <c r="R66" s="31" t="s">
        <v>175</v>
      </c>
      <c r="S66" s="1">
        <v>2</v>
      </c>
      <c r="T66" s="31" t="s">
        <v>11</v>
      </c>
      <c r="U66" s="1">
        <v>1</v>
      </c>
      <c r="V66" s="31" t="s">
        <v>173</v>
      </c>
      <c r="W66" s="1">
        <v>1</v>
      </c>
      <c r="X66" s="31" t="s">
        <v>175</v>
      </c>
      <c r="Y66" s="1">
        <v>0.5</v>
      </c>
      <c r="Z66" s="31" t="s">
        <v>11</v>
      </c>
      <c r="AA66" s="1">
        <v>256</v>
      </c>
      <c r="AB66" s="31" t="s">
        <v>173</v>
      </c>
      <c r="AC66" s="1">
        <v>2</v>
      </c>
      <c r="AD66" s="31" t="s">
        <v>176</v>
      </c>
    </row>
    <row r="67" spans="2:30" x14ac:dyDescent="0.2">
      <c r="B67" s="1" t="s">
        <v>174</v>
      </c>
      <c r="C67">
        <v>1</v>
      </c>
      <c r="D67" s="12" t="s">
        <v>104</v>
      </c>
      <c r="E67" s="19" t="s">
        <v>105</v>
      </c>
      <c r="F67" s="19">
        <v>1</v>
      </c>
      <c r="G67" s="12" t="s">
        <v>180</v>
      </c>
      <c r="H67" t="s">
        <v>8</v>
      </c>
      <c r="I67">
        <v>24</v>
      </c>
      <c r="J67" s="31" t="s">
        <v>173</v>
      </c>
      <c r="K67" s="1">
        <v>0.12</v>
      </c>
      <c r="L67" s="31" t="s">
        <v>173</v>
      </c>
      <c r="M67" s="1">
        <v>0.5</v>
      </c>
      <c r="N67" s="31" t="s">
        <v>93</v>
      </c>
      <c r="O67" s="1">
        <v>2</v>
      </c>
      <c r="P67" s="31" t="s">
        <v>173</v>
      </c>
      <c r="Q67" s="1">
        <v>0.25</v>
      </c>
      <c r="R67" s="31" t="s">
        <v>175</v>
      </c>
      <c r="S67" s="1">
        <v>2</v>
      </c>
      <c r="T67" s="31" t="s">
        <v>173</v>
      </c>
      <c r="U67" s="1">
        <v>0.12</v>
      </c>
      <c r="V67" s="31" t="s">
        <v>173</v>
      </c>
      <c r="W67" s="1">
        <v>1</v>
      </c>
      <c r="X67" s="31" t="s">
        <v>175</v>
      </c>
      <c r="Y67" s="1">
        <v>0.5</v>
      </c>
      <c r="Z67" s="31" t="s">
        <v>173</v>
      </c>
      <c r="AA67" s="1">
        <v>256</v>
      </c>
      <c r="AB67" s="31" t="s">
        <v>173</v>
      </c>
      <c r="AC67" s="1">
        <v>1</v>
      </c>
      <c r="AD67" s="31" t="s">
        <v>176</v>
      </c>
    </row>
    <row r="68" spans="2:30" x14ac:dyDescent="0.2">
      <c r="B68" s="1" t="s">
        <v>174</v>
      </c>
      <c r="C68">
        <v>1</v>
      </c>
      <c r="D68" s="12" t="s">
        <v>104</v>
      </c>
      <c r="E68" s="19" t="s">
        <v>105</v>
      </c>
      <c r="F68" s="19">
        <v>1</v>
      </c>
      <c r="G68" s="12" t="s">
        <v>180</v>
      </c>
      <c r="H68" t="s">
        <v>11</v>
      </c>
      <c r="I68">
        <v>25</v>
      </c>
      <c r="J68" s="31" t="s">
        <v>177</v>
      </c>
      <c r="K68" s="1">
        <v>0.5</v>
      </c>
      <c r="L68" s="31" t="s">
        <v>173</v>
      </c>
      <c r="M68" s="1">
        <v>1</v>
      </c>
      <c r="N68" s="31" t="s">
        <v>93</v>
      </c>
      <c r="O68" s="1">
        <v>2</v>
      </c>
      <c r="P68" s="31" t="s">
        <v>173</v>
      </c>
      <c r="Q68" s="1">
        <v>0.25</v>
      </c>
      <c r="R68" s="31" t="s">
        <v>175</v>
      </c>
      <c r="S68" s="1">
        <v>2</v>
      </c>
      <c r="T68" s="31" t="s">
        <v>11</v>
      </c>
      <c r="U68" s="1">
        <v>2</v>
      </c>
      <c r="V68" s="31" t="s">
        <v>173</v>
      </c>
      <c r="W68" s="1">
        <v>1</v>
      </c>
      <c r="X68" s="31" t="s">
        <v>175</v>
      </c>
      <c r="Y68" s="1">
        <v>0.5</v>
      </c>
      <c r="Z68" s="31" t="s">
        <v>11</v>
      </c>
      <c r="AA68" s="1">
        <v>256</v>
      </c>
      <c r="AB68" s="31" t="s">
        <v>173</v>
      </c>
      <c r="AC68" s="1">
        <v>2</v>
      </c>
      <c r="AD68" s="31" t="s">
        <v>176</v>
      </c>
    </row>
    <row r="69" spans="2:30" x14ac:dyDescent="0.2">
      <c r="B69" s="1" t="s">
        <v>174</v>
      </c>
      <c r="C69">
        <v>2</v>
      </c>
      <c r="D69" s="12" t="s">
        <v>104</v>
      </c>
      <c r="E69" s="19" t="s">
        <v>105</v>
      </c>
      <c r="F69" s="19">
        <v>1</v>
      </c>
      <c r="G69" s="12" t="s">
        <v>180</v>
      </c>
      <c r="H69" t="s">
        <v>8</v>
      </c>
      <c r="I69" t="s">
        <v>178</v>
      </c>
      <c r="J69" s="31" t="s">
        <v>11</v>
      </c>
      <c r="K69" s="1">
        <v>0.25</v>
      </c>
      <c r="L69" s="31" t="s">
        <v>173</v>
      </c>
      <c r="M69" s="1">
        <v>0.5</v>
      </c>
      <c r="N69" s="31" t="s">
        <v>93</v>
      </c>
      <c r="O69" s="1">
        <v>2</v>
      </c>
      <c r="P69" s="31" t="s">
        <v>173</v>
      </c>
      <c r="Q69" s="1">
        <v>0.25</v>
      </c>
      <c r="R69" s="31" t="s">
        <v>175</v>
      </c>
      <c r="S69" s="1">
        <v>2</v>
      </c>
      <c r="T69" s="31" t="s">
        <v>11</v>
      </c>
      <c r="U69" s="1">
        <v>1</v>
      </c>
      <c r="V69" s="31" t="s">
        <v>173</v>
      </c>
      <c r="W69" s="1">
        <v>1</v>
      </c>
      <c r="X69" s="31" t="s">
        <v>175</v>
      </c>
      <c r="Y69" s="1">
        <v>0.5</v>
      </c>
      <c r="Z69" s="31" t="s">
        <v>11</v>
      </c>
      <c r="AA69" s="1">
        <v>256</v>
      </c>
      <c r="AB69" s="31" t="s">
        <v>173</v>
      </c>
      <c r="AC69" s="1">
        <v>2</v>
      </c>
      <c r="AD69" s="31" t="s">
        <v>176</v>
      </c>
    </row>
    <row r="70" spans="2:30" x14ac:dyDescent="0.2">
      <c r="B70" s="1" t="s">
        <v>174</v>
      </c>
      <c r="C70">
        <v>2</v>
      </c>
      <c r="D70" s="12" t="s">
        <v>104</v>
      </c>
      <c r="E70" s="19" t="s">
        <v>105</v>
      </c>
      <c r="F70" s="19">
        <v>1</v>
      </c>
      <c r="G70" s="12" t="s">
        <v>180</v>
      </c>
      <c r="H70" t="s">
        <v>8</v>
      </c>
      <c r="I70" t="s">
        <v>179</v>
      </c>
      <c r="J70" s="31" t="s">
        <v>177</v>
      </c>
      <c r="K70" s="1">
        <v>0.5</v>
      </c>
      <c r="L70" s="31" t="s">
        <v>173</v>
      </c>
      <c r="M70" s="1">
        <v>1</v>
      </c>
      <c r="N70" s="31" t="s">
        <v>93</v>
      </c>
      <c r="O70" s="1">
        <v>2</v>
      </c>
      <c r="P70" s="31" t="s">
        <v>173</v>
      </c>
      <c r="Q70" s="1">
        <v>0.25</v>
      </c>
      <c r="R70" s="31" t="s">
        <v>175</v>
      </c>
      <c r="S70" s="1">
        <v>2</v>
      </c>
      <c r="T70" s="31" t="s">
        <v>11</v>
      </c>
      <c r="U70" s="1">
        <v>1</v>
      </c>
      <c r="V70" s="31" t="s">
        <v>173</v>
      </c>
      <c r="W70" s="1">
        <v>1</v>
      </c>
      <c r="X70" s="31" t="s">
        <v>175</v>
      </c>
      <c r="Y70" s="1">
        <v>0.5</v>
      </c>
      <c r="Z70" s="31" t="s">
        <v>11</v>
      </c>
      <c r="AA70" s="1">
        <v>256</v>
      </c>
      <c r="AB70" s="31" t="s">
        <v>173</v>
      </c>
      <c r="AC70" s="1">
        <v>2</v>
      </c>
      <c r="AD70" s="31" t="s">
        <v>176</v>
      </c>
    </row>
    <row r="71" spans="2:30" x14ac:dyDescent="0.2">
      <c r="B71" s="1" t="s">
        <v>174</v>
      </c>
      <c r="C71">
        <v>2</v>
      </c>
      <c r="D71" s="12" t="s">
        <v>104</v>
      </c>
      <c r="E71" s="19" t="s">
        <v>105</v>
      </c>
      <c r="F71" s="19">
        <v>1</v>
      </c>
      <c r="G71" s="12" t="s">
        <v>180</v>
      </c>
      <c r="H71" t="s">
        <v>11</v>
      </c>
      <c r="I71">
        <v>27</v>
      </c>
      <c r="J71" s="31" t="s">
        <v>11</v>
      </c>
      <c r="K71" s="1">
        <v>0.25</v>
      </c>
      <c r="L71" s="31" t="s">
        <v>173</v>
      </c>
      <c r="M71" s="1">
        <v>0.5</v>
      </c>
      <c r="N71" s="31" t="s">
        <v>93</v>
      </c>
      <c r="O71" s="1">
        <v>2</v>
      </c>
      <c r="P71" s="31" t="s">
        <v>173</v>
      </c>
      <c r="Q71" s="1">
        <v>0.25</v>
      </c>
      <c r="R71" s="31" t="s">
        <v>175</v>
      </c>
      <c r="S71" s="1">
        <v>2</v>
      </c>
      <c r="T71" s="31" t="s">
        <v>11</v>
      </c>
      <c r="U71" s="1">
        <v>0.25</v>
      </c>
      <c r="V71" s="31" t="s">
        <v>173</v>
      </c>
      <c r="W71" s="1">
        <v>1</v>
      </c>
      <c r="X71" s="31" t="s">
        <v>175</v>
      </c>
      <c r="Y71" s="1">
        <v>0.5</v>
      </c>
      <c r="Z71" s="31" t="s">
        <v>11</v>
      </c>
      <c r="AA71" s="1">
        <v>256</v>
      </c>
      <c r="AB71" s="31" t="s">
        <v>173</v>
      </c>
      <c r="AC71" s="1">
        <v>2</v>
      </c>
      <c r="AD71" s="31" t="s">
        <v>176</v>
      </c>
    </row>
    <row r="72" spans="2:30" x14ac:dyDescent="0.2">
      <c r="B72" s="1" t="s">
        <v>174</v>
      </c>
      <c r="C72">
        <v>3</v>
      </c>
      <c r="D72" s="12" t="s">
        <v>100</v>
      </c>
      <c r="E72" s="19" t="s">
        <v>101</v>
      </c>
      <c r="F72" s="19">
        <v>1</v>
      </c>
      <c r="G72" s="12" t="s">
        <v>180</v>
      </c>
      <c r="H72" t="s">
        <v>11</v>
      </c>
      <c r="I72">
        <v>28</v>
      </c>
      <c r="J72" s="31" t="s">
        <v>11</v>
      </c>
      <c r="K72" s="1">
        <v>0.25</v>
      </c>
      <c r="L72" s="31" t="s">
        <v>173</v>
      </c>
      <c r="M72" s="1">
        <v>0.5</v>
      </c>
      <c r="N72" s="31" t="s">
        <v>93</v>
      </c>
      <c r="O72" s="1">
        <v>2</v>
      </c>
      <c r="P72" s="31" t="s">
        <v>173</v>
      </c>
      <c r="Q72" s="1">
        <v>0.25</v>
      </c>
      <c r="R72" s="31" t="s">
        <v>175</v>
      </c>
      <c r="S72" s="1">
        <v>2</v>
      </c>
      <c r="T72" s="31" t="s">
        <v>11</v>
      </c>
      <c r="U72" s="1">
        <v>0.25</v>
      </c>
      <c r="V72" s="31" t="s">
        <v>173</v>
      </c>
      <c r="W72" s="1">
        <v>1</v>
      </c>
      <c r="X72" s="31" t="s">
        <v>175</v>
      </c>
      <c r="Y72" s="1">
        <v>0.5</v>
      </c>
      <c r="Z72" s="31" t="s">
        <v>173</v>
      </c>
      <c r="AA72" s="1">
        <v>32</v>
      </c>
      <c r="AB72" s="31" t="s">
        <v>173</v>
      </c>
      <c r="AC72" s="1">
        <v>1</v>
      </c>
      <c r="AD72" s="31" t="s">
        <v>176</v>
      </c>
    </row>
    <row r="73" spans="2:30" x14ac:dyDescent="0.2">
      <c r="B73" s="1" t="s">
        <v>174</v>
      </c>
      <c r="C73">
        <v>3</v>
      </c>
      <c r="D73" s="12" t="s">
        <v>104</v>
      </c>
      <c r="E73" s="19" t="s">
        <v>105</v>
      </c>
      <c r="F73" s="19">
        <v>1</v>
      </c>
      <c r="G73" s="12" t="s">
        <v>180</v>
      </c>
      <c r="H73" t="s">
        <v>11</v>
      </c>
      <c r="I73">
        <v>29</v>
      </c>
      <c r="J73" s="31" t="s">
        <v>11</v>
      </c>
      <c r="K73" s="1">
        <v>0.25</v>
      </c>
      <c r="L73" s="31" t="s">
        <v>173</v>
      </c>
      <c r="M73" s="1">
        <v>0.5</v>
      </c>
      <c r="N73" s="31" t="s">
        <v>93</v>
      </c>
      <c r="O73" s="1">
        <v>2</v>
      </c>
      <c r="P73" s="31" t="s">
        <v>173</v>
      </c>
      <c r="Q73" s="1">
        <v>0.25</v>
      </c>
      <c r="R73" s="31" t="s">
        <v>175</v>
      </c>
      <c r="S73" s="1">
        <v>2</v>
      </c>
      <c r="T73" s="31" t="s">
        <v>11</v>
      </c>
      <c r="U73" s="1">
        <v>1</v>
      </c>
      <c r="V73" s="31" t="s">
        <v>173</v>
      </c>
      <c r="W73" s="1">
        <v>1</v>
      </c>
      <c r="X73" s="31" t="s">
        <v>175</v>
      </c>
      <c r="Y73" s="1">
        <v>0.5</v>
      </c>
      <c r="Z73" s="31" t="s">
        <v>11</v>
      </c>
      <c r="AA73" s="1">
        <v>256</v>
      </c>
      <c r="AB73" s="31" t="s">
        <v>173</v>
      </c>
      <c r="AC73" s="1">
        <v>4</v>
      </c>
      <c r="AD73" s="31" t="s">
        <v>176</v>
      </c>
    </row>
    <row r="74" spans="2:30" x14ac:dyDescent="0.2">
      <c r="B74" s="1" t="s">
        <v>174</v>
      </c>
      <c r="C74">
        <v>2</v>
      </c>
      <c r="D74" s="12" t="s">
        <v>108</v>
      </c>
      <c r="E74" s="19" t="s">
        <v>101</v>
      </c>
      <c r="F74" s="19">
        <v>1</v>
      </c>
      <c r="G74" s="12" t="s">
        <v>180</v>
      </c>
      <c r="H74" t="s">
        <v>11</v>
      </c>
      <c r="I74">
        <v>30</v>
      </c>
      <c r="J74" s="31" t="s">
        <v>173</v>
      </c>
      <c r="K74" s="1">
        <v>0.12</v>
      </c>
      <c r="L74" s="31" t="s">
        <v>173</v>
      </c>
      <c r="M74" s="1">
        <v>0.5</v>
      </c>
      <c r="N74" s="31" t="s">
        <v>93</v>
      </c>
      <c r="O74" s="1">
        <v>2</v>
      </c>
      <c r="P74" s="31" t="s">
        <v>173</v>
      </c>
      <c r="Q74" s="1">
        <v>0.25</v>
      </c>
      <c r="R74" s="31" t="s">
        <v>175</v>
      </c>
      <c r="S74" s="1">
        <v>2</v>
      </c>
      <c r="T74" s="31" t="s">
        <v>173</v>
      </c>
      <c r="U74" s="1">
        <v>0.12</v>
      </c>
      <c r="V74" s="31" t="s">
        <v>173</v>
      </c>
      <c r="W74" s="1">
        <v>1</v>
      </c>
      <c r="X74" s="31" t="s">
        <v>175</v>
      </c>
      <c r="Y74" s="1">
        <v>0.5</v>
      </c>
      <c r="Z74" s="31" t="s">
        <v>173</v>
      </c>
      <c r="AA74" s="1">
        <v>32</v>
      </c>
      <c r="AB74" s="31" t="s">
        <v>173</v>
      </c>
      <c r="AC74" s="1">
        <v>1</v>
      </c>
      <c r="AD74" s="31" t="s">
        <v>176</v>
      </c>
    </row>
    <row r="75" spans="2:30" x14ac:dyDescent="0.2">
      <c r="B75" s="1" t="s">
        <v>174</v>
      </c>
      <c r="C75">
        <v>2</v>
      </c>
      <c r="D75" s="12" t="s">
        <v>104</v>
      </c>
      <c r="E75" s="19" t="s">
        <v>105</v>
      </c>
      <c r="F75" s="19">
        <v>1</v>
      </c>
      <c r="G75" s="12" t="s">
        <v>180</v>
      </c>
      <c r="H75" t="s">
        <v>8</v>
      </c>
      <c r="I75">
        <v>31</v>
      </c>
      <c r="J75" s="31" t="s">
        <v>11</v>
      </c>
      <c r="K75" s="1">
        <v>0.25</v>
      </c>
      <c r="L75" s="31" t="s">
        <v>173</v>
      </c>
      <c r="M75" s="1">
        <v>0.5</v>
      </c>
      <c r="N75" s="31" t="s">
        <v>93</v>
      </c>
      <c r="O75" s="1">
        <v>2</v>
      </c>
      <c r="P75" s="31" t="s">
        <v>173</v>
      </c>
      <c r="Q75" s="1">
        <v>0.25</v>
      </c>
      <c r="R75" s="31" t="s">
        <v>175</v>
      </c>
      <c r="S75" s="1">
        <v>2</v>
      </c>
      <c r="T75" s="31" t="s">
        <v>11</v>
      </c>
      <c r="U75" s="1">
        <v>0.5</v>
      </c>
      <c r="V75" s="31" t="s">
        <v>173</v>
      </c>
      <c r="W75" s="1">
        <v>1</v>
      </c>
      <c r="X75" s="31" t="s">
        <v>175</v>
      </c>
      <c r="Y75" s="1">
        <v>0.5</v>
      </c>
      <c r="Z75" s="31" t="s">
        <v>173</v>
      </c>
      <c r="AA75" s="1">
        <v>256</v>
      </c>
      <c r="AB75" s="31" t="s">
        <v>173</v>
      </c>
      <c r="AC75" s="1">
        <v>2</v>
      </c>
      <c r="AD75" s="31" t="s">
        <v>176</v>
      </c>
    </row>
    <row r="76" spans="2:30" x14ac:dyDescent="0.2">
      <c r="B76" s="1" t="s">
        <v>174</v>
      </c>
      <c r="C76">
        <v>2</v>
      </c>
      <c r="D76" s="12" t="s">
        <v>104</v>
      </c>
      <c r="E76" s="19" t="s">
        <v>105</v>
      </c>
      <c r="F76" s="19">
        <v>1</v>
      </c>
      <c r="G76" s="12" t="s">
        <v>180</v>
      </c>
      <c r="H76" t="s">
        <v>11</v>
      </c>
      <c r="I76">
        <v>32</v>
      </c>
      <c r="J76" s="31" t="s">
        <v>173</v>
      </c>
      <c r="K76" s="1">
        <v>0.12</v>
      </c>
      <c r="L76" s="31" t="s">
        <v>173</v>
      </c>
      <c r="M76" s="1">
        <v>0.5</v>
      </c>
      <c r="N76" s="31" t="s">
        <v>93</v>
      </c>
      <c r="O76" s="1">
        <v>2</v>
      </c>
      <c r="P76" s="31" t="s">
        <v>173</v>
      </c>
      <c r="Q76" s="1">
        <v>0.25</v>
      </c>
      <c r="R76" s="31" t="s">
        <v>175</v>
      </c>
      <c r="S76" s="1">
        <v>2</v>
      </c>
      <c r="T76" s="31" t="s">
        <v>173</v>
      </c>
      <c r="U76" s="1">
        <v>0.12</v>
      </c>
      <c r="V76" s="31" t="s">
        <v>173</v>
      </c>
      <c r="W76" s="1">
        <v>1</v>
      </c>
      <c r="X76" s="31" t="s">
        <v>175</v>
      </c>
      <c r="Y76" s="1">
        <v>0.5</v>
      </c>
      <c r="Z76" s="31" t="s">
        <v>173</v>
      </c>
      <c r="AA76" s="1">
        <v>256</v>
      </c>
      <c r="AB76" s="31" t="s">
        <v>173</v>
      </c>
      <c r="AC76" s="1">
        <v>2</v>
      </c>
      <c r="AD76" s="31" t="s">
        <v>176</v>
      </c>
    </row>
    <row r="77" spans="2:30" x14ac:dyDescent="0.2">
      <c r="B77" s="1" t="s">
        <v>174</v>
      </c>
      <c r="C77">
        <v>2</v>
      </c>
      <c r="D77" s="12" t="s">
        <v>104</v>
      </c>
      <c r="E77" s="19" t="s">
        <v>105</v>
      </c>
      <c r="F77" s="19">
        <v>1</v>
      </c>
      <c r="G77" s="12" t="s">
        <v>180</v>
      </c>
      <c r="H77" t="s">
        <v>8</v>
      </c>
      <c r="I77">
        <v>33</v>
      </c>
      <c r="J77" s="31" t="s">
        <v>173</v>
      </c>
      <c r="K77" s="1">
        <v>0.12</v>
      </c>
      <c r="L77" s="31" t="s">
        <v>173</v>
      </c>
      <c r="M77" s="1">
        <v>0.5</v>
      </c>
      <c r="N77" s="31" t="s">
        <v>93</v>
      </c>
      <c r="O77" s="1">
        <v>2</v>
      </c>
      <c r="P77" s="31" t="s">
        <v>173</v>
      </c>
      <c r="Q77" s="1">
        <v>0.5</v>
      </c>
      <c r="R77" s="31" t="s">
        <v>175</v>
      </c>
      <c r="S77" s="1">
        <v>2</v>
      </c>
      <c r="T77" s="31" t="s">
        <v>173</v>
      </c>
      <c r="U77" s="1">
        <v>0.12</v>
      </c>
      <c r="V77" s="31" t="s">
        <v>173</v>
      </c>
      <c r="W77" s="1">
        <v>1</v>
      </c>
      <c r="X77" s="31" t="s">
        <v>175</v>
      </c>
      <c r="Y77" s="1">
        <v>4</v>
      </c>
      <c r="Z77" s="31" t="s">
        <v>173</v>
      </c>
      <c r="AA77" s="1">
        <v>32</v>
      </c>
      <c r="AB77" s="31" t="s">
        <v>173</v>
      </c>
      <c r="AC77" s="1">
        <v>1</v>
      </c>
      <c r="AD77" s="31" t="s">
        <v>176</v>
      </c>
    </row>
    <row r="78" spans="2:30" x14ac:dyDescent="0.2">
      <c r="B78" s="1" t="s">
        <v>174</v>
      </c>
      <c r="C78">
        <v>3</v>
      </c>
      <c r="D78" s="12" t="s">
        <v>104</v>
      </c>
      <c r="E78" s="19" t="s">
        <v>105</v>
      </c>
      <c r="F78" s="19">
        <v>1</v>
      </c>
      <c r="G78" s="12" t="s">
        <v>180</v>
      </c>
      <c r="H78" t="s">
        <v>8</v>
      </c>
      <c r="I78">
        <v>34</v>
      </c>
      <c r="J78" s="31" t="s">
        <v>11</v>
      </c>
      <c r="K78" s="1">
        <v>0.25</v>
      </c>
      <c r="L78" s="31" t="s">
        <v>173</v>
      </c>
      <c r="M78" s="1">
        <v>0.5</v>
      </c>
      <c r="N78" s="31" t="s">
        <v>93</v>
      </c>
      <c r="O78" s="1">
        <v>2</v>
      </c>
      <c r="P78" s="31" t="s">
        <v>173</v>
      </c>
      <c r="Q78" s="1">
        <v>0.25</v>
      </c>
      <c r="R78" s="31" t="s">
        <v>175</v>
      </c>
      <c r="S78" s="1">
        <v>2</v>
      </c>
      <c r="T78" s="31" t="s">
        <v>11</v>
      </c>
      <c r="U78" s="1">
        <v>0.5</v>
      </c>
      <c r="V78" s="31" t="s">
        <v>173</v>
      </c>
      <c r="W78" s="1">
        <v>1</v>
      </c>
      <c r="X78" s="31" t="s">
        <v>175</v>
      </c>
      <c r="Y78" s="1">
        <v>0.5</v>
      </c>
      <c r="Z78" s="31" t="s">
        <v>173</v>
      </c>
      <c r="AA78" s="1">
        <v>256</v>
      </c>
      <c r="AB78" s="31" t="s">
        <v>173</v>
      </c>
      <c r="AC78" s="1">
        <v>2</v>
      </c>
      <c r="AD78" s="31" t="s">
        <v>176</v>
      </c>
    </row>
    <row r="79" spans="2:30" x14ac:dyDescent="0.2">
      <c r="B79" s="1" t="s">
        <v>174</v>
      </c>
      <c r="C79">
        <v>3</v>
      </c>
      <c r="D79" s="12" t="s">
        <v>104</v>
      </c>
      <c r="E79" s="19" t="s">
        <v>105</v>
      </c>
      <c r="F79" s="19">
        <v>1</v>
      </c>
      <c r="G79" s="12" t="s">
        <v>180</v>
      </c>
      <c r="H79" t="s">
        <v>11</v>
      </c>
      <c r="I79">
        <v>35</v>
      </c>
      <c r="J79" s="31" t="s">
        <v>11</v>
      </c>
      <c r="K79" s="1">
        <v>0.25</v>
      </c>
      <c r="L79" s="31" t="s">
        <v>173</v>
      </c>
      <c r="M79" s="1">
        <v>0.5</v>
      </c>
      <c r="N79" s="31" t="s">
        <v>93</v>
      </c>
      <c r="O79" s="1">
        <v>2</v>
      </c>
      <c r="P79" s="31" t="s">
        <v>173</v>
      </c>
      <c r="Q79" s="1">
        <v>0.25</v>
      </c>
      <c r="R79" s="31" t="s">
        <v>175</v>
      </c>
      <c r="S79" s="1">
        <v>2</v>
      </c>
      <c r="T79" s="31" t="s">
        <v>11</v>
      </c>
      <c r="U79" s="1">
        <v>1</v>
      </c>
      <c r="V79" s="31" t="s">
        <v>173</v>
      </c>
      <c r="W79" s="1">
        <v>1</v>
      </c>
      <c r="X79" s="31" t="s">
        <v>175</v>
      </c>
      <c r="Y79" s="1">
        <v>0.5</v>
      </c>
      <c r="Z79" s="31" t="s">
        <v>11</v>
      </c>
      <c r="AA79" s="1">
        <v>256</v>
      </c>
      <c r="AB79" s="31" t="s">
        <v>173</v>
      </c>
      <c r="AC79" s="1">
        <v>2</v>
      </c>
      <c r="AD79" s="31" t="s">
        <v>176</v>
      </c>
    </row>
    <row r="80" spans="2:30" x14ac:dyDescent="0.2">
      <c r="B80" s="1" t="s">
        <v>174</v>
      </c>
      <c r="C80">
        <v>2</v>
      </c>
      <c r="D80" s="12" t="s">
        <v>104</v>
      </c>
      <c r="E80" s="19" t="s">
        <v>105</v>
      </c>
      <c r="F80" s="19">
        <v>1</v>
      </c>
      <c r="G80" s="12" t="s">
        <v>180</v>
      </c>
      <c r="H80" t="s">
        <v>8</v>
      </c>
      <c r="I80">
        <v>36</v>
      </c>
      <c r="J80" s="31" t="s">
        <v>11</v>
      </c>
      <c r="K80" s="1">
        <v>0.12</v>
      </c>
      <c r="L80" s="31" t="s">
        <v>173</v>
      </c>
      <c r="M80" s="1">
        <v>0.5</v>
      </c>
      <c r="N80" s="31" t="s">
        <v>93</v>
      </c>
      <c r="O80" s="1">
        <v>2</v>
      </c>
      <c r="P80" s="31" t="s">
        <v>173</v>
      </c>
      <c r="Q80" s="1">
        <v>0.25</v>
      </c>
      <c r="R80" s="31" t="s">
        <v>175</v>
      </c>
      <c r="S80" s="1">
        <v>2</v>
      </c>
      <c r="T80" s="31" t="s">
        <v>11</v>
      </c>
      <c r="U80" s="1">
        <v>0.5</v>
      </c>
      <c r="V80" s="31" t="s">
        <v>173</v>
      </c>
      <c r="W80" s="1">
        <v>1</v>
      </c>
      <c r="X80" s="31" t="s">
        <v>175</v>
      </c>
      <c r="Y80" s="1">
        <v>0.5</v>
      </c>
      <c r="Z80" s="31" t="s">
        <v>11</v>
      </c>
      <c r="AA80" s="1">
        <v>256</v>
      </c>
      <c r="AB80" s="31" t="s">
        <v>173</v>
      </c>
      <c r="AC80" s="1">
        <v>2</v>
      </c>
      <c r="AD80" s="31" t="s">
        <v>176</v>
      </c>
    </row>
    <row r="81" spans="2:30" x14ac:dyDescent="0.2">
      <c r="B81" s="1" t="s">
        <v>174</v>
      </c>
      <c r="C81">
        <v>1</v>
      </c>
      <c r="D81" s="12" t="s">
        <v>104</v>
      </c>
      <c r="E81" s="19" t="s">
        <v>105</v>
      </c>
      <c r="F81" s="19">
        <v>1</v>
      </c>
      <c r="G81" s="12" t="s">
        <v>180</v>
      </c>
      <c r="H81" t="s">
        <v>8</v>
      </c>
      <c r="I81">
        <v>37</v>
      </c>
      <c r="J81" s="31" t="s">
        <v>11</v>
      </c>
      <c r="K81" s="1">
        <v>0.12</v>
      </c>
      <c r="L81" s="31" t="s">
        <v>173</v>
      </c>
      <c r="M81" s="1">
        <v>0.5</v>
      </c>
      <c r="N81" s="31" t="s">
        <v>93</v>
      </c>
      <c r="O81" s="1">
        <v>2</v>
      </c>
      <c r="P81" s="31" t="s">
        <v>173</v>
      </c>
      <c r="Q81" s="1">
        <v>0.25</v>
      </c>
      <c r="R81" s="31" t="s">
        <v>175</v>
      </c>
      <c r="S81" s="1">
        <v>2</v>
      </c>
      <c r="T81" s="31" t="s">
        <v>11</v>
      </c>
      <c r="U81" s="1">
        <v>0.25</v>
      </c>
      <c r="V81" s="31" t="s">
        <v>173</v>
      </c>
      <c r="W81" s="1">
        <v>1</v>
      </c>
      <c r="X81" s="31" t="s">
        <v>175</v>
      </c>
      <c r="Y81" s="1">
        <v>0.5</v>
      </c>
      <c r="Z81" s="31" t="s">
        <v>11</v>
      </c>
      <c r="AA81" s="1">
        <v>256</v>
      </c>
      <c r="AB81" s="31" t="s">
        <v>173</v>
      </c>
      <c r="AC81" s="1">
        <v>2</v>
      </c>
      <c r="AD81" s="31" t="s">
        <v>176</v>
      </c>
    </row>
    <row r="82" spans="2:30" x14ac:dyDescent="0.2">
      <c r="B82" s="1" t="s">
        <v>174</v>
      </c>
      <c r="C82">
        <v>1</v>
      </c>
      <c r="D82" s="12" t="s">
        <v>104</v>
      </c>
      <c r="E82" s="19" t="s">
        <v>105</v>
      </c>
      <c r="F82" s="19">
        <v>1</v>
      </c>
      <c r="G82" s="12" t="s">
        <v>180</v>
      </c>
      <c r="H82" t="s">
        <v>11</v>
      </c>
      <c r="I82">
        <v>38</v>
      </c>
      <c r="J82" s="31" t="s">
        <v>173</v>
      </c>
      <c r="K82" s="1">
        <v>0.12</v>
      </c>
      <c r="L82" s="31" t="s">
        <v>173</v>
      </c>
      <c r="M82" s="1">
        <v>0.5</v>
      </c>
      <c r="N82" s="31" t="s">
        <v>93</v>
      </c>
      <c r="O82" s="1">
        <v>2</v>
      </c>
      <c r="P82" s="31" t="s">
        <v>173</v>
      </c>
      <c r="Q82" s="1">
        <v>0.25</v>
      </c>
      <c r="R82" s="31" t="s">
        <v>175</v>
      </c>
      <c r="S82" s="1">
        <v>2</v>
      </c>
      <c r="T82" s="31" t="s">
        <v>173</v>
      </c>
      <c r="U82" s="1">
        <v>0.12</v>
      </c>
      <c r="V82" s="31" t="s">
        <v>173</v>
      </c>
      <c r="W82" s="1">
        <v>1</v>
      </c>
      <c r="X82" s="31" t="s">
        <v>175</v>
      </c>
      <c r="Y82" s="1">
        <v>0.5</v>
      </c>
      <c r="Z82" s="31" t="s">
        <v>11</v>
      </c>
      <c r="AA82" s="1">
        <v>256</v>
      </c>
      <c r="AB82" s="31" t="s">
        <v>173</v>
      </c>
      <c r="AC82" s="1">
        <v>2</v>
      </c>
      <c r="AD82" s="31" t="s">
        <v>176</v>
      </c>
    </row>
    <row r="83" spans="2:30" x14ac:dyDescent="0.2">
      <c r="B83" s="1" t="s">
        <v>174</v>
      </c>
      <c r="C83">
        <v>3</v>
      </c>
      <c r="D83" s="12" t="s">
        <v>108</v>
      </c>
      <c r="E83" s="19" t="s">
        <v>338</v>
      </c>
      <c r="F83" s="19">
        <v>1</v>
      </c>
      <c r="G83" s="12" t="s">
        <v>180</v>
      </c>
      <c r="H83" t="s">
        <v>11</v>
      </c>
      <c r="I83">
        <v>39</v>
      </c>
      <c r="J83" s="31" t="s">
        <v>11</v>
      </c>
      <c r="K83" s="1">
        <v>0.25</v>
      </c>
      <c r="L83" s="31" t="s">
        <v>173</v>
      </c>
      <c r="M83" s="1">
        <v>0.5</v>
      </c>
      <c r="N83" s="31" t="s">
        <v>93</v>
      </c>
      <c r="O83" s="1">
        <v>2</v>
      </c>
      <c r="P83" s="31" t="s">
        <v>173</v>
      </c>
      <c r="Q83" s="1">
        <v>0.25</v>
      </c>
      <c r="R83" s="31" t="s">
        <v>175</v>
      </c>
      <c r="S83" s="1">
        <v>2</v>
      </c>
      <c r="T83" s="31" t="s">
        <v>11</v>
      </c>
      <c r="U83" s="1">
        <v>0.25</v>
      </c>
      <c r="V83" s="31" t="s">
        <v>173</v>
      </c>
      <c r="W83" s="1">
        <v>1</v>
      </c>
      <c r="X83" s="31" t="s">
        <v>175</v>
      </c>
      <c r="Y83" s="1">
        <v>0.5</v>
      </c>
      <c r="Z83" s="31" t="s">
        <v>11</v>
      </c>
      <c r="AA83" s="1">
        <v>256</v>
      </c>
      <c r="AB83" s="31" t="s">
        <v>173</v>
      </c>
      <c r="AC83" s="1">
        <v>2</v>
      </c>
      <c r="AD83" s="31" t="s">
        <v>176</v>
      </c>
    </row>
    <row r="84" spans="2:30" x14ac:dyDescent="0.2">
      <c r="B84" s="1" t="s">
        <v>174</v>
      </c>
      <c r="C84">
        <v>3</v>
      </c>
      <c r="D84" s="12" t="s">
        <v>108</v>
      </c>
      <c r="E84" s="19" t="s">
        <v>338</v>
      </c>
      <c r="F84" s="19">
        <v>1</v>
      </c>
      <c r="G84" s="12" t="s">
        <v>180</v>
      </c>
      <c r="H84" t="s">
        <v>11</v>
      </c>
      <c r="I84">
        <v>40</v>
      </c>
      <c r="J84" s="31" t="s">
        <v>173</v>
      </c>
      <c r="K84" s="1">
        <v>0.12</v>
      </c>
      <c r="L84" s="31" t="s">
        <v>173</v>
      </c>
      <c r="M84" s="1">
        <v>1</v>
      </c>
      <c r="N84" s="31" t="s">
        <v>93</v>
      </c>
      <c r="O84" s="1">
        <v>2</v>
      </c>
      <c r="P84" s="31" t="s">
        <v>173</v>
      </c>
      <c r="Q84" s="1">
        <v>0.25</v>
      </c>
      <c r="R84" s="31" t="s">
        <v>175</v>
      </c>
      <c r="S84" s="1">
        <v>2</v>
      </c>
      <c r="T84" s="31" t="s">
        <v>173</v>
      </c>
      <c r="U84" s="1">
        <v>0.12</v>
      </c>
      <c r="V84" s="31" t="s">
        <v>173</v>
      </c>
      <c r="W84" s="1">
        <v>1</v>
      </c>
      <c r="X84" s="31" t="s">
        <v>175</v>
      </c>
      <c r="Y84" s="1">
        <v>0.5</v>
      </c>
      <c r="Z84" s="31" t="s">
        <v>11</v>
      </c>
      <c r="AA84" s="1">
        <v>256</v>
      </c>
      <c r="AB84" s="31" t="s">
        <v>173</v>
      </c>
      <c r="AC84" s="1">
        <v>1</v>
      </c>
      <c r="AD84" s="31" t="s">
        <v>176</v>
      </c>
    </row>
    <row r="85" spans="2:30" x14ac:dyDescent="0.2">
      <c r="B85" s="1" t="s">
        <v>174</v>
      </c>
      <c r="C85">
        <v>3</v>
      </c>
      <c r="D85" s="12" t="s">
        <v>108</v>
      </c>
      <c r="E85" s="19" t="s">
        <v>338</v>
      </c>
      <c r="F85" s="19">
        <v>1</v>
      </c>
      <c r="G85" s="12" t="s">
        <v>180</v>
      </c>
      <c r="H85" t="s">
        <v>8</v>
      </c>
      <c r="I85">
        <v>41</v>
      </c>
      <c r="J85" s="31" t="s">
        <v>11</v>
      </c>
      <c r="K85" s="1">
        <v>0.12</v>
      </c>
      <c r="L85" s="31" t="s">
        <v>173</v>
      </c>
      <c r="M85" s="1">
        <v>0.5</v>
      </c>
      <c r="N85" s="31" t="s">
        <v>93</v>
      </c>
      <c r="O85" s="1">
        <v>2</v>
      </c>
      <c r="P85" s="31" t="s">
        <v>173</v>
      </c>
      <c r="Q85" s="1">
        <v>0.25</v>
      </c>
      <c r="R85" s="31" t="s">
        <v>175</v>
      </c>
      <c r="S85" s="1">
        <v>2</v>
      </c>
      <c r="T85" s="31" t="s">
        <v>11</v>
      </c>
      <c r="U85" s="1">
        <v>0.25</v>
      </c>
      <c r="V85" s="31" t="s">
        <v>173</v>
      </c>
      <c r="W85" s="1">
        <v>1</v>
      </c>
      <c r="X85" s="31" t="s">
        <v>175</v>
      </c>
      <c r="Y85" s="1">
        <v>0.5</v>
      </c>
      <c r="Z85" s="31" t="s">
        <v>11</v>
      </c>
      <c r="AA85" s="1">
        <v>256</v>
      </c>
      <c r="AB85" s="31" t="s">
        <v>173</v>
      </c>
      <c r="AC85" s="1">
        <v>2</v>
      </c>
      <c r="AD85" s="31" t="s">
        <v>176</v>
      </c>
    </row>
    <row r="86" spans="2:30" x14ac:dyDescent="0.2">
      <c r="B86" s="1" t="s">
        <v>174</v>
      </c>
      <c r="C86">
        <v>1</v>
      </c>
      <c r="D86" s="12" t="s">
        <v>100</v>
      </c>
      <c r="E86" s="19" t="s">
        <v>101</v>
      </c>
      <c r="F86" s="19">
        <v>1</v>
      </c>
      <c r="G86" s="12" t="s">
        <v>180</v>
      </c>
      <c r="H86" t="s">
        <v>8</v>
      </c>
      <c r="I86">
        <v>42</v>
      </c>
      <c r="J86" s="31" t="s">
        <v>173</v>
      </c>
      <c r="K86" s="1">
        <v>0.12</v>
      </c>
      <c r="L86" s="31" t="s">
        <v>173</v>
      </c>
      <c r="M86" s="1">
        <v>0.5</v>
      </c>
      <c r="N86" s="31" t="s">
        <v>93</v>
      </c>
      <c r="O86" s="1">
        <v>2</v>
      </c>
      <c r="P86" s="31" t="s">
        <v>11</v>
      </c>
      <c r="Q86" s="1">
        <v>4</v>
      </c>
      <c r="R86" s="31" t="s">
        <v>175</v>
      </c>
      <c r="S86" s="1">
        <v>2</v>
      </c>
      <c r="T86" s="31" t="s">
        <v>173</v>
      </c>
      <c r="U86" s="1">
        <v>0.12</v>
      </c>
      <c r="V86" s="31" t="s">
        <v>173</v>
      </c>
      <c r="W86" s="1">
        <v>1</v>
      </c>
      <c r="X86" s="31" t="s">
        <v>175</v>
      </c>
      <c r="Y86" s="1">
        <v>4</v>
      </c>
      <c r="Z86" s="31" t="s">
        <v>173</v>
      </c>
      <c r="AA86" s="1">
        <v>32</v>
      </c>
      <c r="AB86" s="31" t="s">
        <v>11</v>
      </c>
      <c r="AC86" s="1">
        <v>8</v>
      </c>
      <c r="AD86" s="31" t="s">
        <v>176</v>
      </c>
    </row>
    <row r="87" spans="2:30" x14ac:dyDescent="0.2">
      <c r="B87" s="1" t="s">
        <v>174</v>
      </c>
      <c r="C87">
        <v>1</v>
      </c>
      <c r="D87" s="12" t="s">
        <v>106</v>
      </c>
      <c r="E87" s="19" t="s">
        <v>107</v>
      </c>
      <c r="F87" s="19">
        <v>1</v>
      </c>
      <c r="G87" s="12" t="s">
        <v>180</v>
      </c>
      <c r="H87" t="s">
        <v>11</v>
      </c>
      <c r="I87">
        <v>43</v>
      </c>
      <c r="J87" s="31" t="s">
        <v>173</v>
      </c>
      <c r="K87" s="1">
        <v>0.12</v>
      </c>
      <c r="L87" s="31" t="s">
        <v>173</v>
      </c>
      <c r="M87" s="1">
        <v>0.5</v>
      </c>
      <c r="N87" s="31" t="s">
        <v>93</v>
      </c>
      <c r="O87" s="1">
        <v>2</v>
      </c>
      <c r="P87" s="31" t="s">
        <v>173</v>
      </c>
      <c r="Q87" s="1">
        <v>0.25</v>
      </c>
      <c r="R87" s="31" t="s">
        <v>175</v>
      </c>
      <c r="S87" s="1">
        <v>2</v>
      </c>
      <c r="T87" s="31" t="s">
        <v>173</v>
      </c>
      <c r="U87" s="1">
        <v>0.12</v>
      </c>
      <c r="V87" s="31" t="s">
        <v>173</v>
      </c>
      <c r="W87" s="1">
        <v>1</v>
      </c>
      <c r="X87" s="31" t="s">
        <v>175</v>
      </c>
      <c r="Y87" s="1">
        <v>2</v>
      </c>
      <c r="Z87" s="31" t="s">
        <v>173</v>
      </c>
      <c r="AA87" s="1">
        <v>64</v>
      </c>
      <c r="AB87" s="31" t="s">
        <v>173</v>
      </c>
      <c r="AC87" s="1">
        <v>1</v>
      </c>
      <c r="AD87" s="31" t="s">
        <v>176</v>
      </c>
    </row>
    <row r="88" spans="2:30" x14ac:dyDescent="0.2">
      <c r="B88" s="1" t="s">
        <v>174</v>
      </c>
      <c r="C88">
        <v>3</v>
      </c>
      <c r="D88" s="12" t="s">
        <v>104</v>
      </c>
      <c r="E88" s="19" t="s">
        <v>105</v>
      </c>
      <c r="F88" s="19">
        <v>0</v>
      </c>
      <c r="G88" s="12" t="s">
        <v>180</v>
      </c>
      <c r="H88" t="s">
        <v>8</v>
      </c>
      <c r="I88">
        <v>44</v>
      </c>
      <c r="J88" s="31" t="s">
        <v>11</v>
      </c>
      <c r="K88" s="1">
        <v>0.12</v>
      </c>
      <c r="L88" s="31" t="s">
        <v>173</v>
      </c>
      <c r="M88" s="1">
        <v>0.5</v>
      </c>
      <c r="N88" s="31" t="s">
        <v>93</v>
      </c>
      <c r="O88" s="1">
        <v>2</v>
      </c>
      <c r="P88" s="31" t="s">
        <v>173</v>
      </c>
      <c r="Q88" s="1">
        <v>0.25</v>
      </c>
      <c r="R88" s="31" t="s">
        <v>175</v>
      </c>
      <c r="S88" s="1">
        <v>2</v>
      </c>
      <c r="T88" s="31" t="s">
        <v>11</v>
      </c>
      <c r="U88" s="1">
        <v>0.5</v>
      </c>
      <c r="V88" s="31" t="s">
        <v>173</v>
      </c>
      <c r="W88" s="1">
        <v>1</v>
      </c>
      <c r="X88" s="31" t="s">
        <v>175</v>
      </c>
      <c r="Y88" s="1">
        <v>0.5</v>
      </c>
      <c r="Z88" s="31" t="s">
        <v>11</v>
      </c>
      <c r="AA88" s="1">
        <v>256</v>
      </c>
      <c r="AB88" s="31" t="s">
        <v>173</v>
      </c>
      <c r="AC88" s="1">
        <v>2</v>
      </c>
      <c r="AD88" s="31" t="s">
        <v>176</v>
      </c>
    </row>
    <row r="89" spans="2:30" x14ac:dyDescent="0.2">
      <c r="B89" s="1" t="s">
        <v>174</v>
      </c>
      <c r="C89">
        <v>2</v>
      </c>
      <c r="D89" s="12" t="s">
        <v>104</v>
      </c>
      <c r="E89" s="19" t="s">
        <v>105</v>
      </c>
      <c r="F89" s="19">
        <v>1</v>
      </c>
      <c r="G89" s="12" t="s">
        <v>180</v>
      </c>
      <c r="H89" t="s">
        <v>8</v>
      </c>
      <c r="I89">
        <v>45</v>
      </c>
      <c r="J89" s="31" t="s">
        <v>173</v>
      </c>
      <c r="K89" s="1">
        <v>0.12</v>
      </c>
      <c r="L89" s="31" t="s">
        <v>173</v>
      </c>
      <c r="M89" s="1">
        <v>0.5</v>
      </c>
      <c r="N89" s="31" t="s">
        <v>93</v>
      </c>
      <c r="O89" s="1">
        <v>2</v>
      </c>
      <c r="P89" s="31" t="s">
        <v>173</v>
      </c>
      <c r="Q89" s="1">
        <v>0.25</v>
      </c>
      <c r="R89" s="31" t="s">
        <v>175</v>
      </c>
      <c r="S89" s="1">
        <v>2</v>
      </c>
      <c r="T89" s="31" t="s">
        <v>173</v>
      </c>
      <c r="U89" s="1">
        <v>0.12</v>
      </c>
      <c r="V89" s="31" t="s">
        <v>173</v>
      </c>
      <c r="W89" s="1">
        <v>1</v>
      </c>
      <c r="X89" s="31" t="s">
        <v>175</v>
      </c>
      <c r="Y89" s="1">
        <v>0.5</v>
      </c>
      <c r="Z89" s="31" t="s">
        <v>173</v>
      </c>
      <c r="AA89" s="1">
        <v>256</v>
      </c>
      <c r="AB89" s="31" t="s">
        <v>173</v>
      </c>
      <c r="AC89" s="1">
        <v>2</v>
      </c>
      <c r="AD89" s="31" t="s">
        <v>176</v>
      </c>
    </row>
    <row r="90" spans="2:30" x14ac:dyDescent="0.2">
      <c r="B90" s="1" t="s">
        <v>174</v>
      </c>
      <c r="C90">
        <v>2</v>
      </c>
      <c r="D90" s="12" t="s">
        <v>104</v>
      </c>
      <c r="E90" s="19" t="s">
        <v>105</v>
      </c>
      <c r="F90" s="19">
        <v>1</v>
      </c>
      <c r="G90" s="12" t="s">
        <v>180</v>
      </c>
      <c r="H90" t="s">
        <v>11</v>
      </c>
      <c r="I90">
        <v>46</v>
      </c>
      <c r="J90" s="31" t="s">
        <v>173</v>
      </c>
      <c r="K90" s="1">
        <v>0.12</v>
      </c>
      <c r="L90" s="31" t="s">
        <v>173</v>
      </c>
      <c r="M90" s="1">
        <v>0.5</v>
      </c>
      <c r="N90" s="31" t="s">
        <v>93</v>
      </c>
      <c r="O90" s="1">
        <v>2</v>
      </c>
      <c r="P90" s="31" t="s">
        <v>173</v>
      </c>
      <c r="Q90" s="1">
        <v>0.25</v>
      </c>
      <c r="R90" s="31" t="s">
        <v>175</v>
      </c>
      <c r="S90" s="1">
        <v>2</v>
      </c>
      <c r="T90" s="31" t="s">
        <v>173</v>
      </c>
      <c r="U90" s="1">
        <v>0.12</v>
      </c>
      <c r="V90" s="31" t="s">
        <v>173</v>
      </c>
      <c r="W90" s="1">
        <v>1</v>
      </c>
      <c r="X90" s="31" t="s">
        <v>175</v>
      </c>
      <c r="Y90" s="1">
        <v>0.5</v>
      </c>
      <c r="Z90" s="31" t="s">
        <v>173</v>
      </c>
      <c r="AA90" s="1">
        <v>256</v>
      </c>
      <c r="AB90" s="31" t="s">
        <v>173</v>
      </c>
      <c r="AC90" s="1">
        <v>1</v>
      </c>
      <c r="AD90" s="31" t="s">
        <v>176</v>
      </c>
    </row>
    <row r="91" spans="2:30" x14ac:dyDescent="0.2">
      <c r="B91" s="54" t="s">
        <v>74</v>
      </c>
      <c r="C91" s="50">
        <v>1</v>
      </c>
      <c r="D91" s="23" t="s">
        <v>108</v>
      </c>
      <c r="E91" s="24" t="s">
        <v>338</v>
      </c>
      <c r="F91" s="19">
        <v>0</v>
      </c>
      <c r="G91" s="12" t="s">
        <v>180</v>
      </c>
      <c r="H91" s="50" t="s">
        <v>11</v>
      </c>
      <c r="I91" s="75">
        <v>62</v>
      </c>
      <c r="J91" s="76" t="s">
        <v>173</v>
      </c>
      <c r="K91" s="58">
        <v>0.12</v>
      </c>
      <c r="L91" s="76" t="s">
        <v>92</v>
      </c>
      <c r="M91" s="58">
        <v>1</v>
      </c>
      <c r="N91" s="76" t="s">
        <v>93</v>
      </c>
      <c r="O91" s="58">
        <v>2</v>
      </c>
      <c r="P91" s="76" t="s">
        <v>94</v>
      </c>
      <c r="Q91" s="58">
        <v>4</v>
      </c>
      <c r="R91" s="76" t="s">
        <v>93</v>
      </c>
      <c r="S91" s="58">
        <v>2</v>
      </c>
      <c r="T91" s="76" t="s">
        <v>92</v>
      </c>
      <c r="U91" s="58">
        <v>0.12</v>
      </c>
      <c r="V91" s="76" t="s">
        <v>92</v>
      </c>
      <c r="W91" s="58">
        <v>1</v>
      </c>
      <c r="X91" s="76" t="s">
        <v>93</v>
      </c>
      <c r="Y91" s="58">
        <v>0.5</v>
      </c>
      <c r="Z91" s="76" t="s">
        <v>92</v>
      </c>
      <c r="AA91" s="58">
        <v>256</v>
      </c>
      <c r="AB91" s="76" t="s">
        <v>94</v>
      </c>
      <c r="AC91" s="58">
        <v>8</v>
      </c>
      <c r="AD91" s="76" t="s">
        <v>95</v>
      </c>
    </row>
    <row r="92" spans="2:30" x14ac:dyDescent="0.2">
      <c r="B92" s="54" t="s">
        <v>74</v>
      </c>
      <c r="E92" s="35" t="s">
        <v>330</v>
      </c>
      <c r="F92" s="1"/>
      <c r="G92" s="12" t="s">
        <v>180</v>
      </c>
      <c r="H92" t="s">
        <v>8</v>
      </c>
      <c r="I92">
        <v>22</v>
      </c>
      <c r="J92" s="1" t="s">
        <v>92</v>
      </c>
      <c r="K92" s="1">
        <v>0.12</v>
      </c>
      <c r="L92" s="1" t="s">
        <v>92</v>
      </c>
      <c r="M92" s="1">
        <v>0.5</v>
      </c>
      <c r="N92" s="1" t="s">
        <v>93</v>
      </c>
      <c r="O92" s="1">
        <v>2</v>
      </c>
      <c r="P92" s="1" t="s">
        <v>92</v>
      </c>
      <c r="Q92" s="1">
        <v>0.25</v>
      </c>
      <c r="R92" s="1" t="s">
        <v>93</v>
      </c>
      <c r="S92" s="1">
        <v>2</v>
      </c>
      <c r="T92" s="1" t="s">
        <v>92</v>
      </c>
      <c r="U92" s="1">
        <v>0.12</v>
      </c>
      <c r="V92" s="1" t="s">
        <v>92</v>
      </c>
      <c r="W92" s="1">
        <v>1</v>
      </c>
      <c r="X92" s="1" t="s">
        <v>93</v>
      </c>
      <c r="Y92" s="1">
        <v>0.5</v>
      </c>
      <c r="Z92" s="1" t="s">
        <v>94</v>
      </c>
      <c r="AA92" s="1">
        <v>256</v>
      </c>
      <c r="AB92" s="1" t="s">
        <v>92</v>
      </c>
      <c r="AC92" s="1">
        <v>1</v>
      </c>
      <c r="AD92" s="1" t="s">
        <v>95</v>
      </c>
    </row>
    <row r="93" spans="2:30" x14ac:dyDescent="0.2">
      <c r="B93" s="54" t="s">
        <v>74</v>
      </c>
      <c r="E93" s="1" t="s">
        <v>332</v>
      </c>
      <c r="F93" s="1"/>
      <c r="G93" s="12" t="s">
        <v>180</v>
      </c>
      <c r="H93" t="s">
        <v>8</v>
      </c>
      <c r="I93">
        <v>23</v>
      </c>
      <c r="J93" s="1" t="s">
        <v>92</v>
      </c>
      <c r="K93" s="1">
        <v>0.12</v>
      </c>
      <c r="L93" s="1" t="s">
        <v>92</v>
      </c>
      <c r="M93" s="1">
        <v>0.5</v>
      </c>
      <c r="N93" s="1" t="s">
        <v>93</v>
      </c>
      <c r="O93" s="1">
        <v>2</v>
      </c>
      <c r="P93" s="1" t="s">
        <v>94</v>
      </c>
      <c r="Q93" s="1">
        <v>4</v>
      </c>
      <c r="R93" s="1" t="s">
        <v>93</v>
      </c>
      <c r="S93" s="1">
        <v>2</v>
      </c>
      <c r="T93" s="1" t="s">
        <v>92</v>
      </c>
      <c r="U93" s="1">
        <v>0.12</v>
      </c>
      <c r="V93" s="1" t="s">
        <v>92</v>
      </c>
      <c r="W93" s="1">
        <v>1</v>
      </c>
      <c r="X93" s="1" t="s">
        <v>93</v>
      </c>
      <c r="Y93" s="1">
        <v>0.5</v>
      </c>
      <c r="Z93" s="1" t="s">
        <v>92</v>
      </c>
      <c r="AA93" s="1">
        <v>32</v>
      </c>
      <c r="AB93" s="1" t="s">
        <v>92</v>
      </c>
      <c r="AC93" s="1">
        <v>1</v>
      </c>
      <c r="AD93" s="1" t="s">
        <v>95</v>
      </c>
    </row>
    <row r="94" spans="2:30" x14ac:dyDescent="0.2">
      <c r="B94" s="54" t="s">
        <v>74</v>
      </c>
      <c r="E94" s="35" t="s">
        <v>333</v>
      </c>
      <c r="F94" s="1"/>
      <c r="G94" s="12" t="s">
        <v>180</v>
      </c>
      <c r="H94" t="s">
        <v>8</v>
      </c>
      <c r="I94">
        <v>24</v>
      </c>
      <c r="J94" s="1" t="s">
        <v>92</v>
      </c>
      <c r="K94" s="1">
        <v>0.12</v>
      </c>
      <c r="L94" s="1" t="s">
        <v>92</v>
      </c>
      <c r="M94" s="1">
        <v>0.5</v>
      </c>
      <c r="N94" s="1" t="s">
        <v>93</v>
      </c>
      <c r="O94" s="1">
        <v>2</v>
      </c>
      <c r="P94" s="1" t="s">
        <v>92</v>
      </c>
      <c r="Q94" s="1">
        <v>0.25</v>
      </c>
      <c r="R94" s="1" t="s">
        <v>92</v>
      </c>
      <c r="S94" s="1">
        <v>2</v>
      </c>
      <c r="T94" s="1" t="s">
        <v>92</v>
      </c>
      <c r="U94" s="1">
        <v>0.12</v>
      </c>
      <c r="V94" s="1" t="s">
        <v>92</v>
      </c>
      <c r="W94" s="1">
        <v>1</v>
      </c>
      <c r="X94" s="1" t="s">
        <v>93</v>
      </c>
      <c r="Y94" s="1">
        <v>0.5</v>
      </c>
      <c r="Z94" s="1" t="s">
        <v>94</v>
      </c>
      <c r="AA94" s="1">
        <v>256</v>
      </c>
      <c r="AB94" s="1" t="s">
        <v>92</v>
      </c>
      <c r="AC94" s="1">
        <v>1</v>
      </c>
      <c r="AD94" s="1" t="s">
        <v>95</v>
      </c>
    </row>
    <row r="95" spans="2:30" x14ac:dyDescent="0.2">
      <c r="B95" s="54" t="s">
        <v>74</v>
      </c>
      <c r="E95" s="1" t="s">
        <v>325</v>
      </c>
      <c r="F95" s="1"/>
      <c r="G95" s="12" t="s">
        <v>180</v>
      </c>
      <c r="H95" t="s">
        <v>11</v>
      </c>
      <c r="I95">
        <v>25</v>
      </c>
      <c r="J95" s="1" t="s">
        <v>92</v>
      </c>
      <c r="K95" s="1">
        <v>0.12</v>
      </c>
      <c r="L95" s="1" t="s">
        <v>92</v>
      </c>
      <c r="M95" s="1">
        <v>1</v>
      </c>
      <c r="N95" s="1" t="s">
        <v>93</v>
      </c>
      <c r="O95" s="1">
        <v>2</v>
      </c>
      <c r="P95" s="1" t="s">
        <v>92</v>
      </c>
      <c r="Q95" s="1">
        <v>0.25</v>
      </c>
      <c r="R95" s="1" t="s">
        <v>93</v>
      </c>
      <c r="S95" s="1">
        <v>2</v>
      </c>
      <c r="T95" s="1" t="s">
        <v>92</v>
      </c>
      <c r="U95" s="1">
        <v>0.12</v>
      </c>
      <c r="V95" s="1" t="s">
        <v>92</v>
      </c>
      <c r="W95" s="1">
        <v>1</v>
      </c>
      <c r="X95" s="1" t="s">
        <v>93</v>
      </c>
      <c r="Y95" s="1">
        <v>0.5</v>
      </c>
      <c r="Z95" s="1" t="s">
        <v>94</v>
      </c>
      <c r="AA95" s="1">
        <v>256</v>
      </c>
      <c r="AB95" s="1" t="s">
        <v>92</v>
      </c>
      <c r="AC95" s="1">
        <v>1</v>
      </c>
      <c r="AD95" s="1" t="s">
        <v>95</v>
      </c>
    </row>
    <row r="96" spans="2:30" x14ac:dyDescent="0.2">
      <c r="B96" s="54" t="s">
        <v>74</v>
      </c>
      <c r="E96" s="35" t="s">
        <v>327</v>
      </c>
      <c r="F96" s="1"/>
      <c r="G96" s="12" t="s">
        <v>180</v>
      </c>
      <c r="H96" t="s">
        <v>8</v>
      </c>
      <c r="I96">
        <v>26</v>
      </c>
      <c r="J96" s="1" t="s">
        <v>92</v>
      </c>
      <c r="K96" s="1">
        <v>0.12</v>
      </c>
      <c r="L96" s="1" t="s">
        <v>92</v>
      </c>
      <c r="M96" s="1">
        <v>0.5</v>
      </c>
      <c r="N96" s="1" t="s">
        <v>93</v>
      </c>
      <c r="O96" s="1">
        <v>2</v>
      </c>
      <c r="P96" s="1" t="s">
        <v>92</v>
      </c>
      <c r="Q96" s="1">
        <v>0.25</v>
      </c>
      <c r="R96" s="1" t="s">
        <v>93</v>
      </c>
      <c r="S96" s="1">
        <v>2</v>
      </c>
      <c r="T96" s="1" t="s">
        <v>92</v>
      </c>
      <c r="U96" s="1">
        <v>0.12</v>
      </c>
      <c r="V96" s="1" t="s">
        <v>92</v>
      </c>
      <c r="W96" s="1">
        <v>1</v>
      </c>
      <c r="X96" s="1" t="s">
        <v>93</v>
      </c>
      <c r="Y96" s="1">
        <v>0.5</v>
      </c>
      <c r="Z96" s="1" t="s">
        <v>94</v>
      </c>
      <c r="AA96" s="1">
        <v>256</v>
      </c>
      <c r="AB96" s="1" t="s">
        <v>92</v>
      </c>
      <c r="AC96" s="1">
        <v>2</v>
      </c>
      <c r="AD96" s="1" t="s">
        <v>95</v>
      </c>
    </row>
    <row r="97" spans="2:30" x14ac:dyDescent="0.2">
      <c r="B97" s="54" t="s">
        <v>74</v>
      </c>
      <c r="E97" s="35" t="s">
        <v>327</v>
      </c>
      <c r="F97" s="1"/>
      <c r="G97" s="12" t="s">
        <v>180</v>
      </c>
      <c r="H97" t="s">
        <v>11</v>
      </c>
      <c r="I97">
        <v>27</v>
      </c>
      <c r="J97" s="1" t="s">
        <v>92</v>
      </c>
      <c r="K97" s="1">
        <v>0.12</v>
      </c>
      <c r="L97" s="1" t="s">
        <v>92</v>
      </c>
      <c r="M97" s="1">
        <v>0.5</v>
      </c>
      <c r="N97" s="1" t="s">
        <v>93</v>
      </c>
      <c r="O97" s="1">
        <v>2</v>
      </c>
      <c r="P97" s="1" t="s">
        <v>92</v>
      </c>
      <c r="Q97" s="1">
        <v>0.25</v>
      </c>
      <c r="R97" s="1" t="s">
        <v>93</v>
      </c>
      <c r="S97" s="1">
        <v>2</v>
      </c>
      <c r="T97" s="1" t="s">
        <v>92</v>
      </c>
      <c r="U97" s="1">
        <v>0.12</v>
      </c>
      <c r="V97" s="1" t="s">
        <v>92</v>
      </c>
      <c r="W97" s="1">
        <v>1</v>
      </c>
      <c r="X97" s="1" t="s">
        <v>93</v>
      </c>
      <c r="Y97" s="1">
        <v>0.5</v>
      </c>
      <c r="Z97" s="1" t="s">
        <v>94</v>
      </c>
      <c r="AA97" s="1">
        <v>256</v>
      </c>
      <c r="AB97" s="1" t="s">
        <v>92</v>
      </c>
      <c r="AC97" s="1">
        <v>1</v>
      </c>
      <c r="AD97" s="1" t="s">
        <v>95</v>
      </c>
    </row>
    <row r="98" spans="2:30" x14ac:dyDescent="0.2">
      <c r="B98" s="54" t="s">
        <v>74</v>
      </c>
      <c r="E98" s="35" t="s">
        <v>327</v>
      </c>
      <c r="F98" s="1"/>
      <c r="G98" s="12" t="s">
        <v>180</v>
      </c>
      <c r="H98" t="s">
        <v>8</v>
      </c>
      <c r="I98">
        <v>28</v>
      </c>
      <c r="J98" s="1" t="s">
        <v>92</v>
      </c>
      <c r="K98" s="1">
        <v>0.12</v>
      </c>
      <c r="L98" s="1" t="s">
        <v>92</v>
      </c>
      <c r="M98" s="1">
        <v>1</v>
      </c>
      <c r="N98" s="1" t="s">
        <v>93</v>
      </c>
      <c r="O98" s="1">
        <v>2</v>
      </c>
      <c r="P98" s="1" t="s">
        <v>92</v>
      </c>
      <c r="Q98" s="1">
        <v>0.25</v>
      </c>
      <c r="R98" s="1" t="s">
        <v>93</v>
      </c>
      <c r="S98" s="1">
        <v>2</v>
      </c>
      <c r="T98" s="1" t="s">
        <v>92</v>
      </c>
      <c r="U98" s="1">
        <v>0.12</v>
      </c>
      <c r="V98" s="1" t="s">
        <v>92</v>
      </c>
      <c r="W98" s="1">
        <v>1</v>
      </c>
      <c r="X98" s="1" t="s">
        <v>93</v>
      </c>
      <c r="Y98" s="1">
        <v>0.5</v>
      </c>
      <c r="Z98" s="1" t="s">
        <v>94</v>
      </c>
      <c r="AA98" s="1">
        <v>256</v>
      </c>
      <c r="AB98" s="1" t="s">
        <v>92</v>
      </c>
      <c r="AC98" s="1">
        <v>1</v>
      </c>
      <c r="AD98" s="1" t="s">
        <v>95</v>
      </c>
    </row>
    <row r="99" spans="2:30" x14ac:dyDescent="0.2">
      <c r="B99" s="54" t="s">
        <v>74</v>
      </c>
      <c r="E99" s="35" t="s">
        <v>333</v>
      </c>
      <c r="F99" s="1"/>
      <c r="G99" s="12" t="s">
        <v>180</v>
      </c>
      <c r="H99" t="s">
        <v>11</v>
      </c>
      <c r="I99">
        <v>29</v>
      </c>
      <c r="J99" s="1" t="s">
        <v>92</v>
      </c>
      <c r="K99" s="1">
        <v>0.12</v>
      </c>
      <c r="L99" s="1" t="s">
        <v>92</v>
      </c>
      <c r="M99" s="1">
        <v>1</v>
      </c>
      <c r="N99" s="1" t="s">
        <v>93</v>
      </c>
      <c r="O99" s="1">
        <v>2</v>
      </c>
      <c r="P99" s="1" t="s">
        <v>92</v>
      </c>
      <c r="Q99" s="1">
        <v>0.25</v>
      </c>
      <c r="R99" s="1" t="s">
        <v>92</v>
      </c>
      <c r="S99" s="1">
        <v>2</v>
      </c>
      <c r="T99" s="1" t="s">
        <v>92</v>
      </c>
      <c r="U99" s="1">
        <v>0.12</v>
      </c>
      <c r="V99" s="1" t="s">
        <v>92</v>
      </c>
      <c r="W99" s="1">
        <v>1</v>
      </c>
      <c r="X99" s="1" t="s">
        <v>93</v>
      </c>
      <c r="Y99" s="1">
        <v>0.5</v>
      </c>
      <c r="Z99" s="1" t="s">
        <v>94</v>
      </c>
      <c r="AA99" s="1">
        <v>256</v>
      </c>
      <c r="AB99" s="1" t="s">
        <v>92</v>
      </c>
      <c r="AC99" s="1">
        <v>1</v>
      </c>
      <c r="AD99" s="1" t="s">
        <v>95</v>
      </c>
    </row>
    <row r="100" spans="2:30" x14ac:dyDescent="0.2">
      <c r="B100" s="54" t="s">
        <v>74</v>
      </c>
      <c r="C100" s="25" t="e">
        <v>#N/A</v>
      </c>
      <c r="D100" s="12" t="s">
        <v>108</v>
      </c>
      <c r="E100" s="60" t="s">
        <v>338</v>
      </c>
      <c r="F100" s="19" t="e">
        <v>#N/A</v>
      </c>
      <c r="G100" s="12" t="s">
        <v>180</v>
      </c>
      <c r="H100" s="25" t="s">
        <v>8</v>
      </c>
      <c r="I100" s="32">
        <v>88</v>
      </c>
      <c r="J100" s="31" t="s">
        <v>103</v>
      </c>
      <c r="K100" s="1">
        <v>0.5</v>
      </c>
      <c r="L100" s="31" t="s">
        <v>92</v>
      </c>
      <c r="M100" s="1">
        <v>0.5</v>
      </c>
      <c r="N100" s="31" t="s">
        <v>93</v>
      </c>
      <c r="O100" s="1">
        <v>2</v>
      </c>
      <c r="P100" s="31" t="s">
        <v>92</v>
      </c>
      <c r="Q100" s="1">
        <v>0.25</v>
      </c>
      <c r="R100" s="31" t="s">
        <v>93</v>
      </c>
      <c r="S100" s="1">
        <v>2</v>
      </c>
      <c r="T100" s="31" t="s">
        <v>94</v>
      </c>
      <c r="U100" s="1">
        <v>4</v>
      </c>
      <c r="V100" s="31" t="s">
        <v>92</v>
      </c>
      <c r="W100" s="1">
        <v>1</v>
      </c>
      <c r="X100" s="31" t="s">
        <v>93</v>
      </c>
      <c r="Y100" s="1">
        <v>0.5</v>
      </c>
      <c r="Z100" s="31" t="s">
        <v>92</v>
      </c>
      <c r="AA100" s="1">
        <v>256</v>
      </c>
      <c r="AB100" s="31" t="s">
        <v>92</v>
      </c>
      <c r="AC100" s="1">
        <v>1</v>
      </c>
      <c r="AD100" s="31" t="s">
        <v>95</v>
      </c>
    </row>
    <row r="101" spans="2:30" x14ac:dyDescent="0.2">
      <c r="B101" s="54" t="s">
        <v>74</v>
      </c>
      <c r="E101" s="35" t="s">
        <v>330</v>
      </c>
      <c r="F101" s="1"/>
      <c r="G101" s="12" t="s">
        <v>180</v>
      </c>
      <c r="H101" t="s">
        <v>8</v>
      </c>
      <c r="I101">
        <v>30</v>
      </c>
      <c r="J101" s="1" t="s">
        <v>92</v>
      </c>
      <c r="K101" s="1">
        <v>0.12</v>
      </c>
      <c r="L101" s="1" t="s">
        <v>92</v>
      </c>
      <c r="M101" s="1">
        <v>0.5</v>
      </c>
      <c r="N101" s="1" t="s">
        <v>93</v>
      </c>
      <c r="O101" s="1">
        <v>2</v>
      </c>
      <c r="P101" s="1" t="s">
        <v>92</v>
      </c>
      <c r="Q101" s="1">
        <v>0.25</v>
      </c>
      <c r="R101" s="1" t="s">
        <v>93</v>
      </c>
      <c r="S101" s="1">
        <v>2</v>
      </c>
      <c r="T101" s="1" t="s">
        <v>92</v>
      </c>
      <c r="U101" s="1">
        <v>0.12</v>
      </c>
      <c r="V101" s="1" t="s">
        <v>92</v>
      </c>
      <c r="W101" s="1">
        <v>1</v>
      </c>
      <c r="X101" s="1" t="s">
        <v>93</v>
      </c>
      <c r="Y101" s="1">
        <v>0.5</v>
      </c>
      <c r="Z101" s="1" t="s">
        <v>94</v>
      </c>
      <c r="AA101" s="1">
        <v>256</v>
      </c>
      <c r="AB101" s="1" t="s">
        <v>92</v>
      </c>
      <c r="AC101" s="1">
        <v>1</v>
      </c>
      <c r="AD101" s="1" t="s">
        <v>95</v>
      </c>
    </row>
    <row r="102" spans="2:30" x14ac:dyDescent="0.2">
      <c r="B102" s="54" t="s">
        <v>74</v>
      </c>
      <c r="C102" s="20"/>
      <c r="D102" s="20">
        <v>113</v>
      </c>
      <c r="E102" s="35" t="s">
        <v>333</v>
      </c>
      <c r="F102" s="8"/>
      <c r="G102" s="12" t="s">
        <v>180</v>
      </c>
      <c r="H102" t="s">
        <v>8</v>
      </c>
      <c r="I102">
        <v>31</v>
      </c>
      <c r="J102" s="1" t="s">
        <v>92</v>
      </c>
      <c r="K102" s="1">
        <v>0.12</v>
      </c>
      <c r="L102" s="1" t="s">
        <v>92</v>
      </c>
      <c r="M102" s="1">
        <v>0.5</v>
      </c>
      <c r="N102" s="1" t="s">
        <v>93</v>
      </c>
      <c r="O102" s="1">
        <v>2</v>
      </c>
      <c r="P102" s="1" t="s">
        <v>92</v>
      </c>
      <c r="Q102" s="1">
        <v>0.25</v>
      </c>
      <c r="R102" s="1" t="s">
        <v>92</v>
      </c>
      <c r="S102" s="1">
        <v>2</v>
      </c>
      <c r="T102" s="1" t="s">
        <v>92</v>
      </c>
      <c r="U102" s="1">
        <v>0.12</v>
      </c>
      <c r="V102" s="1" t="s">
        <v>92</v>
      </c>
      <c r="W102" s="1">
        <v>1</v>
      </c>
      <c r="X102" s="1" t="s">
        <v>93</v>
      </c>
      <c r="Y102" s="1">
        <v>0.5</v>
      </c>
      <c r="Z102" s="1" t="s">
        <v>94</v>
      </c>
      <c r="AA102" s="1">
        <v>256</v>
      </c>
      <c r="AB102" s="1" t="s">
        <v>92</v>
      </c>
      <c r="AC102" s="1">
        <v>1</v>
      </c>
      <c r="AD102" s="1" t="s">
        <v>95</v>
      </c>
    </row>
    <row r="103" spans="2:30" x14ac:dyDescent="0.2">
      <c r="B103" s="54" t="s">
        <v>74</v>
      </c>
      <c r="C103" s="20"/>
      <c r="D103" s="20">
        <v>2</v>
      </c>
      <c r="E103" s="35" t="s">
        <v>327</v>
      </c>
      <c r="F103" s="8"/>
      <c r="G103" s="12" t="s">
        <v>180</v>
      </c>
      <c r="H103" t="s">
        <v>11</v>
      </c>
      <c r="I103">
        <v>32</v>
      </c>
      <c r="J103" s="1" t="s">
        <v>92</v>
      </c>
      <c r="K103" s="1">
        <v>0.12</v>
      </c>
      <c r="L103" s="1" t="s">
        <v>92</v>
      </c>
      <c r="M103" s="1">
        <v>0.5</v>
      </c>
      <c r="N103" s="1" t="s">
        <v>93</v>
      </c>
      <c r="O103" s="1">
        <v>2</v>
      </c>
      <c r="P103" s="1" t="s">
        <v>92</v>
      </c>
      <c r="Q103" s="1">
        <v>0.25</v>
      </c>
      <c r="R103" s="1" t="s">
        <v>93</v>
      </c>
      <c r="S103" s="1">
        <v>2</v>
      </c>
      <c r="T103" s="1" t="s">
        <v>92</v>
      </c>
      <c r="U103" s="1">
        <v>0.12</v>
      </c>
      <c r="V103" s="1" t="s">
        <v>92</v>
      </c>
      <c r="W103" s="1">
        <v>1</v>
      </c>
      <c r="X103" s="1" t="s">
        <v>93</v>
      </c>
      <c r="Y103" s="1">
        <v>0.5</v>
      </c>
      <c r="Z103" s="1" t="s">
        <v>94</v>
      </c>
      <c r="AA103" s="1">
        <v>256</v>
      </c>
      <c r="AB103" s="1" t="s">
        <v>92</v>
      </c>
      <c r="AC103" s="1">
        <v>1</v>
      </c>
      <c r="AD103" s="1" t="s">
        <v>95</v>
      </c>
    </row>
    <row r="104" spans="2:30" x14ac:dyDescent="0.2">
      <c r="B104" s="54" t="s">
        <v>74</v>
      </c>
      <c r="C104" s="20"/>
      <c r="D104" s="20">
        <v>0</v>
      </c>
      <c r="E104" s="35" t="s">
        <v>326</v>
      </c>
      <c r="F104" s="8"/>
      <c r="G104" s="12" t="s">
        <v>180</v>
      </c>
      <c r="H104" t="s">
        <v>8</v>
      </c>
      <c r="I104">
        <v>33</v>
      </c>
      <c r="J104" s="1" t="s">
        <v>92</v>
      </c>
      <c r="K104" s="1">
        <v>0.12</v>
      </c>
      <c r="L104" s="1" t="s">
        <v>92</v>
      </c>
      <c r="M104" s="1">
        <v>1</v>
      </c>
      <c r="N104" s="1" t="s">
        <v>93</v>
      </c>
      <c r="O104" s="1">
        <v>2</v>
      </c>
      <c r="P104" s="1" t="s">
        <v>92</v>
      </c>
      <c r="Q104" s="1">
        <v>0.25</v>
      </c>
      <c r="R104" s="1" t="s">
        <v>93</v>
      </c>
      <c r="S104" s="1">
        <v>2</v>
      </c>
      <c r="T104" s="1" t="s">
        <v>92</v>
      </c>
      <c r="U104" s="1">
        <v>0.12</v>
      </c>
      <c r="V104" s="1" t="s">
        <v>92</v>
      </c>
      <c r="W104" s="1">
        <v>1</v>
      </c>
      <c r="X104" s="1" t="s">
        <v>93</v>
      </c>
      <c r="Y104" s="1">
        <v>0.5</v>
      </c>
      <c r="Z104" s="1" t="s">
        <v>94</v>
      </c>
      <c r="AA104" s="1">
        <v>256</v>
      </c>
      <c r="AB104" s="1" t="s">
        <v>92</v>
      </c>
      <c r="AC104" s="1">
        <v>1</v>
      </c>
      <c r="AD104" s="1" t="s">
        <v>95</v>
      </c>
    </row>
    <row r="105" spans="2:30" x14ac:dyDescent="0.2">
      <c r="B105" s="54" t="s">
        <v>74</v>
      </c>
      <c r="C105" s="20"/>
      <c r="D105" s="20">
        <v>0</v>
      </c>
      <c r="E105" s="35" t="s">
        <v>326</v>
      </c>
      <c r="F105" s="8"/>
      <c r="G105" s="12" t="s">
        <v>180</v>
      </c>
      <c r="H105" t="s">
        <v>11</v>
      </c>
      <c r="I105">
        <v>34</v>
      </c>
      <c r="J105" s="1" t="s">
        <v>92</v>
      </c>
      <c r="K105" s="1">
        <v>0.12</v>
      </c>
      <c r="L105" s="1" t="s">
        <v>92</v>
      </c>
      <c r="M105" s="1">
        <v>0.5</v>
      </c>
      <c r="N105" s="1" t="s">
        <v>93</v>
      </c>
      <c r="O105" s="1">
        <v>2</v>
      </c>
      <c r="P105" s="1" t="s">
        <v>92</v>
      </c>
      <c r="Q105" s="1">
        <v>0.25</v>
      </c>
      <c r="R105" s="1" t="s">
        <v>93</v>
      </c>
      <c r="S105" s="1">
        <v>2</v>
      </c>
      <c r="T105" s="1" t="s">
        <v>92</v>
      </c>
      <c r="U105" s="1">
        <v>0.12</v>
      </c>
      <c r="V105" s="1" t="s">
        <v>92</v>
      </c>
      <c r="W105" s="1">
        <v>1</v>
      </c>
      <c r="X105" s="1" t="s">
        <v>93</v>
      </c>
      <c r="Y105" s="1">
        <v>0.5</v>
      </c>
      <c r="Z105" s="1" t="s">
        <v>92</v>
      </c>
      <c r="AA105" s="1">
        <v>32</v>
      </c>
      <c r="AB105" s="1" t="s">
        <v>92</v>
      </c>
      <c r="AC105" s="1">
        <v>1</v>
      </c>
      <c r="AD105" s="1" t="s">
        <v>95</v>
      </c>
    </row>
    <row r="106" spans="2:30" x14ac:dyDescent="0.2">
      <c r="B106" s="54" t="s">
        <v>74</v>
      </c>
      <c r="C106" s="21"/>
      <c r="D106" s="21">
        <v>0.97413793103448276</v>
      </c>
      <c r="E106" s="35" t="s">
        <v>325</v>
      </c>
      <c r="F106" s="22"/>
      <c r="G106" s="12" t="s">
        <v>180</v>
      </c>
      <c r="H106" t="s">
        <v>8</v>
      </c>
      <c r="I106">
        <v>35</v>
      </c>
      <c r="J106" s="1" t="s">
        <v>92</v>
      </c>
      <c r="K106" s="1">
        <v>0.12</v>
      </c>
      <c r="L106" s="1" t="s">
        <v>92</v>
      </c>
      <c r="M106" s="1">
        <v>0.5</v>
      </c>
      <c r="N106" s="1" t="s">
        <v>93</v>
      </c>
      <c r="O106" s="1">
        <v>2</v>
      </c>
      <c r="P106" s="1" t="s">
        <v>92</v>
      </c>
      <c r="Q106" s="1">
        <v>0.25</v>
      </c>
      <c r="R106" s="1" t="s">
        <v>93</v>
      </c>
      <c r="S106" s="1">
        <v>2</v>
      </c>
      <c r="T106" s="1" t="s">
        <v>92</v>
      </c>
      <c r="U106" s="1">
        <v>0.12</v>
      </c>
      <c r="V106" s="1" t="s">
        <v>92</v>
      </c>
      <c r="W106" s="1">
        <v>1</v>
      </c>
      <c r="X106" s="1" t="s">
        <v>93</v>
      </c>
      <c r="Y106" s="1">
        <v>0.5</v>
      </c>
      <c r="Z106" s="1" t="s">
        <v>92</v>
      </c>
      <c r="AA106" s="1">
        <v>32</v>
      </c>
      <c r="AB106" s="1" t="s">
        <v>92</v>
      </c>
      <c r="AC106" s="1">
        <v>1</v>
      </c>
      <c r="AD106" s="1" t="s">
        <v>95</v>
      </c>
    </row>
    <row r="107" spans="2:30" x14ac:dyDescent="0.2">
      <c r="B107" s="54" t="s">
        <v>74</v>
      </c>
      <c r="C107" s="21"/>
      <c r="D107" s="21">
        <v>1.7241379310344827E-2</v>
      </c>
      <c r="E107" s="35" t="s">
        <v>325</v>
      </c>
      <c r="F107" s="22"/>
      <c r="G107" s="12" t="s">
        <v>180</v>
      </c>
      <c r="H107" t="s">
        <v>8</v>
      </c>
      <c r="I107">
        <v>36</v>
      </c>
      <c r="J107" s="1" t="s">
        <v>92</v>
      </c>
      <c r="K107" s="1">
        <v>0.12</v>
      </c>
      <c r="L107" s="1" t="s">
        <v>92</v>
      </c>
      <c r="M107" s="1">
        <v>0.5</v>
      </c>
      <c r="N107" s="1" t="s">
        <v>93</v>
      </c>
      <c r="O107" s="1">
        <v>2</v>
      </c>
      <c r="P107" s="1" t="s">
        <v>92</v>
      </c>
      <c r="Q107" s="1">
        <v>0.25</v>
      </c>
      <c r="R107" s="1" t="s">
        <v>93</v>
      </c>
      <c r="S107" s="1">
        <v>2</v>
      </c>
      <c r="T107" s="1" t="s">
        <v>92</v>
      </c>
      <c r="U107" s="1">
        <v>0.12</v>
      </c>
      <c r="V107" s="1" t="s">
        <v>92</v>
      </c>
      <c r="W107" s="1">
        <v>1</v>
      </c>
      <c r="X107" s="1" t="s">
        <v>93</v>
      </c>
      <c r="Y107" s="1">
        <v>0.5</v>
      </c>
      <c r="Z107" s="1" t="s">
        <v>94</v>
      </c>
      <c r="AA107" s="1">
        <v>256</v>
      </c>
      <c r="AB107" s="1" t="s">
        <v>92</v>
      </c>
      <c r="AC107" s="1">
        <v>2</v>
      </c>
      <c r="AD107" s="1" t="s">
        <v>95</v>
      </c>
    </row>
    <row r="108" spans="2:30" x14ac:dyDescent="0.2">
      <c r="B108" s="54" t="s">
        <v>74</v>
      </c>
      <c r="C108" s="21"/>
      <c r="D108" s="21">
        <v>0</v>
      </c>
      <c r="E108" s="35" t="s">
        <v>325</v>
      </c>
      <c r="F108" s="22"/>
      <c r="G108" s="12" t="s">
        <v>180</v>
      </c>
      <c r="H108" t="s">
        <v>11</v>
      </c>
      <c r="I108">
        <v>37</v>
      </c>
      <c r="J108" s="1" t="s">
        <v>92</v>
      </c>
      <c r="K108" s="1">
        <v>0.12</v>
      </c>
      <c r="L108" s="1" t="s">
        <v>92</v>
      </c>
      <c r="M108" s="1">
        <v>0.5</v>
      </c>
      <c r="N108" s="1" t="s">
        <v>93</v>
      </c>
      <c r="O108" s="1">
        <v>2</v>
      </c>
      <c r="P108" s="1" t="s">
        <v>92</v>
      </c>
      <c r="Q108" s="1">
        <v>0.25</v>
      </c>
      <c r="R108" s="1" t="s">
        <v>93</v>
      </c>
      <c r="S108" s="1">
        <v>2</v>
      </c>
      <c r="T108" s="1" t="s">
        <v>92</v>
      </c>
      <c r="U108" s="1">
        <v>0.12</v>
      </c>
      <c r="V108" s="1" t="s">
        <v>92</v>
      </c>
      <c r="W108" s="1">
        <v>1</v>
      </c>
      <c r="X108" s="1" t="s">
        <v>93</v>
      </c>
      <c r="Y108" s="1">
        <v>0.5</v>
      </c>
      <c r="Z108" s="1" t="s">
        <v>92</v>
      </c>
      <c r="AA108" s="1">
        <v>32</v>
      </c>
      <c r="AB108" s="1" t="s">
        <v>92</v>
      </c>
      <c r="AC108" s="1">
        <v>1</v>
      </c>
      <c r="AD108" s="1" t="s">
        <v>95</v>
      </c>
    </row>
    <row r="109" spans="2:30" x14ac:dyDescent="0.2">
      <c r="J109" s="1" t="s">
        <v>351</v>
      </c>
      <c r="K109">
        <f>MEDIAN(K2:K108)</f>
        <v>0.12</v>
      </c>
      <c r="M109">
        <f t="shared" ref="M109:AC109" si="0">MEDIAN(M2:M108)</f>
        <v>0.5</v>
      </c>
      <c r="O109">
        <f t="shared" si="0"/>
        <v>2</v>
      </c>
      <c r="Q109">
        <f t="shared" si="0"/>
        <v>0.25</v>
      </c>
      <c r="S109">
        <f t="shared" si="0"/>
        <v>2</v>
      </c>
      <c r="U109">
        <f t="shared" si="0"/>
        <v>0.12</v>
      </c>
      <c r="W109">
        <f t="shared" si="0"/>
        <v>1</v>
      </c>
      <c r="Y109">
        <f t="shared" si="0"/>
        <v>0.5</v>
      </c>
      <c r="AA109">
        <f t="shared" si="0"/>
        <v>256</v>
      </c>
      <c r="AC109">
        <f t="shared" si="0"/>
        <v>1</v>
      </c>
    </row>
    <row r="110" spans="2:30" x14ac:dyDescent="0.2">
      <c r="J110" s="1" t="s">
        <v>352</v>
      </c>
      <c r="K110">
        <f>_xlfn.PERCENTILE.EXC(K2:K108, 0.9)</f>
        <v>0.25</v>
      </c>
      <c r="M110">
        <f t="shared" ref="M110:AC110" si="1">_xlfn.PERCENTILE.EXC(M2:M108, 0.9)</f>
        <v>1</v>
      </c>
      <c r="O110">
        <f t="shared" si="1"/>
        <v>2</v>
      </c>
      <c r="Q110">
        <f t="shared" si="1"/>
        <v>4</v>
      </c>
      <c r="S110">
        <f t="shared" si="1"/>
        <v>2</v>
      </c>
      <c r="U110">
        <f t="shared" si="1"/>
        <v>1</v>
      </c>
      <c r="W110">
        <f t="shared" si="1"/>
        <v>1</v>
      </c>
      <c r="Y110">
        <f t="shared" si="1"/>
        <v>0.5</v>
      </c>
      <c r="AA110">
        <f t="shared" si="1"/>
        <v>256</v>
      </c>
      <c r="AC110">
        <f t="shared" si="1"/>
        <v>2</v>
      </c>
    </row>
    <row r="112" spans="2:30" x14ac:dyDescent="0.2">
      <c r="J112" s="63" t="s">
        <v>336</v>
      </c>
      <c r="K112" t="s">
        <v>353</v>
      </c>
      <c r="L112" s="63" t="s">
        <v>336</v>
      </c>
      <c r="M112" t="s">
        <v>362</v>
      </c>
      <c r="N112" s="63" t="s">
        <v>336</v>
      </c>
      <c r="O112" t="s">
        <v>361</v>
      </c>
      <c r="P112" s="63" t="s">
        <v>336</v>
      </c>
      <c r="Q112" t="s">
        <v>360</v>
      </c>
      <c r="R112" s="63" t="s">
        <v>336</v>
      </c>
      <c r="S112" t="s">
        <v>359</v>
      </c>
      <c r="T112" s="63" t="s">
        <v>336</v>
      </c>
      <c r="U112" t="s">
        <v>354</v>
      </c>
      <c r="V112" s="63" t="s">
        <v>336</v>
      </c>
      <c r="W112" t="s">
        <v>355</v>
      </c>
      <c r="X112" s="63" t="s">
        <v>336</v>
      </c>
      <c r="Y112" t="s">
        <v>356</v>
      </c>
      <c r="Z112" s="63" t="s">
        <v>336</v>
      </c>
      <c r="AA112" t="s">
        <v>357</v>
      </c>
      <c r="AB112" s="63" t="s">
        <v>336</v>
      </c>
      <c r="AC112" t="s">
        <v>358</v>
      </c>
    </row>
    <row r="113" spans="10:29" x14ac:dyDescent="0.2">
      <c r="J113" s="64">
        <v>0.12</v>
      </c>
      <c r="K113">
        <v>81</v>
      </c>
      <c r="L113" s="64">
        <v>0.5</v>
      </c>
      <c r="M113">
        <v>91</v>
      </c>
      <c r="N113" s="64">
        <v>2</v>
      </c>
      <c r="O113">
        <v>109</v>
      </c>
      <c r="P113" s="64">
        <v>0.25</v>
      </c>
      <c r="Q113">
        <v>92</v>
      </c>
      <c r="R113" s="64">
        <v>2</v>
      </c>
      <c r="S113">
        <v>107</v>
      </c>
      <c r="T113" s="64">
        <v>0.12</v>
      </c>
      <c r="U113">
        <v>66</v>
      </c>
      <c r="V113" s="64">
        <v>1</v>
      </c>
      <c r="W113">
        <v>106</v>
      </c>
      <c r="X113" s="64">
        <v>0.5</v>
      </c>
      <c r="Y113">
        <v>101</v>
      </c>
      <c r="Z113" s="64">
        <v>32</v>
      </c>
      <c r="AA113">
        <v>25</v>
      </c>
      <c r="AB113" s="64">
        <v>1</v>
      </c>
      <c r="AC113">
        <v>61</v>
      </c>
    </row>
    <row r="114" spans="10:29" x14ac:dyDescent="0.2">
      <c r="J114" s="64">
        <v>0.25</v>
      </c>
      <c r="K114">
        <v>17</v>
      </c>
      <c r="L114" s="64">
        <v>1</v>
      </c>
      <c r="M114">
        <v>14</v>
      </c>
      <c r="N114" s="64" t="s">
        <v>335</v>
      </c>
      <c r="P114" s="64">
        <v>0.5</v>
      </c>
      <c r="Q114">
        <v>3</v>
      </c>
      <c r="R114" s="64" t="s">
        <v>337</v>
      </c>
      <c r="S114">
        <v>107</v>
      </c>
      <c r="T114" s="64">
        <v>0.25</v>
      </c>
      <c r="U114">
        <v>16</v>
      </c>
      <c r="V114" s="64">
        <v>4</v>
      </c>
      <c r="W114">
        <v>1</v>
      </c>
      <c r="X114" s="64">
        <v>1</v>
      </c>
      <c r="Y114">
        <v>1</v>
      </c>
      <c r="Z114" s="64">
        <v>64</v>
      </c>
      <c r="AA114">
        <v>2</v>
      </c>
      <c r="AB114" s="64">
        <v>2</v>
      </c>
      <c r="AC114">
        <v>39</v>
      </c>
    </row>
    <row r="115" spans="10:29" x14ac:dyDescent="0.2">
      <c r="J115" s="64">
        <v>0.5</v>
      </c>
      <c r="K115">
        <v>6</v>
      </c>
      <c r="L115" s="64">
        <v>2</v>
      </c>
      <c r="M115">
        <v>1</v>
      </c>
      <c r="N115" s="64" t="s">
        <v>337</v>
      </c>
      <c r="O115">
        <v>109</v>
      </c>
      <c r="P115" s="64">
        <v>4</v>
      </c>
      <c r="Q115">
        <v>12</v>
      </c>
      <c r="T115" s="64">
        <v>0.5</v>
      </c>
      <c r="U115">
        <v>11</v>
      </c>
      <c r="V115" s="64" t="s">
        <v>337</v>
      </c>
      <c r="W115">
        <v>107</v>
      </c>
      <c r="X115" s="64">
        <v>2</v>
      </c>
      <c r="Y115">
        <v>1</v>
      </c>
      <c r="Z115" s="64">
        <v>128</v>
      </c>
      <c r="AA115">
        <v>1</v>
      </c>
      <c r="AB115" s="64">
        <v>4</v>
      </c>
      <c r="AC115">
        <v>2</v>
      </c>
    </row>
    <row r="116" spans="10:29" x14ac:dyDescent="0.2">
      <c r="J116" s="64">
        <v>1</v>
      </c>
      <c r="K116">
        <v>1</v>
      </c>
      <c r="L116" s="64">
        <v>4</v>
      </c>
      <c r="M116">
        <v>1</v>
      </c>
      <c r="P116" s="64" t="s">
        <v>337</v>
      </c>
      <c r="Q116">
        <v>107</v>
      </c>
      <c r="T116" s="64">
        <v>1</v>
      </c>
      <c r="U116">
        <v>7</v>
      </c>
      <c r="X116" s="64">
        <v>4</v>
      </c>
      <c r="Y116">
        <v>4</v>
      </c>
      <c r="Z116" s="64">
        <v>256</v>
      </c>
      <c r="AA116">
        <v>79</v>
      </c>
      <c r="AB116" s="64">
        <v>8</v>
      </c>
      <c r="AC116">
        <v>5</v>
      </c>
    </row>
    <row r="117" spans="10:29" x14ac:dyDescent="0.2">
      <c r="J117" s="64">
        <v>2</v>
      </c>
      <c r="K117">
        <v>1</v>
      </c>
      <c r="L117" s="64" t="s">
        <v>337</v>
      </c>
      <c r="M117">
        <v>107</v>
      </c>
      <c r="T117" s="64">
        <v>2</v>
      </c>
      <c r="U117">
        <v>3</v>
      </c>
      <c r="X117" s="64" t="s">
        <v>337</v>
      </c>
      <c r="Y117">
        <v>107</v>
      </c>
      <c r="Z117" s="64" t="s">
        <v>337</v>
      </c>
      <c r="AA117">
        <v>107</v>
      </c>
      <c r="AB117" s="64" t="s">
        <v>337</v>
      </c>
      <c r="AC117">
        <v>107</v>
      </c>
    </row>
    <row r="118" spans="10:29" x14ac:dyDescent="0.2">
      <c r="J118" s="64">
        <v>8</v>
      </c>
      <c r="K118">
        <v>1</v>
      </c>
      <c r="T118" s="64">
        <v>4</v>
      </c>
      <c r="U118">
        <v>2</v>
      </c>
    </row>
    <row r="119" spans="10:29" x14ac:dyDescent="0.2">
      <c r="J119" s="64" t="s">
        <v>337</v>
      </c>
      <c r="K119">
        <v>107</v>
      </c>
      <c r="T119" s="64">
        <v>8</v>
      </c>
      <c r="U119">
        <v>2</v>
      </c>
    </row>
    <row r="120" spans="10:29" x14ac:dyDescent="0.2">
      <c r="T120" s="64" t="s">
        <v>337</v>
      </c>
      <c r="U12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08A8-F402-2D4C-BC56-EA4891A7C5E8}">
  <dimension ref="A1:AG222"/>
  <sheetViews>
    <sheetView workbookViewId="0">
      <pane ySplit="1" topLeftCell="A2" activePane="bottomLeft" state="frozen"/>
      <selection pane="bottomLeft" activeCell="J1" sqref="J1:J1048576"/>
    </sheetView>
  </sheetViews>
  <sheetFormatPr baseColWidth="10" defaultRowHeight="15" x14ac:dyDescent="0.2"/>
  <cols>
    <col min="11" max="11" width="12.1640625" bestFit="1" customWidth="1"/>
    <col min="12" max="12" width="11.6640625" bestFit="1" customWidth="1"/>
    <col min="13" max="13" width="12.1640625" bestFit="1" customWidth="1"/>
    <col min="14" max="14" width="11.1640625" bestFit="1" customWidth="1"/>
    <col min="15" max="15" width="12.1640625" bestFit="1" customWidth="1"/>
    <col min="16" max="16" width="12" bestFit="1" customWidth="1"/>
    <col min="17" max="17" width="12.1640625" bestFit="1" customWidth="1"/>
    <col min="18" max="18" width="10.33203125" bestFit="1" customWidth="1"/>
    <col min="19" max="19" width="12.1640625" bestFit="1" customWidth="1"/>
    <col min="20" max="20" width="12.6640625" bestFit="1" customWidth="1"/>
    <col min="21" max="21" width="12.1640625" bestFit="1" customWidth="1"/>
    <col min="22" max="22" width="11" bestFit="1" customWidth="1"/>
    <col min="23" max="23" width="12.1640625" bestFit="1" customWidth="1"/>
    <col min="24" max="24" width="14.83203125" bestFit="1" customWidth="1"/>
    <col min="25" max="25" width="12.1640625" bestFit="1" customWidth="1"/>
    <col min="26" max="26" width="10.6640625" bestFit="1" customWidth="1"/>
    <col min="27" max="27" width="12.1640625" bestFit="1" customWidth="1"/>
    <col min="28" max="28" width="11.5" bestFit="1" customWidth="1"/>
    <col min="29" max="29" width="12.1640625" bestFit="1" customWidth="1"/>
    <col min="30" max="30" width="10.5" bestFit="1" customWidth="1"/>
  </cols>
  <sheetData>
    <row r="1" spans="1:33" s="7" customFormat="1" ht="24" customHeight="1" x14ac:dyDescent="0.2">
      <c r="A1" s="3" t="s">
        <v>0</v>
      </c>
      <c r="B1" s="3" t="s">
        <v>6</v>
      </c>
      <c r="C1" s="3" t="s">
        <v>75</v>
      </c>
      <c r="D1" s="3" t="s">
        <v>76</v>
      </c>
      <c r="E1" s="3"/>
      <c r="F1" s="34" t="s">
        <v>182</v>
      </c>
      <c r="G1" s="3" t="s">
        <v>339</v>
      </c>
      <c r="H1" s="3" t="s">
        <v>1</v>
      </c>
      <c r="I1" s="10" t="s">
        <v>3</v>
      </c>
      <c r="J1" s="4" t="s">
        <v>77</v>
      </c>
      <c r="K1" s="5" t="s">
        <v>340</v>
      </c>
      <c r="L1" s="5" t="s">
        <v>78</v>
      </c>
      <c r="M1" s="5" t="s">
        <v>341</v>
      </c>
      <c r="N1" s="5" t="s">
        <v>79</v>
      </c>
      <c r="O1" s="65" t="s">
        <v>342</v>
      </c>
      <c r="P1" s="5" t="s">
        <v>80</v>
      </c>
      <c r="Q1" s="5" t="s">
        <v>343</v>
      </c>
      <c r="R1" s="5" t="s">
        <v>81</v>
      </c>
      <c r="S1" s="65" t="s">
        <v>344</v>
      </c>
      <c r="T1" s="5" t="s">
        <v>82</v>
      </c>
      <c r="U1" s="5" t="s">
        <v>345</v>
      </c>
      <c r="V1" s="5" t="s">
        <v>83</v>
      </c>
      <c r="W1" s="5" t="s">
        <v>346</v>
      </c>
      <c r="X1" s="5" t="s">
        <v>84</v>
      </c>
      <c r="Y1" s="5" t="s">
        <v>347</v>
      </c>
      <c r="Z1" s="5" t="s">
        <v>85</v>
      </c>
      <c r="AA1" s="5" t="s">
        <v>348</v>
      </c>
      <c r="AB1" s="5" t="s">
        <v>86</v>
      </c>
      <c r="AC1" s="5" t="s">
        <v>349</v>
      </c>
      <c r="AD1" s="6" t="s">
        <v>87</v>
      </c>
      <c r="AF1" s="8" t="s">
        <v>88</v>
      </c>
      <c r="AG1" s="13" t="s">
        <v>89</v>
      </c>
    </row>
    <row r="2" spans="1:33" x14ac:dyDescent="0.2">
      <c r="A2" s="25">
        <v>200225</v>
      </c>
      <c r="B2" s="54" t="s">
        <v>9</v>
      </c>
      <c r="C2" s="25">
        <v>1</v>
      </c>
      <c r="D2" s="12" t="s">
        <v>90</v>
      </c>
      <c r="E2" s="19" t="s">
        <v>91</v>
      </c>
      <c r="F2" s="19">
        <v>0</v>
      </c>
      <c r="G2" s="12" t="s">
        <v>181</v>
      </c>
      <c r="H2" s="25" t="s">
        <v>8</v>
      </c>
      <c r="I2" s="26">
        <v>2</v>
      </c>
      <c r="J2" s="31" t="s">
        <v>173</v>
      </c>
      <c r="K2" s="31">
        <v>0.12</v>
      </c>
      <c r="L2" s="31" t="s">
        <v>92</v>
      </c>
      <c r="M2" s="31">
        <v>0.5</v>
      </c>
      <c r="N2" s="31" t="s">
        <v>93</v>
      </c>
      <c r="O2" s="31">
        <v>2</v>
      </c>
      <c r="P2" s="31" t="s">
        <v>94</v>
      </c>
      <c r="Q2" s="31">
        <v>4</v>
      </c>
      <c r="R2" s="31" t="s">
        <v>93</v>
      </c>
      <c r="S2" s="31">
        <v>2</v>
      </c>
      <c r="T2" s="31" t="s">
        <v>92</v>
      </c>
      <c r="U2" s="31">
        <v>0.12</v>
      </c>
      <c r="V2" s="31" t="s">
        <v>92</v>
      </c>
      <c r="W2" s="31">
        <v>1</v>
      </c>
      <c r="X2" s="31" t="s">
        <v>93</v>
      </c>
      <c r="Y2" s="31">
        <v>1</v>
      </c>
      <c r="Z2" s="31" t="s">
        <v>92</v>
      </c>
      <c r="AA2" s="31">
        <v>32</v>
      </c>
      <c r="AB2" s="31" t="s">
        <v>92</v>
      </c>
      <c r="AC2" s="31">
        <v>1</v>
      </c>
      <c r="AD2" s="31" t="s">
        <v>95</v>
      </c>
    </row>
    <row r="3" spans="1:33" x14ac:dyDescent="0.2">
      <c r="A3" s="27">
        <v>201087</v>
      </c>
      <c r="B3" s="54" t="s">
        <v>9</v>
      </c>
      <c r="C3" s="25">
        <v>1</v>
      </c>
      <c r="D3" s="28" t="s">
        <v>97</v>
      </c>
      <c r="E3" s="29" t="s">
        <v>98</v>
      </c>
      <c r="F3" s="19">
        <v>0</v>
      </c>
      <c r="G3" s="12" t="s">
        <v>181</v>
      </c>
      <c r="H3" s="27" t="s">
        <v>11</v>
      </c>
      <c r="I3" s="30">
        <v>3</v>
      </c>
      <c r="J3" s="1" t="s">
        <v>173</v>
      </c>
      <c r="K3" s="1">
        <v>0.12</v>
      </c>
      <c r="L3" s="1" t="s">
        <v>92</v>
      </c>
      <c r="M3" s="1">
        <v>0.5</v>
      </c>
      <c r="N3" s="1" t="s">
        <v>93</v>
      </c>
      <c r="O3" s="1">
        <v>2</v>
      </c>
      <c r="P3" s="1" t="s">
        <v>92</v>
      </c>
      <c r="Q3" s="1">
        <v>0.25</v>
      </c>
      <c r="R3" s="1" t="s">
        <v>93</v>
      </c>
      <c r="S3" s="1">
        <v>2</v>
      </c>
      <c r="T3" s="1" t="s">
        <v>92</v>
      </c>
      <c r="U3" s="1">
        <v>0.12</v>
      </c>
      <c r="V3" s="1" t="s">
        <v>92</v>
      </c>
      <c r="W3" s="1">
        <v>1</v>
      </c>
      <c r="X3" s="1" t="s">
        <v>93</v>
      </c>
      <c r="Y3" s="1">
        <v>0.5</v>
      </c>
      <c r="Z3" s="1" t="s">
        <v>92</v>
      </c>
      <c r="AA3" s="1">
        <v>32</v>
      </c>
      <c r="AB3" s="1" t="s">
        <v>92</v>
      </c>
      <c r="AC3" s="1">
        <v>1</v>
      </c>
      <c r="AD3" s="1" t="s">
        <v>95</v>
      </c>
    </row>
    <row r="4" spans="1:33" x14ac:dyDescent="0.2">
      <c r="A4" s="25">
        <v>201694</v>
      </c>
      <c r="B4" s="54" t="s">
        <v>9</v>
      </c>
      <c r="C4" s="25">
        <v>3</v>
      </c>
      <c r="D4" s="11" t="s">
        <v>100</v>
      </c>
      <c r="E4" s="31" t="s">
        <v>101</v>
      </c>
      <c r="F4" s="19">
        <v>1</v>
      </c>
      <c r="G4" s="12" t="s">
        <v>181</v>
      </c>
      <c r="H4" s="25" t="s">
        <v>8</v>
      </c>
      <c r="I4" s="32">
        <v>5</v>
      </c>
      <c r="J4" s="31" t="s">
        <v>103</v>
      </c>
      <c r="K4" s="1">
        <v>4</v>
      </c>
      <c r="L4" s="31" t="s">
        <v>92</v>
      </c>
      <c r="M4" s="1">
        <v>1</v>
      </c>
      <c r="N4" s="31" t="s">
        <v>93</v>
      </c>
      <c r="O4" s="1">
        <v>2</v>
      </c>
      <c r="P4" s="31" t="s">
        <v>94</v>
      </c>
      <c r="Q4" s="1">
        <v>4</v>
      </c>
      <c r="R4" s="31" t="s">
        <v>93</v>
      </c>
      <c r="S4" s="1">
        <v>2</v>
      </c>
      <c r="T4" s="31" t="s">
        <v>94</v>
      </c>
      <c r="U4" s="1">
        <v>8</v>
      </c>
      <c r="V4" s="31" t="s">
        <v>92</v>
      </c>
      <c r="W4" s="1">
        <v>1</v>
      </c>
      <c r="X4" s="31" t="s">
        <v>93</v>
      </c>
      <c r="Y4" s="1">
        <v>0.5</v>
      </c>
      <c r="Z4" s="31" t="s">
        <v>94</v>
      </c>
      <c r="AA4" s="1">
        <v>256</v>
      </c>
      <c r="AB4" s="31" t="s">
        <v>92</v>
      </c>
      <c r="AC4" s="1">
        <v>1</v>
      </c>
      <c r="AD4" s="31" t="s">
        <v>95</v>
      </c>
    </row>
    <row r="5" spans="1:33" x14ac:dyDescent="0.2">
      <c r="A5" s="25">
        <v>201724</v>
      </c>
      <c r="B5" s="54" t="s">
        <v>9</v>
      </c>
      <c r="C5" s="25">
        <v>3</v>
      </c>
      <c r="D5" s="12" t="s">
        <v>97</v>
      </c>
      <c r="E5" s="19" t="s">
        <v>98</v>
      </c>
      <c r="F5" s="19">
        <v>0</v>
      </c>
      <c r="G5" s="12" t="s">
        <v>181</v>
      </c>
      <c r="H5" s="25" t="s">
        <v>8</v>
      </c>
      <c r="I5" s="32">
        <v>6</v>
      </c>
      <c r="J5" s="31" t="s">
        <v>94</v>
      </c>
      <c r="K5" s="1">
        <v>0.25</v>
      </c>
      <c r="L5" s="31" t="s">
        <v>92</v>
      </c>
      <c r="M5" s="1">
        <v>1</v>
      </c>
      <c r="N5" s="31" t="s">
        <v>93</v>
      </c>
      <c r="O5" s="1">
        <v>2</v>
      </c>
      <c r="P5" s="31" t="s">
        <v>94</v>
      </c>
      <c r="Q5" s="1">
        <v>4</v>
      </c>
      <c r="R5" s="31" t="s">
        <v>93</v>
      </c>
      <c r="S5" s="1">
        <v>2</v>
      </c>
      <c r="T5" s="31" t="s">
        <v>94</v>
      </c>
      <c r="U5" s="1">
        <v>0.5</v>
      </c>
      <c r="V5" s="31" t="s">
        <v>92</v>
      </c>
      <c r="W5" s="1">
        <v>1</v>
      </c>
      <c r="X5" s="31" t="s">
        <v>93</v>
      </c>
      <c r="Y5" s="1">
        <v>0.5</v>
      </c>
      <c r="Z5" s="31" t="s">
        <v>94</v>
      </c>
      <c r="AA5" s="1">
        <v>256</v>
      </c>
      <c r="AB5" s="31" t="s">
        <v>92</v>
      </c>
      <c r="AC5" s="1">
        <v>1</v>
      </c>
      <c r="AD5" s="31" t="s">
        <v>95</v>
      </c>
    </row>
    <row r="6" spans="1:33" x14ac:dyDescent="0.2">
      <c r="A6" s="25">
        <v>201724</v>
      </c>
      <c r="B6" s="54" t="s">
        <v>9</v>
      </c>
      <c r="C6" s="25">
        <v>3</v>
      </c>
      <c r="D6" s="12" t="s">
        <v>104</v>
      </c>
      <c r="E6" s="19" t="s">
        <v>105</v>
      </c>
      <c r="F6" s="19">
        <v>0</v>
      </c>
      <c r="G6" s="12" t="s">
        <v>181</v>
      </c>
      <c r="H6" s="25" t="s">
        <v>8</v>
      </c>
      <c r="I6" s="32">
        <v>7</v>
      </c>
      <c r="J6" s="31" t="s">
        <v>173</v>
      </c>
      <c r="K6" s="1">
        <v>0.12</v>
      </c>
      <c r="L6" s="31" t="s">
        <v>92</v>
      </c>
      <c r="M6" s="1">
        <v>0.5</v>
      </c>
      <c r="N6" s="31" t="s">
        <v>93</v>
      </c>
      <c r="O6" s="1">
        <v>2</v>
      </c>
      <c r="P6" s="31" t="s">
        <v>92</v>
      </c>
      <c r="Q6" s="1">
        <v>0.25</v>
      </c>
      <c r="R6" s="31" t="s">
        <v>93</v>
      </c>
      <c r="S6" s="1">
        <v>2</v>
      </c>
      <c r="T6" s="31" t="s">
        <v>92</v>
      </c>
      <c r="U6" s="1">
        <v>0.12</v>
      </c>
      <c r="V6" s="31" t="s">
        <v>92</v>
      </c>
      <c r="W6" s="1">
        <v>1</v>
      </c>
      <c r="X6" s="31" t="s">
        <v>93</v>
      </c>
      <c r="Y6" s="1">
        <v>0.5</v>
      </c>
      <c r="Z6" s="31" t="s">
        <v>94</v>
      </c>
      <c r="AA6" s="1">
        <v>256</v>
      </c>
      <c r="AB6" s="31" t="s">
        <v>92</v>
      </c>
      <c r="AC6" s="1">
        <v>1</v>
      </c>
      <c r="AD6" s="31" t="s">
        <v>95</v>
      </c>
    </row>
    <row r="7" spans="1:33" x14ac:dyDescent="0.2">
      <c r="A7" s="25">
        <v>201724</v>
      </c>
      <c r="B7" s="54" t="s">
        <v>9</v>
      </c>
      <c r="C7" s="25">
        <v>3</v>
      </c>
      <c r="D7" s="12" t="s">
        <v>104</v>
      </c>
      <c r="E7" s="19" t="s">
        <v>105</v>
      </c>
      <c r="F7" s="19">
        <v>1</v>
      </c>
      <c r="G7" s="12" t="s">
        <v>181</v>
      </c>
      <c r="H7" s="25" t="s">
        <v>11</v>
      </c>
      <c r="I7" s="32">
        <v>9</v>
      </c>
      <c r="J7" s="31" t="s">
        <v>173</v>
      </c>
      <c r="K7" s="1">
        <v>0.12</v>
      </c>
      <c r="L7" s="31" t="s">
        <v>92</v>
      </c>
      <c r="M7" s="1">
        <v>0.5</v>
      </c>
      <c r="N7" s="31" t="s">
        <v>93</v>
      </c>
      <c r="O7" s="1">
        <v>2</v>
      </c>
      <c r="P7" s="31" t="s">
        <v>92</v>
      </c>
      <c r="Q7" s="1">
        <v>0.25</v>
      </c>
      <c r="R7" s="31" t="s">
        <v>93</v>
      </c>
      <c r="S7" s="1">
        <v>2</v>
      </c>
      <c r="T7" s="31" t="s">
        <v>92</v>
      </c>
      <c r="U7" s="1">
        <v>0.12</v>
      </c>
      <c r="V7" s="31" t="s">
        <v>92</v>
      </c>
      <c r="W7" s="1">
        <v>1</v>
      </c>
      <c r="X7" s="31" t="s">
        <v>93</v>
      </c>
      <c r="Y7" s="1">
        <v>0.5</v>
      </c>
      <c r="Z7" s="31" t="s">
        <v>92</v>
      </c>
      <c r="AA7" s="1">
        <v>32</v>
      </c>
      <c r="AB7" s="31" t="s">
        <v>92</v>
      </c>
      <c r="AC7" s="1">
        <v>1</v>
      </c>
      <c r="AD7" s="31" t="s">
        <v>95</v>
      </c>
    </row>
    <row r="8" spans="1:33" x14ac:dyDescent="0.2">
      <c r="A8" s="25">
        <v>201789</v>
      </c>
      <c r="B8" s="54" t="s">
        <v>9</v>
      </c>
      <c r="C8" s="25">
        <v>1</v>
      </c>
      <c r="D8" s="12" t="s">
        <v>106</v>
      </c>
      <c r="E8" s="19" t="s">
        <v>107</v>
      </c>
      <c r="F8" s="19">
        <v>0</v>
      </c>
      <c r="G8" s="12" t="s">
        <v>181</v>
      </c>
      <c r="H8" s="25" t="s">
        <v>11</v>
      </c>
      <c r="I8" s="32">
        <v>10</v>
      </c>
      <c r="J8" s="31" t="s">
        <v>173</v>
      </c>
      <c r="K8" s="1">
        <v>0.12</v>
      </c>
      <c r="L8" s="31" t="s">
        <v>92</v>
      </c>
      <c r="M8" s="1">
        <v>0.5</v>
      </c>
      <c r="N8" s="31" t="s">
        <v>93</v>
      </c>
      <c r="O8" s="1">
        <v>2</v>
      </c>
      <c r="P8" s="31" t="s">
        <v>92</v>
      </c>
      <c r="Q8" s="1">
        <v>0.25</v>
      </c>
      <c r="R8" s="31" t="s">
        <v>93</v>
      </c>
      <c r="S8" s="1">
        <v>2</v>
      </c>
      <c r="T8" s="31" t="s">
        <v>92</v>
      </c>
      <c r="U8" s="1">
        <v>0.12</v>
      </c>
      <c r="V8" s="31" t="s">
        <v>92</v>
      </c>
      <c r="W8" s="1">
        <v>1</v>
      </c>
      <c r="X8" s="31" t="s">
        <v>93</v>
      </c>
      <c r="Y8" s="1">
        <v>0.5</v>
      </c>
      <c r="Z8" s="31" t="s">
        <v>94</v>
      </c>
      <c r="AA8" s="1">
        <v>256</v>
      </c>
      <c r="AB8" s="31" t="s">
        <v>92</v>
      </c>
      <c r="AC8" s="1">
        <v>1</v>
      </c>
      <c r="AD8" s="31" t="s">
        <v>95</v>
      </c>
    </row>
    <row r="9" spans="1:33" x14ac:dyDescent="0.2">
      <c r="A9" s="25">
        <v>201801</v>
      </c>
      <c r="B9" s="54" t="s">
        <v>9</v>
      </c>
      <c r="C9" s="25">
        <v>2</v>
      </c>
      <c r="D9" s="12" t="s">
        <v>100</v>
      </c>
      <c r="E9" s="19" t="s">
        <v>101</v>
      </c>
      <c r="F9" s="19">
        <v>1</v>
      </c>
      <c r="G9" s="12" t="s">
        <v>181</v>
      </c>
      <c r="H9" s="25" t="s">
        <v>11</v>
      </c>
      <c r="I9" s="32">
        <v>12</v>
      </c>
      <c r="J9" s="31" t="s">
        <v>173</v>
      </c>
      <c r="K9" s="1">
        <v>0.12</v>
      </c>
      <c r="L9" s="31" t="s">
        <v>92</v>
      </c>
      <c r="M9" s="1">
        <v>0.5</v>
      </c>
      <c r="N9" s="31" t="s">
        <v>93</v>
      </c>
      <c r="O9" s="1">
        <v>2</v>
      </c>
      <c r="P9" s="31" t="s">
        <v>94</v>
      </c>
      <c r="Q9" s="1">
        <v>4</v>
      </c>
      <c r="R9" s="31" t="s">
        <v>93</v>
      </c>
      <c r="S9" s="1">
        <v>2</v>
      </c>
      <c r="T9" s="31" t="s">
        <v>92</v>
      </c>
      <c r="U9" s="1">
        <v>0.12</v>
      </c>
      <c r="V9" s="31" t="s">
        <v>92</v>
      </c>
      <c r="W9" s="1">
        <v>1</v>
      </c>
      <c r="X9" s="31" t="s">
        <v>93</v>
      </c>
      <c r="Y9" s="1">
        <v>0.5</v>
      </c>
      <c r="Z9" s="31" t="s">
        <v>94</v>
      </c>
      <c r="AA9" s="1">
        <v>256</v>
      </c>
      <c r="AB9" s="31" t="s">
        <v>92</v>
      </c>
      <c r="AC9" s="1">
        <v>1</v>
      </c>
      <c r="AD9" s="31" t="s">
        <v>95</v>
      </c>
    </row>
    <row r="10" spans="1:33" x14ac:dyDescent="0.2">
      <c r="A10" s="25">
        <v>202157</v>
      </c>
      <c r="B10" s="54" t="s">
        <v>9</v>
      </c>
      <c r="C10" s="25">
        <v>1</v>
      </c>
      <c r="D10" s="12" t="s">
        <v>97</v>
      </c>
      <c r="E10" s="19" t="s">
        <v>98</v>
      </c>
      <c r="F10" s="19">
        <v>0</v>
      </c>
      <c r="G10" s="12" t="s">
        <v>181</v>
      </c>
      <c r="H10" s="25" t="s">
        <v>8</v>
      </c>
      <c r="I10" s="32">
        <v>14</v>
      </c>
      <c r="J10" s="31" t="s">
        <v>173</v>
      </c>
      <c r="K10" s="1">
        <v>0.12</v>
      </c>
      <c r="L10" s="31" t="s">
        <v>92</v>
      </c>
      <c r="M10" s="1">
        <v>0.5</v>
      </c>
      <c r="N10" s="31" t="s">
        <v>93</v>
      </c>
      <c r="O10" s="1">
        <v>2</v>
      </c>
      <c r="P10" s="31" t="s">
        <v>92</v>
      </c>
      <c r="Q10" s="1">
        <v>0.5</v>
      </c>
      <c r="R10" s="31" t="s">
        <v>93</v>
      </c>
      <c r="S10" s="1">
        <v>2</v>
      </c>
      <c r="T10" s="31" t="s">
        <v>92</v>
      </c>
      <c r="U10" s="1">
        <v>0.12</v>
      </c>
      <c r="V10" s="31" t="s">
        <v>92</v>
      </c>
      <c r="W10" s="1">
        <v>1</v>
      </c>
      <c r="X10" s="31" t="s">
        <v>93</v>
      </c>
      <c r="Y10" s="1">
        <v>0.5</v>
      </c>
      <c r="Z10" s="31" t="s">
        <v>94</v>
      </c>
      <c r="AA10" s="1">
        <v>256</v>
      </c>
      <c r="AB10" s="31" t="s">
        <v>92</v>
      </c>
      <c r="AC10" s="1">
        <v>1</v>
      </c>
      <c r="AD10" s="31" t="s">
        <v>95</v>
      </c>
    </row>
    <row r="11" spans="1:33" x14ac:dyDescent="0.2">
      <c r="A11" s="25">
        <v>202157</v>
      </c>
      <c r="B11" s="54" t="s">
        <v>9</v>
      </c>
      <c r="C11" s="25">
        <v>1</v>
      </c>
      <c r="D11" s="12" t="s">
        <v>97</v>
      </c>
      <c r="E11" s="19" t="s">
        <v>98</v>
      </c>
      <c r="F11" s="19">
        <v>1</v>
      </c>
      <c r="G11" s="12" t="s">
        <v>181</v>
      </c>
      <c r="H11" s="25" t="s">
        <v>11</v>
      </c>
      <c r="I11" s="32">
        <v>15.1</v>
      </c>
      <c r="J11" s="31" t="s">
        <v>94</v>
      </c>
      <c r="K11" s="1">
        <v>0.25</v>
      </c>
      <c r="L11" s="31" t="s">
        <v>92</v>
      </c>
      <c r="M11" s="1">
        <v>0.5</v>
      </c>
      <c r="N11" s="31" t="s">
        <v>93</v>
      </c>
      <c r="O11" s="1">
        <v>2</v>
      </c>
      <c r="P11" s="31" t="s">
        <v>92</v>
      </c>
      <c r="Q11" s="1">
        <v>0.25</v>
      </c>
      <c r="R11" s="31" t="s">
        <v>93</v>
      </c>
      <c r="S11" s="1">
        <v>2</v>
      </c>
      <c r="T11" s="31" t="s">
        <v>94</v>
      </c>
      <c r="U11" s="1">
        <v>1</v>
      </c>
      <c r="V11" s="31" t="s">
        <v>92</v>
      </c>
      <c r="W11" s="1">
        <v>1</v>
      </c>
      <c r="X11" s="31" t="s">
        <v>93</v>
      </c>
      <c r="Y11" s="1">
        <v>0.5</v>
      </c>
      <c r="Z11" s="31" t="s">
        <v>92</v>
      </c>
      <c r="AA11" s="1">
        <v>32</v>
      </c>
      <c r="AB11" s="31" t="s">
        <v>92</v>
      </c>
      <c r="AC11" s="1">
        <v>1</v>
      </c>
      <c r="AD11" s="31" t="s">
        <v>95</v>
      </c>
    </row>
    <row r="12" spans="1:33" x14ac:dyDescent="0.2">
      <c r="A12" s="25">
        <v>202157</v>
      </c>
      <c r="B12" s="54" t="s">
        <v>9</v>
      </c>
      <c r="C12" s="25">
        <v>1</v>
      </c>
      <c r="D12" s="11" t="s">
        <v>97</v>
      </c>
      <c r="E12" s="19" t="s">
        <v>98</v>
      </c>
      <c r="F12" s="19">
        <v>1</v>
      </c>
      <c r="G12" s="12" t="s">
        <v>181</v>
      </c>
      <c r="H12" s="25" t="s">
        <v>11</v>
      </c>
      <c r="I12" s="32">
        <v>15.2</v>
      </c>
      <c r="J12" s="31" t="s">
        <v>173</v>
      </c>
      <c r="K12" s="1">
        <v>0.12</v>
      </c>
      <c r="L12" s="31" t="s">
        <v>92</v>
      </c>
      <c r="M12" s="1">
        <v>0.5</v>
      </c>
      <c r="N12" s="31" t="s">
        <v>93</v>
      </c>
      <c r="O12" s="1">
        <v>2</v>
      </c>
      <c r="P12" s="31" t="s">
        <v>92</v>
      </c>
      <c r="Q12" s="1">
        <v>0.25</v>
      </c>
      <c r="R12" s="31" t="s">
        <v>93</v>
      </c>
      <c r="S12" s="1">
        <v>2</v>
      </c>
      <c r="T12" s="31" t="s">
        <v>92</v>
      </c>
      <c r="U12" s="1">
        <v>0.12</v>
      </c>
      <c r="V12" s="31" t="s">
        <v>92</v>
      </c>
      <c r="W12" s="1">
        <v>1</v>
      </c>
      <c r="X12" s="31" t="s">
        <v>93</v>
      </c>
      <c r="Y12" s="1">
        <v>0.5</v>
      </c>
      <c r="Z12" s="31" t="s">
        <v>92</v>
      </c>
      <c r="AA12" s="1">
        <v>32</v>
      </c>
      <c r="AB12" s="31" t="s">
        <v>92</v>
      </c>
      <c r="AC12" s="1">
        <v>1</v>
      </c>
      <c r="AD12" s="31" t="s">
        <v>95</v>
      </c>
    </row>
    <row r="13" spans="1:33" x14ac:dyDescent="0.2">
      <c r="A13" s="53">
        <v>202915</v>
      </c>
      <c r="B13" s="54" t="s">
        <v>9</v>
      </c>
      <c r="E13" s="41" t="s">
        <v>332</v>
      </c>
      <c r="F13" s="1"/>
      <c r="G13" s="12" t="s">
        <v>181</v>
      </c>
      <c r="H13" s="39" t="s">
        <v>8</v>
      </c>
      <c r="I13" s="39">
        <v>56</v>
      </c>
      <c r="J13" s="41" t="s">
        <v>94</v>
      </c>
      <c r="K13" s="41">
        <v>0.5</v>
      </c>
      <c r="L13" s="41" t="s">
        <v>94</v>
      </c>
      <c r="M13" s="41">
        <v>4</v>
      </c>
      <c r="N13" s="41" t="s">
        <v>94</v>
      </c>
      <c r="O13" s="41">
        <v>16</v>
      </c>
      <c r="P13" s="41" t="s">
        <v>103</v>
      </c>
      <c r="Q13" s="41">
        <v>1</v>
      </c>
      <c r="R13" s="41" t="s">
        <v>94</v>
      </c>
      <c r="S13" s="41">
        <v>4</v>
      </c>
      <c r="T13" s="41" t="s">
        <v>94</v>
      </c>
      <c r="U13" s="41">
        <v>2</v>
      </c>
      <c r="V13" s="41" t="s">
        <v>92</v>
      </c>
      <c r="W13" s="41">
        <v>1</v>
      </c>
      <c r="X13" s="41" t="s">
        <v>93</v>
      </c>
      <c r="Y13" s="41">
        <v>4</v>
      </c>
      <c r="Z13" s="41" t="s">
        <v>94</v>
      </c>
      <c r="AA13" s="41">
        <v>256</v>
      </c>
      <c r="AB13" s="41" t="s">
        <v>94</v>
      </c>
      <c r="AC13" s="41">
        <v>8</v>
      </c>
      <c r="AD13" s="41" t="s">
        <v>95</v>
      </c>
    </row>
    <row r="14" spans="1:33" x14ac:dyDescent="0.2">
      <c r="A14" s="25">
        <v>202915</v>
      </c>
      <c r="B14" s="54" t="s">
        <v>9</v>
      </c>
      <c r="C14" s="25">
        <v>2</v>
      </c>
      <c r="D14" s="12" t="s">
        <v>104</v>
      </c>
      <c r="E14" s="19" t="s">
        <v>105</v>
      </c>
      <c r="F14" s="19">
        <v>0</v>
      </c>
      <c r="G14" s="12" t="s">
        <v>181</v>
      </c>
      <c r="H14" s="25" t="s">
        <v>11</v>
      </c>
      <c r="I14" s="32">
        <v>16.100000000000001</v>
      </c>
      <c r="J14" s="31" t="s">
        <v>94</v>
      </c>
      <c r="K14" s="1">
        <v>0.25</v>
      </c>
      <c r="L14" s="31" t="s">
        <v>92</v>
      </c>
      <c r="M14" s="1">
        <v>0.5</v>
      </c>
      <c r="N14" s="31" t="s">
        <v>93</v>
      </c>
      <c r="O14" s="1">
        <v>2</v>
      </c>
      <c r="P14" s="31" t="s">
        <v>92</v>
      </c>
      <c r="Q14" s="1">
        <v>0.25</v>
      </c>
      <c r="R14" s="31" t="s">
        <v>93</v>
      </c>
      <c r="S14" s="1">
        <v>2</v>
      </c>
      <c r="T14" s="31" t="s">
        <v>94</v>
      </c>
      <c r="U14" s="1">
        <v>1</v>
      </c>
      <c r="V14" s="31" t="s">
        <v>92</v>
      </c>
      <c r="W14" s="1">
        <v>1</v>
      </c>
      <c r="X14" s="31" t="s">
        <v>93</v>
      </c>
      <c r="Y14" s="1">
        <v>0.5</v>
      </c>
      <c r="Z14" s="31" t="s">
        <v>92</v>
      </c>
      <c r="AA14" s="1">
        <v>32</v>
      </c>
      <c r="AB14" s="31" t="s">
        <v>92</v>
      </c>
      <c r="AC14" s="1">
        <v>1</v>
      </c>
      <c r="AD14" s="31" t="s">
        <v>95</v>
      </c>
    </row>
    <row r="15" spans="1:33" x14ac:dyDescent="0.2">
      <c r="A15" s="25">
        <v>202915</v>
      </c>
      <c r="B15" s="54" t="s">
        <v>9</v>
      </c>
      <c r="C15" s="25">
        <v>2</v>
      </c>
      <c r="D15" s="12" t="s">
        <v>104</v>
      </c>
      <c r="E15" s="19" t="s">
        <v>105</v>
      </c>
      <c r="F15" s="19">
        <v>0</v>
      </c>
      <c r="G15" s="12" t="s">
        <v>181</v>
      </c>
      <c r="H15" s="25" t="s">
        <v>11</v>
      </c>
      <c r="I15" s="32">
        <v>16.2</v>
      </c>
      <c r="J15" s="31" t="s">
        <v>173</v>
      </c>
      <c r="K15" s="1">
        <v>0.12</v>
      </c>
      <c r="L15" s="31" t="s">
        <v>92</v>
      </c>
      <c r="M15" s="1">
        <v>0.5</v>
      </c>
      <c r="N15" s="31" t="s">
        <v>93</v>
      </c>
      <c r="O15" s="1">
        <v>2</v>
      </c>
      <c r="P15" s="31" t="s">
        <v>103</v>
      </c>
      <c r="Q15" s="1">
        <v>1</v>
      </c>
      <c r="R15" s="31" t="s">
        <v>93</v>
      </c>
      <c r="S15" s="1">
        <v>2</v>
      </c>
      <c r="T15" s="31" t="s">
        <v>92</v>
      </c>
      <c r="U15" s="1">
        <v>0.12</v>
      </c>
      <c r="V15" s="31" t="s">
        <v>92</v>
      </c>
      <c r="W15" s="1">
        <v>1</v>
      </c>
      <c r="X15" s="31" t="s">
        <v>93</v>
      </c>
      <c r="Y15" s="1">
        <v>0.5</v>
      </c>
      <c r="Z15" s="31" t="s">
        <v>92</v>
      </c>
      <c r="AA15" s="1">
        <v>32</v>
      </c>
      <c r="AB15" s="31" t="s">
        <v>92</v>
      </c>
      <c r="AC15" s="1">
        <v>1</v>
      </c>
      <c r="AD15" s="31" t="s">
        <v>95</v>
      </c>
    </row>
    <row r="16" spans="1:33" x14ac:dyDescent="0.2">
      <c r="A16" s="9">
        <v>203047</v>
      </c>
      <c r="B16" s="54" t="s">
        <v>9</v>
      </c>
      <c r="C16" s="21"/>
      <c r="D16" s="21" t="e">
        <v>#VALUE!</v>
      </c>
      <c r="E16" s="1" t="s">
        <v>325</v>
      </c>
      <c r="F16" s="22"/>
      <c r="G16" s="12" t="s">
        <v>181</v>
      </c>
      <c r="H16" t="s">
        <v>8</v>
      </c>
      <c r="I16">
        <v>38</v>
      </c>
      <c r="J16" s="1" t="s">
        <v>94</v>
      </c>
      <c r="K16" s="1">
        <v>0.12</v>
      </c>
      <c r="L16" s="1" t="s">
        <v>92</v>
      </c>
      <c r="M16" s="1">
        <v>0.5</v>
      </c>
      <c r="N16" s="1" t="s">
        <v>93</v>
      </c>
      <c r="O16" s="1">
        <v>2</v>
      </c>
      <c r="P16" s="1" t="s">
        <v>92</v>
      </c>
      <c r="Q16" s="1">
        <v>0.25</v>
      </c>
      <c r="R16" s="1" t="s">
        <v>93</v>
      </c>
      <c r="S16" s="1">
        <v>2</v>
      </c>
      <c r="T16" s="1" t="s">
        <v>94</v>
      </c>
      <c r="U16" s="1">
        <v>0.25</v>
      </c>
      <c r="V16" s="1" t="s">
        <v>92</v>
      </c>
      <c r="W16" s="1">
        <v>1</v>
      </c>
      <c r="X16" s="1" t="s">
        <v>93</v>
      </c>
      <c r="Y16" s="1">
        <v>0.5</v>
      </c>
      <c r="Z16" s="1" t="s">
        <v>92</v>
      </c>
      <c r="AA16" s="1">
        <v>32</v>
      </c>
      <c r="AB16" s="1" t="s">
        <v>92</v>
      </c>
      <c r="AC16" s="1">
        <v>1</v>
      </c>
      <c r="AD16" s="1" t="s">
        <v>95</v>
      </c>
    </row>
    <row r="17" spans="1:30" x14ac:dyDescent="0.2">
      <c r="A17" s="25">
        <v>203047</v>
      </c>
      <c r="B17" s="54" t="s">
        <v>9</v>
      </c>
      <c r="C17" s="25">
        <v>3</v>
      </c>
      <c r="D17" s="12" t="s">
        <v>104</v>
      </c>
      <c r="E17" s="19" t="s">
        <v>105</v>
      </c>
      <c r="F17" s="19">
        <v>1</v>
      </c>
      <c r="G17" s="12" t="s">
        <v>181</v>
      </c>
      <c r="H17" s="25" t="s">
        <v>11</v>
      </c>
      <c r="I17" s="32">
        <v>18</v>
      </c>
      <c r="J17" s="31" t="s">
        <v>173</v>
      </c>
      <c r="K17" s="1">
        <v>0.12</v>
      </c>
      <c r="L17" s="31" t="s">
        <v>92</v>
      </c>
      <c r="M17" s="1">
        <v>0.5</v>
      </c>
      <c r="N17" s="31" t="s">
        <v>93</v>
      </c>
      <c r="O17" s="1">
        <v>2</v>
      </c>
      <c r="P17" s="31" t="s">
        <v>92</v>
      </c>
      <c r="Q17" s="1">
        <v>0.25</v>
      </c>
      <c r="R17" s="31" t="s">
        <v>93</v>
      </c>
      <c r="S17" s="1">
        <v>2</v>
      </c>
      <c r="T17" s="31" t="s">
        <v>92</v>
      </c>
      <c r="U17" s="1">
        <v>0.12</v>
      </c>
      <c r="V17" s="31" t="s">
        <v>92</v>
      </c>
      <c r="W17" s="1">
        <v>1</v>
      </c>
      <c r="X17" s="31" t="s">
        <v>93</v>
      </c>
      <c r="Y17" s="1">
        <v>1</v>
      </c>
      <c r="Z17" s="31" t="s">
        <v>94</v>
      </c>
      <c r="AA17" s="1">
        <v>256</v>
      </c>
      <c r="AB17" s="31" t="s">
        <v>92</v>
      </c>
      <c r="AC17" s="1">
        <v>1</v>
      </c>
      <c r="AD17" s="31" t="s">
        <v>95</v>
      </c>
    </row>
    <row r="18" spans="1:30" x14ac:dyDescent="0.2">
      <c r="A18" s="25">
        <v>203638</v>
      </c>
      <c r="B18" s="54" t="s">
        <v>9</v>
      </c>
      <c r="C18" s="25">
        <v>3</v>
      </c>
      <c r="D18" s="12" t="s">
        <v>106</v>
      </c>
      <c r="E18" s="19" t="s">
        <v>107</v>
      </c>
      <c r="F18" s="19">
        <v>0</v>
      </c>
      <c r="G18" s="12" t="s">
        <v>181</v>
      </c>
      <c r="H18" s="25" t="s">
        <v>8</v>
      </c>
      <c r="I18" s="32">
        <v>19</v>
      </c>
      <c r="J18" s="31" t="s">
        <v>103</v>
      </c>
      <c r="K18" s="1">
        <v>1</v>
      </c>
      <c r="L18" s="31" t="s">
        <v>92</v>
      </c>
      <c r="M18" s="1">
        <v>1</v>
      </c>
      <c r="N18" s="31" t="s">
        <v>93</v>
      </c>
      <c r="O18" s="1">
        <v>2</v>
      </c>
      <c r="P18" s="31" t="s">
        <v>92</v>
      </c>
      <c r="Q18" s="1">
        <v>0.25</v>
      </c>
      <c r="R18" s="31" t="s">
        <v>93</v>
      </c>
      <c r="S18" s="1">
        <v>2</v>
      </c>
      <c r="T18" s="31" t="s">
        <v>94</v>
      </c>
      <c r="U18" s="1">
        <v>8</v>
      </c>
      <c r="V18" s="31" t="s">
        <v>92</v>
      </c>
      <c r="W18" s="1">
        <v>1</v>
      </c>
      <c r="X18" s="31" t="s">
        <v>93</v>
      </c>
      <c r="Y18" s="1">
        <v>0.5</v>
      </c>
      <c r="Z18" s="31" t="s">
        <v>92</v>
      </c>
      <c r="AA18" s="1">
        <v>64</v>
      </c>
      <c r="AB18" s="31" t="s">
        <v>92</v>
      </c>
      <c r="AC18" s="1">
        <v>1</v>
      </c>
      <c r="AD18" s="31" t="s">
        <v>95</v>
      </c>
    </row>
    <row r="19" spans="1:30" x14ac:dyDescent="0.2">
      <c r="A19" s="25">
        <v>203638</v>
      </c>
      <c r="B19" s="54" t="s">
        <v>9</v>
      </c>
      <c r="C19" s="25">
        <v>3</v>
      </c>
      <c r="D19" s="12" t="s">
        <v>106</v>
      </c>
      <c r="E19" s="19" t="s">
        <v>107</v>
      </c>
      <c r="F19" s="19">
        <v>0</v>
      </c>
      <c r="G19" s="12" t="s">
        <v>181</v>
      </c>
      <c r="H19" s="25" t="s">
        <v>8</v>
      </c>
      <c r="I19" s="32">
        <v>20</v>
      </c>
      <c r="J19" s="31" t="s">
        <v>103</v>
      </c>
      <c r="K19" s="1">
        <v>2</v>
      </c>
      <c r="L19" s="31" t="s">
        <v>92</v>
      </c>
      <c r="M19" s="1">
        <v>1</v>
      </c>
      <c r="N19" s="31" t="s">
        <v>93</v>
      </c>
      <c r="O19" s="1">
        <v>2</v>
      </c>
      <c r="P19" s="31" t="s">
        <v>92</v>
      </c>
      <c r="Q19" s="1">
        <v>0.5</v>
      </c>
      <c r="R19" s="31" t="s">
        <v>93</v>
      </c>
      <c r="S19" s="1">
        <v>2</v>
      </c>
      <c r="T19" s="31" t="s">
        <v>94</v>
      </c>
      <c r="U19" s="1">
        <v>8</v>
      </c>
      <c r="V19" s="31" t="s">
        <v>92</v>
      </c>
      <c r="W19" s="1">
        <v>1</v>
      </c>
      <c r="X19" s="31" t="s">
        <v>93</v>
      </c>
      <c r="Y19" s="1">
        <v>0.5</v>
      </c>
      <c r="Z19" s="31" t="s">
        <v>94</v>
      </c>
      <c r="AA19" s="1">
        <v>256</v>
      </c>
      <c r="AB19" s="31" t="s">
        <v>92</v>
      </c>
      <c r="AC19" s="1">
        <v>1</v>
      </c>
      <c r="AD19" s="31" t="s">
        <v>95</v>
      </c>
    </row>
    <row r="20" spans="1:30" x14ac:dyDescent="0.2">
      <c r="A20" s="25">
        <v>203638</v>
      </c>
      <c r="B20" s="54" t="s">
        <v>9</v>
      </c>
      <c r="C20" s="25">
        <v>3</v>
      </c>
      <c r="D20" s="12" t="s">
        <v>106</v>
      </c>
      <c r="E20" s="19" t="s">
        <v>107</v>
      </c>
      <c r="F20" s="19">
        <v>0</v>
      </c>
      <c r="G20" s="12" t="s">
        <v>181</v>
      </c>
      <c r="H20" s="25" t="s">
        <v>11</v>
      </c>
      <c r="I20" s="32">
        <v>21</v>
      </c>
      <c r="J20" s="31" t="s">
        <v>173</v>
      </c>
      <c r="K20" s="1">
        <v>0.12</v>
      </c>
      <c r="L20" s="31" t="s">
        <v>92</v>
      </c>
      <c r="M20" s="1">
        <v>0.5</v>
      </c>
      <c r="N20" s="31" t="s">
        <v>93</v>
      </c>
      <c r="O20" s="1">
        <v>2</v>
      </c>
      <c r="P20" s="31" t="s">
        <v>94</v>
      </c>
      <c r="Q20" s="1">
        <v>4</v>
      </c>
      <c r="R20" s="31" t="s">
        <v>93</v>
      </c>
      <c r="S20" s="1">
        <v>2</v>
      </c>
      <c r="T20" s="31" t="s">
        <v>92</v>
      </c>
      <c r="U20" s="1">
        <v>0.12</v>
      </c>
      <c r="V20" s="31" t="s">
        <v>92</v>
      </c>
      <c r="W20" s="1">
        <v>1</v>
      </c>
      <c r="X20" s="31" t="s">
        <v>93</v>
      </c>
      <c r="Y20" s="1">
        <v>0.5</v>
      </c>
      <c r="Z20" s="31" t="s">
        <v>94</v>
      </c>
      <c r="AA20" s="1">
        <v>256</v>
      </c>
      <c r="AB20" s="31" t="s">
        <v>92</v>
      </c>
      <c r="AC20" s="1">
        <v>1</v>
      </c>
      <c r="AD20" s="31" t="s">
        <v>95</v>
      </c>
    </row>
    <row r="21" spans="1:30" x14ac:dyDescent="0.2">
      <c r="A21" s="25">
        <v>203638</v>
      </c>
      <c r="B21" s="54" t="s">
        <v>9</v>
      </c>
      <c r="C21" s="25">
        <v>3</v>
      </c>
      <c r="D21" s="12" t="s">
        <v>106</v>
      </c>
      <c r="E21" s="19" t="s">
        <v>107</v>
      </c>
      <c r="F21" s="19">
        <v>0</v>
      </c>
      <c r="G21" s="12" t="s">
        <v>181</v>
      </c>
      <c r="H21" s="25" t="s">
        <v>11</v>
      </c>
      <c r="I21" s="32">
        <v>22</v>
      </c>
      <c r="J21" s="31" t="s">
        <v>173</v>
      </c>
      <c r="K21" s="1">
        <v>0.12</v>
      </c>
      <c r="L21" s="31" t="s">
        <v>92</v>
      </c>
      <c r="M21" s="1">
        <v>0.5</v>
      </c>
      <c r="N21" s="31" t="s">
        <v>93</v>
      </c>
      <c r="O21" s="1">
        <v>2</v>
      </c>
      <c r="P21" s="31" t="s">
        <v>94</v>
      </c>
      <c r="Q21" s="1">
        <v>4</v>
      </c>
      <c r="R21" s="31" t="s">
        <v>93</v>
      </c>
      <c r="S21" s="1">
        <v>2</v>
      </c>
      <c r="T21" s="31" t="s">
        <v>92</v>
      </c>
      <c r="U21" s="1">
        <v>0.12</v>
      </c>
      <c r="V21" s="31" t="s">
        <v>92</v>
      </c>
      <c r="W21" s="1">
        <v>1</v>
      </c>
      <c r="X21" s="31" t="s">
        <v>93</v>
      </c>
      <c r="Y21" s="1">
        <v>0.5</v>
      </c>
      <c r="Z21" s="31" t="s">
        <v>94</v>
      </c>
      <c r="AA21" s="1">
        <v>256</v>
      </c>
      <c r="AB21" s="31" t="s">
        <v>92</v>
      </c>
      <c r="AC21" s="1">
        <v>1</v>
      </c>
      <c r="AD21" s="31" t="s">
        <v>95</v>
      </c>
    </row>
    <row r="22" spans="1:30" x14ac:dyDescent="0.2">
      <c r="A22" s="25">
        <v>203783</v>
      </c>
      <c r="B22" s="54" t="s">
        <v>9</v>
      </c>
      <c r="C22" s="25">
        <v>3</v>
      </c>
      <c r="D22" s="12" t="s">
        <v>100</v>
      </c>
      <c r="E22" s="19" t="s">
        <v>101</v>
      </c>
      <c r="F22" s="19">
        <v>0</v>
      </c>
      <c r="G22" s="12" t="s">
        <v>181</v>
      </c>
      <c r="H22" s="25" t="s">
        <v>8</v>
      </c>
      <c r="I22" s="32">
        <v>23</v>
      </c>
      <c r="J22" s="31" t="s">
        <v>103</v>
      </c>
      <c r="K22" s="1">
        <v>2</v>
      </c>
      <c r="L22" s="31" t="s">
        <v>92</v>
      </c>
      <c r="M22" s="1">
        <v>1</v>
      </c>
      <c r="N22" s="31" t="s">
        <v>93</v>
      </c>
      <c r="O22" s="1">
        <v>2</v>
      </c>
      <c r="P22" s="31" t="s">
        <v>92</v>
      </c>
      <c r="Q22" s="1">
        <v>0.5</v>
      </c>
      <c r="R22" s="31" t="s">
        <v>93</v>
      </c>
      <c r="S22" s="1">
        <v>2</v>
      </c>
      <c r="T22" s="31" t="s">
        <v>94</v>
      </c>
      <c r="U22" s="1">
        <v>8</v>
      </c>
      <c r="V22" s="31" t="s">
        <v>92</v>
      </c>
      <c r="W22" s="1">
        <v>1</v>
      </c>
      <c r="X22" s="31" t="s">
        <v>93</v>
      </c>
      <c r="Y22" s="1">
        <v>0.5</v>
      </c>
      <c r="Z22" s="31" t="s">
        <v>94</v>
      </c>
      <c r="AA22" s="1">
        <v>256</v>
      </c>
      <c r="AB22" s="31" t="s">
        <v>92</v>
      </c>
      <c r="AC22" s="1">
        <v>1</v>
      </c>
      <c r="AD22" s="31" t="s">
        <v>95</v>
      </c>
    </row>
    <row r="23" spans="1:30" x14ac:dyDescent="0.2">
      <c r="A23" s="25">
        <v>203783</v>
      </c>
      <c r="B23" s="54" t="s">
        <v>9</v>
      </c>
      <c r="C23" s="25">
        <v>3</v>
      </c>
      <c r="D23" s="12" t="s">
        <v>100</v>
      </c>
      <c r="E23" s="19" t="s">
        <v>101</v>
      </c>
      <c r="F23" s="19">
        <v>0</v>
      </c>
      <c r="G23" s="12" t="s">
        <v>181</v>
      </c>
      <c r="H23" s="25" t="s">
        <v>8</v>
      </c>
      <c r="I23" s="32">
        <v>24</v>
      </c>
      <c r="J23" s="31" t="s">
        <v>103</v>
      </c>
      <c r="K23" s="1">
        <v>4</v>
      </c>
      <c r="L23" s="31" t="s">
        <v>92</v>
      </c>
      <c r="M23" s="1">
        <v>1</v>
      </c>
      <c r="N23" s="31" t="s">
        <v>93</v>
      </c>
      <c r="O23" s="1">
        <v>2</v>
      </c>
      <c r="P23" s="31" t="s">
        <v>92</v>
      </c>
      <c r="Q23" s="1">
        <v>0.5</v>
      </c>
      <c r="R23" s="31" t="s">
        <v>93</v>
      </c>
      <c r="S23" s="1">
        <v>2</v>
      </c>
      <c r="T23" s="31" t="s">
        <v>94</v>
      </c>
      <c r="U23" s="1">
        <v>8</v>
      </c>
      <c r="V23" s="31" t="s">
        <v>92</v>
      </c>
      <c r="W23" s="1">
        <v>1</v>
      </c>
      <c r="X23" s="31" t="s">
        <v>93</v>
      </c>
      <c r="Y23" s="1">
        <v>0.5</v>
      </c>
      <c r="Z23" s="31" t="s">
        <v>94</v>
      </c>
      <c r="AA23" s="1">
        <v>256</v>
      </c>
      <c r="AB23" s="31" t="s">
        <v>92</v>
      </c>
      <c r="AC23" s="1">
        <v>1</v>
      </c>
      <c r="AD23" s="31" t="s">
        <v>95</v>
      </c>
    </row>
    <row r="24" spans="1:30" x14ac:dyDescent="0.2">
      <c r="A24" s="25">
        <v>203783</v>
      </c>
      <c r="B24" s="54" t="s">
        <v>9</v>
      </c>
      <c r="C24" s="25">
        <v>3</v>
      </c>
      <c r="D24" s="12" t="s">
        <v>104</v>
      </c>
      <c r="E24" s="19" t="s">
        <v>105</v>
      </c>
      <c r="F24" s="19">
        <v>0</v>
      </c>
      <c r="G24" s="12" t="s">
        <v>181</v>
      </c>
      <c r="H24" s="25" t="s">
        <v>11</v>
      </c>
      <c r="I24" s="32">
        <v>26</v>
      </c>
      <c r="J24" s="31" t="s">
        <v>173</v>
      </c>
      <c r="K24" s="1">
        <v>0.12</v>
      </c>
      <c r="L24" s="31" t="s">
        <v>92</v>
      </c>
      <c r="M24" s="1">
        <v>0.5</v>
      </c>
      <c r="N24" s="31" t="s">
        <v>93</v>
      </c>
      <c r="O24" s="1">
        <v>2</v>
      </c>
      <c r="P24" s="31" t="s">
        <v>92</v>
      </c>
      <c r="Q24" s="1">
        <v>0.25</v>
      </c>
      <c r="R24" s="31" t="s">
        <v>93</v>
      </c>
      <c r="S24" s="1">
        <v>2</v>
      </c>
      <c r="T24" s="31" t="s">
        <v>92</v>
      </c>
      <c r="U24" s="1">
        <v>0.12</v>
      </c>
      <c r="V24" s="31" t="s">
        <v>92</v>
      </c>
      <c r="W24" s="1">
        <v>1</v>
      </c>
      <c r="X24" s="31" t="s">
        <v>93</v>
      </c>
      <c r="Y24" s="1">
        <v>0.5</v>
      </c>
      <c r="Z24" s="31" t="s">
        <v>94</v>
      </c>
      <c r="AA24" s="1">
        <v>256</v>
      </c>
      <c r="AB24" s="31" t="s">
        <v>92</v>
      </c>
      <c r="AC24" s="1">
        <v>1</v>
      </c>
      <c r="AD24" s="31" t="s">
        <v>95</v>
      </c>
    </row>
    <row r="25" spans="1:30" x14ac:dyDescent="0.2">
      <c r="A25" s="9">
        <v>204181</v>
      </c>
      <c r="B25" s="54" t="s">
        <v>9</v>
      </c>
      <c r="E25" s="1" t="s">
        <v>326</v>
      </c>
      <c r="F25" s="1"/>
      <c r="G25" s="12" t="s">
        <v>181</v>
      </c>
      <c r="H25" t="s">
        <v>11</v>
      </c>
      <c r="I25">
        <v>39</v>
      </c>
      <c r="J25" s="1" t="s">
        <v>103</v>
      </c>
      <c r="K25" s="1">
        <v>1</v>
      </c>
      <c r="L25" s="1" t="s">
        <v>92</v>
      </c>
      <c r="M25" s="1">
        <v>1</v>
      </c>
      <c r="N25" s="1" t="s">
        <v>93</v>
      </c>
      <c r="O25" s="1">
        <v>2</v>
      </c>
      <c r="P25" s="1" t="s">
        <v>92</v>
      </c>
      <c r="Q25" s="1">
        <v>0.5</v>
      </c>
      <c r="R25" s="1" t="s">
        <v>93</v>
      </c>
      <c r="S25" s="1">
        <v>2</v>
      </c>
      <c r="T25" s="1" t="s">
        <v>94</v>
      </c>
      <c r="U25" s="1">
        <v>1</v>
      </c>
      <c r="V25" s="1" t="s">
        <v>92</v>
      </c>
      <c r="W25" s="1">
        <v>1</v>
      </c>
      <c r="X25" s="1" t="s">
        <v>93</v>
      </c>
      <c r="Y25" s="1">
        <v>2</v>
      </c>
      <c r="Z25" s="1" t="s">
        <v>94</v>
      </c>
      <c r="AA25" s="1">
        <v>256</v>
      </c>
      <c r="AB25" s="1" t="s">
        <v>94</v>
      </c>
      <c r="AC25" s="1">
        <v>8</v>
      </c>
      <c r="AD25" s="1" t="s">
        <v>95</v>
      </c>
    </row>
    <row r="26" spans="1:30" x14ac:dyDescent="0.2">
      <c r="A26" s="25">
        <v>204194</v>
      </c>
      <c r="B26" s="54" t="s">
        <v>9</v>
      </c>
      <c r="C26" s="25">
        <v>3</v>
      </c>
      <c r="D26" s="12" t="s">
        <v>97</v>
      </c>
      <c r="E26" s="19" t="s">
        <v>98</v>
      </c>
      <c r="F26" s="19">
        <v>0</v>
      </c>
      <c r="G26" s="12" t="s">
        <v>181</v>
      </c>
      <c r="H26" s="25" t="s">
        <v>8</v>
      </c>
      <c r="I26" s="32">
        <v>27</v>
      </c>
      <c r="J26" s="19" t="s">
        <v>173</v>
      </c>
      <c r="K26" s="1">
        <v>0.12</v>
      </c>
      <c r="L26" s="31" t="s">
        <v>92</v>
      </c>
      <c r="M26" s="1">
        <v>0.5</v>
      </c>
      <c r="N26" s="31" t="s">
        <v>93</v>
      </c>
      <c r="O26" s="1">
        <v>2</v>
      </c>
      <c r="P26" s="31" t="s">
        <v>92</v>
      </c>
      <c r="Q26" s="1">
        <v>0.25</v>
      </c>
      <c r="R26" s="31" t="s">
        <v>93</v>
      </c>
      <c r="S26" s="1">
        <v>2</v>
      </c>
      <c r="T26" s="31" t="s">
        <v>92</v>
      </c>
      <c r="U26" s="1">
        <v>0.12</v>
      </c>
      <c r="V26" s="31" t="s">
        <v>92</v>
      </c>
      <c r="W26" s="1">
        <v>1</v>
      </c>
      <c r="X26" s="31" t="s">
        <v>93</v>
      </c>
      <c r="Y26" s="1">
        <v>0.5</v>
      </c>
      <c r="Z26" s="31" t="s">
        <v>94</v>
      </c>
      <c r="AA26" s="1">
        <v>256</v>
      </c>
      <c r="AB26" s="31" t="s">
        <v>92</v>
      </c>
      <c r="AC26" s="1">
        <v>1</v>
      </c>
      <c r="AD26" s="31" t="s">
        <v>95</v>
      </c>
    </row>
    <row r="27" spans="1:30" x14ac:dyDescent="0.2">
      <c r="A27" s="9">
        <v>206368</v>
      </c>
      <c r="B27" s="54" t="s">
        <v>9</v>
      </c>
      <c r="E27" s="1" t="s">
        <v>330</v>
      </c>
      <c r="F27" s="1"/>
      <c r="G27" s="12" t="s">
        <v>181</v>
      </c>
      <c r="H27" t="s">
        <v>8</v>
      </c>
      <c r="I27">
        <v>57</v>
      </c>
      <c r="J27" s="1" t="s">
        <v>92</v>
      </c>
      <c r="K27" s="1">
        <v>0.12</v>
      </c>
      <c r="L27" s="1" t="s">
        <v>92</v>
      </c>
      <c r="M27" s="1">
        <v>0.5</v>
      </c>
      <c r="N27" s="1" t="s">
        <v>93</v>
      </c>
      <c r="O27" s="1">
        <v>2</v>
      </c>
      <c r="P27" s="1" t="s">
        <v>92</v>
      </c>
      <c r="Q27" s="1">
        <v>0.25</v>
      </c>
      <c r="R27" s="1" t="s">
        <v>93</v>
      </c>
      <c r="S27" s="1">
        <v>2</v>
      </c>
      <c r="T27" s="1" t="s">
        <v>92</v>
      </c>
      <c r="U27" s="1">
        <v>0.12</v>
      </c>
      <c r="V27" s="1" t="s">
        <v>92</v>
      </c>
      <c r="W27" s="1">
        <v>1</v>
      </c>
      <c r="X27" s="1" t="s">
        <v>93</v>
      </c>
      <c r="Y27" s="1">
        <v>0.5</v>
      </c>
      <c r="Z27" s="1" t="s">
        <v>92</v>
      </c>
      <c r="AA27" s="1">
        <v>32</v>
      </c>
      <c r="AB27" s="1" t="s">
        <v>92</v>
      </c>
      <c r="AC27" s="1">
        <v>1</v>
      </c>
      <c r="AD27" s="1" t="s">
        <v>95</v>
      </c>
    </row>
    <row r="28" spans="1:30" x14ac:dyDescent="0.2">
      <c r="A28" s="25">
        <v>206441</v>
      </c>
      <c r="B28" s="54" t="s">
        <v>9</v>
      </c>
      <c r="C28" s="25">
        <v>2</v>
      </c>
      <c r="D28" s="12" t="s">
        <v>108</v>
      </c>
      <c r="E28" s="19" t="s">
        <v>338</v>
      </c>
      <c r="F28" s="19">
        <v>0</v>
      </c>
      <c r="G28" s="12" t="s">
        <v>181</v>
      </c>
      <c r="H28" s="25" t="s">
        <v>8</v>
      </c>
      <c r="I28" s="32">
        <v>28.1</v>
      </c>
      <c r="J28" s="31" t="s">
        <v>173</v>
      </c>
      <c r="K28" s="1">
        <v>0.12</v>
      </c>
      <c r="L28" s="31" t="s">
        <v>92</v>
      </c>
      <c r="M28" s="1">
        <v>0.5</v>
      </c>
      <c r="N28" s="31" t="s">
        <v>93</v>
      </c>
      <c r="O28" s="1">
        <v>2</v>
      </c>
      <c r="P28" s="31" t="s">
        <v>92</v>
      </c>
      <c r="Q28" s="1">
        <v>0.25</v>
      </c>
      <c r="R28" s="31" t="s">
        <v>93</v>
      </c>
      <c r="S28" s="1">
        <v>2</v>
      </c>
      <c r="T28" s="31" t="s">
        <v>92</v>
      </c>
      <c r="U28" s="1">
        <v>0.12</v>
      </c>
      <c r="V28" s="31" t="s">
        <v>92</v>
      </c>
      <c r="W28" s="1">
        <v>1</v>
      </c>
      <c r="X28" s="31" t="s">
        <v>93</v>
      </c>
      <c r="Y28" s="1">
        <v>0.5</v>
      </c>
      <c r="Z28" s="31" t="s">
        <v>94</v>
      </c>
      <c r="AA28" s="1">
        <v>256</v>
      </c>
      <c r="AB28" s="31" t="s">
        <v>92</v>
      </c>
      <c r="AC28" s="1">
        <v>1</v>
      </c>
      <c r="AD28" s="31" t="s">
        <v>95</v>
      </c>
    </row>
    <row r="29" spans="1:30" x14ac:dyDescent="0.2">
      <c r="A29" s="25">
        <v>206441</v>
      </c>
      <c r="B29" s="54" t="s">
        <v>9</v>
      </c>
      <c r="C29" s="25">
        <v>2</v>
      </c>
      <c r="D29" s="12" t="s">
        <v>108</v>
      </c>
      <c r="E29" s="19" t="s">
        <v>338</v>
      </c>
      <c r="F29" s="19">
        <v>0</v>
      </c>
      <c r="G29" s="12" t="s">
        <v>181</v>
      </c>
      <c r="H29" s="25" t="s">
        <v>8</v>
      </c>
      <c r="I29" s="32">
        <v>28.2</v>
      </c>
      <c r="J29" s="31" t="s">
        <v>173</v>
      </c>
      <c r="K29" s="1">
        <v>0.12</v>
      </c>
      <c r="L29" s="31" t="s">
        <v>92</v>
      </c>
      <c r="M29" s="1">
        <v>1</v>
      </c>
      <c r="N29" s="31" t="s">
        <v>93</v>
      </c>
      <c r="O29" s="1">
        <v>2</v>
      </c>
      <c r="P29" s="31" t="s">
        <v>92</v>
      </c>
      <c r="Q29" s="1">
        <v>0.25</v>
      </c>
      <c r="R29" s="31" t="s">
        <v>93</v>
      </c>
      <c r="S29" s="1">
        <v>2</v>
      </c>
      <c r="T29" s="31" t="s">
        <v>92</v>
      </c>
      <c r="U29" s="1">
        <v>0.12</v>
      </c>
      <c r="V29" s="31" t="s">
        <v>92</v>
      </c>
      <c r="W29" s="1">
        <v>1</v>
      </c>
      <c r="X29" s="31" t="s">
        <v>93</v>
      </c>
      <c r="Y29" s="1">
        <v>0.5</v>
      </c>
      <c r="Z29" s="31" t="s">
        <v>94</v>
      </c>
      <c r="AA29" s="1">
        <v>256</v>
      </c>
      <c r="AB29" s="31" t="s">
        <v>92</v>
      </c>
      <c r="AC29" s="1">
        <v>1</v>
      </c>
      <c r="AD29" s="31" t="s">
        <v>95</v>
      </c>
    </row>
    <row r="30" spans="1:30" x14ac:dyDescent="0.2">
      <c r="A30" s="25">
        <v>206441</v>
      </c>
      <c r="B30" s="54" t="s">
        <v>9</v>
      </c>
      <c r="C30" s="25">
        <v>2</v>
      </c>
      <c r="D30" s="11" t="s">
        <v>97</v>
      </c>
      <c r="E30" s="31" t="s">
        <v>98</v>
      </c>
      <c r="F30" s="19">
        <v>0</v>
      </c>
      <c r="G30" s="12" t="s">
        <v>181</v>
      </c>
      <c r="H30" s="25" t="s">
        <v>11</v>
      </c>
      <c r="I30" s="32">
        <v>29</v>
      </c>
      <c r="J30" s="31" t="s">
        <v>173</v>
      </c>
      <c r="K30" s="1">
        <v>0.12</v>
      </c>
      <c r="L30" s="31" t="s">
        <v>92</v>
      </c>
      <c r="M30" s="1">
        <v>0.5</v>
      </c>
      <c r="N30" s="31" t="s">
        <v>93</v>
      </c>
      <c r="O30" s="1">
        <v>2</v>
      </c>
      <c r="P30" s="31" t="s">
        <v>92</v>
      </c>
      <c r="Q30" s="1">
        <v>0.25</v>
      </c>
      <c r="R30" s="31" t="s">
        <v>93</v>
      </c>
      <c r="S30" s="1">
        <v>2</v>
      </c>
      <c r="T30" s="31" t="s">
        <v>92</v>
      </c>
      <c r="U30" s="1">
        <v>0.12</v>
      </c>
      <c r="V30" s="31" t="s">
        <v>92</v>
      </c>
      <c r="W30" s="1">
        <v>1</v>
      </c>
      <c r="X30" s="31" t="s">
        <v>93</v>
      </c>
      <c r="Y30" s="1">
        <v>0.5</v>
      </c>
      <c r="Z30" s="31" t="s">
        <v>94</v>
      </c>
      <c r="AA30" s="1">
        <v>256</v>
      </c>
      <c r="AB30" s="31" t="s">
        <v>94</v>
      </c>
      <c r="AC30" s="1">
        <v>8</v>
      </c>
      <c r="AD30" s="31" t="s">
        <v>95</v>
      </c>
    </row>
    <row r="31" spans="1:30" x14ac:dyDescent="0.2">
      <c r="A31" s="25">
        <v>206482</v>
      </c>
      <c r="B31" s="54" t="s">
        <v>9</v>
      </c>
      <c r="C31" s="25">
        <v>2</v>
      </c>
      <c r="D31" s="12" t="s">
        <v>104</v>
      </c>
      <c r="E31" s="19" t="s">
        <v>105</v>
      </c>
      <c r="F31" s="19">
        <v>1</v>
      </c>
      <c r="G31" s="12" t="s">
        <v>181</v>
      </c>
      <c r="H31" s="25" t="s">
        <v>8</v>
      </c>
      <c r="I31" s="32">
        <v>30.2</v>
      </c>
      <c r="J31" s="31" t="s">
        <v>173</v>
      </c>
      <c r="K31" s="1">
        <v>0.12</v>
      </c>
      <c r="L31" s="31" t="s">
        <v>92</v>
      </c>
      <c r="M31" s="1">
        <v>0.5</v>
      </c>
      <c r="N31" s="31" t="s">
        <v>93</v>
      </c>
      <c r="O31" s="1">
        <v>2</v>
      </c>
      <c r="P31" s="31" t="s">
        <v>92</v>
      </c>
      <c r="Q31" s="1">
        <v>0.25</v>
      </c>
      <c r="R31" s="31" t="s">
        <v>93</v>
      </c>
      <c r="S31" s="1">
        <v>2</v>
      </c>
      <c r="T31" s="31" t="s">
        <v>92</v>
      </c>
      <c r="U31" s="1">
        <v>0.12</v>
      </c>
      <c r="V31" s="31" t="s">
        <v>92</v>
      </c>
      <c r="W31" s="1">
        <v>1</v>
      </c>
      <c r="X31" s="31" t="s">
        <v>93</v>
      </c>
      <c r="Y31" s="1">
        <v>0.5</v>
      </c>
      <c r="Z31" s="31" t="s">
        <v>92</v>
      </c>
      <c r="AA31" s="1">
        <v>32</v>
      </c>
      <c r="AB31" s="31" t="s">
        <v>92</v>
      </c>
      <c r="AC31" s="1">
        <v>1</v>
      </c>
      <c r="AD31" s="31" t="s">
        <v>95</v>
      </c>
    </row>
    <row r="32" spans="1:30" x14ac:dyDescent="0.2">
      <c r="A32" s="9">
        <v>400443</v>
      </c>
      <c r="B32" s="54" t="s">
        <v>9</v>
      </c>
      <c r="E32" s="1" t="s">
        <v>325</v>
      </c>
      <c r="F32" s="1"/>
      <c r="G32" s="12" t="s">
        <v>181</v>
      </c>
      <c r="H32" t="s">
        <v>8</v>
      </c>
      <c r="I32">
        <v>40</v>
      </c>
      <c r="J32" s="1" t="s">
        <v>92</v>
      </c>
      <c r="K32" s="1">
        <v>0.12</v>
      </c>
      <c r="L32" s="1" t="s">
        <v>92</v>
      </c>
      <c r="M32" s="1">
        <v>0.5</v>
      </c>
      <c r="N32" s="1" t="s">
        <v>93</v>
      </c>
      <c r="O32" s="1">
        <v>2</v>
      </c>
      <c r="P32" s="1" t="s">
        <v>92</v>
      </c>
      <c r="Q32" s="1">
        <v>0.25</v>
      </c>
      <c r="R32" s="1" t="s">
        <v>93</v>
      </c>
      <c r="S32" s="1">
        <v>2</v>
      </c>
      <c r="T32" s="1" t="s">
        <v>92</v>
      </c>
      <c r="U32" s="1">
        <v>0.12</v>
      </c>
      <c r="V32" s="1" t="s">
        <v>92</v>
      </c>
      <c r="W32" s="1">
        <v>1</v>
      </c>
      <c r="X32" s="1" t="s">
        <v>93</v>
      </c>
      <c r="Y32" s="1">
        <v>0.5</v>
      </c>
      <c r="Z32" s="1" t="s">
        <v>92</v>
      </c>
      <c r="AA32" s="1">
        <v>32</v>
      </c>
      <c r="AB32" s="1" t="s">
        <v>92</v>
      </c>
      <c r="AC32" s="1">
        <v>1</v>
      </c>
      <c r="AD32" s="1" t="s">
        <v>95</v>
      </c>
    </row>
    <row r="33" spans="1:30" x14ac:dyDescent="0.2">
      <c r="A33" s="25">
        <v>400443</v>
      </c>
      <c r="B33" s="54" t="s">
        <v>9</v>
      </c>
      <c r="C33" s="25">
        <v>3</v>
      </c>
      <c r="D33" s="12" t="s">
        <v>106</v>
      </c>
      <c r="E33" s="19" t="s">
        <v>107</v>
      </c>
      <c r="F33" s="19">
        <v>1</v>
      </c>
      <c r="G33" s="12" t="s">
        <v>181</v>
      </c>
      <c r="H33" s="25" t="s">
        <v>11</v>
      </c>
      <c r="I33" s="32">
        <v>32.1</v>
      </c>
      <c r="J33" s="31" t="s">
        <v>173</v>
      </c>
      <c r="K33" s="1">
        <v>0.12</v>
      </c>
      <c r="L33" s="31" t="s">
        <v>92</v>
      </c>
      <c r="M33" s="1">
        <v>0.5</v>
      </c>
      <c r="N33" s="31" t="s">
        <v>93</v>
      </c>
      <c r="O33" s="1">
        <v>2</v>
      </c>
      <c r="P33" s="31" t="s">
        <v>92</v>
      </c>
      <c r="Q33" s="1">
        <v>0.25</v>
      </c>
      <c r="R33" s="31" t="s">
        <v>93</v>
      </c>
      <c r="S33" s="1">
        <v>2</v>
      </c>
      <c r="T33" s="31" t="s">
        <v>92</v>
      </c>
      <c r="U33" s="1">
        <v>0.12</v>
      </c>
      <c r="V33" s="31" t="s">
        <v>92</v>
      </c>
      <c r="W33" s="1">
        <v>1</v>
      </c>
      <c r="X33" s="31" t="s">
        <v>93</v>
      </c>
      <c r="Y33" s="1">
        <v>0.5</v>
      </c>
      <c r="Z33" s="31" t="s">
        <v>94</v>
      </c>
      <c r="AA33" s="1">
        <v>256</v>
      </c>
      <c r="AB33" s="31" t="s">
        <v>92</v>
      </c>
      <c r="AC33" s="1">
        <v>1</v>
      </c>
      <c r="AD33" s="31" t="s">
        <v>95</v>
      </c>
    </row>
    <row r="34" spans="1:30" x14ac:dyDescent="0.2">
      <c r="A34" s="25">
        <v>400443</v>
      </c>
      <c r="B34" s="54" t="s">
        <v>9</v>
      </c>
      <c r="C34" s="25">
        <v>3</v>
      </c>
      <c r="D34" s="12" t="s">
        <v>106</v>
      </c>
      <c r="E34" s="19" t="s">
        <v>107</v>
      </c>
      <c r="F34" s="19">
        <v>1</v>
      </c>
      <c r="G34" s="12" t="s">
        <v>181</v>
      </c>
      <c r="H34" s="25" t="s">
        <v>11</v>
      </c>
      <c r="I34" s="32">
        <v>32.200000000000003</v>
      </c>
      <c r="J34" s="31" t="s">
        <v>173</v>
      </c>
      <c r="K34" s="1">
        <v>0.12</v>
      </c>
      <c r="L34" s="31" t="s">
        <v>92</v>
      </c>
      <c r="M34" s="1">
        <v>0.5</v>
      </c>
      <c r="N34" s="31" t="s">
        <v>93</v>
      </c>
      <c r="O34" s="1">
        <v>2</v>
      </c>
      <c r="P34" s="31" t="s">
        <v>92</v>
      </c>
      <c r="Q34" s="1">
        <v>0.25</v>
      </c>
      <c r="R34" s="31" t="s">
        <v>93</v>
      </c>
      <c r="S34" s="1">
        <v>2</v>
      </c>
      <c r="T34" s="31" t="s">
        <v>92</v>
      </c>
      <c r="U34" s="1">
        <v>0.12</v>
      </c>
      <c r="V34" s="31" t="s">
        <v>92</v>
      </c>
      <c r="W34" s="1">
        <v>1</v>
      </c>
      <c r="X34" s="31" t="s">
        <v>93</v>
      </c>
      <c r="Y34" s="1">
        <v>0.5</v>
      </c>
      <c r="Z34" s="31" t="s">
        <v>92</v>
      </c>
      <c r="AA34" s="1">
        <v>256</v>
      </c>
      <c r="AB34" s="31" t="s">
        <v>94</v>
      </c>
      <c r="AC34" s="1">
        <v>8</v>
      </c>
      <c r="AD34" s="31" t="s">
        <v>95</v>
      </c>
    </row>
    <row r="35" spans="1:30" x14ac:dyDescent="0.2">
      <c r="A35" s="9">
        <v>400971</v>
      </c>
      <c r="B35" s="54" t="s">
        <v>9</v>
      </c>
      <c r="E35" s="1" t="s">
        <v>327</v>
      </c>
      <c r="F35" s="1"/>
      <c r="G35" s="12" t="s">
        <v>181</v>
      </c>
      <c r="H35" t="s">
        <v>8</v>
      </c>
      <c r="I35">
        <v>41</v>
      </c>
      <c r="J35" s="1" t="s">
        <v>92</v>
      </c>
      <c r="K35" s="1">
        <v>0.12</v>
      </c>
      <c r="L35" s="1" t="s">
        <v>92</v>
      </c>
      <c r="M35" s="1">
        <v>0.5</v>
      </c>
      <c r="N35" s="1" t="s">
        <v>93</v>
      </c>
      <c r="O35" s="1">
        <v>2</v>
      </c>
      <c r="P35" s="1" t="s">
        <v>92</v>
      </c>
      <c r="Q35" s="1">
        <v>0.25</v>
      </c>
      <c r="R35" s="1" t="s">
        <v>93</v>
      </c>
      <c r="S35" s="1">
        <v>2</v>
      </c>
      <c r="T35" s="1" t="s">
        <v>92</v>
      </c>
      <c r="U35" s="1">
        <v>0.12</v>
      </c>
      <c r="V35" s="1" t="s">
        <v>92</v>
      </c>
      <c r="W35" s="1">
        <v>1</v>
      </c>
      <c r="X35" s="1" t="s">
        <v>93</v>
      </c>
      <c r="Y35" s="1">
        <v>0.5</v>
      </c>
      <c r="Z35" s="1" t="s">
        <v>94</v>
      </c>
      <c r="AA35" s="1">
        <v>256</v>
      </c>
      <c r="AB35" s="1" t="s">
        <v>92</v>
      </c>
      <c r="AC35" s="1">
        <v>1</v>
      </c>
      <c r="AD35" s="1" t="s">
        <v>95</v>
      </c>
    </row>
    <row r="36" spans="1:30" x14ac:dyDescent="0.2">
      <c r="A36" s="9">
        <v>401123</v>
      </c>
      <c r="B36" s="54" t="s">
        <v>9</v>
      </c>
      <c r="E36" s="1" t="s">
        <v>332</v>
      </c>
      <c r="F36" s="1"/>
      <c r="G36" s="12" t="s">
        <v>181</v>
      </c>
      <c r="H36" t="s">
        <v>11</v>
      </c>
      <c r="I36">
        <v>73</v>
      </c>
      <c r="J36" s="1" t="s">
        <v>103</v>
      </c>
      <c r="K36" s="1">
        <v>0.5</v>
      </c>
      <c r="L36" s="1" t="s">
        <v>92</v>
      </c>
      <c r="M36" s="1">
        <v>2</v>
      </c>
      <c r="N36" s="1" t="s">
        <v>93</v>
      </c>
      <c r="O36" s="1">
        <v>2</v>
      </c>
      <c r="P36" s="1" t="s">
        <v>94</v>
      </c>
      <c r="Q36" s="1">
        <v>4</v>
      </c>
      <c r="R36" s="1" t="s">
        <v>93</v>
      </c>
      <c r="S36" s="1">
        <v>2</v>
      </c>
      <c r="T36" s="1" t="s">
        <v>94</v>
      </c>
      <c r="U36" s="1">
        <v>0.5</v>
      </c>
      <c r="V36" s="1" t="s">
        <v>92</v>
      </c>
      <c r="W36" s="1">
        <v>1</v>
      </c>
      <c r="X36" s="1" t="s">
        <v>93</v>
      </c>
      <c r="Y36" s="1">
        <v>0.5</v>
      </c>
      <c r="Z36" s="1" t="s">
        <v>92</v>
      </c>
      <c r="AA36" s="1">
        <v>128</v>
      </c>
      <c r="AB36" s="1" t="s">
        <v>92</v>
      </c>
      <c r="AC36" s="1">
        <v>1</v>
      </c>
      <c r="AD36" s="1" t="s">
        <v>95</v>
      </c>
    </row>
    <row r="37" spans="1:30" x14ac:dyDescent="0.2">
      <c r="A37" s="25">
        <v>401594</v>
      </c>
      <c r="B37" s="54" t="s">
        <v>9</v>
      </c>
      <c r="C37" s="25">
        <v>3</v>
      </c>
      <c r="D37" s="12" t="s">
        <v>97</v>
      </c>
      <c r="E37" s="19" t="s">
        <v>98</v>
      </c>
      <c r="F37" s="19">
        <v>1</v>
      </c>
      <c r="G37" s="12" t="s">
        <v>181</v>
      </c>
      <c r="H37" s="25" t="s">
        <v>8</v>
      </c>
      <c r="I37" s="32">
        <v>34</v>
      </c>
      <c r="J37" s="31" t="s">
        <v>103</v>
      </c>
      <c r="K37" s="1">
        <v>0.5</v>
      </c>
      <c r="L37" s="31" t="s">
        <v>92</v>
      </c>
      <c r="M37" s="1">
        <v>0.5</v>
      </c>
      <c r="N37" s="31" t="s">
        <v>93</v>
      </c>
      <c r="O37" s="1">
        <v>2</v>
      </c>
      <c r="P37" s="31" t="s">
        <v>92</v>
      </c>
      <c r="Q37" s="1">
        <v>0.25</v>
      </c>
      <c r="R37" s="31" t="s">
        <v>93</v>
      </c>
      <c r="S37" s="1">
        <v>2</v>
      </c>
      <c r="T37" s="31" t="s">
        <v>94</v>
      </c>
      <c r="U37" s="1">
        <v>2</v>
      </c>
      <c r="V37" s="31" t="s">
        <v>92</v>
      </c>
      <c r="W37" s="1">
        <v>1</v>
      </c>
      <c r="X37" s="31" t="s">
        <v>93</v>
      </c>
      <c r="Y37" s="1">
        <v>0.5</v>
      </c>
      <c r="Z37" s="31" t="s">
        <v>92</v>
      </c>
      <c r="AA37" s="1">
        <v>32</v>
      </c>
      <c r="AB37" s="31" t="s">
        <v>92</v>
      </c>
      <c r="AC37" s="1">
        <v>1</v>
      </c>
      <c r="AD37" s="31" t="s">
        <v>95</v>
      </c>
    </row>
    <row r="38" spans="1:30" x14ac:dyDescent="0.2">
      <c r="A38" s="9">
        <v>401899</v>
      </c>
      <c r="B38" s="54" t="s">
        <v>9</v>
      </c>
      <c r="E38" s="1" t="s">
        <v>327</v>
      </c>
      <c r="F38" s="1"/>
      <c r="G38" s="12" t="s">
        <v>181</v>
      </c>
      <c r="H38" t="s">
        <v>8</v>
      </c>
      <c r="I38">
        <v>42</v>
      </c>
      <c r="J38" s="1" t="s">
        <v>92</v>
      </c>
      <c r="K38" s="1">
        <v>0.12</v>
      </c>
      <c r="L38" s="1" t="s">
        <v>92</v>
      </c>
      <c r="M38" s="1">
        <v>0.5</v>
      </c>
      <c r="N38" s="1" t="s">
        <v>93</v>
      </c>
      <c r="O38" s="1">
        <v>2</v>
      </c>
      <c r="P38" s="1" t="s">
        <v>92</v>
      </c>
      <c r="Q38" s="1">
        <v>0.25</v>
      </c>
      <c r="R38" s="1" t="s">
        <v>93</v>
      </c>
      <c r="S38" s="1">
        <v>2</v>
      </c>
      <c r="T38" s="1" t="s">
        <v>92</v>
      </c>
      <c r="U38" s="1">
        <v>0.12</v>
      </c>
      <c r="V38" s="1" t="s">
        <v>92</v>
      </c>
      <c r="W38" s="1">
        <v>1</v>
      </c>
      <c r="X38" s="1" t="s">
        <v>93</v>
      </c>
      <c r="Y38" s="1">
        <v>0.5</v>
      </c>
      <c r="Z38" s="1" t="s">
        <v>94</v>
      </c>
      <c r="AA38" s="1">
        <v>256</v>
      </c>
      <c r="AB38" s="1" t="s">
        <v>92</v>
      </c>
      <c r="AC38" s="1">
        <v>1</v>
      </c>
      <c r="AD38" s="1" t="s">
        <v>95</v>
      </c>
    </row>
    <row r="39" spans="1:30" x14ac:dyDescent="0.2">
      <c r="A39" s="25">
        <v>401899</v>
      </c>
      <c r="B39" s="54" t="s">
        <v>9</v>
      </c>
      <c r="C39" s="25">
        <v>3</v>
      </c>
      <c r="D39" s="12" t="s">
        <v>97</v>
      </c>
      <c r="E39" s="19" t="s">
        <v>98</v>
      </c>
      <c r="F39" s="19">
        <v>0</v>
      </c>
      <c r="G39" s="12" t="s">
        <v>181</v>
      </c>
      <c r="H39" s="25" t="s">
        <v>11</v>
      </c>
      <c r="I39" s="32">
        <v>35</v>
      </c>
      <c r="J39" s="31" t="s">
        <v>173</v>
      </c>
      <c r="K39" s="1">
        <v>0.12</v>
      </c>
      <c r="L39" s="31" t="s">
        <v>103</v>
      </c>
      <c r="M39" s="1">
        <v>4</v>
      </c>
      <c r="N39" s="31" t="s">
        <v>93</v>
      </c>
      <c r="O39" s="1">
        <v>2</v>
      </c>
      <c r="P39" s="31" t="s">
        <v>92</v>
      </c>
      <c r="Q39" s="1">
        <v>0.25</v>
      </c>
      <c r="R39" s="31" t="s">
        <v>93</v>
      </c>
      <c r="S39" s="1">
        <v>2</v>
      </c>
      <c r="T39" s="31" t="s">
        <v>92</v>
      </c>
      <c r="U39" s="1">
        <v>0.12</v>
      </c>
      <c r="V39" s="31" t="s">
        <v>92</v>
      </c>
      <c r="W39" s="1">
        <v>1</v>
      </c>
      <c r="X39" s="31" t="s">
        <v>93</v>
      </c>
      <c r="Y39" s="1">
        <v>0.5</v>
      </c>
      <c r="Z39" s="31" t="s">
        <v>92</v>
      </c>
      <c r="AA39" s="1">
        <v>32</v>
      </c>
      <c r="AB39" s="31" t="s">
        <v>94</v>
      </c>
      <c r="AC39" s="1">
        <v>8</v>
      </c>
      <c r="AD39" s="31" t="s">
        <v>95</v>
      </c>
    </row>
    <row r="40" spans="1:30" x14ac:dyDescent="0.2">
      <c r="A40" s="9">
        <v>402235</v>
      </c>
      <c r="B40" s="54" t="s">
        <v>9</v>
      </c>
      <c r="E40" s="1" t="s">
        <v>330</v>
      </c>
      <c r="F40" s="1"/>
      <c r="G40" s="12" t="s">
        <v>181</v>
      </c>
      <c r="H40" t="s">
        <v>8</v>
      </c>
      <c r="I40">
        <v>43</v>
      </c>
      <c r="J40" s="1" t="s">
        <v>94</v>
      </c>
      <c r="K40" s="1">
        <v>0.25</v>
      </c>
      <c r="L40" s="1" t="s">
        <v>92</v>
      </c>
      <c r="M40" s="1">
        <v>0.5</v>
      </c>
      <c r="N40" s="1" t="s">
        <v>93</v>
      </c>
      <c r="O40" s="1">
        <v>2</v>
      </c>
      <c r="P40" s="1" t="s">
        <v>92</v>
      </c>
      <c r="Q40" s="1">
        <v>0.25</v>
      </c>
      <c r="R40" s="1" t="s">
        <v>93</v>
      </c>
      <c r="S40" s="1">
        <v>2</v>
      </c>
      <c r="T40" s="1" t="s">
        <v>94</v>
      </c>
      <c r="U40" s="1">
        <v>1</v>
      </c>
      <c r="V40" s="1" t="s">
        <v>92</v>
      </c>
      <c r="W40" s="1">
        <v>1</v>
      </c>
      <c r="X40" s="1" t="s">
        <v>93</v>
      </c>
      <c r="Y40" s="1">
        <v>0.5</v>
      </c>
      <c r="Z40" s="1" t="s">
        <v>92</v>
      </c>
      <c r="AA40" s="1">
        <v>32</v>
      </c>
      <c r="AB40" s="1" t="s">
        <v>92</v>
      </c>
      <c r="AC40" s="1">
        <v>1</v>
      </c>
      <c r="AD40" s="1" t="s">
        <v>95</v>
      </c>
    </row>
    <row r="41" spans="1:30" x14ac:dyDescent="0.2">
      <c r="A41" s="25">
        <v>402235</v>
      </c>
      <c r="B41" s="54" t="s">
        <v>9</v>
      </c>
      <c r="C41" s="25">
        <v>3</v>
      </c>
      <c r="D41" s="12" t="s">
        <v>97</v>
      </c>
      <c r="E41" s="19" t="s">
        <v>98</v>
      </c>
      <c r="F41" s="19">
        <v>0</v>
      </c>
      <c r="G41" s="12" t="s">
        <v>181</v>
      </c>
      <c r="H41" s="25" t="s">
        <v>11</v>
      </c>
      <c r="I41" s="32">
        <v>36</v>
      </c>
      <c r="J41" s="31" t="s">
        <v>173</v>
      </c>
      <c r="K41" s="1">
        <v>0.12</v>
      </c>
      <c r="L41" s="31" t="s">
        <v>92</v>
      </c>
      <c r="M41" s="1">
        <v>0.5</v>
      </c>
      <c r="N41" s="31" t="s">
        <v>93</v>
      </c>
      <c r="O41" s="1">
        <v>2</v>
      </c>
      <c r="P41" s="31" t="s">
        <v>92</v>
      </c>
      <c r="Q41" s="1">
        <v>0.25</v>
      </c>
      <c r="R41" s="31" t="s">
        <v>93</v>
      </c>
      <c r="S41" s="1">
        <v>2</v>
      </c>
      <c r="T41" s="31" t="s">
        <v>92</v>
      </c>
      <c r="U41" s="1">
        <v>0.12</v>
      </c>
      <c r="V41" s="31" t="s">
        <v>92</v>
      </c>
      <c r="W41" s="1">
        <v>1</v>
      </c>
      <c r="X41" s="31" t="s">
        <v>93</v>
      </c>
      <c r="Y41" s="1">
        <v>0.5</v>
      </c>
      <c r="Z41" s="31" t="s">
        <v>92</v>
      </c>
      <c r="AA41" s="1">
        <v>32</v>
      </c>
      <c r="AB41" s="31" t="s">
        <v>92</v>
      </c>
      <c r="AC41" s="1">
        <v>1</v>
      </c>
      <c r="AD41" s="31" t="s">
        <v>95</v>
      </c>
    </row>
    <row r="42" spans="1:30" x14ac:dyDescent="0.2">
      <c r="A42" s="9">
        <v>403585</v>
      </c>
      <c r="B42" s="54" t="s">
        <v>9</v>
      </c>
      <c r="E42" s="1" t="s">
        <v>327</v>
      </c>
      <c r="F42" s="1"/>
      <c r="G42" s="12" t="s">
        <v>181</v>
      </c>
      <c r="H42" t="s">
        <v>8</v>
      </c>
      <c r="I42">
        <v>58</v>
      </c>
      <c r="J42" s="1" t="s">
        <v>92</v>
      </c>
      <c r="K42" s="1">
        <v>0.12</v>
      </c>
      <c r="L42" s="1" t="s">
        <v>92</v>
      </c>
      <c r="M42" s="1">
        <v>0.5</v>
      </c>
      <c r="N42" s="1" t="s">
        <v>93</v>
      </c>
      <c r="O42" s="1">
        <v>2</v>
      </c>
      <c r="P42" s="1" t="s">
        <v>92</v>
      </c>
      <c r="Q42" s="1">
        <v>0.25</v>
      </c>
      <c r="R42" s="1" t="s">
        <v>93</v>
      </c>
      <c r="S42" s="1">
        <v>2</v>
      </c>
      <c r="T42" s="1" t="s">
        <v>92</v>
      </c>
      <c r="U42" s="1">
        <v>0.12</v>
      </c>
      <c r="V42" s="1" t="s">
        <v>92</v>
      </c>
      <c r="W42" s="1">
        <v>1</v>
      </c>
      <c r="X42" s="1" t="s">
        <v>93</v>
      </c>
      <c r="Y42" s="1">
        <v>0.5</v>
      </c>
      <c r="Z42" s="1" t="s">
        <v>94</v>
      </c>
      <c r="AA42" s="1">
        <v>256</v>
      </c>
      <c r="AB42" s="1" t="s">
        <v>92</v>
      </c>
      <c r="AC42" s="1">
        <v>1</v>
      </c>
      <c r="AD42" s="1" t="s">
        <v>95</v>
      </c>
    </row>
    <row r="43" spans="1:30" x14ac:dyDescent="0.2">
      <c r="A43" s="25">
        <v>403886</v>
      </c>
      <c r="B43" s="54" t="s">
        <v>9</v>
      </c>
      <c r="C43" s="25">
        <v>3</v>
      </c>
      <c r="D43" s="12" t="s">
        <v>97</v>
      </c>
      <c r="E43" s="19" t="s">
        <v>98</v>
      </c>
      <c r="F43" s="19">
        <v>1</v>
      </c>
      <c r="G43" s="12" t="s">
        <v>181</v>
      </c>
      <c r="H43" s="25" t="s">
        <v>11</v>
      </c>
      <c r="I43" s="32">
        <v>38</v>
      </c>
      <c r="J43" s="31" t="s">
        <v>173</v>
      </c>
      <c r="K43" s="1">
        <v>0.12</v>
      </c>
      <c r="L43" s="31" t="s">
        <v>92</v>
      </c>
      <c r="M43" s="1">
        <v>0.5</v>
      </c>
      <c r="N43" s="31" t="s">
        <v>93</v>
      </c>
      <c r="O43" s="1">
        <v>2</v>
      </c>
      <c r="P43" s="31" t="s">
        <v>92</v>
      </c>
      <c r="Q43" s="1">
        <v>0.25</v>
      </c>
      <c r="R43" s="31" t="s">
        <v>93</v>
      </c>
      <c r="S43" s="1">
        <v>2</v>
      </c>
      <c r="T43" s="31" t="s">
        <v>92</v>
      </c>
      <c r="U43" s="1">
        <v>0.12</v>
      </c>
      <c r="V43" s="31" t="s">
        <v>92</v>
      </c>
      <c r="W43" s="1">
        <v>1</v>
      </c>
      <c r="X43" s="31" t="s">
        <v>93</v>
      </c>
      <c r="Y43" s="1">
        <v>0.5</v>
      </c>
      <c r="Z43" s="31" t="s">
        <v>92</v>
      </c>
      <c r="AA43" s="1">
        <v>32</v>
      </c>
      <c r="AB43" s="31" t="s">
        <v>92</v>
      </c>
      <c r="AC43" s="1">
        <v>1</v>
      </c>
      <c r="AD43" s="31" t="s">
        <v>95</v>
      </c>
    </row>
    <row r="44" spans="1:30" x14ac:dyDescent="0.2">
      <c r="A44" s="25">
        <v>403989</v>
      </c>
      <c r="B44" s="54" t="s">
        <v>9</v>
      </c>
      <c r="C44" s="25">
        <v>2</v>
      </c>
      <c r="D44" s="12" t="s">
        <v>106</v>
      </c>
      <c r="E44" s="19" t="s">
        <v>107</v>
      </c>
      <c r="F44" s="19">
        <v>0</v>
      </c>
      <c r="G44" s="12" t="s">
        <v>181</v>
      </c>
      <c r="H44" s="25" t="s">
        <v>8</v>
      </c>
      <c r="I44" s="32">
        <v>39</v>
      </c>
      <c r="J44" s="31" t="s">
        <v>173</v>
      </c>
      <c r="K44" s="1">
        <v>0.12</v>
      </c>
      <c r="L44" s="31" t="s">
        <v>92</v>
      </c>
      <c r="M44" s="1">
        <v>0.5</v>
      </c>
      <c r="N44" s="31" t="s">
        <v>93</v>
      </c>
      <c r="O44" s="1">
        <v>2</v>
      </c>
      <c r="P44" s="31" t="s">
        <v>92</v>
      </c>
      <c r="Q44" s="1">
        <v>0.25</v>
      </c>
      <c r="R44" s="31" t="s">
        <v>93</v>
      </c>
      <c r="S44" s="1">
        <v>2</v>
      </c>
      <c r="T44" s="31" t="s">
        <v>92</v>
      </c>
      <c r="U44" s="1">
        <v>0.12</v>
      </c>
      <c r="V44" s="31" t="s">
        <v>92</v>
      </c>
      <c r="W44" s="1">
        <v>1</v>
      </c>
      <c r="X44" s="31" t="s">
        <v>93</v>
      </c>
      <c r="Y44" s="1">
        <v>0.5</v>
      </c>
      <c r="Z44" s="31" t="s">
        <v>92</v>
      </c>
      <c r="AA44" s="1">
        <v>256</v>
      </c>
      <c r="AB44" s="31" t="s">
        <v>94</v>
      </c>
      <c r="AC44" s="1">
        <v>8</v>
      </c>
      <c r="AD44" s="31" t="s">
        <v>95</v>
      </c>
    </row>
    <row r="45" spans="1:30" x14ac:dyDescent="0.2">
      <c r="A45" s="9">
        <v>404337</v>
      </c>
      <c r="B45" s="54" t="s">
        <v>9</v>
      </c>
      <c r="E45" s="1" t="s">
        <v>330</v>
      </c>
      <c r="F45" s="1"/>
      <c r="G45" s="12" t="s">
        <v>181</v>
      </c>
      <c r="H45" t="s">
        <v>8</v>
      </c>
      <c r="I45">
        <v>59</v>
      </c>
      <c r="J45" s="1" t="s">
        <v>92</v>
      </c>
      <c r="K45" s="1">
        <v>0.12</v>
      </c>
      <c r="L45" s="1" t="s">
        <v>92</v>
      </c>
      <c r="M45" s="1">
        <v>0.5</v>
      </c>
      <c r="N45" s="1" t="s">
        <v>93</v>
      </c>
      <c r="O45" s="1">
        <v>2</v>
      </c>
      <c r="P45" s="1" t="s">
        <v>92</v>
      </c>
      <c r="Q45" s="1">
        <v>0.25</v>
      </c>
      <c r="R45" s="1" t="s">
        <v>93</v>
      </c>
      <c r="S45" s="1">
        <v>2</v>
      </c>
      <c r="T45" s="1" t="s">
        <v>92</v>
      </c>
      <c r="U45" s="1">
        <v>0.12</v>
      </c>
      <c r="V45" s="1" t="s">
        <v>92</v>
      </c>
      <c r="W45" s="1">
        <v>1</v>
      </c>
      <c r="X45" s="1" t="s">
        <v>93</v>
      </c>
      <c r="Y45" s="1">
        <v>0.5</v>
      </c>
      <c r="Z45" s="1" t="s">
        <v>94</v>
      </c>
      <c r="AA45" s="1">
        <v>256</v>
      </c>
      <c r="AB45" s="1" t="s">
        <v>92</v>
      </c>
      <c r="AC45" s="1">
        <v>1</v>
      </c>
      <c r="AD45" s="1" t="s">
        <v>95</v>
      </c>
    </row>
    <row r="46" spans="1:30" x14ac:dyDescent="0.2">
      <c r="A46" s="25">
        <v>404344</v>
      </c>
      <c r="B46" s="54" t="s">
        <v>9</v>
      </c>
      <c r="C46" s="25">
        <v>2</v>
      </c>
      <c r="D46" s="12" t="s">
        <v>97</v>
      </c>
      <c r="E46" s="19" t="s">
        <v>98</v>
      </c>
      <c r="F46" s="19">
        <v>0</v>
      </c>
      <c r="G46" s="12" t="s">
        <v>181</v>
      </c>
      <c r="H46" s="25" t="s">
        <v>8</v>
      </c>
      <c r="I46" s="32">
        <v>40</v>
      </c>
      <c r="J46" s="31" t="s">
        <v>173</v>
      </c>
      <c r="K46" s="1">
        <v>0.12</v>
      </c>
      <c r="L46" s="31" t="s">
        <v>92</v>
      </c>
      <c r="M46" s="1">
        <v>0.5</v>
      </c>
      <c r="N46" s="31" t="s">
        <v>93</v>
      </c>
      <c r="O46" s="1">
        <v>2</v>
      </c>
      <c r="P46" s="31" t="s">
        <v>92</v>
      </c>
      <c r="Q46" s="1">
        <v>0.25</v>
      </c>
      <c r="R46" s="31" t="s">
        <v>93</v>
      </c>
      <c r="S46" s="1">
        <v>2</v>
      </c>
      <c r="T46" s="31" t="s">
        <v>92</v>
      </c>
      <c r="U46" s="1">
        <v>0.12</v>
      </c>
      <c r="V46" s="31" t="s">
        <v>92</v>
      </c>
      <c r="W46" s="1">
        <v>1</v>
      </c>
      <c r="X46" s="31" t="s">
        <v>93</v>
      </c>
      <c r="Y46" s="1">
        <v>0.5</v>
      </c>
      <c r="Z46" s="31" t="s">
        <v>92</v>
      </c>
      <c r="AA46" s="1">
        <v>32</v>
      </c>
      <c r="AB46" s="31" t="s">
        <v>92</v>
      </c>
      <c r="AC46" s="1">
        <v>1</v>
      </c>
      <c r="AD46" s="31" t="s">
        <v>95</v>
      </c>
    </row>
    <row r="47" spans="1:30" x14ac:dyDescent="0.2">
      <c r="A47" s="25">
        <v>404344</v>
      </c>
      <c r="B47" s="54" t="s">
        <v>9</v>
      </c>
      <c r="C47" s="25">
        <v>2</v>
      </c>
      <c r="D47" s="12" t="s">
        <v>108</v>
      </c>
      <c r="E47" s="19" t="s">
        <v>338</v>
      </c>
      <c r="F47" s="19">
        <v>1</v>
      </c>
      <c r="G47" s="12" t="s">
        <v>181</v>
      </c>
      <c r="H47" s="25" t="s">
        <v>11</v>
      </c>
      <c r="I47" s="32">
        <v>53</v>
      </c>
      <c r="J47" s="31" t="s">
        <v>173</v>
      </c>
      <c r="K47" s="1">
        <v>0.12</v>
      </c>
      <c r="L47" s="31" t="s">
        <v>92</v>
      </c>
      <c r="M47" s="1">
        <v>2</v>
      </c>
      <c r="N47" s="31" t="s">
        <v>93</v>
      </c>
      <c r="O47" s="1">
        <v>2</v>
      </c>
      <c r="P47" s="31" t="s">
        <v>92</v>
      </c>
      <c r="Q47" s="1">
        <v>0.25</v>
      </c>
      <c r="R47" s="31" t="s">
        <v>93</v>
      </c>
      <c r="S47" s="1">
        <v>2</v>
      </c>
      <c r="T47" s="31" t="s">
        <v>92</v>
      </c>
      <c r="U47" s="1">
        <v>0.12</v>
      </c>
      <c r="V47" s="31" t="s">
        <v>92</v>
      </c>
      <c r="W47" s="1">
        <v>1</v>
      </c>
      <c r="X47" s="31" t="s">
        <v>93</v>
      </c>
      <c r="Y47" s="1">
        <v>0.5</v>
      </c>
      <c r="Z47" s="31" t="s">
        <v>92</v>
      </c>
      <c r="AA47" s="1">
        <v>32</v>
      </c>
      <c r="AB47" s="31" t="s">
        <v>92</v>
      </c>
      <c r="AC47" s="1">
        <v>1</v>
      </c>
      <c r="AD47" s="31" t="s">
        <v>95</v>
      </c>
    </row>
    <row r="48" spans="1:30" x14ac:dyDescent="0.2">
      <c r="A48" s="25">
        <v>404623</v>
      </c>
      <c r="B48" s="54" t="s">
        <v>9</v>
      </c>
      <c r="C48" s="25">
        <v>1</v>
      </c>
      <c r="D48" s="12" t="s">
        <v>104</v>
      </c>
      <c r="E48" s="19" t="s">
        <v>105</v>
      </c>
      <c r="F48" s="19">
        <v>1</v>
      </c>
      <c r="G48" s="12" t="s">
        <v>181</v>
      </c>
      <c r="H48" s="25" t="s">
        <v>8</v>
      </c>
      <c r="I48" s="32">
        <v>43</v>
      </c>
      <c r="J48" s="31" t="s">
        <v>173</v>
      </c>
      <c r="K48" s="1">
        <v>0.12</v>
      </c>
      <c r="L48" s="31" t="s">
        <v>92</v>
      </c>
      <c r="M48" s="1">
        <v>0.5</v>
      </c>
      <c r="N48" s="31" t="s">
        <v>93</v>
      </c>
      <c r="O48" s="1">
        <v>2</v>
      </c>
      <c r="P48" s="31" t="s">
        <v>92</v>
      </c>
      <c r="Q48" s="1">
        <v>0.25</v>
      </c>
      <c r="R48" s="31" t="s">
        <v>93</v>
      </c>
      <c r="S48" s="1">
        <v>2</v>
      </c>
      <c r="T48" s="31" t="s">
        <v>92</v>
      </c>
      <c r="U48" s="1">
        <v>0.12</v>
      </c>
      <c r="V48" s="31" t="s">
        <v>92</v>
      </c>
      <c r="W48" s="1">
        <v>1</v>
      </c>
      <c r="X48" s="31" t="s">
        <v>93</v>
      </c>
      <c r="Y48" s="1">
        <v>0.5</v>
      </c>
      <c r="Z48" s="31" t="s">
        <v>92</v>
      </c>
      <c r="AA48" s="1">
        <v>32</v>
      </c>
      <c r="AB48" s="31" t="s">
        <v>92</v>
      </c>
      <c r="AC48" s="1">
        <v>1</v>
      </c>
      <c r="AD48" s="31" t="s">
        <v>95</v>
      </c>
    </row>
    <row r="49" spans="1:30" x14ac:dyDescent="0.2">
      <c r="A49" s="9">
        <v>405715</v>
      </c>
      <c r="B49" s="54" t="s">
        <v>9</v>
      </c>
      <c r="E49" s="1" t="s">
        <v>325</v>
      </c>
      <c r="F49" s="1"/>
      <c r="G49" s="12" t="s">
        <v>181</v>
      </c>
      <c r="H49" t="s">
        <v>8</v>
      </c>
      <c r="I49">
        <v>44</v>
      </c>
      <c r="J49" s="1" t="s">
        <v>92</v>
      </c>
      <c r="K49" s="1">
        <v>0.12</v>
      </c>
      <c r="L49" s="1" t="s">
        <v>92</v>
      </c>
      <c r="M49" s="1">
        <v>0.5</v>
      </c>
      <c r="N49" s="1" t="s">
        <v>93</v>
      </c>
      <c r="O49" s="1">
        <v>2</v>
      </c>
      <c r="P49" s="1" t="s">
        <v>92</v>
      </c>
      <c r="Q49" s="1">
        <v>0.25</v>
      </c>
      <c r="R49" s="1" t="s">
        <v>93</v>
      </c>
      <c r="S49" s="1">
        <v>2</v>
      </c>
      <c r="T49" s="1" t="s">
        <v>92</v>
      </c>
      <c r="U49" s="1">
        <v>0.12</v>
      </c>
      <c r="V49" s="1" t="s">
        <v>92</v>
      </c>
      <c r="W49" s="1">
        <v>1</v>
      </c>
      <c r="X49" s="1" t="s">
        <v>93</v>
      </c>
      <c r="Y49" s="1">
        <v>0.5</v>
      </c>
      <c r="Z49" s="1" t="s">
        <v>92</v>
      </c>
      <c r="AA49" s="1">
        <v>32</v>
      </c>
      <c r="AB49" s="1" t="s">
        <v>92</v>
      </c>
      <c r="AC49" s="1">
        <v>1</v>
      </c>
      <c r="AD49" s="1" t="s">
        <v>95</v>
      </c>
    </row>
    <row r="50" spans="1:30" x14ac:dyDescent="0.2">
      <c r="A50" s="25">
        <v>405715</v>
      </c>
      <c r="B50" s="54" t="s">
        <v>9</v>
      </c>
      <c r="C50" s="25">
        <v>1</v>
      </c>
      <c r="D50" s="11" t="s">
        <v>97</v>
      </c>
      <c r="E50" s="31" t="s">
        <v>98</v>
      </c>
      <c r="F50" s="19">
        <v>0</v>
      </c>
      <c r="G50" s="12" t="s">
        <v>181</v>
      </c>
      <c r="H50" s="25" t="s">
        <v>11</v>
      </c>
      <c r="I50" s="32">
        <v>44</v>
      </c>
      <c r="J50" s="31" t="s">
        <v>173</v>
      </c>
      <c r="K50" s="1">
        <v>0.12</v>
      </c>
      <c r="L50" s="31" t="s">
        <v>92</v>
      </c>
      <c r="M50" s="1">
        <v>0.5</v>
      </c>
      <c r="N50" s="31" t="s">
        <v>93</v>
      </c>
      <c r="O50" s="1">
        <v>2</v>
      </c>
      <c r="P50" s="31" t="s">
        <v>103</v>
      </c>
      <c r="Q50" s="1">
        <v>1</v>
      </c>
      <c r="R50" s="31" t="s">
        <v>93</v>
      </c>
      <c r="S50" s="1">
        <v>2</v>
      </c>
      <c r="T50" s="31" t="s">
        <v>92</v>
      </c>
      <c r="U50" s="1">
        <v>0.12</v>
      </c>
      <c r="V50" s="31" t="s">
        <v>92</v>
      </c>
      <c r="W50" s="1">
        <v>1</v>
      </c>
      <c r="X50" s="31" t="s">
        <v>93</v>
      </c>
      <c r="Y50" s="1">
        <v>0.5</v>
      </c>
      <c r="Z50" s="31" t="s">
        <v>92</v>
      </c>
      <c r="AA50" s="1">
        <v>32</v>
      </c>
      <c r="AB50" s="31" t="s">
        <v>94</v>
      </c>
      <c r="AC50" s="1">
        <v>8</v>
      </c>
      <c r="AD50" s="31" t="s">
        <v>95</v>
      </c>
    </row>
    <row r="51" spans="1:30" x14ac:dyDescent="0.2">
      <c r="A51" s="9">
        <v>701238</v>
      </c>
      <c r="B51" s="54" t="s">
        <v>9</v>
      </c>
      <c r="E51" s="1" t="s">
        <v>327</v>
      </c>
      <c r="F51" s="1"/>
      <c r="G51" s="12" t="s">
        <v>181</v>
      </c>
      <c r="H51" t="s">
        <v>11</v>
      </c>
      <c r="I51">
        <v>60</v>
      </c>
      <c r="J51" s="1" t="s">
        <v>92</v>
      </c>
      <c r="K51" s="1">
        <v>0.12</v>
      </c>
      <c r="L51" s="1" t="s">
        <v>92</v>
      </c>
      <c r="M51" s="1">
        <v>1</v>
      </c>
      <c r="N51" s="1" t="s">
        <v>93</v>
      </c>
      <c r="O51" s="1">
        <v>2</v>
      </c>
      <c r="P51" s="1" t="s">
        <v>92</v>
      </c>
      <c r="Q51" s="1">
        <v>0.25</v>
      </c>
      <c r="R51" s="1" t="s">
        <v>93</v>
      </c>
      <c r="S51" s="1">
        <v>2</v>
      </c>
      <c r="T51" s="1" t="s">
        <v>92</v>
      </c>
      <c r="U51" s="1">
        <v>0.12</v>
      </c>
      <c r="V51" s="1" t="s">
        <v>92</v>
      </c>
      <c r="W51" s="1">
        <v>1</v>
      </c>
      <c r="X51" s="1" t="s">
        <v>93</v>
      </c>
      <c r="Y51" s="1">
        <v>0.5</v>
      </c>
      <c r="Z51" s="1" t="s">
        <v>94</v>
      </c>
      <c r="AA51" s="1">
        <v>256</v>
      </c>
      <c r="AB51" s="1" t="s">
        <v>94</v>
      </c>
      <c r="AC51" s="1">
        <v>8</v>
      </c>
      <c r="AD51" s="1" t="s">
        <v>95</v>
      </c>
    </row>
    <row r="52" spans="1:30" x14ac:dyDescent="0.2">
      <c r="A52" s="25">
        <v>701676</v>
      </c>
      <c r="B52" s="54" t="s">
        <v>9</v>
      </c>
      <c r="C52" s="25">
        <v>2</v>
      </c>
      <c r="D52" s="12" t="s">
        <v>108</v>
      </c>
      <c r="E52" s="19" t="s">
        <v>338</v>
      </c>
      <c r="F52" s="19">
        <v>1</v>
      </c>
      <c r="G52" s="12" t="s">
        <v>181</v>
      </c>
      <c r="H52" t="s">
        <v>8</v>
      </c>
      <c r="I52" s="32">
        <v>45.2</v>
      </c>
      <c r="J52" s="31" t="s">
        <v>103</v>
      </c>
      <c r="K52" s="1">
        <v>0.5</v>
      </c>
      <c r="L52" s="31" t="s">
        <v>92</v>
      </c>
      <c r="M52" s="1">
        <v>2</v>
      </c>
      <c r="N52" s="31" t="s">
        <v>93</v>
      </c>
      <c r="O52" s="1">
        <v>2</v>
      </c>
      <c r="P52" s="31" t="s">
        <v>92</v>
      </c>
      <c r="Q52" s="1">
        <v>0.25</v>
      </c>
      <c r="R52" s="31" t="s">
        <v>93</v>
      </c>
      <c r="S52" s="1">
        <v>2</v>
      </c>
      <c r="T52" s="31" t="s">
        <v>94</v>
      </c>
      <c r="U52" s="1">
        <v>0.5</v>
      </c>
      <c r="V52" s="31" t="s">
        <v>92</v>
      </c>
      <c r="W52" s="1">
        <v>1</v>
      </c>
      <c r="X52" s="31" t="s">
        <v>93</v>
      </c>
      <c r="Y52" s="1">
        <v>0.5</v>
      </c>
      <c r="Z52" s="31" t="s">
        <v>92</v>
      </c>
      <c r="AA52" s="1">
        <v>32</v>
      </c>
      <c r="AB52" s="31" t="s">
        <v>92</v>
      </c>
      <c r="AC52" s="1">
        <v>1</v>
      </c>
      <c r="AD52" s="31" t="s">
        <v>95</v>
      </c>
    </row>
    <row r="53" spans="1:30" x14ac:dyDescent="0.2">
      <c r="A53" s="9">
        <v>702130</v>
      </c>
      <c r="B53" s="54" t="s">
        <v>9</v>
      </c>
      <c r="E53" s="1" t="s">
        <v>330</v>
      </c>
      <c r="F53" s="1"/>
      <c r="G53" s="12" t="s">
        <v>181</v>
      </c>
      <c r="H53" t="s">
        <v>8</v>
      </c>
      <c r="I53">
        <v>61</v>
      </c>
      <c r="J53" s="1" t="s">
        <v>103</v>
      </c>
      <c r="K53" s="1">
        <v>2</v>
      </c>
      <c r="L53" s="1" t="s">
        <v>92</v>
      </c>
      <c r="M53" s="1">
        <v>0.5</v>
      </c>
      <c r="N53" s="1" t="s">
        <v>93</v>
      </c>
      <c r="O53" s="1">
        <v>2</v>
      </c>
      <c r="P53" s="1" t="s">
        <v>92</v>
      </c>
      <c r="Q53" s="1">
        <v>0.5</v>
      </c>
      <c r="R53" s="1" t="s">
        <v>93</v>
      </c>
      <c r="S53" s="1">
        <v>2</v>
      </c>
      <c r="T53" s="1" t="s">
        <v>94</v>
      </c>
      <c r="U53" s="1">
        <v>8</v>
      </c>
      <c r="V53" s="1" t="s">
        <v>92</v>
      </c>
      <c r="W53" s="1">
        <v>1</v>
      </c>
      <c r="X53" s="1" t="s">
        <v>93</v>
      </c>
      <c r="Y53" s="1">
        <v>0.5</v>
      </c>
      <c r="Z53" s="1" t="s">
        <v>92</v>
      </c>
      <c r="AA53" s="1">
        <v>128</v>
      </c>
      <c r="AB53" s="1" t="s">
        <v>94</v>
      </c>
      <c r="AC53" s="1">
        <v>8</v>
      </c>
      <c r="AD53" s="1" t="s">
        <v>95</v>
      </c>
    </row>
    <row r="54" spans="1:30" x14ac:dyDescent="0.2">
      <c r="A54" s="25">
        <v>702396</v>
      </c>
      <c r="B54" s="54" t="s">
        <v>9</v>
      </c>
      <c r="C54" s="25">
        <v>3</v>
      </c>
      <c r="D54" s="12" t="s">
        <v>104</v>
      </c>
      <c r="E54" s="19" t="s">
        <v>105</v>
      </c>
      <c r="F54" s="19">
        <v>0</v>
      </c>
      <c r="G54" s="12" t="s">
        <v>181</v>
      </c>
      <c r="H54" t="s">
        <v>8</v>
      </c>
      <c r="I54" s="32">
        <v>46</v>
      </c>
      <c r="J54" s="31" t="s">
        <v>173</v>
      </c>
      <c r="K54" s="1">
        <v>0.12</v>
      </c>
      <c r="L54" s="31" t="s">
        <v>92</v>
      </c>
      <c r="M54" s="1">
        <v>0.5</v>
      </c>
      <c r="N54" s="31" t="s">
        <v>93</v>
      </c>
      <c r="O54" s="1">
        <v>2</v>
      </c>
      <c r="P54" s="31" t="s">
        <v>92</v>
      </c>
      <c r="Q54" s="1">
        <v>0.25</v>
      </c>
      <c r="R54" s="31" t="s">
        <v>93</v>
      </c>
      <c r="S54" s="1">
        <v>2</v>
      </c>
      <c r="T54" s="31" t="s">
        <v>92</v>
      </c>
      <c r="U54" s="1">
        <v>0.12</v>
      </c>
      <c r="V54" s="31" t="s">
        <v>92</v>
      </c>
      <c r="W54" s="1">
        <v>1</v>
      </c>
      <c r="X54" s="31" t="s">
        <v>93</v>
      </c>
      <c r="Y54" s="1">
        <v>0.5</v>
      </c>
      <c r="Z54" s="31" t="s">
        <v>92</v>
      </c>
      <c r="AA54" s="1">
        <v>32</v>
      </c>
      <c r="AB54" s="31" t="s">
        <v>92</v>
      </c>
      <c r="AC54" s="1">
        <v>1</v>
      </c>
      <c r="AD54" s="31" t="s">
        <v>95</v>
      </c>
    </row>
    <row r="55" spans="1:30" x14ac:dyDescent="0.2">
      <c r="A55" s="25">
        <v>702396</v>
      </c>
      <c r="B55" s="54" t="s">
        <v>9</v>
      </c>
      <c r="C55" s="25">
        <v>3</v>
      </c>
      <c r="D55" s="12" t="s">
        <v>104</v>
      </c>
      <c r="E55" s="19" t="s">
        <v>105</v>
      </c>
      <c r="F55" s="19">
        <v>0</v>
      </c>
      <c r="G55" s="12" t="s">
        <v>181</v>
      </c>
      <c r="H55" t="s">
        <v>11</v>
      </c>
      <c r="I55" s="32">
        <v>47</v>
      </c>
      <c r="J55" s="31" t="s">
        <v>173</v>
      </c>
      <c r="K55" s="1">
        <v>0.12</v>
      </c>
      <c r="L55" s="31" t="s">
        <v>92</v>
      </c>
      <c r="M55" s="1">
        <v>0.5</v>
      </c>
      <c r="N55" s="31" t="s">
        <v>93</v>
      </c>
      <c r="O55" s="1">
        <v>2</v>
      </c>
      <c r="P55" s="31" t="s">
        <v>92</v>
      </c>
      <c r="Q55" s="1">
        <v>0.25</v>
      </c>
      <c r="R55" s="31" t="s">
        <v>93</v>
      </c>
      <c r="S55" s="1">
        <v>2</v>
      </c>
      <c r="T55" s="31" t="s">
        <v>92</v>
      </c>
      <c r="U55" s="1">
        <v>0.12</v>
      </c>
      <c r="V55" s="31" t="s">
        <v>92</v>
      </c>
      <c r="W55" s="1">
        <v>1</v>
      </c>
      <c r="X55" s="31" t="s">
        <v>93</v>
      </c>
      <c r="Y55" s="1">
        <v>0.5</v>
      </c>
      <c r="Z55" s="31" t="s">
        <v>92</v>
      </c>
      <c r="AA55" s="1">
        <v>32</v>
      </c>
      <c r="AB55" s="31" t="s">
        <v>92</v>
      </c>
      <c r="AC55" s="1">
        <v>1</v>
      </c>
      <c r="AD55" s="31" t="s">
        <v>95</v>
      </c>
    </row>
    <row r="56" spans="1:30" x14ac:dyDescent="0.2">
      <c r="A56" s="9">
        <v>703561</v>
      </c>
      <c r="B56" s="54" t="s">
        <v>9</v>
      </c>
      <c r="E56" s="1" t="s">
        <v>327</v>
      </c>
      <c r="F56" s="1"/>
      <c r="G56" s="12" t="s">
        <v>181</v>
      </c>
      <c r="H56" t="s">
        <v>8</v>
      </c>
      <c r="I56">
        <v>45</v>
      </c>
      <c r="J56" s="1" t="s">
        <v>92</v>
      </c>
      <c r="K56" s="1">
        <v>0.12</v>
      </c>
      <c r="L56" s="1" t="s">
        <v>92</v>
      </c>
      <c r="M56" s="1">
        <v>0.5</v>
      </c>
      <c r="N56" s="1" t="s">
        <v>93</v>
      </c>
      <c r="O56" s="1">
        <v>2</v>
      </c>
      <c r="P56" s="1" t="s">
        <v>92</v>
      </c>
      <c r="Q56" s="1">
        <v>0.25</v>
      </c>
      <c r="R56" s="1" t="s">
        <v>93</v>
      </c>
      <c r="S56" s="1">
        <v>2</v>
      </c>
      <c r="T56" s="1" t="s">
        <v>92</v>
      </c>
      <c r="U56" s="1">
        <v>0.12</v>
      </c>
      <c r="V56" s="1" t="s">
        <v>92</v>
      </c>
      <c r="W56" s="1">
        <v>1</v>
      </c>
      <c r="X56" s="1" t="s">
        <v>93</v>
      </c>
      <c r="Y56" s="1">
        <v>0.5</v>
      </c>
      <c r="Z56" s="1" t="s">
        <v>92</v>
      </c>
      <c r="AA56" s="1">
        <v>32</v>
      </c>
      <c r="AB56" s="1" t="s">
        <v>92</v>
      </c>
      <c r="AC56" s="1">
        <v>1</v>
      </c>
      <c r="AD56" s="1" t="s">
        <v>95</v>
      </c>
    </row>
    <row r="57" spans="1:30" x14ac:dyDescent="0.2">
      <c r="A57" s="25">
        <v>703561</v>
      </c>
      <c r="B57" s="54" t="s">
        <v>9</v>
      </c>
      <c r="C57" s="25">
        <v>3</v>
      </c>
      <c r="D57" s="12" t="s">
        <v>97</v>
      </c>
      <c r="E57" s="19" t="s">
        <v>98</v>
      </c>
      <c r="F57" s="19">
        <v>0</v>
      </c>
      <c r="G57" s="12" t="s">
        <v>181</v>
      </c>
      <c r="H57" t="s">
        <v>11</v>
      </c>
      <c r="I57" s="32">
        <v>48</v>
      </c>
      <c r="J57" s="31" t="s">
        <v>173</v>
      </c>
      <c r="K57" s="1">
        <v>0.12</v>
      </c>
      <c r="L57" s="31" t="s">
        <v>92</v>
      </c>
      <c r="M57" s="1">
        <v>0.5</v>
      </c>
      <c r="N57" s="31" t="s">
        <v>93</v>
      </c>
      <c r="O57" s="1">
        <v>2</v>
      </c>
      <c r="P57" s="31" t="s">
        <v>92</v>
      </c>
      <c r="Q57" s="1">
        <v>0.25</v>
      </c>
      <c r="R57" s="31" t="s">
        <v>93</v>
      </c>
      <c r="S57" s="1">
        <v>2</v>
      </c>
      <c r="T57" s="31" t="s">
        <v>92</v>
      </c>
      <c r="U57" s="1">
        <v>0.12</v>
      </c>
      <c r="V57" s="31" t="s">
        <v>92</v>
      </c>
      <c r="W57" s="1">
        <v>1</v>
      </c>
      <c r="X57" s="31" t="s">
        <v>93</v>
      </c>
      <c r="Y57" s="1">
        <v>0.5</v>
      </c>
      <c r="Z57" s="31" t="s">
        <v>92</v>
      </c>
      <c r="AA57" s="1">
        <v>256</v>
      </c>
      <c r="AB57" s="31" t="s">
        <v>92</v>
      </c>
      <c r="AC57" s="1">
        <v>1</v>
      </c>
      <c r="AD57" s="31" t="s">
        <v>95</v>
      </c>
    </row>
    <row r="58" spans="1:30" x14ac:dyDescent="0.2">
      <c r="A58" s="25">
        <v>704761</v>
      </c>
      <c r="B58" s="54" t="s">
        <v>9</v>
      </c>
      <c r="C58" s="25">
        <v>3</v>
      </c>
      <c r="D58" s="12" t="s">
        <v>97</v>
      </c>
      <c r="E58" s="19" t="s">
        <v>98</v>
      </c>
      <c r="F58" s="19">
        <v>0</v>
      </c>
      <c r="G58" s="12" t="s">
        <v>181</v>
      </c>
      <c r="H58" t="s">
        <v>11</v>
      </c>
      <c r="I58" s="32">
        <v>49</v>
      </c>
      <c r="J58" s="31" t="s">
        <v>173</v>
      </c>
      <c r="K58" s="1">
        <v>0.12</v>
      </c>
      <c r="L58" s="31" t="s">
        <v>92</v>
      </c>
      <c r="M58" s="1">
        <v>0.5</v>
      </c>
      <c r="N58" s="31" t="s">
        <v>93</v>
      </c>
      <c r="O58" s="1">
        <v>2</v>
      </c>
      <c r="P58" s="31" t="s">
        <v>92</v>
      </c>
      <c r="Q58" s="1">
        <v>0.25</v>
      </c>
      <c r="R58" s="31" t="s">
        <v>93</v>
      </c>
      <c r="S58" s="1">
        <v>2</v>
      </c>
      <c r="T58" s="31" t="s">
        <v>92</v>
      </c>
      <c r="U58" s="1">
        <v>0.12</v>
      </c>
      <c r="V58" s="31" t="s">
        <v>92</v>
      </c>
      <c r="W58" s="1">
        <v>1</v>
      </c>
      <c r="X58" s="31" t="s">
        <v>93</v>
      </c>
      <c r="Y58" s="1">
        <v>0.5</v>
      </c>
      <c r="Z58" s="31" t="s">
        <v>92</v>
      </c>
      <c r="AA58" s="1">
        <v>32</v>
      </c>
      <c r="AB58" s="31" t="s">
        <v>92</v>
      </c>
      <c r="AC58" s="1">
        <v>1</v>
      </c>
      <c r="AD58" s="31" t="s">
        <v>95</v>
      </c>
    </row>
    <row r="59" spans="1:30" x14ac:dyDescent="0.2">
      <c r="A59" s="25">
        <v>705674</v>
      </c>
      <c r="B59" s="54" t="s">
        <v>9</v>
      </c>
      <c r="C59" s="25">
        <v>3</v>
      </c>
      <c r="D59" s="12" t="s">
        <v>97</v>
      </c>
      <c r="E59" s="19" t="s">
        <v>98</v>
      </c>
      <c r="F59" s="19">
        <v>1</v>
      </c>
      <c r="G59" s="12" t="s">
        <v>181</v>
      </c>
      <c r="H59" t="s">
        <v>8</v>
      </c>
      <c r="I59" s="32">
        <v>51</v>
      </c>
      <c r="J59" s="31" t="s">
        <v>173</v>
      </c>
      <c r="K59" s="1">
        <v>0.12</v>
      </c>
      <c r="L59" s="31" t="s">
        <v>92</v>
      </c>
      <c r="M59" s="1">
        <v>0.5</v>
      </c>
      <c r="N59" s="31" t="s">
        <v>93</v>
      </c>
      <c r="O59" s="1">
        <v>2</v>
      </c>
      <c r="P59" s="31" t="s">
        <v>92</v>
      </c>
      <c r="Q59" s="1">
        <v>0.25</v>
      </c>
      <c r="R59" s="31" t="s">
        <v>93</v>
      </c>
      <c r="S59" s="1">
        <v>2</v>
      </c>
      <c r="T59" s="31" t="s">
        <v>92</v>
      </c>
      <c r="U59" s="1">
        <v>0.12</v>
      </c>
      <c r="V59" s="31" t="s">
        <v>92</v>
      </c>
      <c r="W59" s="1">
        <v>1</v>
      </c>
      <c r="X59" s="31" t="s">
        <v>93</v>
      </c>
      <c r="Y59" s="1">
        <v>0.5</v>
      </c>
      <c r="Z59" s="31" t="s">
        <v>92</v>
      </c>
      <c r="AA59" s="1">
        <v>32</v>
      </c>
      <c r="AB59" s="31" t="s">
        <v>92</v>
      </c>
      <c r="AC59" s="1">
        <v>1</v>
      </c>
      <c r="AD59" s="31" t="s">
        <v>95</v>
      </c>
    </row>
    <row r="60" spans="1:30" x14ac:dyDescent="0.2">
      <c r="A60" s="25">
        <v>705674</v>
      </c>
      <c r="B60" s="54" t="s">
        <v>9</v>
      </c>
      <c r="C60" s="25">
        <v>3</v>
      </c>
      <c r="D60" s="12" t="s">
        <v>109</v>
      </c>
      <c r="E60" s="19" t="s">
        <v>110</v>
      </c>
      <c r="F60" s="19">
        <v>1</v>
      </c>
      <c r="G60" s="12" t="s">
        <v>181</v>
      </c>
      <c r="H60" s="25" t="s">
        <v>11</v>
      </c>
      <c r="I60" s="32">
        <v>52.2</v>
      </c>
      <c r="J60" s="31" t="s">
        <v>173</v>
      </c>
      <c r="K60" s="1">
        <v>0.12</v>
      </c>
      <c r="L60" s="31" t="s">
        <v>92</v>
      </c>
      <c r="M60" s="1">
        <v>1</v>
      </c>
      <c r="N60" s="31" t="s">
        <v>93</v>
      </c>
      <c r="O60" s="1">
        <v>2</v>
      </c>
      <c r="P60" s="31" t="s">
        <v>94</v>
      </c>
      <c r="Q60" s="1">
        <v>4</v>
      </c>
      <c r="R60" s="31" t="s">
        <v>93</v>
      </c>
      <c r="S60" s="1">
        <v>2</v>
      </c>
      <c r="T60" s="31" t="s">
        <v>92</v>
      </c>
      <c r="U60" s="1">
        <v>0.12</v>
      </c>
      <c r="V60" s="31" t="s">
        <v>92</v>
      </c>
      <c r="W60" s="1">
        <v>1</v>
      </c>
      <c r="X60" s="31" t="s">
        <v>93</v>
      </c>
      <c r="Y60" s="1">
        <v>4</v>
      </c>
      <c r="Z60" s="31" t="s">
        <v>92</v>
      </c>
      <c r="AA60" s="1">
        <v>32</v>
      </c>
      <c r="AB60" s="31" t="s">
        <v>94</v>
      </c>
      <c r="AC60" s="1">
        <v>8</v>
      </c>
      <c r="AD60" s="31" t="s">
        <v>95</v>
      </c>
    </row>
    <row r="61" spans="1:30" x14ac:dyDescent="0.2">
      <c r="A61" s="9">
        <v>802145</v>
      </c>
      <c r="B61" s="54" t="s">
        <v>9</v>
      </c>
      <c r="E61" s="1" t="s">
        <v>331</v>
      </c>
      <c r="F61" s="1"/>
      <c r="G61" s="12" t="s">
        <v>181</v>
      </c>
      <c r="H61" t="s">
        <v>11</v>
      </c>
      <c r="I61">
        <v>46</v>
      </c>
      <c r="J61" s="1" t="s">
        <v>92</v>
      </c>
      <c r="K61" s="1">
        <v>0.12</v>
      </c>
      <c r="L61" s="1" t="s">
        <v>92</v>
      </c>
      <c r="M61" s="1">
        <v>1</v>
      </c>
      <c r="N61" s="1" t="s">
        <v>93</v>
      </c>
      <c r="O61" s="1">
        <v>2</v>
      </c>
      <c r="P61" s="1" t="s">
        <v>92</v>
      </c>
      <c r="Q61" s="1">
        <v>0.25</v>
      </c>
      <c r="R61" s="1" t="s">
        <v>93</v>
      </c>
      <c r="S61" s="1">
        <v>2</v>
      </c>
      <c r="T61" s="1" t="s">
        <v>92</v>
      </c>
      <c r="U61" s="1">
        <v>0.12</v>
      </c>
      <c r="V61" s="1" t="s">
        <v>92</v>
      </c>
      <c r="W61" s="1">
        <v>1</v>
      </c>
      <c r="X61" s="1" t="s">
        <v>93</v>
      </c>
      <c r="Y61" s="1">
        <v>0.5</v>
      </c>
      <c r="Z61" s="1" t="s">
        <v>94</v>
      </c>
      <c r="AA61" s="1">
        <v>256</v>
      </c>
      <c r="AB61" s="1" t="s">
        <v>92</v>
      </c>
      <c r="AC61" s="1">
        <v>1</v>
      </c>
      <c r="AD61" s="1" t="s">
        <v>95</v>
      </c>
    </row>
    <row r="62" spans="1:30" x14ac:dyDescent="0.2">
      <c r="A62" s="9">
        <v>802516</v>
      </c>
      <c r="B62" s="54" t="s">
        <v>9</v>
      </c>
      <c r="E62" s="1" t="s">
        <v>330</v>
      </c>
      <c r="F62" s="1"/>
      <c r="G62" s="12" t="s">
        <v>181</v>
      </c>
      <c r="H62" t="s">
        <v>8</v>
      </c>
      <c r="I62">
        <v>62</v>
      </c>
      <c r="J62" s="1" t="s">
        <v>92</v>
      </c>
      <c r="K62" s="1">
        <v>0.12</v>
      </c>
      <c r="L62" s="1" t="s">
        <v>92</v>
      </c>
      <c r="M62" s="1">
        <v>0.5</v>
      </c>
      <c r="N62" s="1" t="s">
        <v>93</v>
      </c>
      <c r="O62" s="1">
        <v>2</v>
      </c>
      <c r="P62" s="1" t="s">
        <v>92</v>
      </c>
      <c r="Q62" s="1">
        <v>0.25</v>
      </c>
      <c r="R62" s="1" t="s">
        <v>93</v>
      </c>
      <c r="S62" s="1">
        <v>2</v>
      </c>
      <c r="T62" s="1" t="s">
        <v>92</v>
      </c>
      <c r="U62" s="1">
        <v>0.12</v>
      </c>
      <c r="V62" s="1" t="s">
        <v>92</v>
      </c>
      <c r="W62" s="1">
        <v>1</v>
      </c>
      <c r="X62" s="1" t="s">
        <v>93</v>
      </c>
      <c r="Y62" s="1">
        <v>0.5</v>
      </c>
      <c r="Z62" s="1" t="s">
        <v>94</v>
      </c>
      <c r="AA62" s="1">
        <v>256</v>
      </c>
      <c r="AB62" s="1" t="s">
        <v>92</v>
      </c>
      <c r="AC62" s="1">
        <v>1</v>
      </c>
      <c r="AD62" s="1" t="s">
        <v>95</v>
      </c>
    </row>
    <row r="63" spans="1:30" x14ac:dyDescent="0.2">
      <c r="A63" s="25">
        <v>802530</v>
      </c>
      <c r="B63" s="54" t="s">
        <v>9</v>
      </c>
      <c r="C63" s="25">
        <v>1</v>
      </c>
      <c r="D63" s="11" t="s">
        <v>90</v>
      </c>
      <c r="E63" s="31" t="s">
        <v>91</v>
      </c>
      <c r="F63" s="19">
        <v>0</v>
      </c>
      <c r="G63" s="12" t="s">
        <v>181</v>
      </c>
      <c r="H63" s="25" t="s">
        <v>11</v>
      </c>
      <c r="I63" s="32">
        <v>54</v>
      </c>
      <c r="J63" s="31" t="s">
        <v>173</v>
      </c>
      <c r="K63" s="1">
        <v>0.12</v>
      </c>
      <c r="L63" s="31" t="s">
        <v>92</v>
      </c>
      <c r="M63" s="1">
        <v>2</v>
      </c>
      <c r="N63" s="31" t="s">
        <v>93</v>
      </c>
      <c r="O63" s="1">
        <v>2</v>
      </c>
      <c r="P63" s="31" t="s">
        <v>103</v>
      </c>
      <c r="Q63" s="1">
        <v>4</v>
      </c>
      <c r="R63" s="31" t="s">
        <v>93</v>
      </c>
      <c r="S63" s="1">
        <v>2</v>
      </c>
      <c r="T63" s="31" t="s">
        <v>92</v>
      </c>
      <c r="U63" s="1">
        <v>0.12</v>
      </c>
      <c r="V63" s="31" t="s">
        <v>92</v>
      </c>
      <c r="W63" s="1">
        <v>1</v>
      </c>
      <c r="X63" s="31" t="s">
        <v>93</v>
      </c>
      <c r="Y63" s="1">
        <v>0.5</v>
      </c>
      <c r="Z63" s="31" t="s">
        <v>92</v>
      </c>
      <c r="AA63" s="1">
        <v>32</v>
      </c>
      <c r="AB63" s="31" t="s">
        <v>92</v>
      </c>
      <c r="AC63" s="1">
        <v>1</v>
      </c>
      <c r="AD63" s="31" t="s">
        <v>95</v>
      </c>
    </row>
    <row r="64" spans="1:30" x14ac:dyDescent="0.2">
      <c r="A64" s="25">
        <v>802939</v>
      </c>
      <c r="B64" s="54" t="s">
        <v>9</v>
      </c>
      <c r="C64" s="25">
        <v>3</v>
      </c>
      <c r="D64" s="11" t="s">
        <v>104</v>
      </c>
      <c r="E64" s="19" t="s">
        <v>105</v>
      </c>
      <c r="F64" s="19">
        <v>1</v>
      </c>
      <c r="G64" s="12" t="s">
        <v>181</v>
      </c>
      <c r="H64" s="25" t="s">
        <v>8</v>
      </c>
      <c r="I64" s="32">
        <v>56</v>
      </c>
      <c r="J64" s="31" t="s">
        <v>173</v>
      </c>
      <c r="K64" s="1">
        <v>0.12</v>
      </c>
      <c r="L64" s="31" t="s">
        <v>92</v>
      </c>
      <c r="M64" s="1">
        <v>0.5</v>
      </c>
      <c r="N64" s="31" t="s">
        <v>93</v>
      </c>
      <c r="O64" s="1">
        <v>2</v>
      </c>
      <c r="P64" s="31" t="s">
        <v>92</v>
      </c>
      <c r="Q64" s="1">
        <v>0.25</v>
      </c>
      <c r="R64" s="31" t="s">
        <v>93</v>
      </c>
      <c r="S64" s="1">
        <v>2</v>
      </c>
      <c r="T64" s="31" t="s">
        <v>92</v>
      </c>
      <c r="U64" s="1">
        <v>0.12</v>
      </c>
      <c r="V64" s="31" t="s">
        <v>92</v>
      </c>
      <c r="W64" s="1">
        <v>1</v>
      </c>
      <c r="X64" s="31" t="s">
        <v>93</v>
      </c>
      <c r="Y64" s="1">
        <v>0.5</v>
      </c>
      <c r="Z64" s="31" t="s">
        <v>92</v>
      </c>
      <c r="AA64" s="1">
        <v>32</v>
      </c>
      <c r="AB64" s="31" t="s">
        <v>92</v>
      </c>
      <c r="AC64" s="1">
        <v>1</v>
      </c>
      <c r="AD64" s="31" t="s">
        <v>95</v>
      </c>
    </row>
    <row r="65" spans="1:30" x14ac:dyDescent="0.2">
      <c r="A65" s="9">
        <v>802939</v>
      </c>
      <c r="B65" s="54" t="s">
        <v>9</v>
      </c>
      <c r="E65" s="1" t="s">
        <v>330</v>
      </c>
      <c r="F65" s="1"/>
      <c r="G65" s="12" t="s">
        <v>181</v>
      </c>
      <c r="H65" t="s">
        <v>11</v>
      </c>
      <c r="I65">
        <v>63</v>
      </c>
      <c r="J65" s="1" t="s">
        <v>94</v>
      </c>
      <c r="K65" s="1">
        <v>0.25</v>
      </c>
      <c r="L65" s="1" t="s">
        <v>92</v>
      </c>
      <c r="M65" s="1">
        <v>0.5</v>
      </c>
      <c r="N65" s="1" t="s">
        <v>93</v>
      </c>
      <c r="O65" s="1">
        <v>2</v>
      </c>
      <c r="P65" s="1" t="s">
        <v>92</v>
      </c>
      <c r="Q65" s="1">
        <v>0.5</v>
      </c>
      <c r="R65" s="1" t="s">
        <v>93</v>
      </c>
      <c r="S65" s="1">
        <v>2</v>
      </c>
      <c r="T65" s="1" t="s">
        <v>94</v>
      </c>
      <c r="U65" s="1">
        <v>2</v>
      </c>
      <c r="V65" s="1" t="s">
        <v>92</v>
      </c>
      <c r="W65" s="1">
        <v>1</v>
      </c>
      <c r="X65" s="1" t="s">
        <v>93</v>
      </c>
      <c r="Y65" s="1">
        <v>0.5</v>
      </c>
      <c r="Z65" s="1" t="s">
        <v>92</v>
      </c>
      <c r="AA65" s="1">
        <v>32</v>
      </c>
      <c r="AB65" s="1" t="s">
        <v>92</v>
      </c>
      <c r="AC65" s="1">
        <v>1</v>
      </c>
      <c r="AD65" s="1" t="s">
        <v>95</v>
      </c>
    </row>
    <row r="66" spans="1:30" x14ac:dyDescent="0.2">
      <c r="A66" s="25">
        <v>802974</v>
      </c>
      <c r="B66" s="54" t="s">
        <v>9</v>
      </c>
      <c r="C66" s="25">
        <v>1</v>
      </c>
      <c r="D66" s="12" t="s">
        <v>104</v>
      </c>
      <c r="E66" s="19" t="s">
        <v>105</v>
      </c>
      <c r="F66" s="19">
        <v>0</v>
      </c>
      <c r="G66" s="12" t="s">
        <v>181</v>
      </c>
      <c r="H66" s="25" t="s">
        <v>8</v>
      </c>
      <c r="I66" s="32">
        <v>57</v>
      </c>
      <c r="J66" s="31" t="s">
        <v>173</v>
      </c>
      <c r="K66" s="1">
        <v>0.12</v>
      </c>
      <c r="L66" s="31" t="s">
        <v>92</v>
      </c>
      <c r="M66" s="1">
        <v>0.5</v>
      </c>
      <c r="N66" s="31" t="s">
        <v>93</v>
      </c>
      <c r="O66" s="1">
        <v>2</v>
      </c>
      <c r="P66" s="31" t="s">
        <v>92</v>
      </c>
      <c r="Q66" s="1">
        <v>0.25</v>
      </c>
      <c r="R66" s="31" t="s">
        <v>93</v>
      </c>
      <c r="S66" s="1">
        <v>2</v>
      </c>
      <c r="T66" s="31" t="s">
        <v>92</v>
      </c>
      <c r="U66" s="1">
        <v>0.12</v>
      </c>
      <c r="V66" s="31" t="s">
        <v>92</v>
      </c>
      <c r="W66" s="1">
        <v>1</v>
      </c>
      <c r="X66" s="31" t="s">
        <v>93</v>
      </c>
      <c r="Y66" s="1">
        <v>0.5</v>
      </c>
      <c r="Z66" s="31" t="s">
        <v>92</v>
      </c>
      <c r="AA66" s="1">
        <v>32</v>
      </c>
      <c r="AB66" s="31" t="s">
        <v>92</v>
      </c>
      <c r="AC66" s="1">
        <v>1</v>
      </c>
      <c r="AD66" s="31" t="s">
        <v>95</v>
      </c>
    </row>
    <row r="67" spans="1:30" x14ac:dyDescent="0.2">
      <c r="A67" s="25">
        <v>802974</v>
      </c>
      <c r="B67" s="54" t="s">
        <v>9</v>
      </c>
      <c r="C67" s="25">
        <v>1</v>
      </c>
      <c r="D67" s="12" t="s">
        <v>90</v>
      </c>
      <c r="E67" s="19" t="s">
        <v>91</v>
      </c>
      <c r="F67" s="19">
        <v>0</v>
      </c>
      <c r="G67" s="12" t="s">
        <v>181</v>
      </c>
      <c r="H67" s="25" t="s">
        <v>11</v>
      </c>
      <c r="I67" s="32">
        <v>58</v>
      </c>
      <c r="J67" s="31" t="s">
        <v>173</v>
      </c>
      <c r="K67" s="1">
        <v>0.12</v>
      </c>
      <c r="L67" s="31" t="s">
        <v>92</v>
      </c>
      <c r="M67" s="1">
        <v>0.5</v>
      </c>
      <c r="N67" s="31" t="s">
        <v>93</v>
      </c>
      <c r="O67" s="1">
        <v>2</v>
      </c>
      <c r="P67" s="31" t="s">
        <v>94</v>
      </c>
      <c r="Q67" s="1">
        <v>4</v>
      </c>
      <c r="R67" s="31" t="s">
        <v>93</v>
      </c>
      <c r="S67" s="1">
        <v>2</v>
      </c>
      <c r="T67" s="31" t="s">
        <v>92</v>
      </c>
      <c r="U67" s="1">
        <v>0.12</v>
      </c>
      <c r="V67" s="31" t="s">
        <v>92</v>
      </c>
      <c r="W67" s="1">
        <v>1</v>
      </c>
      <c r="X67" s="31" t="s">
        <v>93</v>
      </c>
      <c r="Y67" s="1">
        <v>0.5</v>
      </c>
      <c r="Z67" s="31" t="s">
        <v>92</v>
      </c>
      <c r="AA67" s="1">
        <v>32</v>
      </c>
      <c r="AB67" s="31" t="s">
        <v>92</v>
      </c>
      <c r="AC67" s="1">
        <v>1</v>
      </c>
      <c r="AD67" s="31" t="s">
        <v>95</v>
      </c>
    </row>
    <row r="68" spans="1:30" x14ac:dyDescent="0.2">
      <c r="A68" s="48">
        <v>803001</v>
      </c>
      <c r="B68" s="54" t="s">
        <v>9</v>
      </c>
      <c r="C68" s="48">
        <v>1</v>
      </c>
      <c r="D68" s="46"/>
      <c r="E68" s="19" t="s">
        <v>338</v>
      </c>
      <c r="F68" s="47">
        <v>1</v>
      </c>
      <c r="G68" s="12" t="s">
        <v>181</v>
      </c>
      <c r="H68" s="48" t="s">
        <v>8</v>
      </c>
      <c r="I68" s="49"/>
      <c r="J68" s="56"/>
      <c r="K68" s="41"/>
      <c r="L68" s="56"/>
      <c r="M68" s="41"/>
      <c r="N68" s="56"/>
      <c r="O68" s="41"/>
      <c r="P68" s="56"/>
      <c r="Q68" s="41"/>
      <c r="R68" s="56"/>
      <c r="S68" s="41"/>
      <c r="T68" s="56"/>
      <c r="U68" s="41"/>
      <c r="V68" s="56"/>
      <c r="W68" s="41"/>
      <c r="X68" s="56"/>
      <c r="Y68" s="41"/>
      <c r="Z68" s="56"/>
      <c r="AA68" s="41"/>
      <c r="AB68" s="56"/>
      <c r="AC68" s="41"/>
      <c r="AD68" s="56"/>
    </row>
    <row r="69" spans="1:30" x14ac:dyDescent="0.2">
      <c r="A69" s="9">
        <v>803471</v>
      </c>
      <c r="B69" s="54" t="s">
        <v>9</v>
      </c>
      <c r="E69" s="1" t="s">
        <v>326</v>
      </c>
      <c r="F69" s="1"/>
      <c r="G69" s="12" t="s">
        <v>181</v>
      </c>
      <c r="H69" t="s">
        <v>11</v>
      </c>
      <c r="I69">
        <v>47</v>
      </c>
      <c r="J69" s="1" t="s">
        <v>92</v>
      </c>
      <c r="K69" s="1">
        <v>0.12</v>
      </c>
      <c r="L69" s="1" t="s">
        <v>92</v>
      </c>
      <c r="M69" s="1">
        <v>0.5</v>
      </c>
      <c r="N69" s="1" t="s">
        <v>93</v>
      </c>
      <c r="O69" s="1">
        <v>2</v>
      </c>
      <c r="P69" s="1" t="s">
        <v>94</v>
      </c>
      <c r="Q69" s="1">
        <v>4</v>
      </c>
      <c r="R69" s="1" t="s">
        <v>93</v>
      </c>
      <c r="S69" s="1">
        <v>2</v>
      </c>
      <c r="T69" s="1" t="s">
        <v>92</v>
      </c>
      <c r="U69" s="1">
        <v>0.12</v>
      </c>
      <c r="V69" s="1" t="s">
        <v>92</v>
      </c>
      <c r="W69" s="1">
        <v>1</v>
      </c>
      <c r="X69" s="1" t="s">
        <v>93</v>
      </c>
      <c r="Y69" s="1">
        <v>0.5</v>
      </c>
      <c r="Z69" s="1" t="s">
        <v>92</v>
      </c>
      <c r="AA69" s="1">
        <v>32</v>
      </c>
      <c r="AB69" s="1" t="s">
        <v>92</v>
      </c>
      <c r="AC69" s="1">
        <v>1</v>
      </c>
      <c r="AD69" s="1" t="s">
        <v>95</v>
      </c>
    </row>
    <row r="70" spans="1:30" x14ac:dyDescent="0.2">
      <c r="A70" s="25">
        <v>804629</v>
      </c>
      <c r="B70" s="54" t="s">
        <v>9</v>
      </c>
      <c r="C70" s="25">
        <v>3</v>
      </c>
      <c r="D70" s="12" t="s">
        <v>97</v>
      </c>
      <c r="E70" s="19" t="s">
        <v>98</v>
      </c>
      <c r="F70" s="19">
        <v>0</v>
      </c>
      <c r="G70" s="12" t="s">
        <v>181</v>
      </c>
      <c r="H70" s="25" t="s">
        <v>8</v>
      </c>
      <c r="I70" s="32">
        <v>60</v>
      </c>
      <c r="J70" s="31" t="s">
        <v>103</v>
      </c>
      <c r="K70" s="1">
        <v>0.5</v>
      </c>
      <c r="L70" s="31" t="s">
        <v>92</v>
      </c>
      <c r="M70" s="1">
        <v>2</v>
      </c>
      <c r="N70" s="31" t="s">
        <v>93</v>
      </c>
      <c r="O70" s="1">
        <v>2</v>
      </c>
      <c r="P70" s="31" t="s">
        <v>92</v>
      </c>
      <c r="Q70" s="1">
        <v>0.5</v>
      </c>
      <c r="R70" s="31" t="s">
        <v>93</v>
      </c>
      <c r="S70" s="1">
        <v>2</v>
      </c>
      <c r="T70" s="31" t="s">
        <v>94</v>
      </c>
      <c r="U70" s="1">
        <v>0.5</v>
      </c>
      <c r="V70" s="31" t="s">
        <v>92</v>
      </c>
      <c r="W70" s="1">
        <v>1</v>
      </c>
      <c r="X70" s="31" t="s">
        <v>93</v>
      </c>
      <c r="Y70" s="1">
        <v>0.5</v>
      </c>
      <c r="Z70" s="31" t="s">
        <v>92</v>
      </c>
      <c r="AA70" s="1">
        <v>32</v>
      </c>
      <c r="AB70" s="31" t="s">
        <v>92</v>
      </c>
      <c r="AC70" s="1">
        <v>2</v>
      </c>
      <c r="AD70" s="31" t="s">
        <v>95</v>
      </c>
    </row>
    <row r="71" spans="1:30" x14ac:dyDescent="0.2">
      <c r="A71" s="9">
        <v>805570</v>
      </c>
      <c r="B71" s="54" t="s">
        <v>9</v>
      </c>
      <c r="E71" s="1" t="s">
        <v>330</v>
      </c>
      <c r="F71" s="1"/>
      <c r="G71" s="12" t="s">
        <v>181</v>
      </c>
      <c r="H71" t="s">
        <v>8</v>
      </c>
      <c r="I71">
        <v>48</v>
      </c>
      <c r="J71" s="1" t="s">
        <v>92</v>
      </c>
      <c r="K71" s="1">
        <v>0.12</v>
      </c>
      <c r="L71" s="1" t="s">
        <v>92</v>
      </c>
      <c r="M71" s="1">
        <v>0.5</v>
      </c>
      <c r="N71" s="1" t="s">
        <v>93</v>
      </c>
      <c r="O71" s="1">
        <v>2</v>
      </c>
      <c r="P71" s="1" t="s">
        <v>92</v>
      </c>
      <c r="Q71" s="1">
        <v>0.25</v>
      </c>
      <c r="R71" s="1" t="s">
        <v>93</v>
      </c>
      <c r="S71" s="1">
        <v>2</v>
      </c>
      <c r="T71" s="1" t="s">
        <v>92</v>
      </c>
      <c r="U71" s="1">
        <v>0.12</v>
      </c>
      <c r="V71" s="1" t="s">
        <v>92</v>
      </c>
      <c r="W71" s="1">
        <v>1</v>
      </c>
      <c r="X71" s="1" t="s">
        <v>93</v>
      </c>
      <c r="Y71" s="1">
        <v>0.5</v>
      </c>
      <c r="Z71" s="1" t="s">
        <v>94</v>
      </c>
      <c r="AA71" s="1">
        <v>256</v>
      </c>
      <c r="AB71" s="1" t="s">
        <v>92</v>
      </c>
      <c r="AC71" s="1">
        <v>1</v>
      </c>
      <c r="AD71" s="1" t="s">
        <v>95</v>
      </c>
    </row>
    <row r="72" spans="1:30" x14ac:dyDescent="0.2">
      <c r="A72">
        <v>33</v>
      </c>
      <c r="B72" s="1" t="s">
        <v>174</v>
      </c>
      <c r="C72">
        <v>2</v>
      </c>
      <c r="D72" s="12" t="s">
        <v>104</v>
      </c>
      <c r="E72" s="19" t="s">
        <v>105</v>
      </c>
      <c r="F72" s="19">
        <v>1</v>
      </c>
      <c r="G72" s="12" t="s">
        <v>181</v>
      </c>
      <c r="H72" t="s">
        <v>8</v>
      </c>
      <c r="I72">
        <v>47</v>
      </c>
      <c r="J72" s="31" t="s">
        <v>11</v>
      </c>
      <c r="K72" s="1">
        <v>0.25</v>
      </c>
      <c r="L72" s="31" t="s">
        <v>173</v>
      </c>
      <c r="M72" s="1">
        <v>0.5</v>
      </c>
      <c r="N72" s="31" t="s">
        <v>93</v>
      </c>
      <c r="O72" s="1">
        <v>2</v>
      </c>
      <c r="P72" s="31" t="s">
        <v>173</v>
      </c>
      <c r="Q72" s="1">
        <v>0.25</v>
      </c>
      <c r="R72" s="31" t="s">
        <v>175</v>
      </c>
      <c r="S72" s="1">
        <v>2</v>
      </c>
      <c r="T72" s="31" t="s">
        <v>11</v>
      </c>
      <c r="U72" s="1">
        <v>0.25</v>
      </c>
      <c r="V72" s="31" t="s">
        <v>173</v>
      </c>
      <c r="W72" s="1">
        <v>1</v>
      </c>
      <c r="X72" s="31" t="s">
        <v>175</v>
      </c>
      <c r="Y72" s="1">
        <v>0.5</v>
      </c>
      <c r="Z72" s="31" t="s">
        <v>11</v>
      </c>
      <c r="AA72" s="1">
        <v>256</v>
      </c>
      <c r="AB72" s="31" t="s">
        <v>173</v>
      </c>
      <c r="AC72" s="1">
        <v>2</v>
      </c>
      <c r="AD72" s="31" t="s">
        <v>176</v>
      </c>
    </row>
    <row r="73" spans="1:30" x14ac:dyDescent="0.2">
      <c r="A73">
        <v>386</v>
      </c>
      <c r="B73" s="1" t="s">
        <v>174</v>
      </c>
      <c r="C73">
        <v>1</v>
      </c>
      <c r="D73" s="12" t="s">
        <v>104</v>
      </c>
      <c r="E73" s="19" t="s">
        <v>105</v>
      </c>
      <c r="F73" s="19">
        <v>1</v>
      </c>
      <c r="G73" s="12" t="s">
        <v>181</v>
      </c>
      <c r="H73" t="s">
        <v>8</v>
      </c>
      <c r="I73">
        <v>48</v>
      </c>
      <c r="J73" s="31" t="s">
        <v>11</v>
      </c>
      <c r="K73" s="1">
        <v>0.25</v>
      </c>
      <c r="L73" s="31" t="s">
        <v>173</v>
      </c>
      <c r="M73" s="1">
        <v>0.5</v>
      </c>
      <c r="N73" s="31" t="s">
        <v>93</v>
      </c>
      <c r="O73" s="1">
        <v>2</v>
      </c>
      <c r="P73" s="31" t="s">
        <v>173</v>
      </c>
      <c r="Q73" s="1">
        <v>0.25</v>
      </c>
      <c r="R73" s="31" t="s">
        <v>175</v>
      </c>
      <c r="S73" s="1">
        <v>2</v>
      </c>
      <c r="T73" s="31" t="s">
        <v>11</v>
      </c>
      <c r="U73" s="1">
        <v>0.5</v>
      </c>
      <c r="V73" s="31" t="s">
        <v>173</v>
      </c>
      <c r="W73" s="1">
        <v>1</v>
      </c>
      <c r="X73" s="31" t="s">
        <v>175</v>
      </c>
      <c r="Y73" s="1">
        <v>0.5</v>
      </c>
      <c r="Z73" s="31" t="s">
        <v>11</v>
      </c>
      <c r="AA73" s="1">
        <v>256</v>
      </c>
      <c r="AB73" s="31" t="s">
        <v>173</v>
      </c>
      <c r="AC73" s="1">
        <v>2</v>
      </c>
      <c r="AD73" s="31" t="s">
        <v>176</v>
      </c>
    </row>
    <row r="74" spans="1:30" x14ac:dyDescent="0.2">
      <c r="A74">
        <v>460</v>
      </c>
      <c r="B74" s="1" t="s">
        <v>174</v>
      </c>
      <c r="C74">
        <v>2</v>
      </c>
      <c r="D74" s="12" t="s">
        <v>104</v>
      </c>
      <c r="E74" s="19" t="s">
        <v>105</v>
      </c>
      <c r="F74" s="19">
        <v>1</v>
      </c>
      <c r="G74" s="12" t="s">
        <v>181</v>
      </c>
      <c r="H74" t="s">
        <v>8</v>
      </c>
      <c r="I74">
        <v>49</v>
      </c>
      <c r="J74" s="31" t="s">
        <v>173</v>
      </c>
      <c r="K74" s="1">
        <v>0.12</v>
      </c>
      <c r="L74" s="31" t="s">
        <v>173</v>
      </c>
      <c r="M74" s="1">
        <v>0.5</v>
      </c>
      <c r="N74" s="31" t="s">
        <v>93</v>
      </c>
      <c r="O74" s="1">
        <v>2</v>
      </c>
      <c r="P74" s="31" t="s">
        <v>173</v>
      </c>
      <c r="Q74" s="1">
        <v>0.25</v>
      </c>
      <c r="R74" s="31" t="s">
        <v>175</v>
      </c>
      <c r="S74" s="1">
        <v>2</v>
      </c>
      <c r="T74" s="31" t="s">
        <v>173</v>
      </c>
      <c r="U74" s="1">
        <v>0.12</v>
      </c>
      <c r="V74" s="31" t="s">
        <v>173</v>
      </c>
      <c r="W74" s="1">
        <v>1</v>
      </c>
      <c r="X74" s="31" t="s">
        <v>175</v>
      </c>
      <c r="Y74" s="1">
        <v>0.5</v>
      </c>
      <c r="Z74" s="31" t="s">
        <v>173</v>
      </c>
      <c r="AA74" s="1">
        <v>256</v>
      </c>
      <c r="AB74" s="31" t="s">
        <v>173</v>
      </c>
      <c r="AC74" s="1">
        <v>2</v>
      </c>
      <c r="AD74" s="31" t="s">
        <v>176</v>
      </c>
    </row>
    <row r="75" spans="1:30" x14ac:dyDescent="0.2">
      <c r="A75">
        <v>618</v>
      </c>
      <c r="B75" s="1" t="s">
        <v>174</v>
      </c>
      <c r="C75">
        <v>3</v>
      </c>
      <c r="D75" s="12" t="s">
        <v>104</v>
      </c>
      <c r="E75" s="19" t="s">
        <v>105</v>
      </c>
      <c r="F75" s="19">
        <v>1</v>
      </c>
      <c r="G75" s="12" t="s">
        <v>181</v>
      </c>
      <c r="H75" t="s">
        <v>11</v>
      </c>
      <c r="I75">
        <v>50</v>
      </c>
      <c r="J75" s="31" t="s">
        <v>11</v>
      </c>
      <c r="K75" s="1">
        <v>0.12</v>
      </c>
      <c r="L75" s="31" t="s">
        <v>173</v>
      </c>
      <c r="M75" s="1">
        <v>0.5</v>
      </c>
      <c r="N75" s="31" t="s">
        <v>93</v>
      </c>
      <c r="O75" s="1">
        <v>2</v>
      </c>
      <c r="P75" s="31" t="s">
        <v>173</v>
      </c>
      <c r="Q75" s="1">
        <v>0.25</v>
      </c>
      <c r="R75" s="31" t="s">
        <v>175</v>
      </c>
      <c r="S75" s="1">
        <v>2</v>
      </c>
      <c r="T75" s="31" t="s">
        <v>11</v>
      </c>
      <c r="U75" s="1">
        <v>0.25</v>
      </c>
      <c r="V75" s="31" t="s">
        <v>173</v>
      </c>
      <c r="W75" s="1">
        <v>1</v>
      </c>
      <c r="X75" s="31" t="s">
        <v>175</v>
      </c>
      <c r="Y75" s="1">
        <v>0.5</v>
      </c>
      <c r="Z75" s="31" t="s">
        <v>11</v>
      </c>
      <c r="AA75" s="1">
        <v>256</v>
      </c>
      <c r="AB75" s="31" t="s">
        <v>173</v>
      </c>
      <c r="AC75" s="1">
        <v>2</v>
      </c>
      <c r="AD75" s="31" t="s">
        <v>176</v>
      </c>
    </row>
    <row r="76" spans="1:30" x14ac:dyDescent="0.2">
      <c r="A76">
        <v>641</v>
      </c>
      <c r="B76" s="1" t="s">
        <v>174</v>
      </c>
      <c r="C76">
        <v>1</v>
      </c>
      <c r="D76" s="12" t="s">
        <v>104</v>
      </c>
      <c r="E76" s="19" t="s">
        <v>105</v>
      </c>
      <c r="F76" s="19">
        <v>1</v>
      </c>
      <c r="G76" s="12" t="s">
        <v>181</v>
      </c>
      <c r="H76" t="s">
        <v>8</v>
      </c>
      <c r="I76">
        <v>51</v>
      </c>
      <c r="J76" s="31" t="s">
        <v>173</v>
      </c>
      <c r="K76" s="1">
        <v>0.12</v>
      </c>
      <c r="L76" s="31" t="s">
        <v>173</v>
      </c>
      <c r="M76" s="1">
        <v>0.5</v>
      </c>
      <c r="N76" s="31" t="s">
        <v>93</v>
      </c>
      <c r="O76" s="1">
        <v>2</v>
      </c>
      <c r="P76" s="31" t="s">
        <v>11</v>
      </c>
      <c r="Q76" s="1">
        <v>4</v>
      </c>
      <c r="R76" s="31" t="s">
        <v>175</v>
      </c>
      <c r="S76" s="1">
        <v>2</v>
      </c>
      <c r="T76" s="31" t="s">
        <v>173</v>
      </c>
      <c r="U76" s="1">
        <v>0.12</v>
      </c>
      <c r="V76" s="31" t="s">
        <v>173</v>
      </c>
      <c r="W76" s="1">
        <v>1</v>
      </c>
      <c r="X76" s="31" t="s">
        <v>175</v>
      </c>
      <c r="Y76" s="1">
        <v>0.5</v>
      </c>
      <c r="Z76" s="31" t="s">
        <v>173</v>
      </c>
      <c r="AA76" s="1">
        <v>128</v>
      </c>
      <c r="AB76" s="31" t="s">
        <v>173</v>
      </c>
      <c r="AC76" s="1">
        <v>2</v>
      </c>
      <c r="AD76" s="31" t="s">
        <v>176</v>
      </c>
    </row>
    <row r="77" spans="1:30" x14ac:dyDescent="0.2">
      <c r="A77">
        <v>925</v>
      </c>
      <c r="B77" s="1" t="s">
        <v>174</v>
      </c>
      <c r="C77">
        <v>1</v>
      </c>
      <c r="D77" s="12" t="s">
        <v>90</v>
      </c>
      <c r="E77" s="19" t="s">
        <v>91</v>
      </c>
      <c r="F77" s="19">
        <v>0</v>
      </c>
      <c r="G77" s="12" t="s">
        <v>181</v>
      </c>
      <c r="H77" t="s">
        <v>8</v>
      </c>
      <c r="I77">
        <v>52</v>
      </c>
      <c r="J77" s="31" t="s">
        <v>173</v>
      </c>
      <c r="K77" s="1">
        <v>0.12</v>
      </c>
      <c r="L77" s="31" t="s">
        <v>173</v>
      </c>
      <c r="M77" s="1">
        <v>0.5</v>
      </c>
      <c r="N77" s="31" t="s">
        <v>93</v>
      </c>
      <c r="O77" s="1">
        <v>2</v>
      </c>
      <c r="P77" s="31" t="s">
        <v>177</v>
      </c>
      <c r="Q77" s="1">
        <v>4</v>
      </c>
      <c r="R77" s="31" t="s">
        <v>175</v>
      </c>
      <c r="S77" s="1">
        <v>2</v>
      </c>
      <c r="T77" s="31" t="s">
        <v>173</v>
      </c>
      <c r="U77" s="1">
        <v>0.12</v>
      </c>
      <c r="V77" s="31" t="s">
        <v>173</v>
      </c>
      <c r="W77" s="1">
        <v>1</v>
      </c>
      <c r="X77" s="31" t="s">
        <v>175</v>
      </c>
      <c r="Y77" s="1">
        <v>0.5</v>
      </c>
      <c r="Z77" s="31" t="s">
        <v>173</v>
      </c>
      <c r="AA77" s="1">
        <v>32</v>
      </c>
      <c r="AB77" s="31" t="s">
        <v>173</v>
      </c>
      <c r="AC77" s="1">
        <v>1</v>
      </c>
      <c r="AD77" s="31" t="s">
        <v>176</v>
      </c>
    </row>
    <row r="78" spans="1:30" x14ac:dyDescent="0.2">
      <c r="A78">
        <v>1053</v>
      </c>
      <c r="B78" s="1" t="s">
        <v>174</v>
      </c>
      <c r="C78">
        <v>2</v>
      </c>
      <c r="D78" s="12" t="s">
        <v>104</v>
      </c>
      <c r="E78" s="19" t="s">
        <v>105</v>
      </c>
      <c r="F78" s="19">
        <v>0</v>
      </c>
      <c r="G78" s="12" t="s">
        <v>181</v>
      </c>
      <c r="H78" t="s">
        <v>8</v>
      </c>
      <c r="I78">
        <v>53</v>
      </c>
      <c r="J78" s="31" t="s">
        <v>173</v>
      </c>
      <c r="K78" s="1">
        <v>0.12</v>
      </c>
      <c r="L78" s="31" t="s">
        <v>173</v>
      </c>
      <c r="M78" s="1">
        <v>0.5</v>
      </c>
      <c r="N78" s="31" t="s">
        <v>93</v>
      </c>
      <c r="O78" s="1">
        <v>2</v>
      </c>
      <c r="P78" s="31" t="s">
        <v>173</v>
      </c>
      <c r="Q78" s="1">
        <v>0.25</v>
      </c>
      <c r="R78" s="31" t="s">
        <v>175</v>
      </c>
      <c r="S78" s="1">
        <v>2</v>
      </c>
      <c r="T78" s="31" t="s">
        <v>173</v>
      </c>
      <c r="U78" s="1">
        <v>0.12</v>
      </c>
      <c r="V78" s="31" t="s">
        <v>173</v>
      </c>
      <c r="W78" s="1">
        <v>1</v>
      </c>
      <c r="X78" s="31" t="s">
        <v>175</v>
      </c>
      <c r="Y78" s="1">
        <v>0.5</v>
      </c>
      <c r="Z78" s="31" t="s">
        <v>173</v>
      </c>
      <c r="AA78" s="1">
        <v>128</v>
      </c>
      <c r="AB78" s="31" t="s">
        <v>173</v>
      </c>
      <c r="AC78" s="1">
        <v>1</v>
      </c>
      <c r="AD78" s="31" t="s">
        <v>176</v>
      </c>
    </row>
    <row r="79" spans="1:30" x14ac:dyDescent="0.2">
      <c r="A79">
        <v>1053</v>
      </c>
      <c r="B79" s="1" t="s">
        <v>174</v>
      </c>
      <c r="C79">
        <v>2</v>
      </c>
      <c r="D79" s="12" t="s">
        <v>104</v>
      </c>
      <c r="E79" s="19" t="s">
        <v>105</v>
      </c>
      <c r="F79" s="19">
        <v>1</v>
      </c>
      <c r="G79" s="12" t="s">
        <v>181</v>
      </c>
      <c r="H79" t="s">
        <v>11</v>
      </c>
      <c r="I79">
        <v>54</v>
      </c>
      <c r="J79" s="31" t="s">
        <v>11</v>
      </c>
      <c r="K79" s="1">
        <v>0.12</v>
      </c>
      <c r="L79" s="31" t="s">
        <v>173</v>
      </c>
      <c r="M79" s="1">
        <v>0.5</v>
      </c>
      <c r="N79" s="31" t="s">
        <v>93</v>
      </c>
      <c r="O79" s="1">
        <v>2</v>
      </c>
      <c r="P79" s="31" t="s">
        <v>173</v>
      </c>
      <c r="Q79" s="1">
        <v>0.25</v>
      </c>
      <c r="R79" s="31" t="s">
        <v>175</v>
      </c>
      <c r="S79" s="1">
        <v>2</v>
      </c>
      <c r="T79" s="31" t="s">
        <v>11</v>
      </c>
      <c r="U79" s="1">
        <v>0.25</v>
      </c>
      <c r="V79" s="31" t="s">
        <v>173</v>
      </c>
      <c r="W79" s="1">
        <v>1</v>
      </c>
      <c r="X79" s="31" t="s">
        <v>175</v>
      </c>
      <c r="Y79" s="1">
        <v>0.5</v>
      </c>
      <c r="Z79" s="31" t="s">
        <v>11</v>
      </c>
      <c r="AA79" s="1">
        <v>256</v>
      </c>
      <c r="AB79" s="31" t="s">
        <v>173</v>
      </c>
      <c r="AC79" s="1">
        <v>2</v>
      </c>
      <c r="AD79" s="31" t="s">
        <v>176</v>
      </c>
    </row>
    <row r="80" spans="1:30" x14ac:dyDescent="0.2">
      <c r="A80">
        <v>1085</v>
      </c>
      <c r="B80" s="1" t="s">
        <v>174</v>
      </c>
      <c r="C80">
        <v>3</v>
      </c>
      <c r="D80" s="12" t="s">
        <v>104</v>
      </c>
      <c r="E80" s="19" t="s">
        <v>105</v>
      </c>
      <c r="F80" s="19">
        <v>1</v>
      </c>
      <c r="G80" s="12" t="s">
        <v>181</v>
      </c>
      <c r="H80" t="s">
        <v>11</v>
      </c>
      <c r="I80">
        <v>55</v>
      </c>
      <c r="J80" s="31" t="s">
        <v>11</v>
      </c>
      <c r="K80" s="1">
        <v>0.12</v>
      </c>
      <c r="L80" s="31" t="s">
        <v>173</v>
      </c>
      <c r="M80" s="1">
        <v>0.5</v>
      </c>
      <c r="N80" s="31" t="s">
        <v>93</v>
      </c>
      <c r="O80" s="1">
        <v>2</v>
      </c>
      <c r="P80" s="31" t="s">
        <v>173</v>
      </c>
      <c r="Q80" s="1">
        <v>0.25</v>
      </c>
      <c r="R80" s="31" t="s">
        <v>175</v>
      </c>
      <c r="S80" s="1">
        <v>2</v>
      </c>
      <c r="T80" s="31" t="s">
        <v>11</v>
      </c>
      <c r="U80" s="1">
        <v>0.25</v>
      </c>
      <c r="V80" s="31" t="s">
        <v>173</v>
      </c>
      <c r="W80" s="1">
        <v>1</v>
      </c>
      <c r="X80" s="31" t="s">
        <v>175</v>
      </c>
      <c r="Y80" s="1">
        <v>0.5</v>
      </c>
      <c r="Z80" s="31" t="s">
        <v>11</v>
      </c>
      <c r="AA80" s="1">
        <v>256</v>
      </c>
      <c r="AB80" s="31" t="s">
        <v>173</v>
      </c>
      <c r="AC80" s="1">
        <v>2</v>
      </c>
      <c r="AD80" s="31" t="s">
        <v>176</v>
      </c>
    </row>
    <row r="81" spans="1:30" x14ac:dyDescent="0.2">
      <c r="A81">
        <v>1278</v>
      </c>
      <c r="B81" s="1" t="s">
        <v>174</v>
      </c>
      <c r="C81">
        <v>1</v>
      </c>
      <c r="D81" s="12" t="s">
        <v>90</v>
      </c>
      <c r="E81" s="19" t="s">
        <v>91</v>
      </c>
      <c r="F81" s="19">
        <v>0</v>
      </c>
      <c r="G81" s="12" t="s">
        <v>181</v>
      </c>
      <c r="H81" t="s">
        <v>8</v>
      </c>
      <c r="I81">
        <v>56</v>
      </c>
      <c r="J81" s="31" t="s">
        <v>173</v>
      </c>
      <c r="K81" s="1">
        <v>0.12</v>
      </c>
      <c r="L81" s="31" t="s">
        <v>173</v>
      </c>
      <c r="M81" s="1">
        <v>0.5</v>
      </c>
      <c r="N81" s="31" t="s">
        <v>93</v>
      </c>
      <c r="O81" s="1">
        <v>2</v>
      </c>
      <c r="P81" s="31" t="s">
        <v>173</v>
      </c>
      <c r="Q81" s="1">
        <v>0.5</v>
      </c>
      <c r="R81" s="31" t="s">
        <v>175</v>
      </c>
      <c r="S81" s="1">
        <v>2</v>
      </c>
      <c r="T81" s="31" t="s">
        <v>173</v>
      </c>
      <c r="U81" s="1">
        <v>0.12</v>
      </c>
      <c r="V81" s="31" t="s">
        <v>173</v>
      </c>
      <c r="W81" s="1">
        <v>1</v>
      </c>
      <c r="X81" s="31" t="s">
        <v>175</v>
      </c>
      <c r="Y81" s="1">
        <v>0.5</v>
      </c>
      <c r="Z81" s="31" t="s">
        <v>173</v>
      </c>
      <c r="AA81" s="1">
        <v>32</v>
      </c>
      <c r="AB81" s="31" t="s">
        <v>173</v>
      </c>
      <c r="AC81" s="1">
        <v>1</v>
      </c>
      <c r="AD81" s="31" t="s">
        <v>176</v>
      </c>
    </row>
    <row r="82" spans="1:30" x14ac:dyDescent="0.2">
      <c r="A82">
        <v>1278</v>
      </c>
      <c r="B82" s="1" t="s">
        <v>174</v>
      </c>
      <c r="C82">
        <v>1</v>
      </c>
      <c r="D82" s="12" t="s">
        <v>90</v>
      </c>
      <c r="E82" s="19" t="s">
        <v>91</v>
      </c>
      <c r="F82" s="19">
        <v>0</v>
      </c>
      <c r="G82" s="12" t="s">
        <v>181</v>
      </c>
      <c r="H82" t="s">
        <v>11</v>
      </c>
      <c r="I82">
        <v>57</v>
      </c>
      <c r="J82" s="31" t="s">
        <v>173</v>
      </c>
      <c r="K82" s="1">
        <v>0.12</v>
      </c>
      <c r="L82" s="31" t="s">
        <v>173</v>
      </c>
      <c r="M82" s="1">
        <v>0.5</v>
      </c>
      <c r="N82" s="31" t="s">
        <v>93</v>
      </c>
      <c r="O82" s="1">
        <v>2</v>
      </c>
      <c r="P82" s="31" t="s">
        <v>177</v>
      </c>
      <c r="Q82" s="1">
        <v>4</v>
      </c>
      <c r="R82" s="31" t="s">
        <v>175</v>
      </c>
      <c r="S82" s="1">
        <v>2</v>
      </c>
      <c r="T82" s="31" t="s">
        <v>173</v>
      </c>
      <c r="U82" s="1">
        <v>0.12</v>
      </c>
      <c r="V82" s="31" t="s">
        <v>173</v>
      </c>
      <c r="W82" s="1">
        <v>1</v>
      </c>
      <c r="X82" s="31" t="s">
        <v>175</v>
      </c>
      <c r="Y82" s="1">
        <v>0.5</v>
      </c>
      <c r="Z82" s="31" t="s">
        <v>173</v>
      </c>
      <c r="AA82" s="1">
        <v>32</v>
      </c>
      <c r="AB82" s="31" t="s">
        <v>173</v>
      </c>
      <c r="AC82" s="1">
        <v>1</v>
      </c>
      <c r="AD82" s="31" t="s">
        <v>176</v>
      </c>
    </row>
    <row r="83" spans="1:30" x14ac:dyDescent="0.2">
      <c r="A83">
        <v>1612</v>
      </c>
      <c r="B83" s="1" t="s">
        <v>174</v>
      </c>
      <c r="C83">
        <v>1</v>
      </c>
      <c r="D83" s="12" t="s">
        <v>90</v>
      </c>
      <c r="E83" s="19" t="s">
        <v>91</v>
      </c>
      <c r="F83" s="19">
        <v>0</v>
      </c>
      <c r="G83" s="12" t="s">
        <v>181</v>
      </c>
      <c r="H83" t="s">
        <v>8</v>
      </c>
      <c r="I83">
        <v>58</v>
      </c>
      <c r="J83" s="31" t="s">
        <v>173</v>
      </c>
      <c r="K83" s="1">
        <v>0.12</v>
      </c>
      <c r="L83" s="31" t="s">
        <v>173</v>
      </c>
      <c r="M83" s="1">
        <v>1</v>
      </c>
      <c r="N83" s="31" t="s">
        <v>93</v>
      </c>
      <c r="O83" s="1">
        <v>2</v>
      </c>
      <c r="P83" s="31" t="s">
        <v>173</v>
      </c>
      <c r="Q83" s="1">
        <v>0.25</v>
      </c>
      <c r="R83" s="31" t="s">
        <v>175</v>
      </c>
      <c r="S83" s="1">
        <v>2</v>
      </c>
      <c r="T83" s="31" t="s">
        <v>173</v>
      </c>
      <c r="U83" s="1">
        <v>0.12</v>
      </c>
      <c r="V83" s="31" t="s">
        <v>173</v>
      </c>
      <c r="W83" s="1">
        <v>1</v>
      </c>
      <c r="X83" s="31" t="s">
        <v>175</v>
      </c>
      <c r="Y83" s="1">
        <v>0.5</v>
      </c>
      <c r="Z83" s="31" t="s">
        <v>173</v>
      </c>
      <c r="AA83" s="1">
        <v>32</v>
      </c>
      <c r="AB83" s="31" t="s">
        <v>173</v>
      </c>
      <c r="AC83" s="1">
        <v>1</v>
      </c>
      <c r="AD83" s="31" t="s">
        <v>176</v>
      </c>
    </row>
    <row r="84" spans="1:30" x14ac:dyDescent="0.2">
      <c r="A84">
        <v>1612</v>
      </c>
      <c r="B84" s="1" t="s">
        <v>174</v>
      </c>
      <c r="C84">
        <v>1</v>
      </c>
      <c r="D84" s="12" t="s">
        <v>90</v>
      </c>
      <c r="E84" s="19" t="s">
        <v>91</v>
      </c>
      <c r="F84" s="19">
        <v>0</v>
      </c>
      <c r="G84" s="12" t="s">
        <v>181</v>
      </c>
      <c r="H84" t="s">
        <v>11</v>
      </c>
      <c r="I84">
        <v>59</v>
      </c>
      <c r="J84" s="31" t="s">
        <v>173</v>
      </c>
      <c r="K84" s="1">
        <v>0.12</v>
      </c>
      <c r="L84" s="31" t="s">
        <v>173</v>
      </c>
      <c r="M84" s="1">
        <v>0.5</v>
      </c>
      <c r="N84" s="31" t="s">
        <v>93</v>
      </c>
      <c r="O84" s="1">
        <v>2</v>
      </c>
      <c r="P84" s="31" t="s">
        <v>173</v>
      </c>
      <c r="Q84" s="1">
        <v>0.25</v>
      </c>
      <c r="R84" s="31" t="s">
        <v>175</v>
      </c>
      <c r="S84" s="1">
        <v>2</v>
      </c>
      <c r="T84" s="31" t="s">
        <v>173</v>
      </c>
      <c r="U84" s="1">
        <v>0.12</v>
      </c>
      <c r="V84" s="31" t="s">
        <v>173</v>
      </c>
      <c r="W84" s="1">
        <v>1</v>
      </c>
      <c r="X84" s="31" t="s">
        <v>175</v>
      </c>
      <c r="Y84" s="1">
        <v>0.5</v>
      </c>
      <c r="Z84" s="31" t="s">
        <v>173</v>
      </c>
      <c r="AA84" s="1">
        <v>32</v>
      </c>
      <c r="AB84" s="31" t="s">
        <v>173</v>
      </c>
      <c r="AC84" s="1">
        <v>1</v>
      </c>
      <c r="AD84" s="31" t="s">
        <v>176</v>
      </c>
    </row>
    <row r="85" spans="1:30" x14ac:dyDescent="0.2">
      <c r="A85">
        <v>1864</v>
      </c>
      <c r="B85" s="1" t="s">
        <v>174</v>
      </c>
      <c r="C85">
        <v>3</v>
      </c>
      <c r="D85" s="12" t="s">
        <v>104</v>
      </c>
      <c r="E85" s="19" t="s">
        <v>105</v>
      </c>
      <c r="F85" s="19">
        <v>1</v>
      </c>
      <c r="G85" s="12" t="s">
        <v>181</v>
      </c>
      <c r="H85" t="s">
        <v>8</v>
      </c>
      <c r="I85">
        <v>60</v>
      </c>
      <c r="J85" s="31" t="s">
        <v>173</v>
      </c>
      <c r="K85" s="1">
        <v>0.12</v>
      </c>
      <c r="L85" s="31" t="s">
        <v>173</v>
      </c>
      <c r="M85" s="1">
        <v>0.5</v>
      </c>
      <c r="N85" s="31" t="s">
        <v>93</v>
      </c>
      <c r="O85" s="1">
        <v>2</v>
      </c>
      <c r="P85" s="31" t="s">
        <v>173</v>
      </c>
      <c r="Q85" s="1">
        <v>0.25</v>
      </c>
      <c r="R85" s="31" t="s">
        <v>175</v>
      </c>
      <c r="S85" s="1">
        <v>2</v>
      </c>
      <c r="T85" s="31" t="s">
        <v>173</v>
      </c>
      <c r="U85" s="1">
        <v>0.12</v>
      </c>
      <c r="V85" s="31" t="s">
        <v>173</v>
      </c>
      <c r="W85" s="1">
        <v>1</v>
      </c>
      <c r="X85" s="31" t="s">
        <v>175</v>
      </c>
      <c r="Y85" s="1">
        <v>0.5</v>
      </c>
      <c r="Z85" s="31" t="s">
        <v>11</v>
      </c>
      <c r="AA85" s="1">
        <v>256</v>
      </c>
      <c r="AB85" s="31" t="s">
        <v>173</v>
      </c>
      <c r="AC85" s="1">
        <v>2</v>
      </c>
      <c r="AD85" s="31" t="s">
        <v>176</v>
      </c>
    </row>
    <row r="86" spans="1:30" x14ac:dyDescent="0.2">
      <c r="A86">
        <v>2504</v>
      </c>
      <c r="B86" s="1" t="s">
        <v>174</v>
      </c>
      <c r="C86">
        <v>2</v>
      </c>
      <c r="D86" s="12" t="s">
        <v>90</v>
      </c>
      <c r="E86" s="19" t="s">
        <v>91</v>
      </c>
      <c r="F86" s="19">
        <v>0</v>
      </c>
      <c r="G86" s="12" t="s">
        <v>181</v>
      </c>
      <c r="H86" t="s">
        <v>11</v>
      </c>
      <c r="I86">
        <v>61</v>
      </c>
      <c r="J86" s="31" t="s">
        <v>173</v>
      </c>
      <c r="K86" s="1">
        <v>0.12</v>
      </c>
      <c r="L86" s="31" t="s">
        <v>173</v>
      </c>
      <c r="M86" s="1">
        <v>0.5</v>
      </c>
      <c r="N86" s="31" t="s">
        <v>93</v>
      </c>
      <c r="O86" s="1">
        <v>2</v>
      </c>
      <c r="P86" s="31" t="s">
        <v>177</v>
      </c>
      <c r="Q86" s="1">
        <v>4</v>
      </c>
      <c r="R86" s="31" t="s">
        <v>175</v>
      </c>
      <c r="S86" s="1">
        <v>2</v>
      </c>
      <c r="T86" s="31" t="s">
        <v>173</v>
      </c>
      <c r="U86" s="1">
        <v>0.12</v>
      </c>
      <c r="V86" s="31" t="s">
        <v>173</v>
      </c>
      <c r="W86" s="1">
        <v>1</v>
      </c>
      <c r="X86" s="31" t="s">
        <v>175</v>
      </c>
      <c r="Y86" s="1">
        <v>0.5</v>
      </c>
      <c r="Z86" s="31" t="s">
        <v>173</v>
      </c>
      <c r="AA86" s="1">
        <v>32</v>
      </c>
      <c r="AB86" s="31" t="s">
        <v>173</v>
      </c>
      <c r="AC86" s="1">
        <v>1</v>
      </c>
      <c r="AD86" s="31" t="s">
        <v>176</v>
      </c>
    </row>
    <row r="87" spans="1:30" x14ac:dyDescent="0.2">
      <c r="A87">
        <v>2615</v>
      </c>
      <c r="B87" s="1" t="s">
        <v>174</v>
      </c>
      <c r="C87">
        <v>2</v>
      </c>
      <c r="D87" s="12" t="s">
        <v>108</v>
      </c>
      <c r="E87" s="19" t="s">
        <v>338</v>
      </c>
      <c r="F87" s="19">
        <v>1</v>
      </c>
      <c r="G87" s="12" t="s">
        <v>181</v>
      </c>
      <c r="H87" t="s">
        <v>11</v>
      </c>
      <c r="I87">
        <v>62</v>
      </c>
      <c r="J87" s="31" t="s">
        <v>11</v>
      </c>
      <c r="K87" s="1">
        <v>0.12</v>
      </c>
      <c r="L87" s="31" t="s">
        <v>173</v>
      </c>
      <c r="M87" s="1">
        <v>0.5</v>
      </c>
      <c r="N87" s="31" t="s">
        <v>93</v>
      </c>
      <c r="O87" s="1">
        <v>2</v>
      </c>
      <c r="P87" s="31" t="s">
        <v>173</v>
      </c>
      <c r="Q87" s="1">
        <v>0.25</v>
      </c>
      <c r="R87" s="31" t="s">
        <v>175</v>
      </c>
      <c r="S87" s="1">
        <v>2</v>
      </c>
      <c r="T87" s="31" t="s">
        <v>11</v>
      </c>
      <c r="U87" s="1">
        <v>0.25</v>
      </c>
      <c r="V87" s="31" t="s">
        <v>173</v>
      </c>
      <c r="W87" s="1">
        <v>1</v>
      </c>
      <c r="X87" s="31" t="s">
        <v>175</v>
      </c>
      <c r="Y87" s="1">
        <v>0.5</v>
      </c>
      <c r="Z87" s="31" t="s">
        <v>11</v>
      </c>
      <c r="AA87" s="1">
        <v>256</v>
      </c>
      <c r="AB87" s="31" t="s">
        <v>173</v>
      </c>
      <c r="AC87" s="1">
        <v>2</v>
      </c>
      <c r="AD87" s="31" t="s">
        <v>176</v>
      </c>
    </row>
    <row r="88" spans="1:30" x14ac:dyDescent="0.2">
      <c r="A88">
        <v>2707</v>
      </c>
      <c r="B88" s="1" t="s">
        <v>174</v>
      </c>
      <c r="C88">
        <v>1</v>
      </c>
      <c r="D88" s="12" t="s">
        <v>90</v>
      </c>
      <c r="E88" s="19" t="s">
        <v>91</v>
      </c>
      <c r="F88" s="19">
        <v>0</v>
      </c>
      <c r="G88" s="12" t="s">
        <v>181</v>
      </c>
      <c r="H88" t="s">
        <v>8</v>
      </c>
      <c r="I88">
        <v>63</v>
      </c>
      <c r="J88" s="31" t="s">
        <v>173</v>
      </c>
      <c r="K88" s="1">
        <v>0.12</v>
      </c>
      <c r="L88" s="31" t="s">
        <v>173</v>
      </c>
      <c r="M88" s="1">
        <v>1</v>
      </c>
      <c r="N88" s="31" t="s">
        <v>93</v>
      </c>
      <c r="O88" s="1">
        <v>2</v>
      </c>
      <c r="P88" s="31" t="s">
        <v>173</v>
      </c>
      <c r="Q88" s="1">
        <v>0.25</v>
      </c>
      <c r="R88" s="31" t="s">
        <v>175</v>
      </c>
      <c r="S88" s="1">
        <v>2</v>
      </c>
      <c r="T88" s="31" t="s">
        <v>173</v>
      </c>
      <c r="U88" s="1">
        <v>0.12</v>
      </c>
      <c r="V88" s="31" t="s">
        <v>173</v>
      </c>
      <c r="W88" s="1">
        <v>1</v>
      </c>
      <c r="X88" s="31" t="s">
        <v>175</v>
      </c>
      <c r="Y88" s="1">
        <v>0.5</v>
      </c>
      <c r="Z88" s="31" t="s">
        <v>11</v>
      </c>
      <c r="AA88" s="1">
        <v>256</v>
      </c>
      <c r="AB88" s="31" t="s">
        <v>173</v>
      </c>
      <c r="AC88" s="1">
        <v>1</v>
      </c>
      <c r="AD88" s="31" t="s">
        <v>176</v>
      </c>
    </row>
    <row r="89" spans="1:30" x14ac:dyDescent="0.2">
      <c r="A89">
        <v>2778</v>
      </c>
      <c r="B89" s="1" t="s">
        <v>174</v>
      </c>
      <c r="C89">
        <v>2</v>
      </c>
      <c r="D89" s="12" t="s">
        <v>90</v>
      </c>
      <c r="E89" s="19" t="s">
        <v>91</v>
      </c>
      <c r="F89" s="19">
        <v>0</v>
      </c>
      <c r="G89" s="12" t="s">
        <v>181</v>
      </c>
      <c r="H89" t="s">
        <v>11</v>
      </c>
      <c r="I89">
        <v>64</v>
      </c>
      <c r="J89" s="31" t="s">
        <v>173</v>
      </c>
      <c r="K89" s="1">
        <v>0.12</v>
      </c>
      <c r="L89" s="31" t="s">
        <v>173</v>
      </c>
      <c r="M89" s="1">
        <v>1</v>
      </c>
      <c r="N89" s="31" t="s">
        <v>93</v>
      </c>
      <c r="O89" s="1">
        <v>2</v>
      </c>
      <c r="P89" s="31" t="s">
        <v>173</v>
      </c>
      <c r="Q89" s="1">
        <v>0.25</v>
      </c>
      <c r="R89" s="31" t="s">
        <v>175</v>
      </c>
      <c r="S89" s="1">
        <v>2</v>
      </c>
      <c r="T89" s="31" t="s">
        <v>173</v>
      </c>
      <c r="U89" s="1">
        <v>0.12</v>
      </c>
      <c r="V89" s="31" t="s">
        <v>173</v>
      </c>
      <c r="W89" s="1">
        <v>1</v>
      </c>
      <c r="X89" s="31" t="s">
        <v>175</v>
      </c>
      <c r="Y89" s="1">
        <v>0.5</v>
      </c>
      <c r="Z89" s="31" t="s">
        <v>173</v>
      </c>
      <c r="AA89" s="1">
        <v>32</v>
      </c>
      <c r="AB89" s="31" t="s">
        <v>173</v>
      </c>
      <c r="AC89" s="1">
        <v>1</v>
      </c>
      <c r="AD89" s="31" t="s">
        <v>176</v>
      </c>
    </row>
    <row r="90" spans="1:30" x14ac:dyDescent="0.2">
      <c r="A90">
        <v>3286</v>
      </c>
      <c r="B90" s="1" t="s">
        <v>174</v>
      </c>
      <c r="C90">
        <v>3</v>
      </c>
      <c r="D90" s="12" t="s">
        <v>104</v>
      </c>
      <c r="E90" s="19" t="s">
        <v>105</v>
      </c>
      <c r="F90" s="19">
        <v>1</v>
      </c>
      <c r="G90" s="12" t="s">
        <v>181</v>
      </c>
      <c r="H90" t="s">
        <v>8</v>
      </c>
      <c r="I90">
        <v>65</v>
      </c>
      <c r="J90" s="31" t="s">
        <v>11</v>
      </c>
      <c r="K90" s="1">
        <v>0.12</v>
      </c>
      <c r="L90" s="31" t="s">
        <v>173</v>
      </c>
      <c r="M90" s="1">
        <v>0.5</v>
      </c>
      <c r="N90" s="31" t="s">
        <v>93</v>
      </c>
      <c r="O90" s="1">
        <v>2</v>
      </c>
      <c r="P90" s="31" t="s">
        <v>173</v>
      </c>
      <c r="Q90" s="1">
        <v>0.25</v>
      </c>
      <c r="R90" s="31" t="s">
        <v>175</v>
      </c>
      <c r="S90" s="1">
        <v>2</v>
      </c>
      <c r="T90" s="31" t="s">
        <v>11</v>
      </c>
      <c r="U90" s="1">
        <v>0.25</v>
      </c>
      <c r="V90" s="31" t="s">
        <v>173</v>
      </c>
      <c r="W90" s="1">
        <v>1</v>
      </c>
      <c r="X90" s="31" t="s">
        <v>175</v>
      </c>
      <c r="Y90" s="1">
        <v>0.5</v>
      </c>
      <c r="Z90" s="31" t="s">
        <v>11</v>
      </c>
      <c r="AA90" s="1">
        <v>256</v>
      </c>
      <c r="AB90" s="31" t="s">
        <v>173</v>
      </c>
      <c r="AC90" s="1">
        <v>2</v>
      </c>
      <c r="AD90" s="31" t="s">
        <v>176</v>
      </c>
    </row>
    <row r="91" spans="1:30" x14ac:dyDescent="0.2">
      <c r="A91">
        <v>3462</v>
      </c>
      <c r="B91" s="1" t="s">
        <v>174</v>
      </c>
      <c r="C91">
        <v>1</v>
      </c>
      <c r="D91" s="12" t="s">
        <v>90</v>
      </c>
      <c r="E91" s="19" t="s">
        <v>91</v>
      </c>
      <c r="F91" s="19">
        <v>0</v>
      </c>
      <c r="G91" s="12" t="s">
        <v>181</v>
      </c>
      <c r="H91" t="s">
        <v>11</v>
      </c>
      <c r="I91">
        <v>66</v>
      </c>
      <c r="J91" s="31" t="s">
        <v>173</v>
      </c>
      <c r="K91" s="1">
        <v>0.12</v>
      </c>
      <c r="L91" s="31" t="s">
        <v>173</v>
      </c>
      <c r="M91" s="1">
        <v>0.5</v>
      </c>
      <c r="N91" s="31" t="s">
        <v>93</v>
      </c>
      <c r="O91" s="1">
        <v>2</v>
      </c>
      <c r="P91" s="31" t="s">
        <v>11</v>
      </c>
      <c r="Q91" s="1">
        <v>4</v>
      </c>
      <c r="R91" s="31" t="s">
        <v>175</v>
      </c>
      <c r="S91" s="1">
        <v>2</v>
      </c>
      <c r="T91" s="31" t="s">
        <v>173</v>
      </c>
      <c r="U91" s="1">
        <v>0.12</v>
      </c>
      <c r="V91" s="31" t="s">
        <v>173</v>
      </c>
      <c r="W91" s="1">
        <v>1</v>
      </c>
      <c r="X91" s="31" t="s">
        <v>175</v>
      </c>
      <c r="Y91" s="1">
        <v>0.5</v>
      </c>
      <c r="Z91" s="31" t="s">
        <v>173</v>
      </c>
      <c r="AA91" s="1">
        <v>32</v>
      </c>
      <c r="AB91" s="31" t="s">
        <v>173</v>
      </c>
      <c r="AC91" s="1">
        <v>1</v>
      </c>
      <c r="AD91" s="31" t="s">
        <v>176</v>
      </c>
    </row>
    <row r="92" spans="1:30" x14ac:dyDescent="0.2">
      <c r="A92">
        <v>3646</v>
      </c>
      <c r="B92" s="1" t="s">
        <v>174</v>
      </c>
      <c r="C92">
        <v>3</v>
      </c>
      <c r="D92" s="12" t="s">
        <v>104</v>
      </c>
      <c r="E92" s="19" t="s">
        <v>105</v>
      </c>
      <c r="F92" s="19">
        <v>1</v>
      </c>
      <c r="G92" s="12" t="s">
        <v>181</v>
      </c>
      <c r="H92" t="s">
        <v>11</v>
      </c>
      <c r="I92">
        <v>67</v>
      </c>
      <c r="J92" s="31" t="s">
        <v>11</v>
      </c>
      <c r="K92" s="1">
        <v>0.25</v>
      </c>
      <c r="L92" s="31" t="s">
        <v>173</v>
      </c>
      <c r="M92" s="1">
        <v>0.5</v>
      </c>
      <c r="N92" s="31" t="s">
        <v>93</v>
      </c>
      <c r="O92" s="1">
        <v>2</v>
      </c>
      <c r="P92" s="31" t="s">
        <v>173</v>
      </c>
      <c r="Q92" s="1">
        <v>0.25</v>
      </c>
      <c r="R92" s="31" t="s">
        <v>175</v>
      </c>
      <c r="S92" s="1">
        <v>2</v>
      </c>
      <c r="T92" s="31" t="s">
        <v>11</v>
      </c>
      <c r="U92" s="1">
        <v>0.25</v>
      </c>
      <c r="V92" s="31" t="s">
        <v>173</v>
      </c>
      <c r="W92" s="1">
        <v>1</v>
      </c>
      <c r="X92" s="31" t="s">
        <v>175</v>
      </c>
      <c r="Y92" s="1">
        <v>0.5</v>
      </c>
      <c r="Z92" s="31" t="s">
        <v>11</v>
      </c>
      <c r="AA92" s="1">
        <v>256</v>
      </c>
      <c r="AB92" s="31" t="s">
        <v>173</v>
      </c>
      <c r="AC92" s="1">
        <v>2</v>
      </c>
      <c r="AD92" s="31" t="s">
        <v>176</v>
      </c>
    </row>
    <row r="93" spans="1:30" x14ac:dyDescent="0.2">
      <c r="A93">
        <v>3845</v>
      </c>
      <c r="B93" s="1" t="s">
        <v>174</v>
      </c>
      <c r="C93">
        <v>1</v>
      </c>
      <c r="D93" s="12" t="s">
        <v>104</v>
      </c>
      <c r="E93" s="19" t="s">
        <v>105</v>
      </c>
      <c r="F93" s="19">
        <v>1</v>
      </c>
      <c r="G93" s="12" t="s">
        <v>181</v>
      </c>
      <c r="H93" t="s">
        <v>11</v>
      </c>
      <c r="I93">
        <v>68</v>
      </c>
      <c r="J93" s="31" t="s">
        <v>11</v>
      </c>
      <c r="K93" s="1">
        <v>0.25</v>
      </c>
      <c r="L93" s="31" t="s">
        <v>173</v>
      </c>
      <c r="M93" s="1">
        <v>0.5</v>
      </c>
      <c r="N93" s="31" t="s">
        <v>93</v>
      </c>
      <c r="O93" s="1">
        <v>2</v>
      </c>
      <c r="P93" s="31" t="s">
        <v>173</v>
      </c>
      <c r="Q93" s="1">
        <v>0.25</v>
      </c>
      <c r="R93" s="31" t="s">
        <v>175</v>
      </c>
      <c r="S93" s="1">
        <v>2</v>
      </c>
      <c r="T93" s="31" t="s">
        <v>11</v>
      </c>
      <c r="U93" s="1">
        <v>1</v>
      </c>
      <c r="V93" s="31" t="s">
        <v>173</v>
      </c>
      <c r="W93" s="1">
        <v>1</v>
      </c>
      <c r="X93" s="31" t="s">
        <v>175</v>
      </c>
      <c r="Y93" s="1">
        <v>0.5</v>
      </c>
      <c r="Z93" s="31" t="s">
        <v>11</v>
      </c>
      <c r="AA93" s="1">
        <v>256</v>
      </c>
      <c r="AB93" s="31" t="s">
        <v>173</v>
      </c>
      <c r="AC93" s="1">
        <v>2</v>
      </c>
      <c r="AD93" s="31" t="s">
        <v>176</v>
      </c>
    </row>
    <row r="94" spans="1:30" x14ac:dyDescent="0.2">
      <c r="A94">
        <v>3876</v>
      </c>
      <c r="B94" s="1" t="s">
        <v>174</v>
      </c>
      <c r="C94">
        <v>1</v>
      </c>
      <c r="D94" s="12" t="s">
        <v>104</v>
      </c>
      <c r="E94" s="19" t="s">
        <v>105</v>
      </c>
      <c r="F94" s="19">
        <v>1</v>
      </c>
      <c r="G94" s="12" t="s">
        <v>181</v>
      </c>
      <c r="H94" t="s">
        <v>11</v>
      </c>
      <c r="I94">
        <v>69</v>
      </c>
      <c r="J94" s="31" t="s">
        <v>11</v>
      </c>
      <c r="K94" s="1">
        <v>0.12</v>
      </c>
      <c r="L94" s="31" t="s">
        <v>173</v>
      </c>
      <c r="M94" s="1">
        <v>0.5</v>
      </c>
      <c r="N94" s="31" t="s">
        <v>93</v>
      </c>
      <c r="O94" s="1">
        <v>2</v>
      </c>
      <c r="P94" s="31" t="s">
        <v>173</v>
      </c>
      <c r="Q94" s="1">
        <v>0.25</v>
      </c>
      <c r="R94" s="31" t="s">
        <v>175</v>
      </c>
      <c r="S94" s="1">
        <v>2</v>
      </c>
      <c r="T94" s="31" t="s">
        <v>11</v>
      </c>
      <c r="U94" s="1">
        <v>0.5</v>
      </c>
      <c r="V94" s="31" t="s">
        <v>173</v>
      </c>
      <c r="W94" s="1">
        <v>1</v>
      </c>
      <c r="X94" s="31" t="s">
        <v>175</v>
      </c>
      <c r="Y94" s="1">
        <v>0.5</v>
      </c>
      <c r="Z94" s="31" t="s">
        <v>11</v>
      </c>
      <c r="AA94" s="1">
        <v>256</v>
      </c>
      <c r="AB94" s="31" t="s">
        <v>173</v>
      </c>
      <c r="AC94" s="1">
        <v>2</v>
      </c>
      <c r="AD94" s="31" t="s">
        <v>176</v>
      </c>
    </row>
    <row r="95" spans="1:30" x14ac:dyDescent="0.2">
      <c r="A95">
        <v>4040</v>
      </c>
      <c r="B95" s="1" t="s">
        <v>174</v>
      </c>
      <c r="C95">
        <v>2</v>
      </c>
      <c r="D95" s="12" t="s">
        <v>90</v>
      </c>
      <c r="E95" s="19" t="s">
        <v>91</v>
      </c>
      <c r="F95" s="19">
        <v>0</v>
      </c>
      <c r="G95" s="12" t="s">
        <v>181</v>
      </c>
      <c r="H95" t="s">
        <v>8</v>
      </c>
      <c r="I95">
        <v>70</v>
      </c>
      <c r="J95" s="31" t="s">
        <v>173</v>
      </c>
      <c r="K95" s="1">
        <v>0.12</v>
      </c>
      <c r="L95" s="31" t="s">
        <v>173</v>
      </c>
      <c r="M95" s="1">
        <v>1</v>
      </c>
      <c r="N95" s="31" t="s">
        <v>93</v>
      </c>
      <c r="O95" s="1">
        <v>2</v>
      </c>
      <c r="P95" s="31" t="s">
        <v>173</v>
      </c>
      <c r="Q95" s="1">
        <v>0.25</v>
      </c>
      <c r="R95" s="31" t="s">
        <v>175</v>
      </c>
      <c r="S95" s="1">
        <v>2</v>
      </c>
      <c r="T95" s="31" t="s">
        <v>173</v>
      </c>
      <c r="U95" s="1">
        <v>0.12</v>
      </c>
      <c r="V95" s="31" t="s">
        <v>173</v>
      </c>
      <c r="W95" s="1">
        <v>1</v>
      </c>
      <c r="X95" s="31" t="s">
        <v>175</v>
      </c>
      <c r="Y95" s="1">
        <v>0.5</v>
      </c>
      <c r="Z95" s="31" t="s">
        <v>173</v>
      </c>
      <c r="AA95" s="1">
        <v>32</v>
      </c>
      <c r="AB95" s="31" t="s">
        <v>173</v>
      </c>
      <c r="AC95" s="1">
        <v>1</v>
      </c>
      <c r="AD95" s="31" t="s">
        <v>176</v>
      </c>
    </row>
    <row r="96" spans="1:30" x14ac:dyDescent="0.2">
      <c r="A96">
        <v>4129</v>
      </c>
      <c r="B96" s="1" t="s">
        <v>174</v>
      </c>
      <c r="C96">
        <v>3</v>
      </c>
      <c r="D96" s="12" t="s">
        <v>104</v>
      </c>
      <c r="E96" s="19" t="s">
        <v>105</v>
      </c>
      <c r="F96" s="19">
        <v>1</v>
      </c>
      <c r="G96" s="12" t="s">
        <v>181</v>
      </c>
      <c r="H96" t="s">
        <v>8</v>
      </c>
      <c r="I96">
        <v>71</v>
      </c>
      <c r="J96" s="31" t="s">
        <v>11</v>
      </c>
      <c r="K96" s="1">
        <v>0.25</v>
      </c>
      <c r="L96" s="31" t="s">
        <v>173</v>
      </c>
      <c r="M96" s="1">
        <v>0.5</v>
      </c>
      <c r="N96" s="31" t="s">
        <v>93</v>
      </c>
      <c r="O96" s="1">
        <v>2</v>
      </c>
      <c r="P96" s="31" t="s">
        <v>173</v>
      </c>
      <c r="Q96" s="1">
        <v>0.25</v>
      </c>
      <c r="R96" s="31" t="s">
        <v>175</v>
      </c>
      <c r="S96" s="1">
        <v>2</v>
      </c>
      <c r="T96" s="31" t="s">
        <v>11</v>
      </c>
      <c r="U96" s="1">
        <v>4</v>
      </c>
      <c r="V96" s="31" t="s">
        <v>173</v>
      </c>
      <c r="W96" s="1">
        <v>1</v>
      </c>
      <c r="X96" s="31" t="s">
        <v>175</v>
      </c>
      <c r="Y96" s="1">
        <v>0.5</v>
      </c>
      <c r="Z96" s="31" t="s">
        <v>11</v>
      </c>
      <c r="AA96" s="1">
        <v>256</v>
      </c>
      <c r="AB96" s="31" t="s">
        <v>173</v>
      </c>
      <c r="AC96" s="1">
        <v>2</v>
      </c>
      <c r="AD96" s="31" t="s">
        <v>176</v>
      </c>
    </row>
    <row r="97" spans="1:30" x14ac:dyDescent="0.2">
      <c r="A97">
        <v>4178</v>
      </c>
      <c r="B97" s="1" t="s">
        <v>174</v>
      </c>
      <c r="C97">
        <v>1</v>
      </c>
      <c r="D97" s="12" t="s">
        <v>98</v>
      </c>
      <c r="E97" s="19" t="s">
        <v>98</v>
      </c>
      <c r="F97" s="19">
        <v>0</v>
      </c>
      <c r="G97" s="12" t="s">
        <v>181</v>
      </c>
      <c r="H97" t="s">
        <v>8</v>
      </c>
      <c r="I97">
        <v>72</v>
      </c>
      <c r="J97" s="31" t="s">
        <v>173</v>
      </c>
      <c r="K97" s="1">
        <v>0.12</v>
      </c>
      <c r="L97" s="31" t="s">
        <v>173</v>
      </c>
      <c r="M97" s="1">
        <v>0.5</v>
      </c>
      <c r="N97" s="31" t="s">
        <v>93</v>
      </c>
      <c r="O97" s="1">
        <v>2</v>
      </c>
      <c r="P97" s="31" t="s">
        <v>173</v>
      </c>
      <c r="Q97" s="1">
        <v>0.25</v>
      </c>
      <c r="R97" s="31" t="s">
        <v>175</v>
      </c>
      <c r="S97" s="1">
        <v>2</v>
      </c>
      <c r="T97" s="31" t="s">
        <v>173</v>
      </c>
      <c r="U97" s="1">
        <v>0.12</v>
      </c>
      <c r="V97" s="31" t="s">
        <v>173</v>
      </c>
      <c r="W97" s="1">
        <v>1</v>
      </c>
      <c r="X97" s="31" t="s">
        <v>175</v>
      </c>
      <c r="Y97" s="1">
        <v>0.5</v>
      </c>
      <c r="Z97" s="31" t="s">
        <v>11</v>
      </c>
      <c r="AA97" s="1">
        <v>256</v>
      </c>
      <c r="AB97" s="31" t="s">
        <v>173</v>
      </c>
      <c r="AC97" s="1">
        <v>1</v>
      </c>
      <c r="AD97" s="31" t="s">
        <v>176</v>
      </c>
    </row>
    <row r="98" spans="1:30" x14ac:dyDescent="0.2">
      <c r="A98">
        <v>4178</v>
      </c>
      <c r="B98" s="1" t="s">
        <v>174</v>
      </c>
      <c r="C98">
        <v>1</v>
      </c>
      <c r="D98" s="12" t="s">
        <v>106</v>
      </c>
      <c r="E98" s="19" t="s">
        <v>107</v>
      </c>
      <c r="F98" s="19">
        <v>0</v>
      </c>
      <c r="G98" s="12" t="s">
        <v>181</v>
      </c>
      <c r="H98" t="s">
        <v>11</v>
      </c>
      <c r="I98">
        <v>73</v>
      </c>
      <c r="J98" s="31" t="s">
        <v>173</v>
      </c>
      <c r="K98" s="1">
        <v>0.12</v>
      </c>
      <c r="L98" s="31" t="s">
        <v>173</v>
      </c>
      <c r="M98" s="1">
        <v>0.5</v>
      </c>
      <c r="N98" s="31" t="s">
        <v>93</v>
      </c>
      <c r="O98" s="1">
        <v>2</v>
      </c>
      <c r="P98" s="31" t="s">
        <v>173</v>
      </c>
      <c r="Q98" s="1">
        <v>0.25</v>
      </c>
      <c r="R98" s="31" t="s">
        <v>175</v>
      </c>
      <c r="S98" s="1">
        <v>2</v>
      </c>
      <c r="T98" s="31" t="s">
        <v>173</v>
      </c>
      <c r="U98" s="1">
        <v>0.12</v>
      </c>
      <c r="V98" s="31" t="s">
        <v>173</v>
      </c>
      <c r="W98" s="1">
        <v>1</v>
      </c>
      <c r="X98" s="31" t="s">
        <v>175</v>
      </c>
      <c r="Y98" s="1">
        <v>0.5</v>
      </c>
      <c r="Z98" s="31" t="s">
        <v>173</v>
      </c>
      <c r="AA98" s="1">
        <v>128</v>
      </c>
      <c r="AB98" s="31" t="s">
        <v>173</v>
      </c>
      <c r="AC98" s="1">
        <v>1</v>
      </c>
      <c r="AD98" s="31" t="s">
        <v>176</v>
      </c>
    </row>
    <row r="99" spans="1:30" x14ac:dyDescent="0.2">
      <c r="A99">
        <v>4323</v>
      </c>
      <c r="B99" s="1" t="s">
        <v>174</v>
      </c>
      <c r="C99">
        <v>1</v>
      </c>
      <c r="D99" s="12" t="s">
        <v>104</v>
      </c>
      <c r="E99" s="19" t="s">
        <v>105</v>
      </c>
      <c r="F99" s="19">
        <v>1</v>
      </c>
      <c r="G99" s="12" t="s">
        <v>181</v>
      </c>
      <c r="H99" t="s">
        <v>8</v>
      </c>
      <c r="I99">
        <v>74</v>
      </c>
      <c r="J99" s="31" t="s">
        <v>11</v>
      </c>
      <c r="K99" s="1">
        <v>0.12</v>
      </c>
      <c r="L99" s="31" t="s">
        <v>173</v>
      </c>
      <c r="M99" s="1">
        <v>0.5</v>
      </c>
      <c r="N99" s="31" t="s">
        <v>93</v>
      </c>
      <c r="O99" s="1">
        <v>2</v>
      </c>
      <c r="P99" s="31" t="s">
        <v>173</v>
      </c>
      <c r="Q99" s="1">
        <v>0.25</v>
      </c>
      <c r="R99" s="31" t="s">
        <v>175</v>
      </c>
      <c r="S99" s="1">
        <v>2</v>
      </c>
      <c r="T99" s="31" t="s">
        <v>11</v>
      </c>
      <c r="U99" s="1">
        <v>0.25</v>
      </c>
      <c r="V99" s="31" t="s">
        <v>173</v>
      </c>
      <c r="W99" s="1">
        <v>1</v>
      </c>
      <c r="X99" s="31" t="s">
        <v>175</v>
      </c>
      <c r="Y99" s="1">
        <v>0.5</v>
      </c>
      <c r="Z99" s="31" t="s">
        <v>11</v>
      </c>
      <c r="AA99" s="1">
        <v>256</v>
      </c>
      <c r="AB99" s="31" t="s">
        <v>173</v>
      </c>
      <c r="AC99" s="1">
        <v>2</v>
      </c>
      <c r="AD99" s="31" t="s">
        <v>176</v>
      </c>
    </row>
    <row r="100" spans="1:30" x14ac:dyDescent="0.2">
      <c r="A100">
        <v>4324</v>
      </c>
      <c r="B100" s="1" t="s">
        <v>174</v>
      </c>
      <c r="C100">
        <v>1</v>
      </c>
      <c r="D100" s="12" t="s">
        <v>104</v>
      </c>
      <c r="E100" s="19" t="s">
        <v>105</v>
      </c>
      <c r="F100" s="19">
        <v>1</v>
      </c>
      <c r="G100" s="12" t="s">
        <v>181</v>
      </c>
      <c r="H100" t="s">
        <v>11</v>
      </c>
      <c r="I100">
        <v>75</v>
      </c>
      <c r="J100" s="31" t="s">
        <v>173</v>
      </c>
      <c r="K100" s="1">
        <v>0.12</v>
      </c>
      <c r="L100" s="31" t="s">
        <v>173</v>
      </c>
      <c r="M100" s="1">
        <v>0.5</v>
      </c>
      <c r="N100" s="31" t="s">
        <v>93</v>
      </c>
      <c r="O100" s="1">
        <v>2</v>
      </c>
      <c r="P100" s="31" t="s">
        <v>173</v>
      </c>
      <c r="Q100" s="1">
        <v>0.25</v>
      </c>
      <c r="R100" s="31" t="s">
        <v>175</v>
      </c>
      <c r="S100" s="1">
        <v>2</v>
      </c>
      <c r="T100" s="31" t="s">
        <v>173</v>
      </c>
      <c r="U100" s="1">
        <v>0.12</v>
      </c>
      <c r="V100" s="31" t="s">
        <v>173</v>
      </c>
      <c r="W100" s="1">
        <v>1</v>
      </c>
      <c r="X100" s="31" t="s">
        <v>175</v>
      </c>
      <c r="Y100" s="1">
        <v>0.5</v>
      </c>
      <c r="Z100" s="31" t="s">
        <v>173</v>
      </c>
      <c r="AA100" s="1">
        <v>128</v>
      </c>
      <c r="AB100" s="31" t="s">
        <v>173</v>
      </c>
      <c r="AC100" s="1">
        <v>2</v>
      </c>
      <c r="AD100" s="31" t="s">
        <v>176</v>
      </c>
    </row>
    <row r="101" spans="1:30" x14ac:dyDescent="0.2">
      <c r="A101">
        <v>4436</v>
      </c>
      <c r="B101" s="1" t="s">
        <v>174</v>
      </c>
      <c r="C101">
        <v>3</v>
      </c>
      <c r="D101" s="12" t="s">
        <v>104</v>
      </c>
      <c r="E101" s="19" t="s">
        <v>105</v>
      </c>
      <c r="F101" s="19">
        <v>1</v>
      </c>
      <c r="G101" s="12" t="s">
        <v>181</v>
      </c>
      <c r="H101" t="s">
        <v>8</v>
      </c>
      <c r="I101">
        <v>76</v>
      </c>
      <c r="J101" s="31" t="s">
        <v>11</v>
      </c>
      <c r="K101" s="1">
        <v>0.25</v>
      </c>
      <c r="L101" s="31" t="s">
        <v>173</v>
      </c>
      <c r="M101" s="1">
        <v>0.5</v>
      </c>
      <c r="N101" s="31" t="s">
        <v>93</v>
      </c>
      <c r="O101" s="1">
        <v>2</v>
      </c>
      <c r="P101" s="31" t="s">
        <v>173</v>
      </c>
      <c r="Q101" s="1">
        <v>0.25</v>
      </c>
      <c r="R101" s="31" t="s">
        <v>175</v>
      </c>
      <c r="S101" s="1">
        <v>2</v>
      </c>
      <c r="T101" s="31" t="s">
        <v>11</v>
      </c>
      <c r="U101" s="1">
        <v>0.5</v>
      </c>
      <c r="V101" s="31" t="s">
        <v>173</v>
      </c>
      <c r="W101" s="1">
        <v>1</v>
      </c>
      <c r="X101" s="31" t="s">
        <v>175</v>
      </c>
      <c r="Y101" s="1">
        <v>0.5</v>
      </c>
      <c r="Z101" s="31" t="s">
        <v>11</v>
      </c>
      <c r="AA101" s="1">
        <v>256</v>
      </c>
      <c r="AB101" s="31" t="s">
        <v>173</v>
      </c>
      <c r="AC101" s="1">
        <v>2</v>
      </c>
      <c r="AD101" s="31" t="s">
        <v>176</v>
      </c>
    </row>
    <row r="102" spans="1:30" x14ac:dyDescent="0.2">
      <c r="A102">
        <v>4451</v>
      </c>
      <c r="B102" s="1" t="s">
        <v>174</v>
      </c>
      <c r="C102">
        <v>1</v>
      </c>
      <c r="D102" s="12" t="s">
        <v>90</v>
      </c>
      <c r="E102" s="19" t="s">
        <v>91</v>
      </c>
      <c r="F102" s="19">
        <v>0</v>
      </c>
      <c r="G102" s="12" t="s">
        <v>181</v>
      </c>
      <c r="H102" t="s">
        <v>11</v>
      </c>
      <c r="I102">
        <v>77</v>
      </c>
      <c r="J102" s="31" t="s">
        <v>173</v>
      </c>
      <c r="K102" s="1">
        <v>0.12</v>
      </c>
      <c r="L102" s="31" t="s">
        <v>173</v>
      </c>
      <c r="M102" s="1">
        <v>0.5</v>
      </c>
      <c r="N102" s="31" t="s">
        <v>93</v>
      </c>
      <c r="O102" s="1">
        <v>2</v>
      </c>
      <c r="P102" s="31" t="s">
        <v>173</v>
      </c>
      <c r="Q102" s="1">
        <v>0.25</v>
      </c>
      <c r="R102" s="31" t="s">
        <v>175</v>
      </c>
      <c r="S102" s="1">
        <v>2</v>
      </c>
      <c r="T102" s="31" t="s">
        <v>173</v>
      </c>
      <c r="U102" s="1">
        <v>0.12</v>
      </c>
      <c r="V102" s="31" t="s">
        <v>173</v>
      </c>
      <c r="W102" s="1">
        <v>1</v>
      </c>
      <c r="X102" s="31" t="s">
        <v>175</v>
      </c>
      <c r="Y102" s="1">
        <v>0.5</v>
      </c>
      <c r="Z102" s="31" t="s">
        <v>173</v>
      </c>
      <c r="AA102" s="1">
        <v>32</v>
      </c>
      <c r="AB102" s="31" t="s">
        <v>173</v>
      </c>
      <c r="AC102" s="1">
        <v>1</v>
      </c>
      <c r="AD102" s="31" t="s">
        <v>176</v>
      </c>
    </row>
    <row r="103" spans="1:30" x14ac:dyDescent="0.2">
      <c r="A103">
        <v>4485</v>
      </c>
      <c r="B103" s="1" t="s">
        <v>174</v>
      </c>
      <c r="C103">
        <v>2</v>
      </c>
      <c r="D103" s="12" t="s">
        <v>90</v>
      </c>
      <c r="E103" s="19" t="s">
        <v>91</v>
      </c>
      <c r="F103" s="19">
        <v>0</v>
      </c>
      <c r="G103" s="12" t="s">
        <v>181</v>
      </c>
      <c r="H103" t="s">
        <v>11</v>
      </c>
      <c r="I103">
        <v>78</v>
      </c>
      <c r="J103" s="31" t="s">
        <v>11</v>
      </c>
      <c r="K103" s="1">
        <v>0.12</v>
      </c>
      <c r="L103" s="31" t="s">
        <v>173</v>
      </c>
      <c r="M103" s="1">
        <v>2</v>
      </c>
      <c r="N103" s="31" t="s">
        <v>93</v>
      </c>
      <c r="O103" s="1">
        <v>2</v>
      </c>
      <c r="P103" s="31" t="s">
        <v>177</v>
      </c>
      <c r="Q103" s="1">
        <v>4</v>
      </c>
      <c r="R103" s="31" t="s">
        <v>175</v>
      </c>
      <c r="S103" s="1">
        <v>2</v>
      </c>
      <c r="T103" s="31" t="s">
        <v>11</v>
      </c>
      <c r="U103" s="1">
        <v>0.25</v>
      </c>
      <c r="V103" s="31" t="s">
        <v>173</v>
      </c>
      <c r="W103" s="1">
        <v>1</v>
      </c>
      <c r="X103" s="31" t="s">
        <v>175</v>
      </c>
      <c r="Y103" s="1">
        <v>0.5</v>
      </c>
      <c r="Z103" s="31" t="s">
        <v>173</v>
      </c>
      <c r="AA103" s="1">
        <v>32</v>
      </c>
      <c r="AB103" s="31" t="s">
        <v>173</v>
      </c>
      <c r="AC103" s="1">
        <v>1</v>
      </c>
      <c r="AD103" s="31" t="s">
        <v>176</v>
      </c>
    </row>
    <row r="104" spans="1:30" x14ac:dyDescent="0.2">
      <c r="A104">
        <v>4510</v>
      </c>
      <c r="B104" s="1" t="s">
        <v>174</v>
      </c>
      <c r="C104">
        <v>3</v>
      </c>
      <c r="D104" s="12" t="s">
        <v>104</v>
      </c>
      <c r="E104" s="19" t="s">
        <v>105</v>
      </c>
      <c r="F104" s="19">
        <v>1</v>
      </c>
      <c r="G104" s="12" t="s">
        <v>181</v>
      </c>
      <c r="H104" t="s">
        <v>11</v>
      </c>
      <c r="I104">
        <v>79</v>
      </c>
      <c r="J104" s="31" t="s">
        <v>11</v>
      </c>
      <c r="K104" s="1">
        <v>0.25</v>
      </c>
      <c r="L104" s="31" t="s">
        <v>173</v>
      </c>
      <c r="M104" s="1">
        <v>0.5</v>
      </c>
      <c r="N104" s="31" t="s">
        <v>93</v>
      </c>
      <c r="O104" s="1">
        <v>2</v>
      </c>
      <c r="P104" s="31" t="s">
        <v>173</v>
      </c>
      <c r="Q104" s="1">
        <v>0.25</v>
      </c>
      <c r="R104" s="31" t="s">
        <v>175</v>
      </c>
      <c r="S104" s="1">
        <v>2</v>
      </c>
      <c r="T104" s="31" t="s">
        <v>11</v>
      </c>
      <c r="U104" s="1">
        <v>0.5</v>
      </c>
      <c r="V104" s="31" t="s">
        <v>173</v>
      </c>
      <c r="W104" s="1">
        <v>1</v>
      </c>
      <c r="X104" s="31" t="s">
        <v>175</v>
      </c>
      <c r="Y104" s="1">
        <v>0.5</v>
      </c>
      <c r="Z104" s="31" t="s">
        <v>11</v>
      </c>
      <c r="AA104" s="1">
        <v>256</v>
      </c>
      <c r="AB104" s="31" t="s">
        <v>173</v>
      </c>
      <c r="AC104" s="1">
        <v>2</v>
      </c>
      <c r="AD104" s="31" t="s">
        <v>176</v>
      </c>
    </row>
    <row r="105" spans="1:30" x14ac:dyDescent="0.2">
      <c r="A105">
        <v>4596</v>
      </c>
      <c r="B105" s="1" t="s">
        <v>174</v>
      </c>
      <c r="C105">
        <v>1</v>
      </c>
      <c r="D105" s="12" t="s">
        <v>104</v>
      </c>
      <c r="E105" s="19" t="s">
        <v>105</v>
      </c>
      <c r="F105" s="19">
        <v>0</v>
      </c>
      <c r="G105" s="12" t="s">
        <v>181</v>
      </c>
      <c r="H105" t="s">
        <v>8</v>
      </c>
      <c r="I105">
        <v>80</v>
      </c>
      <c r="J105" s="31" t="s">
        <v>173</v>
      </c>
      <c r="K105" s="1">
        <v>0.12</v>
      </c>
      <c r="L105" s="31" t="s">
        <v>173</v>
      </c>
      <c r="M105" s="1">
        <v>1</v>
      </c>
      <c r="N105" s="31" t="s">
        <v>93</v>
      </c>
      <c r="O105" s="1">
        <v>2</v>
      </c>
      <c r="P105" s="31" t="s">
        <v>177</v>
      </c>
      <c r="Q105" s="1">
        <v>2</v>
      </c>
      <c r="R105" s="31" t="s">
        <v>175</v>
      </c>
      <c r="S105" s="1">
        <v>2</v>
      </c>
      <c r="T105" s="31" t="s">
        <v>173</v>
      </c>
      <c r="U105" s="1">
        <v>0.12</v>
      </c>
      <c r="V105" s="31" t="s">
        <v>173</v>
      </c>
      <c r="W105" s="1">
        <v>1</v>
      </c>
      <c r="X105" s="31" t="s">
        <v>175</v>
      </c>
      <c r="Y105" s="1">
        <v>0.5</v>
      </c>
      <c r="Z105" s="31" t="s">
        <v>173</v>
      </c>
      <c r="AA105" s="1">
        <v>32</v>
      </c>
      <c r="AB105" s="31" t="s">
        <v>173</v>
      </c>
      <c r="AC105" s="1">
        <v>1</v>
      </c>
      <c r="AD105" s="31" t="s">
        <v>176</v>
      </c>
    </row>
    <row r="106" spans="1:30" x14ac:dyDescent="0.2">
      <c r="A106">
        <v>4763</v>
      </c>
      <c r="B106" s="1" t="s">
        <v>174</v>
      </c>
      <c r="C106">
        <v>3</v>
      </c>
      <c r="D106" s="12" t="s">
        <v>104</v>
      </c>
      <c r="E106" s="19" t="s">
        <v>105</v>
      </c>
      <c r="F106" s="19">
        <v>1</v>
      </c>
      <c r="G106" s="12" t="s">
        <v>181</v>
      </c>
      <c r="H106" t="s">
        <v>8</v>
      </c>
      <c r="I106">
        <v>81</v>
      </c>
      <c r="J106" s="31" t="s">
        <v>173</v>
      </c>
      <c r="K106" s="1">
        <v>0.12</v>
      </c>
      <c r="L106" s="31" t="s">
        <v>173</v>
      </c>
      <c r="M106" s="1">
        <v>0.5</v>
      </c>
      <c r="N106" s="31" t="s">
        <v>93</v>
      </c>
      <c r="O106" s="1">
        <v>2</v>
      </c>
      <c r="P106" s="31" t="s">
        <v>173</v>
      </c>
      <c r="Q106" s="1">
        <v>0.25</v>
      </c>
      <c r="R106" s="31" t="s">
        <v>175</v>
      </c>
      <c r="S106" s="1">
        <v>2</v>
      </c>
      <c r="T106" s="31" t="s">
        <v>173</v>
      </c>
      <c r="U106" s="1">
        <v>0.12</v>
      </c>
      <c r="V106" s="31" t="s">
        <v>173</v>
      </c>
      <c r="W106" s="1">
        <v>1</v>
      </c>
      <c r="X106" s="31" t="s">
        <v>175</v>
      </c>
      <c r="Y106" s="1">
        <v>0.5</v>
      </c>
      <c r="Z106" s="31" t="s">
        <v>11</v>
      </c>
      <c r="AA106" s="1">
        <v>256</v>
      </c>
      <c r="AB106" s="31" t="s">
        <v>173</v>
      </c>
      <c r="AC106" s="1">
        <v>2</v>
      </c>
      <c r="AD106" s="31" t="s">
        <v>176</v>
      </c>
    </row>
    <row r="107" spans="1:30" x14ac:dyDescent="0.2">
      <c r="A107">
        <v>4763</v>
      </c>
      <c r="B107" s="1" t="s">
        <v>174</v>
      </c>
      <c r="C107">
        <v>3</v>
      </c>
      <c r="D107" s="12" t="s">
        <v>104</v>
      </c>
      <c r="E107" s="19" t="s">
        <v>105</v>
      </c>
      <c r="F107" s="19">
        <v>0</v>
      </c>
      <c r="G107" s="12" t="s">
        <v>181</v>
      </c>
      <c r="H107" t="s">
        <v>11</v>
      </c>
      <c r="I107">
        <v>82</v>
      </c>
      <c r="J107" s="31" t="s">
        <v>173</v>
      </c>
      <c r="K107" s="1">
        <v>0.12</v>
      </c>
      <c r="L107" s="31" t="s">
        <v>173</v>
      </c>
      <c r="M107" s="1">
        <v>0.5</v>
      </c>
      <c r="N107" s="31" t="s">
        <v>93</v>
      </c>
      <c r="O107" s="1">
        <v>2</v>
      </c>
      <c r="P107" s="31" t="s">
        <v>173</v>
      </c>
      <c r="Q107" s="1">
        <v>0.5</v>
      </c>
      <c r="R107" s="31" t="s">
        <v>175</v>
      </c>
      <c r="S107" s="1">
        <v>2</v>
      </c>
      <c r="T107" s="31" t="s">
        <v>173</v>
      </c>
      <c r="U107" s="1">
        <v>0.12</v>
      </c>
      <c r="V107" s="31" t="s">
        <v>173</v>
      </c>
      <c r="W107" s="1">
        <v>1</v>
      </c>
      <c r="X107" s="31" t="s">
        <v>175</v>
      </c>
      <c r="Y107" s="1">
        <v>0.5</v>
      </c>
      <c r="Z107" s="31" t="s">
        <v>11</v>
      </c>
      <c r="AA107" s="1">
        <v>256</v>
      </c>
      <c r="AB107" s="31" t="s">
        <v>173</v>
      </c>
      <c r="AC107" s="1">
        <v>4</v>
      </c>
      <c r="AD107" s="31" t="s">
        <v>176</v>
      </c>
    </row>
    <row r="108" spans="1:30" x14ac:dyDescent="0.2">
      <c r="A108">
        <v>4838</v>
      </c>
      <c r="B108" s="1" t="s">
        <v>174</v>
      </c>
      <c r="C108">
        <v>2</v>
      </c>
      <c r="D108" s="12" t="s">
        <v>104</v>
      </c>
      <c r="E108" s="19" t="s">
        <v>105</v>
      </c>
      <c r="F108" s="19">
        <v>1</v>
      </c>
      <c r="G108" s="12" t="s">
        <v>181</v>
      </c>
      <c r="H108" t="s">
        <v>8</v>
      </c>
      <c r="I108">
        <v>83</v>
      </c>
      <c r="J108" s="31" t="s">
        <v>11</v>
      </c>
      <c r="K108" s="1">
        <v>0.12</v>
      </c>
      <c r="L108" s="31" t="s">
        <v>173</v>
      </c>
      <c r="M108" s="1">
        <v>0.5</v>
      </c>
      <c r="N108" s="31" t="s">
        <v>93</v>
      </c>
      <c r="O108" s="1">
        <v>2</v>
      </c>
      <c r="P108" s="31" t="s">
        <v>173</v>
      </c>
      <c r="Q108" s="1">
        <v>0.25</v>
      </c>
      <c r="R108" s="31" t="s">
        <v>175</v>
      </c>
      <c r="S108" s="1">
        <v>2</v>
      </c>
      <c r="T108" s="31" t="s">
        <v>11</v>
      </c>
      <c r="U108" s="1">
        <v>0.25</v>
      </c>
      <c r="V108" s="31" t="s">
        <v>173</v>
      </c>
      <c r="W108" s="1">
        <v>1</v>
      </c>
      <c r="X108" s="31" t="s">
        <v>175</v>
      </c>
      <c r="Y108" s="1">
        <v>0.5</v>
      </c>
      <c r="Z108" s="31" t="s">
        <v>11</v>
      </c>
      <c r="AA108" s="1">
        <v>256</v>
      </c>
      <c r="AB108" s="31" t="s">
        <v>173</v>
      </c>
      <c r="AC108" s="1">
        <v>2</v>
      </c>
      <c r="AD108" s="31" t="s">
        <v>176</v>
      </c>
    </row>
    <row r="109" spans="1:30" x14ac:dyDescent="0.2">
      <c r="A109">
        <v>4955</v>
      </c>
      <c r="B109" s="1" t="s">
        <v>174</v>
      </c>
      <c r="C109">
        <v>1</v>
      </c>
      <c r="D109" s="12" t="s">
        <v>104</v>
      </c>
      <c r="E109" s="19" t="s">
        <v>105</v>
      </c>
      <c r="F109" s="19">
        <v>1</v>
      </c>
      <c r="G109" s="12" t="s">
        <v>181</v>
      </c>
      <c r="H109" t="s">
        <v>8</v>
      </c>
      <c r="I109">
        <v>84</v>
      </c>
      <c r="J109" s="31" t="s">
        <v>11</v>
      </c>
      <c r="K109" s="1">
        <v>8</v>
      </c>
      <c r="L109" s="31" t="s">
        <v>173</v>
      </c>
      <c r="M109" s="1">
        <v>0.5</v>
      </c>
      <c r="N109" s="31" t="s">
        <v>93</v>
      </c>
      <c r="O109" s="1">
        <v>2</v>
      </c>
      <c r="P109" s="31" t="s">
        <v>173</v>
      </c>
      <c r="Q109" s="1">
        <v>0.25</v>
      </c>
      <c r="R109" s="31" t="s">
        <v>175</v>
      </c>
      <c r="S109" s="1">
        <v>2</v>
      </c>
      <c r="T109" s="31" t="s">
        <v>11</v>
      </c>
      <c r="U109" s="1">
        <v>2</v>
      </c>
      <c r="V109" s="31" t="s">
        <v>173</v>
      </c>
      <c r="W109" s="1">
        <v>1</v>
      </c>
      <c r="X109" s="31" t="s">
        <v>175</v>
      </c>
      <c r="Y109" s="1">
        <v>0.5</v>
      </c>
      <c r="Z109" s="31" t="s">
        <v>11</v>
      </c>
      <c r="AA109" s="1">
        <v>256</v>
      </c>
      <c r="AB109" s="31" t="s">
        <v>173</v>
      </c>
      <c r="AC109" s="1">
        <v>2</v>
      </c>
      <c r="AD109" s="31" t="s">
        <v>176</v>
      </c>
    </row>
    <row r="110" spans="1:30" x14ac:dyDescent="0.2">
      <c r="A110">
        <v>4966</v>
      </c>
      <c r="B110" s="1" t="s">
        <v>174</v>
      </c>
      <c r="C110">
        <v>2</v>
      </c>
      <c r="D110" s="12" t="s">
        <v>90</v>
      </c>
      <c r="E110" s="19" t="s">
        <v>91</v>
      </c>
      <c r="F110" s="19">
        <v>0</v>
      </c>
      <c r="G110" s="12" t="s">
        <v>181</v>
      </c>
      <c r="H110" t="s">
        <v>11</v>
      </c>
      <c r="I110">
        <v>85</v>
      </c>
      <c r="J110" s="31" t="s">
        <v>173</v>
      </c>
      <c r="K110" s="1">
        <v>0.12</v>
      </c>
      <c r="L110" s="31" t="s">
        <v>173</v>
      </c>
      <c r="M110" s="1">
        <v>2</v>
      </c>
      <c r="N110" s="31" t="s">
        <v>93</v>
      </c>
      <c r="O110" s="1">
        <v>2</v>
      </c>
      <c r="P110" s="31" t="s">
        <v>173</v>
      </c>
      <c r="Q110" s="1">
        <v>0.25</v>
      </c>
      <c r="R110" s="31" t="s">
        <v>175</v>
      </c>
      <c r="S110" s="1">
        <v>2</v>
      </c>
      <c r="T110" s="31" t="s">
        <v>173</v>
      </c>
      <c r="U110" s="1">
        <v>0.12</v>
      </c>
      <c r="V110" s="31" t="s">
        <v>173</v>
      </c>
      <c r="W110" s="1">
        <v>1</v>
      </c>
      <c r="X110" s="31" t="s">
        <v>175</v>
      </c>
      <c r="Y110" s="1">
        <v>0.5</v>
      </c>
      <c r="Z110" s="31" t="s">
        <v>173</v>
      </c>
      <c r="AA110" s="1">
        <v>32</v>
      </c>
      <c r="AB110" s="31" t="s">
        <v>173</v>
      </c>
      <c r="AC110" s="1">
        <v>1</v>
      </c>
      <c r="AD110" s="31" t="s">
        <v>176</v>
      </c>
    </row>
    <row r="111" spans="1:30" x14ac:dyDescent="0.2">
      <c r="A111">
        <v>5001</v>
      </c>
      <c r="B111" s="1" t="s">
        <v>174</v>
      </c>
      <c r="C111">
        <v>2</v>
      </c>
      <c r="D111" s="12" t="s">
        <v>106</v>
      </c>
      <c r="E111" s="19" t="s">
        <v>107</v>
      </c>
      <c r="F111" s="19">
        <v>0</v>
      </c>
      <c r="G111" s="12" t="s">
        <v>181</v>
      </c>
      <c r="H111" t="s">
        <v>8</v>
      </c>
      <c r="I111">
        <v>86</v>
      </c>
      <c r="J111" s="31" t="s">
        <v>173</v>
      </c>
      <c r="K111" s="1">
        <v>0.12</v>
      </c>
      <c r="L111" s="31" t="s">
        <v>173</v>
      </c>
      <c r="M111" s="1">
        <v>0.5</v>
      </c>
      <c r="N111" s="31" t="s">
        <v>93</v>
      </c>
      <c r="O111" s="1">
        <v>2</v>
      </c>
      <c r="P111" s="31" t="s">
        <v>173</v>
      </c>
      <c r="Q111" s="1">
        <v>0.25</v>
      </c>
      <c r="R111" s="31" t="s">
        <v>175</v>
      </c>
      <c r="S111" s="1">
        <v>2</v>
      </c>
      <c r="T111" s="31" t="s">
        <v>173</v>
      </c>
      <c r="U111" s="1">
        <v>0.12</v>
      </c>
      <c r="V111" s="31" t="s">
        <v>173</v>
      </c>
      <c r="W111" s="1">
        <v>1</v>
      </c>
      <c r="X111" s="31" t="s">
        <v>175</v>
      </c>
      <c r="Y111" s="1">
        <v>0.5</v>
      </c>
      <c r="Z111" s="31" t="s">
        <v>173</v>
      </c>
      <c r="AA111" s="1">
        <v>64</v>
      </c>
      <c r="AB111" s="31" t="s">
        <v>173</v>
      </c>
      <c r="AC111" s="1">
        <v>1</v>
      </c>
      <c r="AD111" s="31" t="s">
        <v>176</v>
      </c>
    </row>
    <row r="112" spans="1:30" x14ac:dyDescent="0.2">
      <c r="A112">
        <v>5067</v>
      </c>
      <c r="B112" s="1" t="s">
        <v>174</v>
      </c>
      <c r="C112">
        <v>1</v>
      </c>
      <c r="D112" s="12" t="s">
        <v>104</v>
      </c>
      <c r="E112" s="19" t="s">
        <v>105</v>
      </c>
      <c r="F112" s="19">
        <v>1</v>
      </c>
      <c r="G112" s="12" t="s">
        <v>181</v>
      </c>
      <c r="H112" t="s">
        <v>8</v>
      </c>
      <c r="I112">
        <v>87</v>
      </c>
      <c r="J112" s="31" t="s">
        <v>11</v>
      </c>
      <c r="K112" s="1">
        <v>0.25</v>
      </c>
      <c r="L112" s="31" t="s">
        <v>173</v>
      </c>
      <c r="M112" s="1">
        <v>0.5</v>
      </c>
      <c r="N112" s="31" t="s">
        <v>93</v>
      </c>
      <c r="O112" s="1">
        <v>2</v>
      </c>
      <c r="P112" s="31" t="s">
        <v>173</v>
      </c>
      <c r="Q112" s="1">
        <v>0.25</v>
      </c>
      <c r="R112" s="31" t="s">
        <v>175</v>
      </c>
      <c r="S112" s="1">
        <v>2</v>
      </c>
      <c r="T112" s="31" t="s">
        <v>11</v>
      </c>
      <c r="U112" s="1">
        <v>0.25</v>
      </c>
      <c r="V112" s="31" t="s">
        <v>173</v>
      </c>
      <c r="W112" s="1">
        <v>1</v>
      </c>
      <c r="X112" s="31" t="s">
        <v>175</v>
      </c>
      <c r="Y112" s="1">
        <v>0.5</v>
      </c>
      <c r="Z112" s="31" t="s">
        <v>11</v>
      </c>
      <c r="AA112" s="1">
        <v>256</v>
      </c>
      <c r="AB112" s="31" t="s">
        <v>173</v>
      </c>
      <c r="AC112" s="1">
        <v>2</v>
      </c>
      <c r="AD112" s="31" t="s">
        <v>176</v>
      </c>
    </row>
    <row r="113" spans="1:30" x14ac:dyDescent="0.2">
      <c r="A113">
        <v>5067</v>
      </c>
      <c r="B113" s="1" t="s">
        <v>174</v>
      </c>
      <c r="C113">
        <v>1</v>
      </c>
      <c r="D113" s="12" t="s">
        <v>104</v>
      </c>
      <c r="E113" s="19" t="s">
        <v>105</v>
      </c>
      <c r="F113" s="19">
        <v>1</v>
      </c>
      <c r="G113" s="12" t="s">
        <v>181</v>
      </c>
      <c r="H113" t="s">
        <v>11</v>
      </c>
      <c r="I113">
        <v>88</v>
      </c>
      <c r="J113" s="31" t="s">
        <v>11</v>
      </c>
      <c r="K113" s="1">
        <v>0.25</v>
      </c>
      <c r="L113" s="31" t="s">
        <v>173</v>
      </c>
      <c r="M113" s="1">
        <v>0.5</v>
      </c>
      <c r="N113" s="31" t="s">
        <v>93</v>
      </c>
      <c r="O113" s="1">
        <v>2</v>
      </c>
      <c r="P113" s="31" t="s">
        <v>173</v>
      </c>
      <c r="Q113" s="1">
        <v>0.25</v>
      </c>
      <c r="R113" s="31" t="s">
        <v>175</v>
      </c>
      <c r="S113" s="1">
        <v>2</v>
      </c>
      <c r="T113" s="31" t="s">
        <v>11</v>
      </c>
      <c r="U113" s="1">
        <v>0.25</v>
      </c>
      <c r="V113" s="31" t="s">
        <v>173</v>
      </c>
      <c r="W113" s="1">
        <v>1</v>
      </c>
      <c r="X113" s="31" t="s">
        <v>175</v>
      </c>
      <c r="Y113" s="1">
        <v>0.5</v>
      </c>
      <c r="Z113" s="31" t="s">
        <v>11</v>
      </c>
      <c r="AA113" s="1">
        <v>256</v>
      </c>
      <c r="AB113" s="31" t="s">
        <v>173</v>
      </c>
      <c r="AC113" s="1">
        <v>2</v>
      </c>
      <c r="AD113" s="31" t="s">
        <v>176</v>
      </c>
    </row>
    <row r="114" spans="1:30" x14ac:dyDescent="0.2">
      <c r="A114">
        <v>5078</v>
      </c>
      <c r="B114" s="1" t="s">
        <v>174</v>
      </c>
      <c r="C114">
        <v>2</v>
      </c>
      <c r="D114" s="12" t="s">
        <v>104</v>
      </c>
      <c r="E114" s="19" t="s">
        <v>105</v>
      </c>
      <c r="F114" s="19">
        <v>1</v>
      </c>
      <c r="G114" s="12" t="s">
        <v>181</v>
      </c>
      <c r="H114" t="s">
        <v>8</v>
      </c>
      <c r="I114">
        <v>89</v>
      </c>
      <c r="J114" s="31" t="s">
        <v>11</v>
      </c>
      <c r="K114" s="1">
        <v>0.12</v>
      </c>
      <c r="L114" s="31" t="s">
        <v>173</v>
      </c>
      <c r="M114" s="1">
        <v>0.5</v>
      </c>
      <c r="N114" s="31" t="s">
        <v>93</v>
      </c>
      <c r="O114" s="1">
        <v>2</v>
      </c>
      <c r="P114" s="31" t="s">
        <v>173</v>
      </c>
      <c r="Q114" s="1">
        <v>0.25</v>
      </c>
      <c r="R114" s="31" t="s">
        <v>175</v>
      </c>
      <c r="S114" s="1">
        <v>2</v>
      </c>
      <c r="T114" s="31" t="s">
        <v>11</v>
      </c>
      <c r="U114" s="1">
        <v>0.25</v>
      </c>
      <c r="V114" s="31" t="s">
        <v>173</v>
      </c>
      <c r="W114" s="1">
        <v>1</v>
      </c>
      <c r="X114" s="31" t="s">
        <v>175</v>
      </c>
      <c r="Y114" s="1">
        <v>0.5</v>
      </c>
      <c r="Z114" s="31" t="s">
        <v>11</v>
      </c>
      <c r="AA114" s="1">
        <v>256</v>
      </c>
      <c r="AB114" s="31" t="s">
        <v>173</v>
      </c>
      <c r="AC114" s="1">
        <v>2</v>
      </c>
      <c r="AD114" s="31" t="s">
        <v>176</v>
      </c>
    </row>
    <row r="115" spans="1:30" x14ac:dyDescent="0.2">
      <c r="A115">
        <v>5078</v>
      </c>
      <c r="B115" s="1" t="s">
        <v>174</v>
      </c>
      <c r="C115">
        <v>2</v>
      </c>
      <c r="D115" s="12" t="s">
        <v>104</v>
      </c>
      <c r="E115" s="19" t="s">
        <v>105</v>
      </c>
      <c r="F115" s="19">
        <v>1</v>
      </c>
      <c r="G115" s="12" t="s">
        <v>181</v>
      </c>
      <c r="H115" t="s">
        <v>11</v>
      </c>
      <c r="I115">
        <v>90</v>
      </c>
      <c r="J115" s="31" t="s">
        <v>177</v>
      </c>
      <c r="K115" s="1">
        <v>0.5</v>
      </c>
      <c r="L115" s="31" t="s">
        <v>173</v>
      </c>
      <c r="M115" s="1">
        <v>0.5</v>
      </c>
      <c r="N115" s="31" t="s">
        <v>93</v>
      </c>
      <c r="O115" s="1">
        <v>2</v>
      </c>
      <c r="P115" s="31" t="s">
        <v>173</v>
      </c>
      <c r="Q115" s="1">
        <v>0.25</v>
      </c>
      <c r="R115" s="31" t="s">
        <v>175</v>
      </c>
      <c r="S115" s="1">
        <v>2</v>
      </c>
      <c r="T115" s="31" t="s">
        <v>11</v>
      </c>
      <c r="U115" s="1">
        <v>1</v>
      </c>
      <c r="V115" s="31" t="s">
        <v>173</v>
      </c>
      <c r="W115" s="1">
        <v>1</v>
      </c>
      <c r="X115" s="31" t="s">
        <v>175</v>
      </c>
      <c r="Y115" s="1">
        <v>0.5</v>
      </c>
      <c r="Z115" s="31" t="s">
        <v>11</v>
      </c>
      <c r="AA115" s="1">
        <v>256</v>
      </c>
      <c r="AB115" s="31" t="s">
        <v>173</v>
      </c>
      <c r="AC115" s="1">
        <v>2</v>
      </c>
      <c r="AD115" s="31" t="s">
        <v>176</v>
      </c>
    </row>
    <row r="116" spans="1:30" x14ac:dyDescent="0.2">
      <c r="A116">
        <v>5134</v>
      </c>
      <c r="B116" s="1" t="s">
        <v>174</v>
      </c>
      <c r="C116">
        <v>3</v>
      </c>
      <c r="D116" s="12" t="s">
        <v>100</v>
      </c>
      <c r="E116" s="19" t="s">
        <v>101</v>
      </c>
      <c r="F116" s="19">
        <v>1</v>
      </c>
      <c r="G116" s="12" t="s">
        <v>181</v>
      </c>
      <c r="H116" t="s">
        <v>11</v>
      </c>
      <c r="I116">
        <v>91</v>
      </c>
      <c r="J116" s="31" t="s">
        <v>11</v>
      </c>
      <c r="K116" s="1">
        <v>0.25</v>
      </c>
      <c r="L116" s="31" t="s">
        <v>173</v>
      </c>
      <c r="M116" s="1">
        <v>0.5</v>
      </c>
      <c r="N116" s="31" t="s">
        <v>93</v>
      </c>
      <c r="O116" s="1">
        <v>2</v>
      </c>
      <c r="P116" s="31" t="s">
        <v>173</v>
      </c>
      <c r="Q116" s="1">
        <v>0.25</v>
      </c>
      <c r="R116" s="31" t="s">
        <v>175</v>
      </c>
      <c r="S116" s="1">
        <v>2</v>
      </c>
      <c r="T116" s="31" t="s">
        <v>11</v>
      </c>
      <c r="U116" s="1">
        <v>0.5</v>
      </c>
      <c r="V116" s="31" t="s">
        <v>173</v>
      </c>
      <c r="W116" s="1">
        <v>1</v>
      </c>
      <c r="X116" s="31" t="s">
        <v>175</v>
      </c>
      <c r="Y116" s="1">
        <v>0.5</v>
      </c>
      <c r="Z116" s="31" t="s">
        <v>173</v>
      </c>
      <c r="AA116" s="1">
        <v>32</v>
      </c>
      <c r="AB116" s="31" t="s">
        <v>173</v>
      </c>
      <c r="AC116" s="1">
        <v>1</v>
      </c>
      <c r="AD116" s="31" t="s">
        <v>176</v>
      </c>
    </row>
    <row r="117" spans="1:30" x14ac:dyDescent="0.2">
      <c r="A117">
        <v>5142</v>
      </c>
      <c r="B117" s="1" t="s">
        <v>174</v>
      </c>
      <c r="C117">
        <v>1</v>
      </c>
      <c r="D117" s="12" t="s">
        <v>90</v>
      </c>
      <c r="E117" s="19" t="s">
        <v>91</v>
      </c>
      <c r="F117" s="19">
        <v>0</v>
      </c>
      <c r="G117" s="12" t="s">
        <v>181</v>
      </c>
      <c r="H117" t="s">
        <v>8</v>
      </c>
      <c r="I117">
        <v>92</v>
      </c>
      <c r="J117" s="31" t="s">
        <v>173</v>
      </c>
      <c r="K117" s="1">
        <v>0.12</v>
      </c>
      <c r="L117" s="31" t="s">
        <v>173</v>
      </c>
      <c r="M117" s="1">
        <v>0.5</v>
      </c>
      <c r="N117" s="31" t="s">
        <v>93</v>
      </c>
      <c r="O117" s="1">
        <v>2</v>
      </c>
      <c r="P117" s="31" t="s">
        <v>173</v>
      </c>
      <c r="Q117" s="1">
        <v>0.25</v>
      </c>
      <c r="R117" s="31" t="s">
        <v>175</v>
      </c>
      <c r="S117" s="1">
        <v>2</v>
      </c>
      <c r="T117" s="31" t="s">
        <v>173</v>
      </c>
      <c r="U117" s="1">
        <v>0.12</v>
      </c>
      <c r="V117" s="31" t="s">
        <v>173</v>
      </c>
      <c r="W117" s="1">
        <v>1</v>
      </c>
      <c r="X117" s="31" t="s">
        <v>175</v>
      </c>
      <c r="Y117" s="1">
        <v>0.5</v>
      </c>
      <c r="Z117" s="31" t="s">
        <v>173</v>
      </c>
      <c r="AA117" s="1">
        <v>32</v>
      </c>
      <c r="AB117" s="31" t="s">
        <v>173</v>
      </c>
      <c r="AC117" s="1">
        <v>1</v>
      </c>
      <c r="AD117" s="31" t="s">
        <v>176</v>
      </c>
    </row>
    <row r="118" spans="1:30" x14ac:dyDescent="0.2">
      <c r="A118">
        <v>5438</v>
      </c>
      <c r="B118" s="1" t="s">
        <v>174</v>
      </c>
      <c r="C118">
        <v>3</v>
      </c>
      <c r="D118" s="12" t="s">
        <v>104</v>
      </c>
      <c r="E118" s="19" t="s">
        <v>105</v>
      </c>
      <c r="F118" s="19">
        <v>1</v>
      </c>
      <c r="G118" s="12" t="s">
        <v>181</v>
      </c>
      <c r="H118" t="s">
        <v>11</v>
      </c>
      <c r="I118">
        <v>93</v>
      </c>
      <c r="J118" s="31" t="s">
        <v>11</v>
      </c>
      <c r="K118" s="1">
        <v>0.25</v>
      </c>
      <c r="L118" s="31" t="s">
        <v>173</v>
      </c>
      <c r="M118" s="1">
        <v>0.5</v>
      </c>
      <c r="N118" s="31" t="s">
        <v>93</v>
      </c>
      <c r="O118" s="1">
        <v>2</v>
      </c>
      <c r="P118" s="31" t="s">
        <v>173</v>
      </c>
      <c r="Q118" s="1">
        <v>0.25</v>
      </c>
      <c r="R118" s="31" t="s">
        <v>175</v>
      </c>
      <c r="S118" s="1">
        <v>2</v>
      </c>
      <c r="T118" s="31" t="s">
        <v>11</v>
      </c>
      <c r="U118" s="1">
        <v>0.5</v>
      </c>
      <c r="V118" s="31" t="s">
        <v>173</v>
      </c>
      <c r="W118" s="1">
        <v>1</v>
      </c>
      <c r="X118" s="31" t="s">
        <v>175</v>
      </c>
      <c r="Y118" s="1">
        <v>0.5</v>
      </c>
      <c r="Z118" s="31" t="s">
        <v>11</v>
      </c>
      <c r="AA118" s="1">
        <v>256</v>
      </c>
      <c r="AB118" s="31" t="s">
        <v>173</v>
      </c>
      <c r="AC118" s="1">
        <v>2</v>
      </c>
      <c r="AD118" s="31" t="s">
        <v>176</v>
      </c>
    </row>
    <row r="119" spans="1:30" x14ac:dyDescent="0.2">
      <c r="A119">
        <v>5531</v>
      </c>
      <c r="B119" s="1" t="s">
        <v>174</v>
      </c>
      <c r="C119">
        <v>3</v>
      </c>
      <c r="D119" s="12" t="s">
        <v>90</v>
      </c>
      <c r="E119" s="19" t="s">
        <v>91</v>
      </c>
      <c r="F119" s="19">
        <v>0</v>
      </c>
      <c r="G119" s="12" t="s">
        <v>181</v>
      </c>
      <c r="H119" t="s">
        <v>8</v>
      </c>
      <c r="I119">
        <v>94</v>
      </c>
      <c r="J119" s="31" t="s">
        <v>173</v>
      </c>
      <c r="K119" s="1">
        <v>0.12</v>
      </c>
      <c r="L119" s="31" t="s">
        <v>173</v>
      </c>
      <c r="M119" s="1">
        <v>0.5</v>
      </c>
      <c r="N119" s="31" t="s">
        <v>93</v>
      </c>
      <c r="O119" s="1">
        <v>2</v>
      </c>
      <c r="P119" s="31" t="s">
        <v>173</v>
      </c>
      <c r="Q119" s="1">
        <v>0.25</v>
      </c>
      <c r="R119" s="31" t="s">
        <v>175</v>
      </c>
      <c r="S119" s="1">
        <v>2</v>
      </c>
      <c r="T119" s="31" t="s">
        <v>173</v>
      </c>
      <c r="U119" s="1">
        <v>0.12</v>
      </c>
      <c r="V119" s="31" t="s">
        <v>173</v>
      </c>
      <c r="W119" s="1">
        <v>1</v>
      </c>
      <c r="X119" s="31" t="s">
        <v>175</v>
      </c>
      <c r="Y119" s="1">
        <v>0.5</v>
      </c>
      <c r="Z119" s="31" t="s">
        <v>173</v>
      </c>
      <c r="AA119" s="1">
        <v>32</v>
      </c>
      <c r="AB119" s="31" t="s">
        <v>173</v>
      </c>
      <c r="AC119" s="1">
        <v>1</v>
      </c>
      <c r="AD119" s="31" t="s">
        <v>176</v>
      </c>
    </row>
    <row r="120" spans="1:30" x14ac:dyDescent="0.2">
      <c r="A120">
        <v>5531</v>
      </c>
      <c r="B120" s="1" t="s">
        <v>174</v>
      </c>
      <c r="C120">
        <v>3</v>
      </c>
      <c r="D120" s="12" t="s">
        <v>90</v>
      </c>
      <c r="E120" s="19" t="s">
        <v>91</v>
      </c>
      <c r="F120" s="19">
        <v>0</v>
      </c>
      <c r="G120" s="12" t="s">
        <v>181</v>
      </c>
      <c r="H120" t="s">
        <v>11</v>
      </c>
      <c r="I120">
        <v>95</v>
      </c>
      <c r="J120" s="31" t="s">
        <v>173</v>
      </c>
      <c r="K120" s="1">
        <v>0.12</v>
      </c>
      <c r="L120" s="31" t="s">
        <v>173</v>
      </c>
      <c r="M120" s="1">
        <v>0.5</v>
      </c>
      <c r="N120" s="31" t="s">
        <v>93</v>
      </c>
      <c r="O120" s="1">
        <v>2</v>
      </c>
      <c r="P120" s="31" t="s">
        <v>177</v>
      </c>
      <c r="Q120" s="1">
        <v>4</v>
      </c>
      <c r="R120" s="31" t="s">
        <v>175</v>
      </c>
      <c r="S120" s="1">
        <v>2</v>
      </c>
      <c r="T120" s="31" t="s">
        <v>173</v>
      </c>
      <c r="U120" s="1">
        <v>0.12</v>
      </c>
      <c r="V120" s="31" t="s">
        <v>173</v>
      </c>
      <c r="W120" s="1">
        <v>1</v>
      </c>
      <c r="X120" s="31" t="s">
        <v>175</v>
      </c>
      <c r="Y120" s="1">
        <v>0.5</v>
      </c>
      <c r="Z120" s="31" t="s">
        <v>173</v>
      </c>
      <c r="AA120" s="1">
        <v>32</v>
      </c>
      <c r="AB120" s="31" t="s">
        <v>173</v>
      </c>
      <c r="AC120" s="1">
        <v>1</v>
      </c>
      <c r="AD120" s="31" t="s">
        <v>176</v>
      </c>
    </row>
    <row r="121" spans="1:30" x14ac:dyDescent="0.2">
      <c r="A121">
        <v>5557</v>
      </c>
      <c r="B121" s="1" t="s">
        <v>174</v>
      </c>
      <c r="C121">
        <v>2</v>
      </c>
      <c r="D121" s="12" t="s">
        <v>108</v>
      </c>
      <c r="E121" s="19" t="s">
        <v>338</v>
      </c>
      <c r="F121" s="19">
        <v>0</v>
      </c>
      <c r="G121" s="12" t="s">
        <v>181</v>
      </c>
      <c r="H121" t="s">
        <v>8</v>
      </c>
      <c r="I121">
        <v>96</v>
      </c>
      <c r="J121" s="31" t="s">
        <v>173</v>
      </c>
      <c r="K121" s="1">
        <v>0.12</v>
      </c>
      <c r="L121" s="31" t="s">
        <v>173</v>
      </c>
      <c r="M121" s="1">
        <v>1</v>
      </c>
      <c r="N121" s="31" t="s">
        <v>93</v>
      </c>
      <c r="O121" s="1">
        <v>2</v>
      </c>
      <c r="P121" s="31" t="s">
        <v>173</v>
      </c>
      <c r="Q121" s="1">
        <v>0.25</v>
      </c>
      <c r="R121" s="31" t="s">
        <v>175</v>
      </c>
      <c r="S121" s="1">
        <v>2</v>
      </c>
      <c r="T121" s="31" t="s">
        <v>173</v>
      </c>
      <c r="U121" s="1">
        <v>0.12</v>
      </c>
      <c r="V121" s="31" t="s">
        <v>173</v>
      </c>
      <c r="W121" s="1">
        <v>1</v>
      </c>
      <c r="X121" s="31" t="s">
        <v>175</v>
      </c>
      <c r="Y121" s="1">
        <v>0.5</v>
      </c>
      <c r="Z121" s="31" t="s">
        <v>173</v>
      </c>
      <c r="AA121" s="1">
        <v>32</v>
      </c>
      <c r="AB121" s="31" t="s">
        <v>173</v>
      </c>
      <c r="AC121" s="1">
        <v>1</v>
      </c>
      <c r="AD121" s="31" t="s">
        <v>176</v>
      </c>
    </row>
    <row r="122" spans="1:30" x14ac:dyDescent="0.2">
      <c r="A122">
        <v>5557</v>
      </c>
      <c r="B122" s="1" t="s">
        <v>174</v>
      </c>
      <c r="C122">
        <v>2</v>
      </c>
      <c r="D122" s="12" t="s">
        <v>100</v>
      </c>
      <c r="E122" s="19" t="s">
        <v>101</v>
      </c>
      <c r="F122" s="19">
        <v>1</v>
      </c>
      <c r="G122" s="12" t="s">
        <v>181</v>
      </c>
      <c r="H122" t="s">
        <v>11</v>
      </c>
      <c r="I122">
        <v>97</v>
      </c>
      <c r="J122" s="31" t="s">
        <v>173</v>
      </c>
      <c r="K122" s="1">
        <v>0.12</v>
      </c>
      <c r="L122" s="31" t="s">
        <v>173</v>
      </c>
      <c r="M122" s="1">
        <v>1</v>
      </c>
      <c r="N122" s="31" t="s">
        <v>93</v>
      </c>
      <c r="O122" s="1">
        <v>2</v>
      </c>
      <c r="P122" s="31" t="s">
        <v>173</v>
      </c>
      <c r="Q122" s="1">
        <v>0.25</v>
      </c>
      <c r="R122" s="31" t="s">
        <v>175</v>
      </c>
      <c r="S122" s="1">
        <v>2</v>
      </c>
      <c r="T122" s="31" t="s">
        <v>173</v>
      </c>
      <c r="U122" s="1">
        <v>0.12</v>
      </c>
      <c r="V122" s="31" t="s">
        <v>173</v>
      </c>
      <c r="W122" s="1">
        <v>1</v>
      </c>
      <c r="X122" s="31" t="s">
        <v>175</v>
      </c>
      <c r="Y122" s="1">
        <v>0.5</v>
      </c>
      <c r="Z122" s="31" t="s">
        <v>173</v>
      </c>
      <c r="AA122" s="1">
        <v>32</v>
      </c>
      <c r="AB122" s="31" t="s">
        <v>173</v>
      </c>
      <c r="AC122" s="1">
        <v>1</v>
      </c>
      <c r="AD122" s="31" t="s">
        <v>176</v>
      </c>
    </row>
    <row r="123" spans="1:30" x14ac:dyDescent="0.2">
      <c r="A123">
        <v>5632</v>
      </c>
      <c r="B123" s="1" t="s">
        <v>174</v>
      </c>
      <c r="C123">
        <v>2</v>
      </c>
      <c r="D123" s="12" t="s">
        <v>108</v>
      </c>
      <c r="E123" s="19" t="s">
        <v>338</v>
      </c>
      <c r="F123" s="19">
        <v>0</v>
      </c>
      <c r="G123" s="12" t="s">
        <v>181</v>
      </c>
      <c r="H123" t="s">
        <v>8</v>
      </c>
      <c r="I123">
        <v>98</v>
      </c>
      <c r="J123" s="31" t="s">
        <v>173</v>
      </c>
      <c r="K123" s="1">
        <v>0.12</v>
      </c>
      <c r="L123" s="31" t="s">
        <v>173</v>
      </c>
      <c r="M123" s="1">
        <v>0.5</v>
      </c>
      <c r="N123" s="31" t="s">
        <v>93</v>
      </c>
      <c r="O123" s="1">
        <v>2</v>
      </c>
      <c r="P123" s="31" t="s">
        <v>173</v>
      </c>
      <c r="Q123" s="1">
        <v>0.25</v>
      </c>
      <c r="R123" s="31" t="s">
        <v>175</v>
      </c>
      <c r="S123" s="1">
        <v>2</v>
      </c>
      <c r="T123" s="31" t="s">
        <v>173</v>
      </c>
      <c r="U123" s="1">
        <v>0.12</v>
      </c>
      <c r="V123" s="31" t="s">
        <v>173</v>
      </c>
      <c r="W123" s="1">
        <v>1</v>
      </c>
      <c r="X123" s="31" t="s">
        <v>175</v>
      </c>
      <c r="Y123" s="1">
        <v>0.5</v>
      </c>
      <c r="Z123" s="31" t="s">
        <v>11</v>
      </c>
      <c r="AA123" s="1">
        <v>256</v>
      </c>
      <c r="AB123" s="31" t="s">
        <v>173</v>
      </c>
      <c r="AC123" s="1">
        <v>1</v>
      </c>
      <c r="AD123" s="31" t="s">
        <v>176</v>
      </c>
    </row>
    <row r="124" spans="1:30" x14ac:dyDescent="0.2">
      <c r="A124">
        <v>5682</v>
      </c>
      <c r="B124" s="1" t="s">
        <v>174</v>
      </c>
      <c r="C124">
        <v>2</v>
      </c>
      <c r="D124" s="12" t="s">
        <v>104</v>
      </c>
      <c r="E124" s="19" t="s">
        <v>105</v>
      </c>
      <c r="F124" s="19">
        <v>1</v>
      </c>
      <c r="G124" s="12" t="s">
        <v>181</v>
      </c>
      <c r="H124" t="s">
        <v>8</v>
      </c>
      <c r="I124">
        <v>99</v>
      </c>
      <c r="J124" s="31" t="s">
        <v>177</v>
      </c>
      <c r="K124" s="1">
        <v>1</v>
      </c>
      <c r="L124" s="31" t="s">
        <v>173</v>
      </c>
      <c r="M124" s="1">
        <v>0.5</v>
      </c>
      <c r="N124" s="31" t="s">
        <v>93</v>
      </c>
      <c r="O124" s="1">
        <v>2</v>
      </c>
      <c r="P124" s="31" t="s">
        <v>173</v>
      </c>
      <c r="Q124" s="1">
        <v>0.25</v>
      </c>
      <c r="R124" s="31" t="s">
        <v>175</v>
      </c>
      <c r="S124" s="1">
        <v>2</v>
      </c>
      <c r="T124" s="31" t="s">
        <v>11</v>
      </c>
      <c r="U124" s="1">
        <v>0.5</v>
      </c>
      <c r="V124" s="31" t="s">
        <v>173</v>
      </c>
      <c r="W124" s="1">
        <v>1</v>
      </c>
      <c r="X124" s="31" t="s">
        <v>175</v>
      </c>
      <c r="Y124" s="1">
        <v>0.5</v>
      </c>
      <c r="Z124" s="31" t="s">
        <v>11</v>
      </c>
      <c r="AA124" s="1">
        <v>256</v>
      </c>
      <c r="AB124" s="31" t="s">
        <v>173</v>
      </c>
      <c r="AC124" s="1">
        <v>2</v>
      </c>
      <c r="AD124" s="31" t="s">
        <v>176</v>
      </c>
    </row>
    <row r="125" spans="1:30" x14ac:dyDescent="0.2">
      <c r="A125">
        <v>5682</v>
      </c>
      <c r="B125" s="1" t="s">
        <v>174</v>
      </c>
      <c r="C125">
        <v>2</v>
      </c>
      <c r="D125" s="12" t="s">
        <v>104</v>
      </c>
      <c r="E125" s="19" t="s">
        <v>105</v>
      </c>
      <c r="F125" s="19">
        <v>1</v>
      </c>
      <c r="G125" s="12" t="s">
        <v>181</v>
      </c>
      <c r="H125" t="s">
        <v>11</v>
      </c>
      <c r="I125">
        <v>100</v>
      </c>
      <c r="J125" s="31" t="s">
        <v>11</v>
      </c>
      <c r="K125" s="1">
        <v>0.25</v>
      </c>
      <c r="L125" s="31" t="s">
        <v>173</v>
      </c>
      <c r="M125" s="1">
        <v>0.5</v>
      </c>
      <c r="N125" s="31" t="s">
        <v>93</v>
      </c>
      <c r="O125" s="1">
        <v>2</v>
      </c>
      <c r="P125" s="31" t="s">
        <v>173</v>
      </c>
      <c r="Q125" s="1">
        <v>0.25</v>
      </c>
      <c r="R125" s="31" t="s">
        <v>175</v>
      </c>
      <c r="S125" s="1">
        <v>2</v>
      </c>
      <c r="T125" s="31" t="s">
        <v>11</v>
      </c>
      <c r="U125" s="1">
        <v>0.25</v>
      </c>
      <c r="V125" s="31" t="s">
        <v>173</v>
      </c>
      <c r="W125" s="1">
        <v>1</v>
      </c>
      <c r="X125" s="31" t="s">
        <v>175</v>
      </c>
      <c r="Y125" s="1">
        <v>0.5</v>
      </c>
      <c r="Z125" s="31" t="s">
        <v>11</v>
      </c>
      <c r="AA125" s="1">
        <v>256</v>
      </c>
      <c r="AB125" s="31" t="s">
        <v>173</v>
      </c>
      <c r="AC125" s="1">
        <v>2</v>
      </c>
      <c r="AD125" s="31" t="s">
        <v>176</v>
      </c>
    </row>
    <row r="126" spans="1:30" x14ac:dyDescent="0.2">
      <c r="A126">
        <v>6183</v>
      </c>
      <c r="B126" s="1" t="s">
        <v>174</v>
      </c>
      <c r="C126">
        <v>2</v>
      </c>
      <c r="D126" s="12" t="s">
        <v>104</v>
      </c>
      <c r="E126" s="19" t="s">
        <v>105</v>
      </c>
      <c r="F126" s="19">
        <v>1</v>
      </c>
      <c r="G126" s="12" t="s">
        <v>181</v>
      </c>
      <c r="H126" t="s">
        <v>8</v>
      </c>
      <c r="I126">
        <v>101</v>
      </c>
      <c r="J126" s="31" t="s">
        <v>11</v>
      </c>
      <c r="K126" s="1">
        <v>0.12</v>
      </c>
      <c r="L126" s="31" t="s">
        <v>173</v>
      </c>
      <c r="M126" s="1">
        <v>0.5</v>
      </c>
      <c r="N126" s="31" t="s">
        <v>93</v>
      </c>
      <c r="O126" s="1">
        <v>2</v>
      </c>
      <c r="P126" s="31" t="s">
        <v>173</v>
      </c>
      <c r="Q126" s="1">
        <v>0.25</v>
      </c>
      <c r="R126" s="31" t="s">
        <v>175</v>
      </c>
      <c r="S126" s="1">
        <v>2</v>
      </c>
      <c r="T126" s="31" t="s">
        <v>11</v>
      </c>
      <c r="U126" s="1">
        <v>0.25</v>
      </c>
      <c r="V126" s="31" t="s">
        <v>173</v>
      </c>
      <c r="W126" s="1">
        <v>1</v>
      </c>
      <c r="X126" s="31" t="s">
        <v>175</v>
      </c>
      <c r="Y126" s="1">
        <v>0.5</v>
      </c>
      <c r="Z126" s="31" t="s">
        <v>11</v>
      </c>
      <c r="AA126" s="1">
        <v>256</v>
      </c>
      <c r="AB126" s="31" t="s">
        <v>173</v>
      </c>
      <c r="AC126" s="1">
        <v>2</v>
      </c>
      <c r="AD126" s="31" t="s">
        <v>176</v>
      </c>
    </row>
    <row r="127" spans="1:30" x14ac:dyDescent="0.2">
      <c r="A127">
        <v>6235</v>
      </c>
      <c r="B127" s="1" t="s">
        <v>174</v>
      </c>
      <c r="C127">
        <v>3</v>
      </c>
      <c r="D127" s="12" t="s">
        <v>104</v>
      </c>
      <c r="E127" s="19" t="s">
        <v>105</v>
      </c>
      <c r="F127" s="19">
        <v>1</v>
      </c>
      <c r="G127" s="12" t="s">
        <v>181</v>
      </c>
      <c r="H127" t="s">
        <v>8</v>
      </c>
      <c r="I127">
        <v>102</v>
      </c>
      <c r="J127" s="31" t="s">
        <v>11</v>
      </c>
      <c r="K127" s="1">
        <v>0.12</v>
      </c>
      <c r="L127" s="31" t="s">
        <v>173</v>
      </c>
      <c r="M127" s="1">
        <v>0.5</v>
      </c>
      <c r="N127" s="31" t="s">
        <v>93</v>
      </c>
      <c r="O127" s="1">
        <v>2</v>
      </c>
      <c r="P127" s="31" t="s">
        <v>173</v>
      </c>
      <c r="Q127" s="1">
        <v>0.25</v>
      </c>
      <c r="R127" s="31" t="s">
        <v>175</v>
      </c>
      <c r="S127" s="1">
        <v>2</v>
      </c>
      <c r="T127" s="31" t="s">
        <v>11</v>
      </c>
      <c r="U127" s="1">
        <v>0.25</v>
      </c>
      <c r="V127" s="31" t="s">
        <v>173</v>
      </c>
      <c r="W127" s="1">
        <v>1</v>
      </c>
      <c r="X127" s="31" t="s">
        <v>175</v>
      </c>
      <c r="Y127" s="1">
        <v>0.5</v>
      </c>
      <c r="Z127" s="31" t="s">
        <v>11</v>
      </c>
      <c r="AA127" s="1">
        <v>256</v>
      </c>
      <c r="AB127" s="31" t="s">
        <v>173</v>
      </c>
      <c r="AC127" s="1">
        <v>2</v>
      </c>
      <c r="AD127" s="31" t="s">
        <v>176</v>
      </c>
    </row>
    <row r="128" spans="1:30" x14ac:dyDescent="0.2">
      <c r="A128">
        <v>6235</v>
      </c>
      <c r="B128" s="1" t="s">
        <v>174</v>
      </c>
      <c r="C128">
        <v>3</v>
      </c>
      <c r="D128" s="12" t="s">
        <v>104</v>
      </c>
      <c r="E128" s="19" t="s">
        <v>105</v>
      </c>
      <c r="F128" s="19">
        <v>1</v>
      </c>
      <c r="G128" s="12" t="s">
        <v>181</v>
      </c>
      <c r="H128" t="s">
        <v>11</v>
      </c>
      <c r="I128">
        <v>103</v>
      </c>
      <c r="J128" s="31" t="s">
        <v>11</v>
      </c>
      <c r="K128" s="1">
        <v>0.12</v>
      </c>
      <c r="L128" s="31" t="s">
        <v>173</v>
      </c>
      <c r="M128" s="1">
        <v>0.5</v>
      </c>
      <c r="N128" s="31" t="s">
        <v>93</v>
      </c>
      <c r="O128" s="1">
        <v>2</v>
      </c>
      <c r="P128" s="31" t="s">
        <v>173</v>
      </c>
      <c r="Q128" s="1">
        <v>0.25</v>
      </c>
      <c r="R128" s="31" t="s">
        <v>175</v>
      </c>
      <c r="S128" s="1">
        <v>2</v>
      </c>
      <c r="T128" s="31" t="s">
        <v>11</v>
      </c>
      <c r="U128" s="1">
        <v>0.25</v>
      </c>
      <c r="V128" s="31" t="s">
        <v>173</v>
      </c>
      <c r="W128" s="1">
        <v>1</v>
      </c>
      <c r="X128" s="31" t="s">
        <v>175</v>
      </c>
      <c r="Y128" s="1">
        <v>0.5</v>
      </c>
      <c r="Z128" s="31" t="s">
        <v>11</v>
      </c>
      <c r="AA128" s="1">
        <v>256</v>
      </c>
      <c r="AB128" s="31" t="s">
        <v>173</v>
      </c>
      <c r="AC128" s="1">
        <v>2</v>
      </c>
      <c r="AD128" s="31" t="s">
        <v>176</v>
      </c>
    </row>
    <row r="129" spans="1:30" x14ac:dyDescent="0.2">
      <c r="A129">
        <v>6236</v>
      </c>
      <c r="B129" s="1" t="s">
        <v>174</v>
      </c>
      <c r="C129">
        <v>2</v>
      </c>
      <c r="D129" s="12" t="s">
        <v>104</v>
      </c>
      <c r="E129" s="19" t="s">
        <v>105</v>
      </c>
      <c r="F129" s="19">
        <v>1</v>
      </c>
      <c r="G129" s="12" t="s">
        <v>181</v>
      </c>
      <c r="H129" t="s">
        <v>8</v>
      </c>
      <c r="I129">
        <v>104</v>
      </c>
      <c r="J129" s="31" t="s">
        <v>11</v>
      </c>
      <c r="K129" s="1">
        <v>0.25</v>
      </c>
      <c r="L129" s="31" t="s">
        <v>173</v>
      </c>
      <c r="M129" s="1">
        <v>0.5</v>
      </c>
      <c r="N129" s="31" t="s">
        <v>93</v>
      </c>
      <c r="O129" s="1">
        <v>2</v>
      </c>
      <c r="P129" s="31" t="s">
        <v>173</v>
      </c>
      <c r="Q129" s="1">
        <v>0.25</v>
      </c>
      <c r="R129" s="31" t="s">
        <v>175</v>
      </c>
      <c r="S129" s="1">
        <v>2</v>
      </c>
      <c r="T129" s="31" t="s">
        <v>11</v>
      </c>
      <c r="U129" s="1">
        <v>0.5</v>
      </c>
      <c r="V129" s="31" t="s">
        <v>173</v>
      </c>
      <c r="W129" s="1">
        <v>1</v>
      </c>
      <c r="X129" s="31" t="s">
        <v>175</v>
      </c>
      <c r="Y129" s="1">
        <v>0.5</v>
      </c>
      <c r="Z129" s="31" t="s">
        <v>11</v>
      </c>
      <c r="AA129" s="1">
        <v>256</v>
      </c>
      <c r="AB129" s="31" t="s">
        <v>173</v>
      </c>
      <c r="AC129" s="1">
        <v>2</v>
      </c>
      <c r="AD129" s="31" t="s">
        <v>176</v>
      </c>
    </row>
    <row r="130" spans="1:30" x14ac:dyDescent="0.2">
      <c r="A130">
        <v>6522</v>
      </c>
      <c r="B130" s="1" t="s">
        <v>174</v>
      </c>
      <c r="C130">
        <v>1</v>
      </c>
      <c r="D130" s="12" t="s">
        <v>106</v>
      </c>
      <c r="E130" s="19" t="s">
        <v>107</v>
      </c>
      <c r="F130" s="19">
        <v>0</v>
      </c>
      <c r="G130" s="12" t="s">
        <v>181</v>
      </c>
      <c r="H130" t="s">
        <v>8</v>
      </c>
      <c r="I130">
        <v>105</v>
      </c>
      <c r="J130" s="31" t="s">
        <v>173</v>
      </c>
      <c r="K130" s="1">
        <v>0.12</v>
      </c>
      <c r="L130" s="31" t="s">
        <v>173</v>
      </c>
      <c r="M130" s="1">
        <v>0.5</v>
      </c>
      <c r="N130" s="31" t="s">
        <v>93</v>
      </c>
      <c r="O130" s="1">
        <v>2</v>
      </c>
      <c r="P130" s="31" t="s">
        <v>173</v>
      </c>
      <c r="Q130" s="1">
        <v>0.25</v>
      </c>
      <c r="R130" s="31" t="s">
        <v>175</v>
      </c>
      <c r="S130" s="1">
        <v>2</v>
      </c>
      <c r="T130" s="31" t="s">
        <v>173</v>
      </c>
      <c r="U130" s="1">
        <v>0.12</v>
      </c>
      <c r="V130" s="31" t="s">
        <v>173</v>
      </c>
      <c r="W130" s="1">
        <v>1</v>
      </c>
      <c r="X130" s="31" t="s">
        <v>175</v>
      </c>
      <c r="Y130" s="1">
        <v>0.5</v>
      </c>
      <c r="Z130" s="31" t="s">
        <v>11</v>
      </c>
      <c r="AA130" s="1">
        <v>256</v>
      </c>
      <c r="AB130" s="31" t="s">
        <v>173</v>
      </c>
      <c r="AC130" s="1">
        <v>1</v>
      </c>
      <c r="AD130" s="31" t="s">
        <v>176</v>
      </c>
    </row>
    <row r="131" spans="1:30" x14ac:dyDescent="0.2">
      <c r="A131">
        <v>6522</v>
      </c>
      <c r="B131" s="1" t="s">
        <v>174</v>
      </c>
      <c r="C131">
        <v>1</v>
      </c>
      <c r="D131" s="12" t="s">
        <v>90</v>
      </c>
      <c r="E131" s="19" t="s">
        <v>91</v>
      </c>
      <c r="F131" s="19">
        <v>0</v>
      </c>
      <c r="G131" s="12" t="s">
        <v>181</v>
      </c>
      <c r="H131" t="s">
        <v>11</v>
      </c>
      <c r="I131">
        <v>106</v>
      </c>
      <c r="J131" s="31" t="s">
        <v>173</v>
      </c>
      <c r="K131" s="1">
        <v>0.12</v>
      </c>
      <c r="L131" s="31" t="s">
        <v>173</v>
      </c>
      <c r="M131" s="1">
        <v>0.5</v>
      </c>
      <c r="N131" s="31" t="s">
        <v>93</v>
      </c>
      <c r="O131" s="1">
        <v>2</v>
      </c>
      <c r="P131" s="31" t="s">
        <v>173</v>
      </c>
      <c r="Q131" s="1">
        <v>0.25</v>
      </c>
      <c r="R131" s="31" t="s">
        <v>175</v>
      </c>
      <c r="S131" s="1">
        <v>2</v>
      </c>
      <c r="T131" s="31" t="s">
        <v>173</v>
      </c>
      <c r="U131" s="1">
        <v>0.12</v>
      </c>
      <c r="V131" s="31" t="s">
        <v>173</v>
      </c>
      <c r="W131" s="1">
        <v>1</v>
      </c>
      <c r="X131" s="31" t="s">
        <v>175</v>
      </c>
      <c r="Y131" s="1">
        <v>0.5</v>
      </c>
      <c r="Z131" s="31" t="s">
        <v>173</v>
      </c>
      <c r="AA131" s="1">
        <v>32</v>
      </c>
      <c r="AB131" s="31" t="s">
        <v>173</v>
      </c>
      <c r="AC131" s="1">
        <v>1</v>
      </c>
      <c r="AD131" s="31" t="s">
        <v>176</v>
      </c>
    </row>
    <row r="132" spans="1:30" x14ac:dyDescent="0.2">
      <c r="A132">
        <v>6530</v>
      </c>
      <c r="B132" s="1" t="s">
        <v>174</v>
      </c>
      <c r="C132">
        <v>1</v>
      </c>
      <c r="D132" s="12" t="s">
        <v>104</v>
      </c>
      <c r="E132" s="19" t="s">
        <v>105</v>
      </c>
      <c r="F132" s="19">
        <v>1</v>
      </c>
      <c r="G132" s="12" t="s">
        <v>181</v>
      </c>
      <c r="H132" t="s">
        <v>8</v>
      </c>
      <c r="I132">
        <v>107</v>
      </c>
      <c r="J132" s="31" t="s">
        <v>173</v>
      </c>
      <c r="K132" s="1">
        <v>0.12</v>
      </c>
      <c r="L132" s="31" t="s">
        <v>173</v>
      </c>
      <c r="M132" s="1">
        <v>0.5</v>
      </c>
      <c r="N132" s="31" t="s">
        <v>93</v>
      </c>
      <c r="O132" s="1">
        <v>2</v>
      </c>
      <c r="P132" s="31" t="s">
        <v>173</v>
      </c>
      <c r="Q132" s="1">
        <v>0.25</v>
      </c>
      <c r="R132" s="31" t="s">
        <v>175</v>
      </c>
      <c r="S132" s="1">
        <v>2</v>
      </c>
      <c r="T132" s="31" t="s">
        <v>173</v>
      </c>
      <c r="U132" s="1">
        <v>0.12</v>
      </c>
      <c r="V132" s="31" t="s">
        <v>173</v>
      </c>
      <c r="W132" s="1">
        <v>1</v>
      </c>
      <c r="X132" s="31" t="s">
        <v>175</v>
      </c>
      <c r="Y132" s="1">
        <v>0.5</v>
      </c>
      <c r="Z132" s="31" t="s">
        <v>11</v>
      </c>
      <c r="AA132" s="1">
        <v>256</v>
      </c>
      <c r="AB132" s="31" t="s">
        <v>173</v>
      </c>
      <c r="AC132" s="1">
        <v>2</v>
      </c>
      <c r="AD132" s="31" t="s">
        <v>176</v>
      </c>
    </row>
    <row r="133" spans="1:30" x14ac:dyDescent="0.2">
      <c r="A133">
        <v>6530</v>
      </c>
      <c r="B133" s="1" t="s">
        <v>174</v>
      </c>
      <c r="C133">
        <v>1</v>
      </c>
      <c r="D133" s="12" t="s">
        <v>104</v>
      </c>
      <c r="E133" s="19" t="s">
        <v>105</v>
      </c>
      <c r="F133" s="19">
        <v>1</v>
      </c>
      <c r="G133" s="12" t="s">
        <v>181</v>
      </c>
      <c r="H133" t="s">
        <v>11</v>
      </c>
      <c r="I133">
        <v>108</v>
      </c>
      <c r="J133" s="31" t="s">
        <v>11</v>
      </c>
      <c r="K133" s="1">
        <v>0.12</v>
      </c>
      <c r="L133" s="31" t="s">
        <v>173</v>
      </c>
      <c r="M133" s="1">
        <v>0.5</v>
      </c>
      <c r="N133" s="31" t="s">
        <v>93</v>
      </c>
      <c r="O133" s="1">
        <v>2</v>
      </c>
      <c r="P133" s="31" t="s">
        <v>173</v>
      </c>
      <c r="Q133" s="1">
        <v>0.25</v>
      </c>
      <c r="R133" s="31" t="s">
        <v>175</v>
      </c>
      <c r="S133" s="1">
        <v>2</v>
      </c>
      <c r="T133" s="31" t="s">
        <v>11</v>
      </c>
      <c r="U133" s="1">
        <v>0.25</v>
      </c>
      <c r="V133" s="31" t="s">
        <v>173</v>
      </c>
      <c r="W133" s="1">
        <v>1</v>
      </c>
      <c r="X133" s="31" t="s">
        <v>175</v>
      </c>
      <c r="Y133" s="1">
        <v>0.5</v>
      </c>
      <c r="Z133" s="31" t="s">
        <v>11</v>
      </c>
      <c r="AA133" s="1">
        <v>256</v>
      </c>
      <c r="AB133" s="31" t="s">
        <v>173</v>
      </c>
      <c r="AC133" s="1">
        <v>2</v>
      </c>
      <c r="AD133" s="31" t="s">
        <v>176</v>
      </c>
    </row>
    <row r="134" spans="1:30" x14ac:dyDescent="0.2">
      <c r="A134">
        <v>6603</v>
      </c>
      <c r="B134" s="1" t="s">
        <v>174</v>
      </c>
      <c r="C134">
        <v>3</v>
      </c>
      <c r="D134" s="12" t="s">
        <v>115</v>
      </c>
      <c r="E134" s="19" t="s">
        <v>116</v>
      </c>
      <c r="F134" s="19">
        <v>0</v>
      </c>
      <c r="G134" s="12" t="s">
        <v>181</v>
      </c>
      <c r="H134" t="s">
        <v>8</v>
      </c>
      <c r="I134">
        <v>109</v>
      </c>
      <c r="J134" s="31" t="s">
        <v>173</v>
      </c>
      <c r="K134" s="1">
        <v>0.12</v>
      </c>
      <c r="L134" s="31" t="s">
        <v>173</v>
      </c>
      <c r="M134" s="1">
        <v>0.5</v>
      </c>
      <c r="N134" s="31" t="s">
        <v>93</v>
      </c>
      <c r="O134" s="1">
        <v>2</v>
      </c>
      <c r="P134" s="31" t="s">
        <v>173</v>
      </c>
      <c r="Q134" s="1">
        <v>0.25</v>
      </c>
      <c r="R134" s="31" t="s">
        <v>175</v>
      </c>
      <c r="S134" s="1">
        <v>2</v>
      </c>
      <c r="T134" s="31" t="s">
        <v>173</v>
      </c>
      <c r="U134" s="1">
        <v>0.12</v>
      </c>
      <c r="V134" s="31" t="s">
        <v>173</v>
      </c>
      <c r="W134" s="1">
        <v>1</v>
      </c>
      <c r="X134" s="31" t="s">
        <v>175</v>
      </c>
      <c r="Y134" s="1">
        <v>0.5</v>
      </c>
      <c r="Z134" s="31" t="s">
        <v>11</v>
      </c>
      <c r="AA134" s="1">
        <v>256</v>
      </c>
      <c r="AB134" s="31" t="s">
        <v>173</v>
      </c>
      <c r="AC134" s="1">
        <v>1</v>
      </c>
      <c r="AD134" s="31" t="s">
        <v>176</v>
      </c>
    </row>
    <row r="135" spans="1:30" x14ac:dyDescent="0.2">
      <c r="A135">
        <v>6603</v>
      </c>
      <c r="B135" s="1" t="s">
        <v>174</v>
      </c>
      <c r="C135">
        <v>3</v>
      </c>
      <c r="D135" s="12" t="s">
        <v>104</v>
      </c>
      <c r="E135" s="19" t="s">
        <v>105</v>
      </c>
      <c r="F135" s="19">
        <v>1</v>
      </c>
      <c r="G135" s="12" t="s">
        <v>181</v>
      </c>
      <c r="H135" t="s">
        <v>11</v>
      </c>
      <c r="I135">
        <v>110</v>
      </c>
      <c r="J135" s="31" t="s">
        <v>11</v>
      </c>
      <c r="K135" s="1">
        <v>0.12</v>
      </c>
      <c r="L135" s="31" t="s">
        <v>173</v>
      </c>
      <c r="M135" s="1">
        <v>0.5</v>
      </c>
      <c r="N135" s="31" t="s">
        <v>93</v>
      </c>
      <c r="O135" s="1">
        <v>2</v>
      </c>
      <c r="P135" s="31" t="s">
        <v>173</v>
      </c>
      <c r="Q135" s="1">
        <v>0.25</v>
      </c>
      <c r="R135" s="31" t="s">
        <v>175</v>
      </c>
      <c r="S135" s="1">
        <v>2</v>
      </c>
      <c r="T135" s="31" t="s">
        <v>11</v>
      </c>
      <c r="U135" s="1">
        <v>0.25</v>
      </c>
      <c r="V135" s="31" t="s">
        <v>173</v>
      </c>
      <c r="W135" s="1">
        <v>1</v>
      </c>
      <c r="X135" s="31" t="s">
        <v>175</v>
      </c>
      <c r="Y135" s="1">
        <v>0.5</v>
      </c>
      <c r="Z135" s="31" t="s">
        <v>11</v>
      </c>
      <c r="AA135" s="1">
        <v>256</v>
      </c>
      <c r="AB135" s="31" t="s">
        <v>173</v>
      </c>
      <c r="AC135" s="1">
        <v>2</v>
      </c>
      <c r="AD135" s="31" t="s">
        <v>176</v>
      </c>
    </row>
    <row r="136" spans="1:30" x14ac:dyDescent="0.2">
      <c r="A136">
        <v>6650</v>
      </c>
      <c r="B136" s="1" t="s">
        <v>174</v>
      </c>
      <c r="C136">
        <v>3</v>
      </c>
      <c r="D136" s="12" t="s">
        <v>90</v>
      </c>
      <c r="E136" s="19" t="s">
        <v>91</v>
      </c>
      <c r="F136" s="19">
        <v>0</v>
      </c>
      <c r="G136" s="12" t="s">
        <v>181</v>
      </c>
      <c r="H136" t="s">
        <v>11</v>
      </c>
      <c r="I136">
        <v>111</v>
      </c>
      <c r="J136" s="31" t="s">
        <v>173</v>
      </c>
      <c r="K136" s="1">
        <v>0.12</v>
      </c>
      <c r="L136" s="31" t="s">
        <v>173</v>
      </c>
      <c r="M136" s="1">
        <v>1</v>
      </c>
      <c r="N136" s="31" t="s">
        <v>93</v>
      </c>
      <c r="O136" s="1">
        <v>2</v>
      </c>
      <c r="P136" s="31" t="s">
        <v>177</v>
      </c>
      <c r="Q136" s="1">
        <v>4</v>
      </c>
      <c r="R136" s="31" t="s">
        <v>175</v>
      </c>
      <c r="S136" s="1">
        <v>2</v>
      </c>
      <c r="T136" s="31" t="s">
        <v>173</v>
      </c>
      <c r="U136" s="1">
        <v>0.12</v>
      </c>
      <c r="V136" s="31" t="s">
        <v>173</v>
      </c>
      <c r="W136" s="1">
        <v>1</v>
      </c>
      <c r="X136" s="31" t="s">
        <v>175</v>
      </c>
      <c r="Y136" s="1">
        <v>0.5</v>
      </c>
      <c r="Z136" s="31" t="s">
        <v>173</v>
      </c>
      <c r="AA136" s="1">
        <v>32</v>
      </c>
      <c r="AB136" s="31" t="s">
        <v>173</v>
      </c>
      <c r="AC136" s="1">
        <v>1</v>
      </c>
      <c r="AD136" s="31" t="s">
        <v>176</v>
      </c>
    </row>
    <row r="137" spans="1:30" x14ac:dyDescent="0.2">
      <c r="A137">
        <v>6657</v>
      </c>
      <c r="B137" s="1" t="s">
        <v>174</v>
      </c>
      <c r="C137">
        <v>3</v>
      </c>
      <c r="D137" s="12" t="s">
        <v>90</v>
      </c>
      <c r="E137" s="19" t="s">
        <v>91</v>
      </c>
      <c r="F137" s="19">
        <v>1</v>
      </c>
      <c r="G137" s="12" t="s">
        <v>181</v>
      </c>
      <c r="H137" t="s">
        <v>11</v>
      </c>
      <c r="I137">
        <v>112</v>
      </c>
      <c r="J137" s="31" t="s">
        <v>173</v>
      </c>
      <c r="K137" s="1">
        <v>0.12</v>
      </c>
      <c r="L137" s="31" t="s">
        <v>173</v>
      </c>
      <c r="M137" s="1">
        <v>1</v>
      </c>
      <c r="N137" s="31" t="s">
        <v>93</v>
      </c>
      <c r="O137" s="1">
        <v>2</v>
      </c>
      <c r="P137" s="31" t="s">
        <v>173</v>
      </c>
      <c r="Q137" s="1">
        <v>0.25</v>
      </c>
      <c r="R137" s="31" t="s">
        <v>175</v>
      </c>
      <c r="S137" s="1">
        <v>2</v>
      </c>
      <c r="T137" s="31" t="s">
        <v>173</v>
      </c>
      <c r="U137" s="1">
        <v>0.12</v>
      </c>
      <c r="V137" s="31" t="s">
        <v>173</v>
      </c>
      <c r="W137" s="1">
        <v>1</v>
      </c>
      <c r="X137" s="31" t="s">
        <v>175</v>
      </c>
      <c r="Y137" s="1">
        <v>0.5</v>
      </c>
      <c r="Z137" s="31" t="s">
        <v>173</v>
      </c>
      <c r="AA137" s="1">
        <v>32</v>
      </c>
      <c r="AB137" s="31" t="s">
        <v>173</v>
      </c>
      <c r="AC137" s="1">
        <v>1</v>
      </c>
      <c r="AD137" s="31" t="s">
        <v>176</v>
      </c>
    </row>
    <row r="138" spans="1:30" x14ac:dyDescent="0.2">
      <c r="A138">
        <v>6667</v>
      </c>
      <c r="B138" s="1" t="s">
        <v>174</v>
      </c>
      <c r="C138">
        <v>1</v>
      </c>
      <c r="D138" s="12" t="s">
        <v>90</v>
      </c>
      <c r="E138" s="19" t="s">
        <v>91</v>
      </c>
      <c r="F138" s="19">
        <v>0</v>
      </c>
      <c r="G138" s="12" t="s">
        <v>181</v>
      </c>
      <c r="H138" t="s">
        <v>8</v>
      </c>
      <c r="I138">
        <v>113</v>
      </c>
      <c r="J138" s="31" t="s">
        <v>173</v>
      </c>
      <c r="K138" s="1">
        <v>0.12</v>
      </c>
      <c r="L138" s="31" t="s">
        <v>173</v>
      </c>
      <c r="M138" s="1">
        <v>0.5</v>
      </c>
      <c r="N138" s="31" t="s">
        <v>93</v>
      </c>
      <c r="O138" s="1">
        <v>2</v>
      </c>
      <c r="P138" s="31" t="s">
        <v>173</v>
      </c>
      <c r="Q138" s="1">
        <v>0.25</v>
      </c>
      <c r="R138" s="31" t="s">
        <v>175</v>
      </c>
      <c r="S138" s="1">
        <v>2</v>
      </c>
      <c r="T138" s="31" t="s">
        <v>173</v>
      </c>
      <c r="U138" s="1">
        <v>0.12</v>
      </c>
      <c r="V138" s="31" t="s">
        <v>173</v>
      </c>
      <c r="W138" s="1">
        <v>1</v>
      </c>
      <c r="X138" s="31" t="s">
        <v>175</v>
      </c>
      <c r="Y138" s="1">
        <v>0.5</v>
      </c>
      <c r="Z138" s="31" t="s">
        <v>173</v>
      </c>
      <c r="AA138" s="1">
        <v>32</v>
      </c>
      <c r="AB138" s="31" t="s">
        <v>173</v>
      </c>
      <c r="AC138" s="1">
        <v>1</v>
      </c>
      <c r="AD138" s="31" t="s">
        <v>176</v>
      </c>
    </row>
    <row r="139" spans="1:30" x14ac:dyDescent="0.2">
      <c r="A139">
        <v>6815</v>
      </c>
      <c r="B139" s="1" t="s">
        <v>174</v>
      </c>
      <c r="C139">
        <v>2</v>
      </c>
      <c r="D139" s="12" t="s">
        <v>90</v>
      </c>
      <c r="E139" s="19" t="s">
        <v>91</v>
      </c>
      <c r="F139" s="19">
        <v>0</v>
      </c>
      <c r="G139" s="12" t="s">
        <v>181</v>
      </c>
      <c r="H139" t="s">
        <v>11</v>
      </c>
      <c r="I139">
        <v>114</v>
      </c>
      <c r="J139" s="31" t="s">
        <v>173</v>
      </c>
      <c r="K139" s="1">
        <v>0.12</v>
      </c>
      <c r="L139" s="31" t="s">
        <v>173</v>
      </c>
      <c r="M139" s="1">
        <v>0.5</v>
      </c>
      <c r="N139" s="31" t="s">
        <v>93</v>
      </c>
      <c r="O139" s="1">
        <v>2</v>
      </c>
      <c r="P139" s="31" t="s">
        <v>11</v>
      </c>
      <c r="Q139" s="1">
        <v>4</v>
      </c>
      <c r="R139" s="31" t="s">
        <v>175</v>
      </c>
      <c r="S139" s="1">
        <v>2</v>
      </c>
      <c r="T139" s="31" t="s">
        <v>173</v>
      </c>
      <c r="U139" s="1">
        <v>0.12</v>
      </c>
      <c r="V139" s="31" t="s">
        <v>173</v>
      </c>
      <c r="W139" s="1">
        <v>1</v>
      </c>
      <c r="X139" s="31" t="s">
        <v>175</v>
      </c>
      <c r="Y139" s="1">
        <v>0.5</v>
      </c>
      <c r="Z139" s="31" t="s">
        <v>173</v>
      </c>
      <c r="AA139" s="1">
        <v>32</v>
      </c>
      <c r="AB139" s="31" t="s">
        <v>173</v>
      </c>
      <c r="AC139" s="1">
        <v>1</v>
      </c>
      <c r="AD139" s="31" t="s">
        <v>176</v>
      </c>
    </row>
    <row r="140" spans="1:30" x14ac:dyDescent="0.2">
      <c r="A140">
        <v>6833</v>
      </c>
      <c r="B140" s="1" t="s">
        <v>174</v>
      </c>
      <c r="C140">
        <v>2</v>
      </c>
      <c r="D140" s="12" t="s">
        <v>90</v>
      </c>
      <c r="E140" s="19" t="s">
        <v>91</v>
      </c>
      <c r="F140" s="19">
        <v>0</v>
      </c>
      <c r="G140" s="12" t="s">
        <v>181</v>
      </c>
      <c r="H140" t="s">
        <v>8</v>
      </c>
      <c r="I140">
        <v>115</v>
      </c>
      <c r="J140" s="31" t="s">
        <v>173</v>
      </c>
      <c r="K140" s="1">
        <v>0.12</v>
      </c>
      <c r="L140" s="31" t="s">
        <v>173</v>
      </c>
      <c r="M140" s="1">
        <v>0.5</v>
      </c>
      <c r="N140" s="31" t="s">
        <v>93</v>
      </c>
      <c r="O140" s="1">
        <v>2</v>
      </c>
      <c r="P140" s="31" t="s">
        <v>173</v>
      </c>
      <c r="Q140" s="1">
        <v>0.5</v>
      </c>
      <c r="R140" s="31" t="s">
        <v>175</v>
      </c>
      <c r="S140" s="1">
        <v>2</v>
      </c>
      <c r="T140" s="31" t="s">
        <v>173</v>
      </c>
      <c r="U140" s="1">
        <v>0.12</v>
      </c>
      <c r="V140" s="31" t="s">
        <v>173</v>
      </c>
      <c r="W140" s="1">
        <v>1</v>
      </c>
      <c r="X140" s="31" t="s">
        <v>175</v>
      </c>
      <c r="Y140" s="1">
        <v>0.5</v>
      </c>
      <c r="Z140" s="31" t="s">
        <v>173</v>
      </c>
      <c r="AA140" s="1">
        <v>32</v>
      </c>
      <c r="AB140" s="31" t="s">
        <v>173</v>
      </c>
      <c r="AC140" s="1">
        <v>1</v>
      </c>
      <c r="AD140" s="31" t="s">
        <v>176</v>
      </c>
    </row>
    <row r="141" spans="1:30" x14ac:dyDescent="0.2">
      <c r="A141">
        <v>6833</v>
      </c>
      <c r="B141" s="1" t="s">
        <v>174</v>
      </c>
      <c r="C141">
        <v>2</v>
      </c>
      <c r="D141" s="12" t="s">
        <v>90</v>
      </c>
      <c r="E141" s="19" t="s">
        <v>91</v>
      </c>
      <c r="F141" s="19">
        <v>0</v>
      </c>
      <c r="G141" s="12" t="s">
        <v>181</v>
      </c>
      <c r="H141" t="s">
        <v>11</v>
      </c>
      <c r="I141">
        <v>116</v>
      </c>
      <c r="J141" s="31" t="s">
        <v>173</v>
      </c>
      <c r="K141" s="1">
        <v>0.12</v>
      </c>
      <c r="L141" s="31" t="s">
        <v>173</v>
      </c>
      <c r="M141" s="1">
        <v>0.5</v>
      </c>
      <c r="N141" s="31" t="s">
        <v>93</v>
      </c>
      <c r="O141" s="1">
        <v>2</v>
      </c>
      <c r="P141" s="31" t="s">
        <v>173</v>
      </c>
      <c r="Q141" s="1">
        <v>0.25</v>
      </c>
      <c r="R141" s="31" t="s">
        <v>175</v>
      </c>
      <c r="S141" s="1">
        <v>2</v>
      </c>
      <c r="T141" s="31" t="s">
        <v>173</v>
      </c>
      <c r="U141" s="1">
        <v>0.12</v>
      </c>
      <c r="V141" s="31" t="s">
        <v>173</v>
      </c>
      <c r="W141" s="1">
        <v>1</v>
      </c>
      <c r="X141" s="31" t="s">
        <v>175</v>
      </c>
      <c r="Y141" s="1">
        <v>0.5</v>
      </c>
      <c r="Z141" s="31" t="s">
        <v>173</v>
      </c>
      <c r="AA141" s="1">
        <v>32</v>
      </c>
      <c r="AB141" s="31" t="s">
        <v>173</v>
      </c>
      <c r="AC141" s="1">
        <v>1</v>
      </c>
      <c r="AD141" s="31" t="s">
        <v>176</v>
      </c>
    </row>
    <row r="142" spans="1:30" x14ac:dyDescent="0.2">
      <c r="A142">
        <v>6987</v>
      </c>
      <c r="B142" s="1" t="s">
        <v>174</v>
      </c>
      <c r="C142">
        <v>3</v>
      </c>
      <c r="D142" s="12" t="s">
        <v>104</v>
      </c>
      <c r="E142" s="19" t="s">
        <v>105</v>
      </c>
      <c r="F142" s="19">
        <v>1</v>
      </c>
      <c r="G142" s="12" t="s">
        <v>181</v>
      </c>
      <c r="H142" t="s">
        <v>8</v>
      </c>
      <c r="I142">
        <v>118</v>
      </c>
      <c r="J142" s="31" t="s">
        <v>11</v>
      </c>
      <c r="K142" s="1">
        <v>0.12</v>
      </c>
      <c r="L142" s="31" t="s">
        <v>173</v>
      </c>
      <c r="M142" s="1">
        <v>0.5</v>
      </c>
      <c r="N142" s="31" t="s">
        <v>93</v>
      </c>
      <c r="O142" s="1">
        <v>2</v>
      </c>
      <c r="P142" s="31" t="s">
        <v>173</v>
      </c>
      <c r="Q142" s="1">
        <v>0.25</v>
      </c>
      <c r="R142" s="31" t="s">
        <v>175</v>
      </c>
      <c r="S142" s="1">
        <v>2</v>
      </c>
      <c r="T142" s="31" t="s">
        <v>11</v>
      </c>
      <c r="U142" s="1">
        <v>0.25</v>
      </c>
      <c r="V142" s="31" t="s">
        <v>173</v>
      </c>
      <c r="W142" s="1">
        <v>1</v>
      </c>
      <c r="X142" s="31" t="s">
        <v>175</v>
      </c>
      <c r="Y142" s="1">
        <v>0.5</v>
      </c>
      <c r="Z142" s="31" t="s">
        <v>11</v>
      </c>
      <c r="AA142" s="1">
        <v>256</v>
      </c>
      <c r="AB142" s="31" t="s">
        <v>173</v>
      </c>
      <c r="AC142" s="1">
        <v>2</v>
      </c>
      <c r="AD142" s="31" t="s">
        <v>176</v>
      </c>
    </row>
    <row r="143" spans="1:30" x14ac:dyDescent="0.2">
      <c r="A143">
        <v>7055</v>
      </c>
      <c r="B143" s="1" t="s">
        <v>174</v>
      </c>
      <c r="C143">
        <v>1</v>
      </c>
      <c r="D143" s="12" t="s">
        <v>90</v>
      </c>
      <c r="E143" s="19" t="s">
        <v>91</v>
      </c>
      <c r="F143" s="19">
        <v>0</v>
      </c>
      <c r="G143" s="12" t="s">
        <v>181</v>
      </c>
      <c r="H143" t="s">
        <v>8</v>
      </c>
      <c r="I143">
        <v>119</v>
      </c>
      <c r="J143" s="31" t="s">
        <v>173</v>
      </c>
      <c r="K143" s="1">
        <v>0.12</v>
      </c>
      <c r="L143" s="31" t="s">
        <v>173</v>
      </c>
      <c r="M143" s="1">
        <v>0.5</v>
      </c>
      <c r="N143" s="31" t="s">
        <v>93</v>
      </c>
      <c r="O143" s="1">
        <v>2</v>
      </c>
      <c r="P143" s="31" t="s">
        <v>11</v>
      </c>
      <c r="Q143" s="1">
        <v>4</v>
      </c>
      <c r="R143" s="31" t="s">
        <v>175</v>
      </c>
      <c r="S143" s="1">
        <v>2</v>
      </c>
      <c r="T143" s="31" t="s">
        <v>173</v>
      </c>
      <c r="U143" s="1">
        <v>0.12</v>
      </c>
      <c r="V143" s="31" t="s">
        <v>173</v>
      </c>
      <c r="W143" s="1">
        <v>1</v>
      </c>
      <c r="X143" s="31" t="s">
        <v>175</v>
      </c>
      <c r="Y143" s="1">
        <v>0.5</v>
      </c>
      <c r="Z143" s="31" t="s">
        <v>173</v>
      </c>
      <c r="AA143" s="1">
        <v>32</v>
      </c>
      <c r="AB143" s="31" t="s">
        <v>173</v>
      </c>
      <c r="AC143" s="1">
        <v>1</v>
      </c>
      <c r="AD143" s="31" t="s">
        <v>176</v>
      </c>
    </row>
    <row r="144" spans="1:30" x14ac:dyDescent="0.2">
      <c r="A144">
        <v>7055</v>
      </c>
      <c r="B144" s="1" t="s">
        <v>174</v>
      </c>
      <c r="C144">
        <v>1</v>
      </c>
      <c r="D144" s="12" t="s">
        <v>90</v>
      </c>
      <c r="E144" s="19" t="s">
        <v>91</v>
      </c>
      <c r="F144" s="19">
        <v>0</v>
      </c>
      <c r="G144" s="12" t="s">
        <v>181</v>
      </c>
      <c r="H144" t="s">
        <v>11</v>
      </c>
      <c r="I144">
        <v>120</v>
      </c>
      <c r="J144" s="31" t="s">
        <v>173</v>
      </c>
      <c r="K144" s="1">
        <v>0.12</v>
      </c>
      <c r="L144" s="31" t="s">
        <v>173</v>
      </c>
      <c r="M144" s="1">
        <v>0.5</v>
      </c>
      <c r="N144" s="31" t="s">
        <v>93</v>
      </c>
      <c r="O144" s="1">
        <v>2</v>
      </c>
      <c r="P144" s="31" t="s">
        <v>177</v>
      </c>
      <c r="Q144" s="1">
        <v>4</v>
      </c>
      <c r="R144" s="31" t="s">
        <v>175</v>
      </c>
      <c r="S144" s="1">
        <v>2</v>
      </c>
      <c r="T144" s="31" t="s">
        <v>173</v>
      </c>
      <c r="U144" s="1">
        <v>0.12</v>
      </c>
      <c r="V144" s="31" t="s">
        <v>173</v>
      </c>
      <c r="W144" s="1">
        <v>1</v>
      </c>
      <c r="X144" s="31" t="s">
        <v>175</v>
      </c>
      <c r="Y144" s="1">
        <v>0.5</v>
      </c>
      <c r="Z144" s="31" t="s">
        <v>173</v>
      </c>
      <c r="AA144" s="1">
        <v>32</v>
      </c>
      <c r="AB144" s="31" t="s">
        <v>173</v>
      </c>
      <c r="AC144" s="1">
        <v>1</v>
      </c>
      <c r="AD144" s="31" t="s">
        <v>176</v>
      </c>
    </row>
    <row r="145" spans="1:30" x14ac:dyDescent="0.2">
      <c r="A145">
        <v>7059</v>
      </c>
      <c r="B145" s="1" t="s">
        <v>174</v>
      </c>
      <c r="C145">
        <v>2</v>
      </c>
      <c r="D145" s="12" t="s">
        <v>90</v>
      </c>
      <c r="E145" s="19" t="s">
        <v>91</v>
      </c>
      <c r="F145" s="19">
        <v>0</v>
      </c>
      <c r="G145" s="12" t="s">
        <v>181</v>
      </c>
      <c r="H145" t="s">
        <v>8</v>
      </c>
      <c r="I145">
        <v>121</v>
      </c>
      <c r="J145" s="31" t="s">
        <v>173</v>
      </c>
      <c r="K145" s="1">
        <v>0.12</v>
      </c>
      <c r="L145" s="31" t="s">
        <v>173</v>
      </c>
      <c r="M145" s="1">
        <v>0.5</v>
      </c>
      <c r="N145" s="31" t="s">
        <v>93</v>
      </c>
      <c r="O145" s="1">
        <v>2</v>
      </c>
      <c r="P145" s="31" t="s">
        <v>173</v>
      </c>
      <c r="Q145" s="1">
        <v>0.25</v>
      </c>
      <c r="R145" s="31" t="s">
        <v>175</v>
      </c>
      <c r="S145" s="1">
        <v>2</v>
      </c>
      <c r="T145" s="31" t="s">
        <v>173</v>
      </c>
      <c r="U145" s="1">
        <v>0.12</v>
      </c>
      <c r="V145" s="31" t="s">
        <v>173</v>
      </c>
      <c r="W145" s="1">
        <v>1</v>
      </c>
      <c r="X145" s="31" t="s">
        <v>175</v>
      </c>
      <c r="Y145" s="1">
        <v>0.5</v>
      </c>
      <c r="Z145" s="31" t="s">
        <v>173</v>
      </c>
      <c r="AA145" s="1">
        <v>32</v>
      </c>
      <c r="AB145" s="31" t="s">
        <v>11</v>
      </c>
      <c r="AC145" s="1">
        <v>8</v>
      </c>
      <c r="AD145" s="31" t="s">
        <v>176</v>
      </c>
    </row>
    <row r="146" spans="1:30" x14ac:dyDescent="0.2">
      <c r="A146">
        <v>7059</v>
      </c>
      <c r="B146" s="1" t="s">
        <v>174</v>
      </c>
      <c r="C146">
        <v>2</v>
      </c>
      <c r="D146" s="12" t="s">
        <v>90</v>
      </c>
      <c r="E146" s="19" t="s">
        <v>91</v>
      </c>
      <c r="F146" s="19">
        <v>0</v>
      </c>
      <c r="G146" s="12" t="s">
        <v>181</v>
      </c>
      <c r="H146" t="s">
        <v>11</v>
      </c>
      <c r="I146">
        <v>122</v>
      </c>
      <c r="J146" s="31" t="s">
        <v>173</v>
      </c>
      <c r="K146" s="1">
        <v>0.12</v>
      </c>
      <c r="L146" s="31" t="s">
        <v>173</v>
      </c>
      <c r="M146" s="1">
        <v>0.5</v>
      </c>
      <c r="N146" s="31" t="s">
        <v>93</v>
      </c>
      <c r="O146" s="1">
        <v>2</v>
      </c>
      <c r="P146" s="31" t="s">
        <v>173</v>
      </c>
      <c r="Q146" s="1">
        <v>0.25</v>
      </c>
      <c r="R146" s="31" t="s">
        <v>175</v>
      </c>
      <c r="S146" s="1">
        <v>2</v>
      </c>
      <c r="T146" s="31" t="s">
        <v>173</v>
      </c>
      <c r="U146" s="1">
        <v>0.12</v>
      </c>
      <c r="V146" s="31" t="s">
        <v>173</v>
      </c>
      <c r="W146" s="1">
        <v>1</v>
      </c>
      <c r="X146" s="31" t="s">
        <v>175</v>
      </c>
      <c r="Y146" s="1">
        <v>0.5</v>
      </c>
      <c r="Z146" s="31" t="s">
        <v>173</v>
      </c>
      <c r="AA146" s="1">
        <v>32</v>
      </c>
      <c r="AB146" s="31" t="s">
        <v>173</v>
      </c>
      <c r="AC146" s="1">
        <v>1</v>
      </c>
      <c r="AD146" s="31" t="s">
        <v>176</v>
      </c>
    </row>
    <row r="147" spans="1:30" x14ac:dyDescent="0.2">
      <c r="A147">
        <v>7181</v>
      </c>
      <c r="B147" s="1" t="s">
        <v>174</v>
      </c>
      <c r="C147">
        <v>1</v>
      </c>
      <c r="D147" s="12" t="s">
        <v>106</v>
      </c>
      <c r="E147" s="19" t="s">
        <v>107</v>
      </c>
      <c r="F147" s="19">
        <v>0</v>
      </c>
      <c r="G147" s="12" t="s">
        <v>181</v>
      </c>
      <c r="H147" t="s">
        <v>11</v>
      </c>
      <c r="I147">
        <v>123</v>
      </c>
      <c r="J147" s="31" t="s">
        <v>173</v>
      </c>
      <c r="K147" s="1">
        <v>0.12</v>
      </c>
      <c r="L147" s="31" t="s">
        <v>173</v>
      </c>
      <c r="M147" s="1">
        <v>0.5</v>
      </c>
      <c r="N147" s="31" t="s">
        <v>93</v>
      </c>
      <c r="O147" s="1">
        <v>2</v>
      </c>
      <c r="P147" s="31" t="s">
        <v>173</v>
      </c>
      <c r="Q147" s="1">
        <v>0.25</v>
      </c>
      <c r="R147" s="31" t="s">
        <v>175</v>
      </c>
      <c r="S147" s="1">
        <v>2</v>
      </c>
      <c r="T147" s="31" t="s">
        <v>173</v>
      </c>
      <c r="U147" s="1">
        <v>0.12</v>
      </c>
      <c r="V147" s="31" t="s">
        <v>173</v>
      </c>
      <c r="W147" s="1">
        <v>1</v>
      </c>
      <c r="X147" s="31" t="s">
        <v>175</v>
      </c>
      <c r="Y147" s="1">
        <v>0.5</v>
      </c>
      <c r="Z147" s="31" t="s">
        <v>11</v>
      </c>
      <c r="AA147" s="1">
        <v>256</v>
      </c>
      <c r="AB147" s="31" t="s">
        <v>173</v>
      </c>
      <c r="AC147" s="1">
        <v>1</v>
      </c>
      <c r="AD147" s="31" t="s">
        <v>176</v>
      </c>
    </row>
    <row r="148" spans="1:30" x14ac:dyDescent="0.2">
      <c r="A148">
        <v>7221</v>
      </c>
      <c r="B148" s="1" t="s">
        <v>174</v>
      </c>
      <c r="C148">
        <v>1</v>
      </c>
      <c r="D148" s="12" t="s">
        <v>100</v>
      </c>
      <c r="E148" s="19" t="s">
        <v>101</v>
      </c>
      <c r="F148" s="19">
        <v>1</v>
      </c>
      <c r="G148" s="12" t="s">
        <v>181</v>
      </c>
      <c r="H148" t="s">
        <v>8</v>
      </c>
      <c r="I148">
        <v>124</v>
      </c>
      <c r="J148" s="31" t="s">
        <v>173</v>
      </c>
      <c r="K148" s="1">
        <v>0.12</v>
      </c>
      <c r="L148" s="31" t="s">
        <v>173</v>
      </c>
      <c r="M148" s="1">
        <v>0.5</v>
      </c>
      <c r="N148" s="31" t="s">
        <v>93</v>
      </c>
      <c r="O148" s="1">
        <v>2</v>
      </c>
      <c r="P148" s="31" t="s">
        <v>11</v>
      </c>
      <c r="Q148" s="1">
        <v>4</v>
      </c>
      <c r="R148" s="31" t="s">
        <v>175</v>
      </c>
      <c r="S148" s="1">
        <v>2</v>
      </c>
      <c r="T148" s="31" t="s">
        <v>173</v>
      </c>
      <c r="U148" s="1">
        <v>0.12</v>
      </c>
      <c r="V148" s="31" t="s">
        <v>173</v>
      </c>
      <c r="W148" s="1">
        <v>1</v>
      </c>
      <c r="X148" s="31" t="s">
        <v>175</v>
      </c>
      <c r="Y148" s="1">
        <v>4</v>
      </c>
      <c r="Z148" s="31" t="s">
        <v>173</v>
      </c>
      <c r="AA148" s="1">
        <v>32</v>
      </c>
      <c r="AB148" s="31" t="s">
        <v>11</v>
      </c>
      <c r="AC148" s="1">
        <v>8</v>
      </c>
      <c r="AD148" s="31" t="s">
        <v>176</v>
      </c>
    </row>
    <row r="149" spans="1:30" x14ac:dyDescent="0.2">
      <c r="A149">
        <v>7221</v>
      </c>
      <c r="B149" s="1" t="s">
        <v>174</v>
      </c>
      <c r="C149">
        <v>1</v>
      </c>
      <c r="D149" s="12" t="s">
        <v>106</v>
      </c>
      <c r="E149" s="19" t="s">
        <v>107</v>
      </c>
      <c r="F149" s="19">
        <v>1</v>
      </c>
      <c r="G149" s="12" t="s">
        <v>181</v>
      </c>
      <c r="H149" t="s">
        <v>11</v>
      </c>
      <c r="I149">
        <v>125</v>
      </c>
      <c r="J149" s="31" t="s">
        <v>173</v>
      </c>
      <c r="K149" s="1">
        <v>0.12</v>
      </c>
      <c r="L149" s="31" t="s">
        <v>173</v>
      </c>
      <c r="M149" s="1">
        <v>1</v>
      </c>
      <c r="N149" s="31" t="s">
        <v>93</v>
      </c>
      <c r="O149" s="1">
        <v>2</v>
      </c>
      <c r="P149" s="31" t="s">
        <v>173</v>
      </c>
      <c r="Q149" s="1">
        <v>0.25</v>
      </c>
      <c r="R149" s="31" t="s">
        <v>175</v>
      </c>
      <c r="S149" s="1">
        <v>2</v>
      </c>
      <c r="T149" s="31" t="s">
        <v>173</v>
      </c>
      <c r="U149" s="1">
        <v>0.12</v>
      </c>
      <c r="V149" s="31" t="s">
        <v>173</v>
      </c>
      <c r="W149" s="1">
        <v>1</v>
      </c>
      <c r="X149" s="31" t="s">
        <v>175</v>
      </c>
      <c r="Y149" s="1">
        <v>4</v>
      </c>
      <c r="Z149" s="31" t="s">
        <v>11</v>
      </c>
      <c r="AA149" s="1">
        <v>256</v>
      </c>
      <c r="AB149" s="31" t="s">
        <v>173</v>
      </c>
      <c r="AC149" s="1">
        <v>1</v>
      </c>
      <c r="AD149" s="31" t="s">
        <v>176</v>
      </c>
    </row>
    <row r="150" spans="1:30" x14ac:dyDescent="0.2">
      <c r="A150">
        <v>7263</v>
      </c>
      <c r="B150" s="1" t="s">
        <v>174</v>
      </c>
      <c r="C150">
        <v>3</v>
      </c>
      <c r="D150" s="12" t="s">
        <v>104</v>
      </c>
      <c r="E150" s="19" t="s">
        <v>105</v>
      </c>
      <c r="F150" s="19">
        <v>0</v>
      </c>
      <c r="G150" s="12" t="s">
        <v>181</v>
      </c>
      <c r="H150" t="s">
        <v>8</v>
      </c>
      <c r="I150">
        <v>126</v>
      </c>
      <c r="J150" s="31" t="s">
        <v>11</v>
      </c>
      <c r="K150" s="1">
        <v>0.12</v>
      </c>
      <c r="L150" s="31" t="s">
        <v>173</v>
      </c>
      <c r="M150" s="1">
        <v>0.5</v>
      </c>
      <c r="N150" s="31" t="s">
        <v>93</v>
      </c>
      <c r="O150" s="1">
        <v>2</v>
      </c>
      <c r="P150" s="31" t="s">
        <v>173</v>
      </c>
      <c r="Q150" s="1">
        <v>0.25</v>
      </c>
      <c r="R150" s="31" t="s">
        <v>175</v>
      </c>
      <c r="S150" s="1">
        <v>2</v>
      </c>
      <c r="T150" s="31" t="s">
        <v>11</v>
      </c>
      <c r="U150" s="1">
        <v>0.25</v>
      </c>
      <c r="V150" s="31" t="s">
        <v>173</v>
      </c>
      <c r="W150" s="1">
        <v>1</v>
      </c>
      <c r="X150" s="31" t="s">
        <v>175</v>
      </c>
      <c r="Y150" s="1">
        <v>0.5</v>
      </c>
      <c r="Z150" s="31" t="s">
        <v>11</v>
      </c>
      <c r="AA150" s="1">
        <v>256</v>
      </c>
      <c r="AB150" s="31" t="s">
        <v>173</v>
      </c>
      <c r="AC150" s="1">
        <v>2</v>
      </c>
      <c r="AD150" s="31" t="s">
        <v>176</v>
      </c>
    </row>
    <row r="151" spans="1:30" x14ac:dyDescent="0.2">
      <c r="A151">
        <v>7296</v>
      </c>
      <c r="B151" s="1" t="s">
        <v>174</v>
      </c>
      <c r="C151">
        <v>1</v>
      </c>
      <c r="D151" s="12" t="s">
        <v>115</v>
      </c>
      <c r="E151" s="19" t="s">
        <v>116</v>
      </c>
      <c r="F151" s="19">
        <v>0</v>
      </c>
      <c r="G151" s="12" t="s">
        <v>181</v>
      </c>
      <c r="H151" t="s">
        <v>11</v>
      </c>
      <c r="I151">
        <v>127</v>
      </c>
      <c r="J151" s="31" t="s">
        <v>173</v>
      </c>
      <c r="K151" s="1">
        <v>0.12</v>
      </c>
      <c r="L151" s="31" t="s">
        <v>173</v>
      </c>
      <c r="M151" s="1">
        <v>0.5</v>
      </c>
      <c r="N151" s="31" t="s">
        <v>93</v>
      </c>
      <c r="O151" s="1">
        <v>2</v>
      </c>
      <c r="P151" s="31" t="s">
        <v>173</v>
      </c>
      <c r="Q151" s="1">
        <v>0.25</v>
      </c>
      <c r="R151" s="31" t="s">
        <v>175</v>
      </c>
      <c r="S151" s="1">
        <v>2</v>
      </c>
      <c r="T151" s="31" t="s">
        <v>173</v>
      </c>
      <c r="U151" s="1">
        <v>0.12</v>
      </c>
      <c r="V151" s="31" t="s">
        <v>173</v>
      </c>
      <c r="W151" s="1">
        <v>1</v>
      </c>
      <c r="X151" s="31" t="s">
        <v>175</v>
      </c>
      <c r="Y151" s="1">
        <v>0.5</v>
      </c>
      <c r="Z151" s="31" t="s">
        <v>11</v>
      </c>
      <c r="AA151" s="1">
        <v>256</v>
      </c>
      <c r="AB151" s="31" t="s">
        <v>173</v>
      </c>
      <c r="AC151" s="1">
        <v>1</v>
      </c>
      <c r="AD151" s="31" t="s">
        <v>176</v>
      </c>
    </row>
    <row r="152" spans="1:30" x14ac:dyDescent="0.2">
      <c r="A152">
        <v>7386</v>
      </c>
      <c r="B152" s="1" t="s">
        <v>174</v>
      </c>
      <c r="C152">
        <v>2</v>
      </c>
      <c r="D152" s="12" t="s">
        <v>90</v>
      </c>
      <c r="E152" s="19" t="s">
        <v>91</v>
      </c>
      <c r="F152" s="19">
        <v>0</v>
      </c>
      <c r="G152" s="12" t="s">
        <v>181</v>
      </c>
      <c r="H152" t="s">
        <v>8</v>
      </c>
      <c r="I152">
        <v>128</v>
      </c>
      <c r="J152" s="31" t="s">
        <v>173</v>
      </c>
      <c r="K152" s="1">
        <v>0.12</v>
      </c>
      <c r="L152" s="31" t="s">
        <v>173</v>
      </c>
      <c r="M152" s="1">
        <v>0.5</v>
      </c>
      <c r="N152" s="31" t="s">
        <v>93</v>
      </c>
      <c r="O152" s="1">
        <v>2</v>
      </c>
      <c r="P152" s="31" t="s">
        <v>173</v>
      </c>
      <c r="Q152" s="1">
        <v>0.25</v>
      </c>
      <c r="R152" s="31" t="s">
        <v>175</v>
      </c>
      <c r="S152" s="1">
        <v>2</v>
      </c>
      <c r="T152" s="31" t="s">
        <v>173</v>
      </c>
      <c r="U152" s="1">
        <v>0.12</v>
      </c>
      <c r="V152" s="31" t="s">
        <v>173</v>
      </c>
      <c r="W152" s="1">
        <v>1</v>
      </c>
      <c r="X152" s="31" t="s">
        <v>175</v>
      </c>
      <c r="Y152" s="1">
        <v>0.5</v>
      </c>
      <c r="Z152" s="31" t="s">
        <v>173</v>
      </c>
      <c r="AA152" s="1">
        <v>32</v>
      </c>
      <c r="AB152" s="31" t="s">
        <v>173</v>
      </c>
      <c r="AC152" s="1">
        <v>1</v>
      </c>
      <c r="AD152" s="31" t="s">
        <v>176</v>
      </c>
    </row>
    <row r="153" spans="1:30" x14ac:dyDescent="0.2">
      <c r="A153">
        <v>7468</v>
      </c>
      <c r="B153" s="1" t="s">
        <v>174</v>
      </c>
      <c r="C153">
        <v>2</v>
      </c>
      <c r="D153" s="12" t="s">
        <v>108</v>
      </c>
      <c r="E153" s="19" t="s">
        <v>105</v>
      </c>
      <c r="F153" s="19">
        <v>1</v>
      </c>
      <c r="G153" s="12" t="s">
        <v>181</v>
      </c>
      <c r="H153" t="s">
        <v>8</v>
      </c>
      <c r="I153">
        <v>129</v>
      </c>
      <c r="J153" s="31" t="s">
        <v>173</v>
      </c>
      <c r="K153" s="1">
        <v>0.12</v>
      </c>
      <c r="L153" s="31" t="s">
        <v>173</v>
      </c>
      <c r="M153" s="1">
        <v>0.5</v>
      </c>
      <c r="N153" s="31" t="s">
        <v>93</v>
      </c>
      <c r="O153" s="1">
        <v>2</v>
      </c>
      <c r="P153" s="31" t="s">
        <v>11</v>
      </c>
      <c r="Q153" s="1">
        <v>4</v>
      </c>
      <c r="R153" s="31" t="s">
        <v>175</v>
      </c>
      <c r="S153" s="1">
        <v>2</v>
      </c>
      <c r="T153" s="31" t="s">
        <v>173</v>
      </c>
      <c r="U153" s="1">
        <v>0.12</v>
      </c>
      <c r="V153" s="31" t="s">
        <v>173</v>
      </c>
      <c r="W153" s="1">
        <v>1</v>
      </c>
      <c r="X153" s="31" t="s">
        <v>175</v>
      </c>
      <c r="Y153" s="1">
        <v>0.5</v>
      </c>
      <c r="Z153" s="31" t="s">
        <v>173</v>
      </c>
      <c r="AA153" s="1">
        <v>32</v>
      </c>
      <c r="AB153" s="31" t="s">
        <v>173</v>
      </c>
      <c r="AC153" s="1">
        <v>2</v>
      </c>
      <c r="AD153" s="31" t="s">
        <v>176</v>
      </c>
    </row>
    <row r="154" spans="1:30" x14ac:dyDescent="0.2">
      <c r="A154">
        <v>7468</v>
      </c>
      <c r="B154" s="1" t="s">
        <v>174</v>
      </c>
      <c r="C154">
        <v>2</v>
      </c>
      <c r="D154" s="12" t="s">
        <v>104</v>
      </c>
      <c r="E154" s="19" t="s">
        <v>105</v>
      </c>
      <c r="F154" s="19">
        <v>1</v>
      </c>
      <c r="G154" s="12" t="s">
        <v>181</v>
      </c>
      <c r="H154" t="s">
        <v>11</v>
      </c>
      <c r="I154">
        <v>130</v>
      </c>
      <c r="J154" s="31" t="s">
        <v>173</v>
      </c>
      <c r="K154" s="1">
        <v>0.12</v>
      </c>
      <c r="L154" s="31" t="s">
        <v>173</v>
      </c>
      <c r="M154" s="1">
        <v>0.5</v>
      </c>
      <c r="N154" s="31" t="s">
        <v>93</v>
      </c>
      <c r="O154" s="1">
        <v>2</v>
      </c>
      <c r="P154" s="31" t="s">
        <v>173</v>
      </c>
      <c r="Q154" s="1">
        <v>0.25</v>
      </c>
      <c r="R154" s="31" t="s">
        <v>175</v>
      </c>
      <c r="S154" s="1">
        <v>2</v>
      </c>
      <c r="T154" s="31" t="s">
        <v>173</v>
      </c>
      <c r="U154" s="1">
        <v>0.12</v>
      </c>
      <c r="V154" s="31" t="s">
        <v>173</v>
      </c>
      <c r="W154" s="1">
        <v>1</v>
      </c>
      <c r="X154" s="31" t="s">
        <v>175</v>
      </c>
      <c r="Y154" s="1">
        <v>0.5</v>
      </c>
      <c r="Z154" s="31" t="s">
        <v>11</v>
      </c>
      <c r="AA154" s="1">
        <v>256</v>
      </c>
      <c r="AB154" s="31" t="s">
        <v>173</v>
      </c>
      <c r="AC154" s="1">
        <v>2</v>
      </c>
      <c r="AD154" s="31" t="s">
        <v>176</v>
      </c>
    </row>
    <row r="155" spans="1:30" x14ac:dyDescent="0.2">
      <c r="A155" s="9">
        <v>149</v>
      </c>
      <c r="B155" s="54" t="s">
        <v>74</v>
      </c>
      <c r="E155" s="35" t="s">
        <v>327</v>
      </c>
      <c r="F155" s="1"/>
      <c r="G155" s="12" t="s">
        <v>181</v>
      </c>
      <c r="H155" t="s">
        <v>8</v>
      </c>
      <c r="I155">
        <v>64</v>
      </c>
      <c r="J155" s="1" t="s">
        <v>92</v>
      </c>
      <c r="K155" s="1">
        <v>0.12</v>
      </c>
      <c r="L155" s="1" t="s">
        <v>92</v>
      </c>
      <c r="M155" s="1">
        <v>1</v>
      </c>
      <c r="N155" s="1" t="s">
        <v>93</v>
      </c>
      <c r="O155" s="1">
        <v>2</v>
      </c>
      <c r="P155" s="1" t="s">
        <v>92</v>
      </c>
      <c r="Q155" s="1">
        <v>0.25</v>
      </c>
      <c r="R155" s="1" t="s">
        <v>93</v>
      </c>
      <c r="S155" s="1">
        <v>2</v>
      </c>
      <c r="T155" s="1" t="s">
        <v>92</v>
      </c>
      <c r="U155" s="1">
        <v>0.12</v>
      </c>
      <c r="V155" s="1" t="s">
        <v>92</v>
      </c>
      <c r="W155" s="1">
        <v>1</v>
      </c>
      <c r="X155" s="1" t="s">
        <v>93</v>
      </c>
      <c r="Y155" s="1">
        <v>0.5</v>
      </c>
      <c r="Z155" s="1" t="s">
        <v>94</v>
      </c>
      <c r="AA155" s="1">
        <v>256</v>
      </c>
      <c r="AB155" s="1" t="s">
        <v>92</v>
      </c>
      <c r="AC155" s="1">
        <v>1</v>
      </c>
      <c r="AD155" s="1" t="s">
        <v>95</v>
      </c>
    </row>
    <row r="156" spans="1:30" x14ac:dyDescent="0.2">
      <c r="A156" s="25">
        <v>157</v>
      </c>
      <c r="B156" s="54" t="s">
        <v>74</v>
      </c>
      <c r="C156" s="25">
        <v>1</v>
      </c>
      <c r="D156" s="12" t="s">
        <v>97</v>
      </c>
      <c r="E156" s="60" t="s">
        <v>98</v>
      </c>
      <c r="F156" s="19">
        <v>0</v>
      </c>
      <c r="G156" s="12" t="s">
        <v>181</v>
      </c>
      <c r="H156" s="25" t="s">
        <v>8</v>
      </c>
      <c r="I156" s="32">
        <v>61.1</v>
      </c>
      <c r="J156" s="31" t="s">
        <v>173</v>
      </c>
      <c r="K156" s="1">
        <v>0.12</v>
      </c>
      <c r="L156" s="31" t="s">
        <v>92</v>
      </c>
      <c r="M156" s="1">
        <v>0.5</v>
      </c>
      <c r="N156" s="31" t="s">
        <v>93</v>
      </c>
      <c r="O156" s="1">
        <v>2</v>
      </c>
      <c r="P156" s="31" t="s">
        <v>92</v>
      </c>
      <c r="Q156" s="1">
        <v>0.25</v>
      </c>
      <c r="R156" s="31" t="s">
        <v>93</v>
      </c>
      <c r="S156" s="1">
        <v>2</v>
      </c>
      <c r="T156" s="31" t="s">
        <v>92</v>
      </c>
      <c r="U156" s="1">
        <v>0.12</v>
      </c>
      <c r="V156" s="31" t="s">
        <v>92</v>
      </c>
      <c r="W156" s="1">
        <v>1</v>
      </c>
      <c r="X156" s="31" t="s">
        <v>93</v>
      </c>
      <c r="Y156" s="1">
        <v>0.5</v>
      </c>
      <c r="Z156" s="31" t="s">
        <v>92</v>
      </c>
      <c r="AA156" s="1">
        <v>32</v>
      </c>
      <c r="AB156" s="31" t="s">
        <v>94</v>
      </c>
      <c r="AC156" s="1">
        <v>8</v>
      </c>
      <c r="AD156" s="31" t="s">
        <v>95</v>
      </c>
    </row>
    <row r="157" spans="1:30" x14ac:dyDescent="0.2">
      <c r="A157" s="25">
        <v>157</v>
      </c>
      <c r="B157" s="54" t="s">
        <v>74</v>
      </c>
      <c r="C157" s="25">
        <v>1</v>
      </c>
      <c r="D157" s="12" t="s">
        <v>108</v>
      </c>
      <c r="E157" s="60" t="s">
        <v>338</v>
      </c>
      <c r="F157" s="19">
        <v>0</v>
      </c>
      <c r="G157" s="12" t="s">
        <v>181</v>
      </c>
      <c r="H157" s="25" t="s">
        <v>8</v>
      </c>
      <c r="I157" s="32">
        <v>61.2</v>
      </c>
      <c r="J157" s="31" t="s">
        <v>173</v>
      </c>
      <c r="K157" s="1">
        <v>0.12</v>
      </c>
      <c r="L157" s="31" t="s">
        <v>92</v>
      </c>
      <c r="M157" s="1">
        <v>0.5</v>
      </c>
      <c r="N157" s="31" t="s">
        <v>93</v>
      </c>
      <c r="O157" s="1">
        <v>2</v>
      </c>
      <c r="P157" s="31" t="s">
        <v>92</v>
      </c>
      <c r="Q157" s="1">
        <v>0.25</v>
      </c>
      <c r="R157" s="31" t="s">
        <v>93</v>
      </c>
      <c r="S157" s="1">
        <v>2</v>
      </c>
      <c r="T157" s="31" t="s">
        <v>92</v>
      </c>
      <c r="U157" s="1">
        <v>0.12</v>
      </c>
      <c r="V157" s="31" t="s">
        <v>92</v>
      </c>
      <c r="W157" s="1">
        <v>1</v>
      </c>
      <c r="X157" s="31" t="s">
        <v>93</v>
      </c>
      <c r="Y157" s="1">
        <v>0.5</v>
      </c>
      <c r="Z157" s="31" t="s">
        <v>92</v>
      </c>
      <c r="AA157" s="1">
        <v>64</v>
      </c>
      <c r="AB157" s="31" t="s">
        <v>92</v>
      </c>
      <c r="AC157" s="1">
        <v>1</v>
      </c>
      <c r="AD157" s="31" t="s">
        <v>95</v>
      </c>
    </row>
    <row r="158" spans="1:30" x14ac:dyDescent="0.2">
      <c r="A158" s="25">
        <v>157</v>
      </c>
      <c r="B158" s="54" t="s">
        <v>74</v>
      </c>
      <c r="C158" s="25">
        <v>1</v>
      </c>
      <c r="D158" s="12" t="s">
        <v>108</v>
      </c>
      <c r="E158" s="60" t="s">
        <v>338</v>
      </c>
      <c r="F158" s="19">
        <v>0</v>
      </c>
      <c r="G158" s="12" t="s">
        <v>181</v>
      </c>
      <c r="H158" s="25" t="s">
        <v>11</v>
      </c>
      <c r="I158" s="32">
        <v>63</v>
      </c>
      <c r="J158" s="31" t="s">
        <v>173</v>
      </c>
      <c r="K158" s="1">
        <v>0.12</v>
      </c>
      <c r="L158" s="31" t="s">
        <v>92</v>
      </c>
      <c r="M158" s="1">
        <v>0.5</v>
      </c>
      <c r="N158" s="31" t="s">
        <v>93</v>
      </c>
      <c r="O158" s="1">
        <v>2</v>
      </c>
      <c r="P158" s="31" t="s">
        <v>103</v>
      </c>
      <c r="Q158" s="1">
        <v>1</v>
      </c>
      <c r="R158" s="31" t="s">
        <v>93</v>
      </c>
      <c r="S158" s="1">
        <v>2</v>
      </c>
      <c r="T158" s="31" t="s">
        <v>92</v>
      </c>
      <c r="U158" s="1">
        <v>0.12</v>
      </c>
      <c r="V158" s="31" t="s">
        <v>92</v>
      </c>
      <c r="W158" s="1">
        <v>1</v>
      </c>
      <c r="X158" s="31" t="s">
        <v>93</v>
      </c>
      <c r="Y158" s="1">
        <v>0.5</v>
      </c>
      <c r="Z158" s="31" t="s">
        <v>92</v>
      </c>
      <c r="AA158" s="1">
        <v>32</v>
      </c>
      <c r="AB158" s="31" t="s">
        <v>92</v>
      </c>
      <c r="AC158" s="1">
        <v>4</v>
      </c>
      <c r="AD158" s="31" t="s">
        <v>95</v>
      </c>
    </row>
    <row r="159" spans="1:30" x14ac:dyDescent="0.2">
      <c r="A159" s="25">
        <v>165</v>
      </c>
      <c r="B159" s="54" t="s">
        <v>74</v>
      </c>
      <c r="C159" s="25">
        <v>3</v>
      </c>
      <c r="D159" s="12" t="s">
        <v>100</v>
      </c>
      <c r="E159" s="60" t="s">
        <v>101</v>
      </c>
      <c r="F159" s="19">
        <v>0</v>
      </c>
      <c r="G159" s="12" t="s">
        <v>181</v>
      </c>
      <c r="H159" s="25" t="s">
        <v>8</v>
      </c>
      <c r="I159" s="32">
        <v>64.099999999999994</v>
      </c>
      <c r="J159" s="31" t="s">
        <v>103</v>
      </c>
      <c r="K159" s="1">
        <v>0.5</v>
      </c>
      <c r="L159" s="31" t="s">
        <v>92</v>
      </c>
      <c r="M159" s="1">
        <v>0.5</v>
      </c>
      <c r="N159" s="31" t="s">
        <v>93</v>
      </c>
      <c r="O159" s="1">
        <v>2</v>
      </c>
      <c r="P159" s="31" t="s">
        <v>92</v>
      </c>
      <c r="Q159" s="1">
        <v>0.5</v>
      </c>
      <c r="R159" s="31" t="s">
        <v>93</v>
      </c>
      <c r="S159" s="1">
        <v>2</v>
      </c>
      <c r="T159" s="31" t="s">
        <v>94</v>
      </c>
      <c r="U159" s="1">
        <v>0.5</v>
      </c>
      <c r="V159" s="31" t="s">
        <v>92</v>
      </c>
      <c r="W159" s="1">
        <v>1</v>
      </c>
      <c r="X159" s="31" t="s">
        <v>93</v>
      </c>
      <c r="Y159" s="1">
        <v>0.5</v>
      </c>
      <c r="Z159" s="31" t="s">
        <v>92</v>
      </c>
      <c r="AA159" s="1">
        <v>32</v>
      </c>
      <c r="AB159" s="31" t="s">
        <v>92</v>
      </c>
      <c r="AC159" s="1">
        <v>1</v>
      </c>
      <c r="AD159" s="31" t="s">
        <v>95</v>
      </c>
    </row>
    <row r="160" spans="1:30" x14ac:dyDescent="0.2">
      <c r="A160" s="25">
        <v>165</v>
      </c>
      <c r="B160" s="54" t="s">
        <v>74</v>
      </c>
      <c r="C160" s="25">
        <v>3</v>
      </c>
      <c r="D160" s="12" t="s">
        <v>111</v>
      </c>
      <c r="E160" s="60" t="s">
        <v>112</v>
      </c>
      <c r="F160" s="19">
        <v>0</v>
      </c>
      <c r="G160" s="12" t="s">
        <v>181</v>
      </c>
      <c r="H160" s="25" t="s">
        <v>8</v>
      </c>
      <c r="I160" s="32">
        <v>64.2</v>
      </c>
      <c r="J160" s="31" t="s">
        <v>173</v>
      </c>
      <c r="K160" s="1">
        <v>0.12</v>
      </c>
      <c r="L160" s="31" t="s">
        <v>92</v>
      </c>
      <c r="M160" s="1">
        <v>0.5</v>
      </c>
      <c r="N160" s="31" t="s">
        <v>93</v>
      </c>
      <c r="O160" s="1">
        <v>2</v>
      </c>
      <c r="P160" s="31" t="s">
        <v>92</v>
      </c>
      <c r="Q160" s="1">
        <v>0.25</v>
      </c>
      <c r="R160" s="31" t="s">
        <v>93</v>
      </c>
      <c r="S160" s="1">
        <v>2</v>
      </c>
      <c r="T160" s="31" t="s">
        <v>92</v>
      </c>
      <c r="U160" s="1">
        <v>0.12</v>
      </c>
      <c r="V160" s="31" t="s">
        <v>92</v>
      </c>
      <c r="W160" s="1">
        <v>1</v>
      </c>
      <c r="X160" s="31" t="s">
        <v>93</v>
      </c>
      <c r="Y160" s="1">
        <v>0.5</v>
      </c>
      <c r="Z160" s="31" t="s">
        <v>92</v>
      </c>
      <c r="AA160" s="1">
        <v>256</v>
      </c>
      <c r="AB160" s="31" t="s">
        <v>92</v>
      </c>
      <c r="AC160" s="1">
        <v>1</v>
      </c>
      <c r="AD160" s="31" t="s">
        <v>95</v>
      </c>
    </row>
    <row r="161" spans="1:30" x14ac:dyDescent="0.2">
      <c r="A161" s="25">
        <v>188</v>
      </c>
      <c r="B161" s="54" t="s">
        <v>74</v>
      </c>
      <c r="C161" s="25">
        <v>3</v>
      </c>
      <c r="D161" s="12" t="s">
        <v>106</v>
      </c>
      <c r="E161" s="60" t="s">
        <v>107</v>
      </c>
      <c r="F161" s="19">
        <v>0</v>
      </c>
      <c r="G161" s="12" t="s">
        <v>181</v>
      </c>
      <c r="H161" s="25" t="s">
        <v>8</v>
      </c>
      <c r="I161" s="32">
        <v>65</v>
      </c>
      <c r="J161" s="31" t="s">
        <v>173</v>
      </c>
      <c r="K161" s="1">
        <v>0.12</v>
      </c>
      <c r="L161" s="31" t="s">
        <v>92</v>
      </c>
      <c r="M161" s="1">
        <v>1</v>
      </c>
      <c r="N161" s="31" t="s">
        <v>93</v>
      </c>
      <c r="O161" s="1">
        <v>2</v>
      </c>
      <c r="P161" s="31" t="s">
        <v>92</v>
      </c>
      <c r="Q161" s="1">
        <v>0.25</v>
      </c>
      <c r="R161" s="31" t="s">
        <v>93</v>
      </c>
      <c r="S161" s="1">
        <v>2</v>
      </c>
      <c r="T161" s="31" t="s">
        <v>92</v>
      </c>
      <c r="U161" s="1">
        <v>0.12</v>
      </c>
      <c r="V161" s="31" t="s">
        <v>92</v>
      </c>
      <c r="W161" s="1">
        <v>1</v>
      </c>
      <c r="X161" s="31" t="s">
        <v>93</v>
      </c>
      <c r="Y161" s="1">
        <v>0.5</v>
      </c>
      <c r="Z161" s="31" t="s">
        <v>94</v>
      </c>
      <c r="AA161" s="1">
        <v>256</v>
      </c>
      <c r="AB161" s="31" t="s">
        <v>92</v>
      </c>
      <c r="AC161" s="1">
        <v>1</v>
      </c>
      <c r="AD161" s="31" t="s">
        <v>95</v>
      </c>
    </row>
    <row r="162" spans="1:30" x14ac:dyDescent="0.2">
      <c r="A162" s="25">
        <v>204</v>
      </c>
      <c r="B162" s="54" t="s">
        <v>74</v>
      </c>
      <c r="C162" s="25">
        <v>0</v>
      </c>
      <c r="D162" s="11" t="s">
        <v>106</v>
      </c>
      <c r="E162" s="61" t="s">
        <v>107</v>
      </c>
      <c r="F162" s="19">
        <v>0</v>
      </c>
      <c r="G162" s="12" t="s">
        <v>181</v>
      </c>
      <c r="H162" s="25" t="s">
        <v>8</v>
      </c>
      <c r="I162" s="32">
        <v>66</v>
      </c>
      <c r="J162" s="31" t="s">
        <v>173</v>
      </c>
      <c r="K162" s="1">
        <v>0.12</v>
      </c>
      <c r="L162" s="31" t="s">
        <v>92</v>
      </c>
      <c r="M162" s="1">
        <v>1</v>
      </c>
      <c r="N162" s="31" t="s">
        <v>93</v>
      </c>
      <c r="O162" s="1">
        <v>2</v>
      </c>
      <c r="P162" s="31" t="s">
        <v>92</v>
      </c>
      <c r="Q162" s="1">
        <v>0.25</v>
      </c>
      <c r="R162" s="31" t="s">
        <v>93</v>
      </c>
      <c r="S162" s="1">
        <v>2</v>
      </c>
      <c r="T162" s="31" t="s">
        <v>92</v>
      </c>
      <c r="U162" s="1">
        <v>0.12</v>
      </c>
      <c r="V162" s="31" t="s">
        <v>92</v>
      </c>
      <c r="W162" s="1">
        <v>1</v>
      </c>
      <c r="X162" s="31" t="s">
        <v>93</v>
      </c>
      <c r="Y162" s="1">
        <v>0.5</v>
      </c>
      <c r="Z162" s="31" t="s">
        <v>92</v>
      </c>
      <c r="AA162" s="1">
        <v>32</v>
      </c>
      <c r="AB162" s="31" t="s">
        <v>92</v>
      </c>
      <c r="AC162" s="1">
        <v>1</v>
      </c>
      <c r="AD162" s="31" t="s">
        <v>95</v>
      </c>
    </row>
    <row r="163" spans="1:30" x14ac:dyDescent="0.2">
      <c r="A163" s="9">
        <v>219</v>
      </c>
      <c r="B163" s="54" t="s">
        <v>74</v>
      </c>
      <c r="E163" s="35" t="s">
        <v>333</v>
      </c>
      <c r="F163" s="1"/>
      <c r="G163" s="12" t="s">
        <v>181</v>
      </c>
      <c r="H163" t="s">
        <v>8</v>
      </c>
      <c r="I163">
        <v>66</v>
      </c>
      <c r="J163" s="1" t="s">
        <v>92</v>
      </c>
      <c r="K163" s="1">
        <v>0.12</v>
      </c>
      <c r="L163" s="1" t="s">
        <v>92</v>
      </c>
      <c r="M163" s="1">
        <v>0.5</v>
      </c>
      <c r="N163" s="1" t="s">
        <v>93</v>
      </c>
      <c r="O163" s="1">
        <v>2</v>
      </c>
      <c r="P163" s="1" t="s">
        <v>92</v>
      </c>
      <c r="Q163" s="1">
        <v>0.25</v>
      </c>
      <c r="R163" s="1" t="s">
        <v>92</v>
      </c>
      <c r="S163" s="1">
        <v>2</v>
      </c>
      <c r="T163" s="1" t="s">
        <v>92</v>
      </c>
      <c r="U163" s="1">
        <v>0.12</v>
      </c>
      <c r="V163" s="1" t="s">
        <v>92</v>
      </c>
      <c r="W163" s="1">
        <v>1</v>
      </c>
      <c r="X163" s="1" t="s">
        <v>93</v>
      </c>
      <c r="Y163" s="1">
        <v>0.5</v>
      </c>
      <c r="Z163" s="1" t="s">
        <v>94</v>
      </c>
      <c r="AA163" s="1">
        <v>256</v>
      </c>
      <c r="AB163" s="1" t="s">
        <v>92</v>
      </c>
      <c r="AC163" s="1">
        <v>1</v>
      </c>
      <c r="AD163" s="1" t="s">
        <v>95</v>
      </c>
    </row>
    <row r="164" spans="1:30" x14ac:dyDescent="0.2">
      <c r="A164" s="25">
        <v>220</v>
      </c>
      <c r="B164" s="54" t="s">
        <v>74</v>
      </c>
      <c r="C164" s="25">
        <v>0</v>
      </c>
      <c r="D164" s="12" t="s">
        <v>97</v>
      </c>
      <c r="E164" s="60" t="s">
        <v>98</v>
      </c>
      <c r="F164" s="19">
        <v>0</v>
      </c>
      <c r="G164" s="12" t="s">
        <v>181</v>
      </c>
      <c r="H164" s="25" t="s">
        <v>8</v>
      </c>
      <c r="I164" s="32">
        <v>67</v>
      </c>
      <c r="J164" s="31" t="s">
        <v>173</v>
      </c>
      <c r="K164" s="1">
        <v>0.12</v>
      </c>
      <c r="L164" s="31" t="s">
        <v>92</v>
      </c>
      <c r="M164" s="1">
        <v>1</v>
      </c>
      <c r="N164" s="31" t="s">
        <v>93</v>
      </c>
      <c r="O164" s="1">
        <v>2</v>
      </c>
      <c r="P164" s="31" t="s">
        <v>92</v>
      </c>
      <c r="Q164" s="1">
        <v>0.25</v>
      </c>
      <c r="R164" s="31" t="s">
        <v>93</v>
      </c>
      <c r="S164" s="1">
        <v>2</v>
      </c>
      <c r="T164" s="31" t="s">
        <v>92</v>
      </c>
      <c r="U164" s="1">
        <v>0.12</v>
      </c>
      <c r="V164" s="31" t="s">
        <v>92</v>
      </c>
      <c r="W164" s="1">
        <v>1</v>
      </c>
      <c r="X164" s="31" t="s">
        <v>93</v>
      </c>
      <c r="Y164" s="1">
        <v>0.5</v>
      </c>
      <c r="Z164" s="31" t="s">
        <v>92</v>
      </c>
      <c r="AA164" s="1">
        <v>32</v>
      </c>
      <c r="AB164" s="31" t="s">
        <v>92</v>
      </c>
      <c r="AC164" s="1">
        <v>1</v>
      </c>
      <c r="AD164" s="31" t="s">
        <v>95</v>
      </c>
    </row>
    <row r="165" spans="1:30" x14ac:dyDescent="0.2">
      <c r="A165" s="25">
        <v>220</v>
      </c>
      <c r="B165" s="54" t="s">
        <v>74</v>
      </c>
      <c r="C165" s="25">
        <v>0</v>
      </c>
      <c r="D165" s="12" t="s">
        <v>108</v>
      </c>
      <c r="E165" s="60" t="s">
        <v>338</v>
      </c>
      <c r="F165" s="19">
        <v>0</v>
      </c>
      <c r="G165" s="12" t="s">
        <v>181</v>
      </c>
      <c r="H165" s="25" t="s">
        <v>11</v>
      </c>
      <c r="I165" s="32">
        <v>68.099999999999994</v>
      </c>
      <c r="J165" s="31" t="s">
        <v>173</v>
      </c>
      <c r="K165" s="1">
        <v>0.12</v>
      </c>
      <c r="L165" s="31" t="s">
        <v>92</v>
      </c>
      <c r="M165" s="1">
        <v>1</v>
      </c>
      <c r="N165" s="31" t="s">
        <v>93</v>
      </c>
      <c r="O165" s="1">
        <v>2</v>
      </c>
      <c r="P165" s="31" t="s">
        <v>92</v>
      </c>
      <c r="Q165" s="1">
        <v>0.25</v>
      </c>
      <c r="R165" s="31" t="s">
        <v>93</v>
      </c>
      <c r="S165" s="1">
        <v>2</v>
      </c>
      <c r="T165" s="31" t="s">
        <v>92</v>
      </c>
      <c r="U165" s="1">
        <v>0.12</v>
      </c>
      <c r="V165" s="31" t="s">
        <v>92</v>
      </c>
      <c r="W165" s="1">
        <v>1</v>
      </c>
      <c r="X165" s="31" t="s">
        <v>93</v>
      </c>
      <c r="Y165" s="1">
        <v>0.5</v>
      </c>
      <c r="Z165" s="31" t="s">
        <v>92</v>
      </c>
      <c r="AA165" s="1">
        <v>32</v>
      </c>
      <c r="AB165" s="31" t="s">
        <v>92</v>
      </c>
      <c r="AC165" s="1">
        <v>1</v>
      </c>
      <c r="AD165" s="31" t="s">
        <v>95</v>
      </c>
    </row>
    <row r="166" spans="1:30" x14ac:dyDescent="0.2">
      <c r="A166" s="25">
        <v>220</v>
      </c>
      <c r="B166" s="54" t="s">
        <v>74</v>
      </c>
      <c r="C166" s="25">
        <v>0</v>
      </c>
      <c r="D166" s="11" t="s">
        <v>111</v>
      </c>
      <c r="E166" s="61" t="s">
        <v>112</v>
      </c>
      <c r="F166" s="19">
        <v>0</v>
      </c>
      <c r="G166" s="12" t="s">
        <v>181</v>
      </c>
      <c r="H166" s="25" t="s">
        <v>11</v>
      </c>
      <c r="I166" s="32">
        <v>68.2</v>
      </c>
      <c r="J166" s="31" t="s">
        <v>94</v>
      </c>
      <c r="K166" s="1">
        <v>8</v>
      </c>
      <c r="L166" s="31" t="s">
        <v>92</v>
      </c>
      <c r="M166" s="1">
        <v>0.5</v>
      </c>
      <c r="N166" s="31" t="s">
        <v>93</v>
      </c>
      <c r="O166" s="1">
        <v>2</v>
      </c>
      <c r="P166" s="31" t="s">
        <v>92</v>
      </c>
      <c r="Q166" s="1">
        <v>0.25</v>
      </c>
      <c r="R166" s="31" t="s">
        <v>93</v>
      </c>
      <c r="S166" s="1">
        <v>2</v>
      </c>
      <c r="T166" s="31" t="s">
        <v>94</v>
      </c>
      <c r="U166" s="1">
        <v>8</v>
      </c>
      <c r="V166" s="31" t="s">
        <v>92</v>
      </c>
      <c r="W166" s="1">
        <v>1</v>
      </c>
      <c r="X166" s="31" t="s">
        <v>93</v>
      </c>
      <c r="Y166" s="1">
        <v>0.5</v>
      </c>
      <c r="Z166" s="31" t="s">
        <v>92</v>
      </c>
      <c r="AA166" s="1">
        <v>32</v>
      </c>
      <c r="AB166" s="31" t="s">
        <v>92</v>
      </c>
      <c r="AC166" s="1">
        <v>1</v>
      </c>
      <c r="AD166" s="31" t="s">
        <v>95</v>
      </c>
    </row>
    <row r="167" spans="1:30" x14ac:dyDescent="0.2">
      <c r="A167" s="25">
        <v>223</v>
      </c>
      <c r="B167" s="54" t="s">
        <v>74</v>
      </c>
      <c r="C167" s="25">
        <v>0</v>
      </c>
      <c r="D167" s="12" t="s">
        <v>97</v>
      </c>
      <c r="E167" s="60" t="s">
        <v>98</v>
      </c>
      <c r="F167" s="19">
        <v>0</v>
      </c>
      <c r="G167" s="12" t="s">
        <v>181</v>
      </c>
      <c r="H167" s="25" t="s">
        <v>8</v>
      </c>
      <c r="I167" s="32">
        <v>69</v>
      </c>
      <c r="J167" s="31" t="s">
        <v>173</v>
      </c>
      <c r="K167" s="1">
        <v>0.12</v>
      </c>
      <c r="L167" s="31" t="s">
        <v>92</v>
      </c>
      <c r="M167" s="1">
        <v>0.5</v>
      </c>
      <c r="N167" s="31" t="s">
        <v>93</v>
      </c>
      <c r="O167" s="1">
        <v>2</v>
      </c>
      <c r="P167" s="31" t="s">
        <v>92</v>
      </c>
      <c r="Q167" s="1">
        <v>0.25</v>
      </c>
      <c r="R167" s="31" t="s">
        <v>93</v>
      </c>
      <c r="S167" s="1">
        <v>2</v>
      </c>
      <c r="T167" s="31" t="s">
        <v>92</v>
      </c>
      <c r="U167" s="1">
        <v>0.12</v>
      </c>
      <c r="V167" s="31" t="s">
        <v>92</v>
      </c>
      <c r="W167" s="1">
        <v>1</v>
      </c>
      <c r="X167" s="31" t="s">
        <v>93</v>
      </c>
      <c r="Y167" s="1">
        <v>0.5</v>
      </c>
      <c r="Z167" s="31" t="s">
        <v>92</v>
      </c>
      <c r="AA167" s="1">
        <v>32</v>
      </c>
      <c r="AB167" s="31" t="s">
        <v>92</v>
      </c>
      <c r="AC167" s="1">
        <v>1</v>
      </c>
      <c r="AD167" s="31" t="s">
        <v>95</v>
      </c>
    </row>
    <row r="168" spans="1:30" ht="16" thickBot="1" x14ac:dyDescent="0.25">
      <c r="A168" s="9">
        <v>243</v>
      </c>
      <c r="B168" s="54" t="s">
        <v>74</v>
      </c>
      <c r="E168" s="35" t="s">
        <v>333</v>
      </c>
      <c r="F168" s="1"/>
      <c r="G168" s="12" t="s">
        <v>181</v>
      </c>
      <c r="H168" t="s">
        <v>8</v>
      </c>
      <c r="I168">
        <v>49</v>
      </c>
      <c r="J168" s="1" t="s">
        <v>92</v>
      </c>
      <c r="K168" s="1">
        <v>0.12</v>
      </c>
      <c r="L168" s="1" t="s">
        <v>92</v>
      </c>
      <c r="M168" s="1">
        <v>0.5</v>
      </c>
      <c r="N168" s="1" t="s">
        <v>93</v>
      </c>
      <c r="O168" s="1">
        <v>2</v>
      </c>
      <c r="P168" s="1" t="s">
        <v>92</v>
      </c>
      <c r="Q168" s="1">
        <v>0.25</v>
      </c>
      <c r="R168" s="1" t="s">
        <v>92</v>
      </c>
      <c r="S168" s="1">
        <v>2</v>
      </c>
      <c r="T168" s="1" t="s">
        <v>92</v>
      </c>
      <c r="U168" s="1">
        <v>0.12</v>
      </c>
      <c r="V168" s="1" t="s">
        <v>92</v>
      </c>
      <c r="W168" s="1">
        <v>1</v>
      </c>
      <c r="X168" s="1" t="s">
        <v>93</v>
      </c>
      <c r="Y168" s="1">
        <v>0.5</v>
      </c>
      <c r="Z168" s="1" t="s">
        <v>94</v>
      </c>
      <c r="AA168" s="1">
        <v>256</v>
      </c>
      <c r="AB168" s="1" t="s">
        <v>92</v>
      </c>
      <c r="AC168" s="1">
        <v>1</v>
      </c>
      <c r="AD168" s="1" t="s">
        <v>95</v>
      </c>
    </row>
    <row r="169" spans="1:30" x14ac:dyDescent="0.2">
      <c r="A169" s="25">
        <v>243</v>
      </c>
      <c r="B169" s="54" t="s">
        <v>74</v>
      </c>
      <c r="C169" s="68">
        <v>0</v>
      </c>
      <c r="D169" s="71" t="s">
        <v>106</v>
      </c>
      <c r="E169" s="60" t="s">
        <v>107</v>
      </c>
      <c r="F169" s="74">
        <v>0</v>
      </c>
      <c r="G169" s="12" t="s">
        <v>181</v>
      </c>
      <c r="H169" s="25" t="s">
        <v>11</v>
      </c>
      <c r="I169" s="32">
        <v>71</v>
      </c>
      <c r="J169" s="31" t="s">
        <v>173</v>
      </c>
      <c r="K169" s="1">
        <v>0.12</v>
      </c>
      <c r="L169" s="31" t="s">
        <v>92</v>
      </c>
      <c r="M169" s="1">
        <v>0.5</v>
      </c>
      <c r="N169" s="31" t="s">
        <v>93</v>
      </c>
      <c r="O169" s="1">
        <v>2</v>
      </c>
      <c r="P169" s="31" t="s">
        <v>92</v>
      </c>
      <c r="Q169" s="1">
        <v>0.25</v>
      </c>
      <c r="R169" s="31" t="s">
        <v>93</v>
      </c>
      <c r="S169" s="1">
        <v>2</v>
      </c>
      <c r="T169" s="31" t="s">
        <v>92</v>
      </c>
      <c r="U169" s="1">
        <v>0.12</v>
      </c>
      <c r="V169" s="31" t="s">
        <v>92</v>
      </c>
      <c r="W169" s="1">
        <v>1</v>
      </c>
      <c r="X169" s="31" t="s">
        <v>93</v>
      </c>
      <c r="Y169" s="1">
        <v>0.5</v>
      </c>
      <c r="Z169" s="31" t="s">
        <v>94</v>
      </c>
      <c r="AA169" s="1">
        <v>256</v>
      </c>
      <c r="AB169" s="31" t="s">
        <v>92</v>
      </c>
      <c r="AC169" s="1">
        <v>1</v>
      </c>
      <c r="AD169" s="31" t="s">
        <v>95</v>
      </c>
    </row>
    <row r="170" spans="1:30" x14ac:dyDescent="0.2">
      <c r="A170" s="9">
        <v>244</v>
      </c>
      <c r="B170" s="54" t="s">
        <v>74</v>
      </c>
      <c r="C170" s="59"/>
      <c r="D170" s="59"/>
      <c r="E170" s="35" t="s">
        <v>330</v>
      </c>
      <c r="F170" s="62"/>
      <c r="G170" s="12" t="s">
        <v>181</v>
      </c>
      <c r="H170" t="s">
        <v>11</v>
      </c>
      <c r="I170">
        <v>67</v>
      </c>
      <c r="J170" s="1" t="s">
        <v>92</v>
      </c>
      <c r="K170" s="1">
        <v>0.12</v>
      </c>
      <c r="L170" s="1" t="s">
        <v>92</v>
      </c>
      <c r="M170" s="1">
        <v>0.5</v>
      </c>
      <c r="N170" s="1" t="s">
        <v>93</v>
      </c>
      <c r="O170" s="1">
        <v>2</v>
      </c>
      <c r="P170" s="1" t="s">
        <v>92</v>
      </c>
      <c r="Q170" s="1">
        <v>0.25</v>
      </c>
      <c r="R170" s="1" t="s">
        <v>93</v>
      </c>
      <c r="S170" s="1">
        <v>2</v>
      </c>
      <c r="T170" s="1" t="s">
        <v>92</v>
      </c>
      <c r="U170" s="1">
        <v>0.12</v>
      </c>
      <c r="V170" s="1" t="s">
        <v>92</v>
      </c>
      <c r="W170" s="1">
        <v>1</v>
      </c>
      <c r="X170" s="1" t="s">
        <v>93</v>
      </c>
      <c r="Y170" s="1">
        <v>0.5</v>
      </c>
      <c r="Z170" s="1" t="s">
        <v>94</v>
      </c>
      <c r="AA170" s="1">
        <v>256</v>
      </c>
      <c r="AB170" s="1" t="s">
        <v>92</v>
      </c>
      <c r="AC170" s="1">
        <v>1</v>
      </c>
      <c r="AD170" s="1" t="s">
        <v>95</v>
      </c>
    </row>
    <row r="171" spans="1:30" x14ac:dyDescent="0.2">
      <c r="A171" s="25">
        <v>251</v>
      </c>
      <c r="B171" s="54" t="s">
        <v>74</v>
      </c>
      <c r="C171" s="25">
        <v>0</v>
      </c>
      <c r="D171" s="12" t="s">
        <v>106</v>
      </c>
      <c r="E171" s="60" t="s">
        <v>107</v>
      </c>
      <c r="F171" s="19">
        <v>0</v>
      </c>
      <c r="G171" s="12" t="s">
        <v>181</v>
      </c>
      <c r="H171" s="25" t="s">
        <v>11</v>
      </c>
      <c r="I171" s="32">
        <v>73</v>
      </c>
      <c r="J171" s="31" t="s">
        <v>94</v>
      </c>
      <c r="K171" s="1">
        <v>0.12</v>
      </c>
      <c r="L171" s="31" t="s">
        <v>92</v>
      </c>
      <c r="M171" s="1">
        <v>0.5</v>
      </c>
      <c r="N171" s="31" t="s">
        <v>93</v>
      </c>
      <c r="O171" s="1">
        <v>2</v>
      </c>
      <c r="P171" s="31" t="s">
        <v>92</v>
      </c>
      <c r="Q171" s="1">
        <v>0.25</v>
      </c>
      <c r="R171" s="31" t="s">
        <v>93</v>
      </c>
      <c r="S171" s="1">
        <v>2</v>
      </c>
      <c r="T171" s="31" t="s">
        <v>94</v>
      </c>
      <c r="U171" s="1">
        <v>0.25</v>
      </c>
      <c r="V171" s="31" t="s">
        <v>92</v>
      </c>
      <c r="W171" s="1">
        <v>1</v>
      </c>
      <c r="X171" s="31" t="s">
        <v>93</v>
      </c>
      <c r="Y171" s="1">
        <v>0.5</v>
      </c>
      <c r="Z171" s="31" t="s">
        <v>94</v>
      </c>
      <c r="AA171" s="1">
        <v>256</v>
      </c>
      <c r="AB171" s="31" t="s">
        <v>92</v>
      </c>
      <c r="AC171" s="1">
        <v>4</v>
      </c>
      <c r="AD171" s="31" t="s">
        <v>95</v>
      </c>
    </row>
    <row r="172" spans="1:30" x14ac:dyDescent="0.2">
      <c r="A172" s="25">
        <v>264</v>
      </c>
      <c r="B172" s="54" t="s">
        <v>74</v>
      </c>
      <c r="C172" s="25">
        <v>0</v>
      </c>
      <c r="D172" s="12" t="s">
        <v>97</v>
      </c>
      <c r="E172" s="60" t="s">
        <v>98</v>
      </c>
      <c r="F172" s="19">
        <v>0</v>
      </c>
      <c r="G172" s="12" t="s">
        <v>181</v>
      </c>
      <c r="H172" s="25" t="s">
        <v>11</v>
      </c>
      <c r="I172" s="32">
        <v>74</v>
      </c>
      <c r="J172" s="31" t="s">
        <v>173</v>
      </c>
      <c r="K172" s="1">
        <v>0.12</v>
      </c>
      <c r="L172" s="31" t="s">
        <v>92</v>
      </c>
      <c r="M172" s="1">
        <v>0.5</v>
      </c>
      <c r="N172" s="31" t="s">
        <v>93</v>
      </c>
      <c r="O172" s="1">
        <v>2</v>
      </c>
      <c r="P172" s="31" t="s">
        <v>92</v>
      </c>
      <c r="Q172" s="1">
        <v>0.25</v>
      </c>
      <c r="R172" s="31" t="s">
        <v>93</v>
      </c>
      <c r="S172" s="1">
        <v>2</v>
      </c>
      <c r="T172" s="31" t="s">
        <v>92</v>
      </c>
      <c r="U172" s="1">
        <v>0.12</v>
      </c>
      <c r="V172" s="31" t="s">
        <v>92</v>
      </c>
      <c r="W172" s="1">
        <v>1</v>
      </c>
      <c r="X172" s="31" t="s">
        <v>93</v>
      </c>
      <c r="Y172" s="1">
        <v>0.5</v>
      </c>
      <c r="Z172" s="31" t="s">
        <v>92</v>
      </c>
      <c r="AA172" s="1">
        <v>32</v>
      </c>
      <c r="AB172" s="31" t="s">
        <v>92</v>
      </c>
      <c r="AC172" s="1">
        <v>1</v>
      </c>
      <c r="AD172" s="31" t="s">
        <v>95</v>
      </c>
    </row>
    <row r="173" spans="1:30" x14ac:dyDescent="0.2">
      <c r="A173" s="25">
        <v>271</v>
      </c>
      <c r="B173" s="54" t="s">
        <v>74</v>
      </c>
      <c r="C173" s="50">
        <v>0</v>
      </c>
      <c r="D173" s="23" t="s">
        <v>113</v>
      </c>
      <c r="E173" s="60" t="s">
        <v>114</v>
      </c>
      <c r="F173" s="24">
        <v>0</v>
      </c>
      <c r="G173" s="12" t="s">
        <v>181</v>
      </c>
      <c r="H173" s="25" t="s">
        <v>8</v>
      </c>
      <c r="I173" s="32">
        <v>75</v>
      </c>
      <c r="J173" s="31" t="s">
        <v>173</v>
      </c>
      <c r="K173" s="1">
        <v>0.12</v>
      </c>
      <c r="L173" s="31" t="s">
        <v>92</v>
      </c>
      <c r="M173" s="1">
        <v>0.5</v>
      </c>
      <c r="N173" s="31" t="s">
        <v>93</v>
      </c>
      <c r="O173" s="1">
        <v>2</v>
      </c>
      <c r="P173" s="31" t="s">
        <v>94</v>
      </c>
      <c r="Q173" s="1">
        <v>4</v>
      </c>
      <c r="R173" s="31" t="s">
        <v>93</v>
      </c>
      <c r="S173" s="1">
        <v>2</v>
      </c>
      <c r="T173" s="31" t="s">
        <v>92</v>
      </c>
      <c r="U173" s="1">
        <v>0.12</v>
      </c>
      <c r="V173" s="31" t="s">
        <v>92</v>
      </c>
      <c r="W173" s="1">
        <v>1</v>
      </c>
      <c r="X173" s="31" t="s">
        <v>93</v>
      </c>
      <c r="Y173" s="1">
        <v>0.5</v>
      </c>
      <c r="Z173" s="31" t="s">
        <v>92</v>
      </c>
      <c r="AA173" s="1">
        <v>32</v>
      </c>
      <c r="AB173" s="31" t="s">
        <v>92</v>
      </c>
      <c r="AC173" s="1">
        <v>1</v>
      </c>
      <c r="AD173" s="31" t="s">
        <v>95</v>
      </c>
    </row>
    <row r="174" spans="1:30" x14ac:dyDescent="0.2">
      <c r="A174" s="25">
        <v>271</v>
      </c>
      <c r="B174" s="54" t="s">
        <v>74</v>
      </c>
      <c r="C174" s="67">
        <v>0</v>
      </c>
      <c r="D174" s="70" t="s">
        <v>108</v>
      </c>
      <c r="E174" s="60" t="s">
        <v>338</v>
      </c>
      <c r="F174" s="73">
        <v>0</v>
      </c>
      <c r="G174" s="12" t="s">
        <v>181</v>
      </c>
      <c r="H174" s="25" t="s">
        <v>11</v>
      </c>
      <c r="I174" s="32">
        <v>76</v>
      </c>
      <c r="J174" s="31" t="s">
        <v>173</v>
      </c>
      <c r="K174" s="1">
        <v>0.12</v>
      </c>
      <c r="L174" s="31" t="s">
        <v>92</v>
      </c>
      <c r="M174" s="1">
        <v>2</v>
      </c>
      <c r="N174" s="31" t="s">
        <v>93</v>
      </c>
      <c r="O174" s="1">
        <v>2</v>
      </c>
      <c r="P174" s="31" t="s">
        <v>92</v>
      </c>
      <c r="Q174" s="1">
        <v>0.25</v>
      </c>
      <c r="R174" s="31" t="s">
        <v>93</v>
      </c>
      <c r="S174" s="1">
        <v>2</v>
      </c>
      <c r="T174" s="31" t="s">
        <v>92</v>
      </c>
      <c r="U174" s="1">
        <v>0.12</v>
      </c>
      <c r="V174" s="31" t="s">
        <v>92</v>
      </c>
      <c r="W174" s="1">
        <v>1</v>
      </c>
      <c r="X174" s="31" t="s">
        <v>93</v>
      </c>
      <c r="Y174" s="1">
        <v>0.5</v>
      </c>
      <c r="Z174" s="31" t="s">
        <v>92</v>
      </c>
      <c r="AA174" s="1">
        <v>32</v>
      </c>
      <c r="AB174" s="31" t="s">
        <v>92</v>
      </c>
      <c r="AC174" s="1">
        <v>1</v>
      </c>
      <c r="AD174" s="31" t="s">
        <v>95</v>
      </c>
    </row>
    <row r="175" spans="1:30" x14ac:dyDescent="0.2">
      <c r="A175" s="25">
        <v>279</v>
      </c>
      <c r="B175" s="54" t="s">
        <v>74</v>
      </c>
      <c r="C175" s="25">
        <v>0</v>
      </c>
      <c r="D175" s="12" t="s">
        <v>115</v>
      </c>
      <c r="E175" s="60" t="s">
        <v>116</v>
      </c>
      <c r="F175" s="19">
        <v>0</v>
      </c>
      <c r="G175" s="12" t="s">
        <v>181</v>
      </c>
      <c r="H175" s="25" t="s">
        <v>8</v>
      </c>
      <c r="I175" s="32">
        <v>77</v>
      </c>
      <c r="J175" s="31" t="s">
        <v>103</v>
      </c>
      <c r="K175" s="1">
        <v>0.5</v>
      </c>
      <c r="L175" s="31" t="s">
        <v>92</v>
      </c>
      <c r="M175" s="1">
        <v>1</v>
      </c>
      <c r="N175" s="31" t="s">
        <v>93</v>
      </c>
      <c r="O175" s="1">
        <v>2</v>
      </c>
      <c r="P175" s="31" t="s">
        <v>92</v>
      </c>
      <c r="Q175" s="1">
        <v>0.25</v>
      </c>
      <c r="R175" s="31" t="s">
        <v>93</v>
      </c>
      <c r="S175" s="1">
        <v>2</v>
      </c>
      <c r="T175" s="31" t="s">
        <v>94</v>
      </c>
      <c r="U175" s="1">
        <v>0.25</v>
      </c>
      <c r="V175" s="31" t="s">
        <v>92</v>
      </c>
      <c r="W175" s="1">
        <v>1</v>
      </c>
      <c r="X175" s="31" t="s">
        <v>93</v>
      </c>
      <c r="Y175" s="1">
        <v>0.5</v>
      </c>
      <c r="Z175" s="31" t="s">
        <v>94</v>
      </c>
      <c r="AA175" s="1">
        <v>256</v>
      </c>
      <c r="AB175" s="31" t="s">
        <v>92</v>
      </c>
      <c r="AC175" s="1">
        <v>2</v>
      </c>
      <c r="AD175" s="31" t="s">
        <v>95</v>
      </c>
    </row>
    <row r="176" spans="1:30" x14ac:dyDescent="0.2">
      <c r="A176" s="25">
        <v>279</v>
      </c>
      <c r="B176" s="54" t="s">
        <v>74</v>
      </c>
      <c r="C176" s="25">
        <v>0</v>
      </c>
      <c r="D176" s="12" t="s">
        <v>117</v>
      </c>
      <c r="E176" s="60" t="s">
        <v>118</v>
      </c>
      <c r="F176" s="19">
        <v>0</v>
      </c>
      <c r="G176" s="12" t="s">
        <v>181</v>
      </c>
      <c r="H176" s="25" t="s">
        <v>11</v>
      </c>
      <c r="I176" s="32">
        <v>78</v>
      </c>
      <c r="J176" s="31" t="s">
        <v>173</v>
      </c>
      <c r="K176" s="1">
        <v>0.12</v>
      </c>
      <c r="L176" s="31" t="s">
        <v>92</v>
      </c>
      <c r="M176" s="1">
        <v>0.5</v>
      </c>
      <c r="N176" s="31" t="s">
        <v>93</v>
      </c>
      <c r="O176" s="1">
        <v>2</v>
      </c>
      <c r="P176" s="31" t="s">
        <v>92</v>
      </c>
      <c r="Q176" s="1">
        <v>0.25</v>
      </c>
      <c r="R176" s="31" t="s">
        <v>93</v>
      </c>
      <c r="S176" s="1">
        <v>2</v>
      </c>
      <c r="T176" s="31" t="s">
        <v>92</v>
      </c>
      <c r="U176" s="1">
        <v>0.12</v>
      </c>
      <c r="V176" s="31" t="s">
        <v>92</v>
      </c>
      <c r="W176" s="1">
        <v>1</v>
      </c>
      <c r="X176" s="31" t="s">
        <v>93</v>
      </c>
      <c r="Y176" s="1">
        <v>0.5</v>
      </c>
      <c r="Z176" s="31" t="s">
        <v>92</v>
      </c>
      <c r="AA176" s="1">
        <v>32</v>
      </c>
      <c r="AB176" s="31" t="s">
        <v>92</v>
      </c>
      <c r="AC176" s="1">
        <v>1</v>
      </c>
      <c r="AD176" s="31" t="s">
        <v>95</v>
      </c>
    </row>
    <row r="177" spans="1:30" ht="16" thickBot="1" x14ac:dyDescent="0.25">
      <c r="A177" s="25">
        <v>294</v>
      </c>
      <c r="B177" s="54" t="s">
        <v>74</v>
      </c>
      <c r="C177" s="66">
        <v>0</v>
      </c>
      <c r="D177" s="69" t="s">
        <v>104</v>
      </c>
      <c r="E177" s="60" t="s">
        <v>105</v>
      </c>
      <c r="F177" s="72">
        <v>0</v>
      </c>
      <c r="G177" s="12" t="s">
        <v>181</v>
      </c>
      <c r="H177" s="25" t="s">
        <v>8</v>
      </c>
      <c r="I177" s="32">
        <v>79</v>
      </c>
      <c r="J177" s="31" t="s">
        <v>173</v>
      </c>
      <c r="K177" s="1">
        <v>0.12</v>
      </c>
      <c r="L177" s="31" t="s">
        <v>92</v>
      </c>
      <c r="M177" s="1">
        <v>0.5</v>
      </c>
      <c r="N177" s="31" t="s">
        <v>93</v>
      </c>
      <c r="O177" s="1">
        <v>2</v>
      </c>
      <c r="P177" s="31" t="s">
        <v>92</v>
      </c>
      <c r="Q177" s="1">
        <v>0.25</v>
      </c>
      <c r="R177" s="31" t="s">
        <v>93</v>
      </c>
      <c r="S177" s="1">
        <v>2</v>
      </c>
      <c r="T177" s="31" t="s">
        <v>92</v>
      </c>
      <c r="U177" s="1">
        <v>0.12</v>
      </c>
      <c r="V177" s="31" t="s">
        <v>92</v>
      </c>
      <c r="W177" s="1">
        <v>1</v>
      </c>
      <c r="X177" s="31" t="s">
        <v>93</v>
      </c>
      <c r="Y177" s="1">
        <v>0.5</v>
      </c>
      <c r="Z177" s="31" t="s">
        <v>92</v>
      </c>
      <c r="AA177" s="1">
        <v>32</v>
      </c>
      <c r="AB177" s="31" t="s">
        <v>92</v>
      </c>
      <c r="AC177" s="1">
        <v>2</v>
      </c>
      <c r="AD177" s="31" t="s">
        <v>95</v>
      </c>
    </row>
    <row r="178" spans="1:30" x14ac:dyDescent="0.2">
      <c r="A178" s="25">
        <v>294</v>
      </c>
      <c r="B178" s="54" t="s">
        <v>74</v>
      </c>
      <c r="C178" s="25">
        <v>0</v>
      </c>
      <c r="D178" s="12" t="s">
        <v>97</v>
      </c>
      <c r="E178" s="60" t="s">
        <v>98</v>
      </c>
      <c r="F178" s="19">
        <v>0</v>
      </c>
      <c r="G178" s="12" t="s">
        <v>181</v>
      </c>
      <c r="H178" s="25" t="s">
        <v>11</v>
      </c>
      <c r="I178" s="32">
        <v>80.099999999999994</v>
      </c>
      <c r="J178" s="31" t="s">
        <v>173</v>
      </c>
      <c r="K178" s="1">
        <v>0.12</v>
      </c>
      <c r="L178" s="31" t="s">
        <v>92</v>
      </c>
      <c r="M178" s="1">
        <v>0.5</v>
      </c>
      <c r="N178" s="31" t="s">
        <v>93</v>
      </c>
      <c r="O178" s="1">
        <v>2</v>
      </c>
      <c r="P178" s="31" t="s">
        <v>92</v>
      </c>
      <c r="Q178" s="1">
        <v>0.25</v>
      </c>
      <c r="R178" s="31" t="s">
        <v>93</v>
      </c>
      <c r="S178" s="1">
        <v>2</v>
      </c>
      <c r="T178" s="31" t="s">
        <v>92</v>
      </c>
      <c r="U178" s="1">
        <v>0.12</v>
      </c>
      <c r="V178" s="31" t="s">
        <v>92</v>
      </c>
      <c r="W178" s="1">
        <v>1</v>
      </c>
      <c r="X178" s="31" t="s">
        <v>93</v>
      </c>
      <c r="Y178" s="1">
        <v>0.5</v>
      </c>
      <c r="Z178" s="31" t="s">
        <v>92</v>
      </c>
      <c r="AA178" s="1">
        <v>32</v>
      </c>
      <c r="AB178" s="31" t="s">
        <v>92</v>
      </c>
      <c r="AC178" s="1">
        <v>1</v>
      </c>
      <c r="AD178" s="31" t="s">
        <v>95</v>
      </c>
    </row>
    <row r="179" spans="1:30" x14ac:dyDescent="0.2">
      <c r="A179" s="25">
        <v>294</v>
      </c>
      <c r="B179" s="54" t="s">
        <v>74</v>
      </c>
      <c r="C179" s="25">
        <v>0</v>
      </c>
      <c r="D179" s="12" t="s">
        <v>100</v>
      </c>
      <c r="E179" s="60" t="s">
        <v>101</v>
      </c>
      <c r="F179" s="19">
        <v>0</v>
      </c>
      <c r="G179" s="12" t="s">
        <v>181</v>
      </c>
      <c r="H179" s="25" t="s">
        <v>11</v>
      </c>
      <c r="I179" s="32">
        <v>80.2</v>
      </c>
      <c r="J179" s="31" t="s">
        <v>173</v>
      </c>
      <c r="K179" s="1">
        <v>0.12</v>
      </c>
      <c r="L179" s="31" t="s">
        <v>92</v>
      </c>
      <c r="M179" s="1">
        <v>1</v>
      </c>
      <c r="N179" s="31" t="s">
        <v>93</v>
      </c>
      <c r="O179" s="1">
        <v>2</v>
      </c>
      <c r="P179" s="31" t="s">
        <v>92</v>
      </c>
      <c r="Q179" s="1">
        <v>0.25</v>
      </c>
      <c r="R179" s="31" t="s">
        <v>93</v>
      </c>
      <c r="S179" s="1">
        <v>2</v>
      </c>
      <c r="T179" s="31" t="s">
        <v>92</v>
      </c>
      <c r="U179" s="1">
        <v>0.12</v>
      </c>
      <c r="V179" s="31" t="s">
        <v>92</v>
      </c>
      <c r="W179" s="1">
        <v>1</v>
      </c>
      <c r="X179" s="31" t="s">
        <v>93</v>
      </c>
      <c r="Y179" s="1">
        <v>0.5</v>
      </c>
      <c r="Z179" s="31" t="s">
        <v>92</v>
      </c>
      <c r="AA179" s="1">
        <v>32</v>
      </c>
      <c r="AB179" s="31" t="s">
        <v>92</v>
      </c>
      <c r="AC179" s="1">
        <v>1</v>
      </c>
      <c r="AD179" s="31" t="s">
        <v>95</v>
      </c>
    </row>
    <row r="180" spans="1:30" x14ac:dyDescent="0.2">
      <c r="A180" s="9">
        <v>296</v>
      </c>
      <c r="B180" s="54" t="s">
        <v>74</v>
      </c>
      <c r="E180" s="35" t="s">
        <v>327</v>
      </c>
      <c r="F180" s="1"/>
      <c r="G180" s="12" t="s">
        <v>181</v>
      </c>
      <c r="H180" t="s">
        <v>11</v>
      </c>
      <c r="I180">
        <v>50</v>
      </c>
      <c r="J180" s="1" t="s">
        <v>92</v>
      </c>
      <c r="K180" s="1">
        <v>0.12</v>
      </c>
      <c r="L180" s="1" t="s">
        <v>92</v>
      </c>
      <c r="M180" s="1">
        <v>1</v>
      </c>
      <c r="N180" s="1" t="s">
        <v>93</v>
      </c>
      <c r="O180" s="1">
        <v>2</v>
      </c>
      <c r="P180" s="1" t="s">
        <v>92</v>
      </c>
      <c r="Q180" s="1">
        <v>0.25</v>
      </c>
      <c r="R180" s="1" t="s">
        <v>93</v>
      </c>
      <c r="S180" s="1">
        <v>2</v>
      </c>
      <c r="T180" s="1" t="s">
        <v>92</v>
      </c>
      <c r="U180" s="1">
        <v>0.12</v>
      </c>
      <c r="V180" s="1" t="s">
        <v>92</v>
      </c>
      <c r="W180" s="1">
        <v>1</v>
      </c>
      <c r="X180" s="1" t="s">
        <v>93</v>
      </c>
      <c r="Y180" s="1">
        <v>0.5</v>
      </c>
      <c r="Z180" s="1" t="s">
        <v>94</v>
      </c>
      <c r="AA180" s="1">
        <v>256</v>
      </c>
      <c r="AB180" s="1" t="s">
        <v>92</v>
      </c>
      <c r="AC180" s="1">
        <v>1</v>
      </c>
      <c r="AD180" s="1" t="s">
        <v>95</v>
      </c>
    </row>
    <row r="181" spans="1:30" x14ac:dyDescent="0.2">
      <c r="A181" s="25">
        <v>307</v>
      </c>
      <c r="B181" s="54" t="s">
        <v>74</v>
      </c>
      <c r="C181" s="25">
        <v>0</v>
      </c>
      <c r="D181" s="11" t="s">
        <v>100</v>
      </c>
      <c r="E181" s="60" t="s">
        <v>101</v>
      </c>
      <c r="F181" s="19">
        <v>0</v>
      </c>
      <c r="G181" s="12" t="s">
        <v>181</v>
      </c>
      <c r="H181" s="25" t="s">
        <v>11</v>
      </c>
      <c r="I181" s="32">
        <v>81</v>
      </c>
      <c r="J181" s="31" t="s">
        <v>173</v>
      </c>
      <c r="K181" s="1">
        <v>0.12</v>
      </c>
      <c r="L181" s="31" t="s">
        <v>92</v>
      </c>
      <c r="M181" s="1">
        <v>1</v>
      </c>
      <c r="N181" s="31" t="s">
        <v>93</v>
      </c>
      <c r="O181" s="1">
        <v>2</v>
      </c>
      <c r="P181" s="31" t="s">
        <v>92</v>
      </c>
      <c r="Q181" s="1">
        <v>0.25</v>
      </c>
      <c r="R181" s="31" t="s">
        <v>93</v>
      </c>
      <c r="S181" s="1">
        <v>2</v>
      </c>
      <c r="T181" s="31" t="s">
        <v>92</v>
      </c>
      <c r="U181" s="1">
        <v>0.12</v>
      </c>
      <c r="V181" s="31" t="s">
        <v>92</v>
      </c>
      <c r="W181" s="1">
        <v>1</v>
      </c>
      <c r="X181" s="31" t="s">
        <v>93</v>
      </c>
      <c r="Y181" s="1">
        <v>0.5</v>
      </c>
      <c r="Z181" s="31" t="s">
        <v>92</v>
      </c>
      <c r="AA181" s="1">
        <v>64</v>
      </c>
      <c r="AB181" s="31" t="s">
        <v>92</v>
      </c>
      <c r="AC181" s="1">
        <v>1</v>
      </c>
      <c r="AD181" s="31" t="s">
        <v>95</v>
      </c>
    </row>
    <row r="182" spans="1:30" x14ac:dyDescent="0.2">
      <c r="A182" s="9">
        <v>317</v>
      </c>
      <c r="B182" s="54" t="s">
        <v>74</v>
      </c>
      <c r="E182" s="35" t="s">
        <v>327</v>
      </c>
      <c r="F182" s="1"/>
      <c r="G182" s="12" t="s">
        <v>181</v>
      </c>
      <c r="H182" t="s">
        <v>8</v>
      </c>
      <c r="I182">
        <v>51</v>
      </c>
      <c r="J182" s="1" t="s">
        <v>92</v>
      </c>
      <c r="K182" s="1">
        <v>0.12</v>
      </c>
      <c r="L182" s="1" t="s">
        <v>92</v>
      </c>
      <c r="M182" s="1">
        <v>0.5</v>
      </c>
      <c r="N182" s="1" t="s">
        <v>93</v>
      </c>
      <c r="O182" s="1">
        <v>2</v>
      </c>
      <c r="P182" s="1" t="s">
        <v>92</v>
      </c>
      <c r="Q182" s="1">
        <v>0.25</v>
      </c>
      <c r="R182" s="1" t="s">
        <v>93</v>
      </c>
      <c r="S182" s="1">
        <v>2</v>
      </c>
      <c r="T182" s="1" t="s">
        <v>92</v>
      </c>
      <c r="U182" s="1">
        <v>0.12</v>
      </c>
      <c r="V182" s="1" t="s">
        <v>92</v>
      </c>
      <c r="W182" s="1">
        <v>1</v>
      </c>
      <c r="X182" s="1" t="s">
        <v>93</v>
      </c>
      <c r="Y182" s="1">
        <v>0.5</v>
      </c>
      <c r="Z182" s="1" t="s">
        <v>94</v>
      </c>
      <c r="AA182" s="1">
        <v>256</v>
      </c>
      <c r="AB182" s="1" t="s">
        <v>92</v>
      </c>
      <c r="AC182" s="1">
        <v>1</v>
      </c>
      <c r="AD182" s="1" t="s">
        <v>95</v>
      </c>
    </row>
    <row r="183" spans="1:30" x14ac:dyDescent="0.2">
      <c r="A183" s="25">
        <v>317</v>
      </c>
      <c r="B183" s="54" t="s">
        <v>74</v>
      </c>
      <c r="C183" s="25">
        <v>0</v>
      </c>
      <c r="D183" s="12" t="s">
        <v>106</v>
      </c>
      <c r="E183" s="60" t="s">
        <v>107</v>
      </c>
      <c r="F183" s="19">
        <v>0</v>
      </c>
      <c r="G183" s="12" t="s">
        <v>181</v>
      </c>
      <c r="H183" s="25" t="s">
        <v>11</v>
      </c>
      <c r="I183" s="32">
        <v>82</v>
      </c>
      <c r="J183" s="31" t="s">
        <v>173</v>
      </c>
      <c r="K183" s="1">
        <v>0.12</v>
      </c>
      <c r="L183" s="31" t="s">
        <v>92</v>
      </c>
      <c r="M183" s="1">
        <v>1</v>
      </c>
      <c r="N183" s="31" t="s">
        <v>93</v>
      </c>
      <c r="O183" s="1">
        <v>2</v>
      </c>
      <c r="P183" s="31" t="s">
        <v>92</v>
      </c>
      <c r="Q183" s="1">
        <v>0.25</v>
      </c>
      <c r="R183" s="31" t="s">
        <v>93</v>
      </c>
      <c r="S183" s="1">
        <v>2</v>
      </c>
      <c r="T183" s="31" t="s">
        <v>92</v>
      </c>
      <c r="U183" s="1">
        <v>0.12</v>
      </c>
      <c r="V183" s="31" t="s">
        <v>92</v>
      </c>
      <c r="W183" s="1">
        <v>1</v>
      </c>
      <c r="X183" s="31" t="s">
        <v>93</v>
      </c>
      <c r="Y183" s="1">
        <v>0.5</v>
      </c>
      <c r="Z183" s="31" t="s">
        <v>92</v>
      </c>
      <c r="AA183" s="1">
        <v>32</v>
      </c>
      <c r="AB183" s="31" t="s">
        <v>94</v>
      </c>
      <c r="AC183" s="1">
        <v>8</v>
      </c>
      <c r="AD183" s="31" t="s">
        <v>95</v>
      </c>
    </row>
    <row r="184" spans="1:30" x14ac:dyDescent="0.2">
      <c r="A184" s="25">
        <v>320</v>
      </c>
      <c r="B184" s="54" t="s">
        <v>74</v>
      </c>
      <c r="C184" s="25">
        <v>0</v>
      </c>
      <c r="D184" s="12" t="s">
        <v>119</v>
      </c>
      <c r="E184" s="60" t="s">
        <v>120</v>
      </c>
      <c r="F184" s="19">
        <v>0</v>
      </c>
      <c r="G184" s="12" t="s">
        <v>181</v>
      </c>
      <c r="H184" s="25" t="s">
        <v>8</v>
      </c>
      <c r="I184" s="32">
        <v>83</v>
      </c>
      <c r="J184" s="31" t="s">
        <v>173</v>
      </c>
      <c r="K184" s="1">
        <v>0.12</v>
      </c>
      <c r="L184" s="31" t="s">
        <v>92</v>
      </c>
      <c r="M184" s="1">
        <v>1</v>
      </c>
      <c r="N184" s="31" t="s">
        <v>93</v>
      </c>
      <c r="O184" s="1">
        <v>2</v>
      </c>
      <c r="P184" s="31" t="s">
        <v>92</v>
      </c>
      <c r="Q184" s="1">
        <v>0.25</v>
      </c>
      <c r="R184" s="31" t="s">
        <v>92</v>
      </c>
      <c r="S184" s="1">
        <v>2</v>
      </c>
      <c r="T184" s="31" t="s">
        <v>92</v>
      </c>
      <c r="U184" s="1">
        <v>0.12</v>
      </c>
      <c r="V184" s="31" t="s">
        <v>92</v>
      </c>
      <c r="W184" s="1">
        <v>1</v>
      </c>
      <c r="X184" s="31" t="s">
        <v>93</v>
      </c>
      <c r="Y184" s="1">
        <v>0.5</v>
      </c>
      <c r="Z184" s="31" t="s">
        <v>92</v>
      </c>
      <c r="AA184" s="1">
        <v>256</v>
      </c>
      <c r="AB184" s="31" t="s">
        <v>92</v>
      </c>
      <c r="AC184" s="1">
        <v>1</v>
      </c>
      <c r="AD184" s="31" t="s">
        <v>95</v>
      </c>
    </row>
    <row r="185" spans="1:30" x14ac:dyDescent="0.2">
      <c r="A185" s="25">
        <v>320</v>
      </c>
      <c r="B185" s="54" t="s">
        <v>74</v>
      </c>
      <c r="C185" s="25" t="e">
        <v>#N/A</v>
      </c>
      <c r="D185" s="11" t="s">
        <v>119</v>
      </c>
      <c r="E185" s="60" t="s">
        <v>120</v>
      </c>
      <c r="F185" s="19" t="e">
        <v>#N/A</v>
      </c>
      <c r="G185" s="12" t="s">
        <v>181</v>
      </c>
      <c r="H185" s="25" t="s">
        <v>11</v>
      </c>
      <c r="I185" s="32">
        <v>84</v>
      </c>
      <c r="J185" s="31" t="s">
        <v>173</v>
      </c>
      <c r="K185" s="1">
        <v>0.12</v>
      </c>
      <c r="L185" s="31" t="s">
        <v>92</v>
      </c>
      <c r="M185" s="1">
        <v>1</v>
      </c>
      <c r="N185" s="31" t="s">
        <v>93</v>
      </c>
      <c r="O185" s="1">
        <v>2</v>
      </c>
      <c r="P185" s="31" t="s">
        <v>92</v>
      </c>
      <c r="Q185" s="1">
        <v>0.25</v>
      </c>
      <c r="R185" s="31" t="s">
        <v>92</v>
      </c>
      <c r="S185" s="1">
        <v>2</v>
      </c>
      <c r="T185" s="31" t="s">
        <v>92</v>
      </c>
      <c r="U185" s="1">
        <v>0.12</v>
      </c>
      <c r="V185" s="31" t="s">
        <v>92</v>
      </c>
      <c r="W185" s="1">
        <v>1</v>
      </c>
      <c r="X185" s="31" t="s">
        <v>93</v>
      </c>
      <c r="Y185" s="1">
        <v>0.5</v>
      </c>
      <c r="Z185" s="31" t="s">
        <v>92</v>
      </c>
      <c r="AA185" s="1">
        <v>128</v>
      </c>
      <c r="AB185" s="31" t="s">
        <v>92</v>
      </c>
      <c r="AC185" s="1">
        <v>1</v>
      </c>
      <c r="AD185" s="31" t="s">
        <v>95</v>
      </c>
    </row>
    <row r="186" spans="1:30" x14ac:dyDescent="0.2">
      <c r="A186" s="9">
        <v>330</v>
      </c>
      <c r="B186" s="54" t="s">
        <v>74</v>
      </c>
      <c r="E186" s="35" t="s">
        <v>334</v>
      </c>
      <c r="F186" s="1"/>
      <c r="G186" s="12" t="s">
        <v>181</v>
      </c>
      <c r="H186" t="s">
        <v>8</v>
      </c>
      <c r="I186">
        <v>68</v>
      </c>
      <c r="J186" s="1" t="s">
        <v>92</v>
      </c>
      <c r="K186" s="1">
        <v>0.12</v>
      </c>
      <c r="L186" s="1" t="s">
        <v>92</v>
      </c>
      <c r="M186" s="1">
        <v>1</v>
      </c>
      <c r="N186" s="1" t="s">
        <v>93</v>
      </c>
      <c r="O186" s="1">
        <v>2</v>
      </c>
      <c r="P186" s="1" t="s">
        <v>92</v>
      </c>
      <c r="Q186" s="1">
        <v>0.25</v>
      </c>
      <c r="R186" s="1" t="s">
        <v>93</v>
      </c>
      <c r="S186" s="1">
        <v>2</v>
      </c>
      <c r="T186" s="1" t="s">
        <v>92</v>
      </c>
      <c r="U186" s="1">
        <v>0.12</v>
      </c>
      <c r="V186" s="1" t="s">
        <v>92</v>
      </c>
      <c r="W186" s="1">
        <v>1</v>
      </c>
      <c r="X186" s="1" t="s">
        <v>93</v>
      </c>
      <c r="Y186" s="1">
        <v>0.5</v>
      </c>
      <c r="Z186" s="1" t="s">
        <v>94</v>
      </c>
      <c r="AA186" s="1">
        <v>256</v>
      </c>
      <c r="AB186" s="1" t="s">
        <v>92</v>
      </c>
      <c r="AC186" s="1">
        <v>1</v>
      </c>
      <c r="AD186" s="1" t="s">
        <v>95</v>
      </c>
    </row>
    <row r="187" spans="1:30" x14ac:dyDescent="0.2">
      <c r="A187" s="25">
        <v>330</v>
      </c>
      <c r="B187" s="54" t="s">
        <v>74</v>
      </c>
      <c r="C187" s="25" t="e">
        <v>#N/A</v>
      </c>
      <c r="D187" s="12" t="s">
        <v>108</v>
      </c>
      <c r="E187" s="60" t="s">
        <v>338</v>
      </c>
      <c r="F187" s="19" t="e">
        <v>#N/A</v>
      </c>
      <c r="G187" s="12" t="s">
        <v>181</v>
      </c>
      <c r="H187" s="25" t="s">
        <v>11</v>
      </c>
      <c r="I187" s="32">
        <v>85</v>
      </c>
      <c r="J187" s="31" t="s">
        <v>173</v>
      </c>
      <c r="K187" s="1">
        <v>0.12</v>
      </c>
      <c r="L187" s="31" t="s">
        <v>92</v>
      </c>
      <c r="M187" s="1">
        <v>1</v>
      </c>
      <c r="N187" s="31" t="s">
        <v>93</v>
      </c>
      <c r="O187" s="1">
        <v>2</v>
      </c>
      <c r="P187" s="31" t="s">
        <v>92</v>
      </c>
      <c r="Q187" s="1">
        <v>0.25</v>
      </c>
      <c r="R187" s="31" t="s">
        <v>93</v>
      </c>
      <c r="S187" s="1">
        <v>2</v>
      </c>
      <c r="T187" s="31" t="s">
        <v>92</v>
      </c>
      <c r="U187" s="1">
        <v>0.12</v>
      </c>
      <c r="V187" s="31" t="s">
        <v>92</v>
      </c>
      <c r="W187" s="1">
        <v>1</v>
      </c>
      <c r="X187" s="31" t="s">
        <v>93</v>
      </c>
      <c r="Y187" s="1">
        <v>0.5</v>
      </c>
      <c r="Z187" s="31" t="s">
        <v>92</v>
      </c>
      <c r="AA187" s="1">
        <v>32</v>
      </c>
      <c r="AB187" s="31" t="s">
        <v>92</v>
      </c>
      <c r="AC187" s="1">
        <v>1</v>
      </c>
      <c r="AD187" s="31" t="s">
        <v>95</v>
      </c>
    </row>
    <row r="188" spans="1:30" x14ac:dyDescent="0.2">
      <c r="A188" s="9">
        <v>334</v>
      </c>
      <c r="B188" s="54" t="s">
        <v>74</v>
      </c>
      <c r="E188" s="35" t="s">
        <v>325</v>
      </c>
      <c r="F188" s="1"/>
      <c r="G188" s="12" t="s">
        <v>181</v>
      </c>
      <c r="H188" t="s">
        <v>11</v>
      </c>
      <c r="I188">
        <v>69</v>
      </c>
      <c r="J188" s="1" t="s">
        <v>92</v>
      </c>
      <c r="K188" s="1">
        <v>0.12</v>
      </c>
      <c r="L188" s="1" t="s">
        <v>92</v>
      </c>
      <c r="M188" s="1">
        <v>0.5</v>
      </c>
      <c r="N188" s="1" t="s">
        <v>93</v>
      </c>
      <c r="O188" s="1">
        <v>2</v>
      </c>
      <c r="P188" s="1" t="s">
        <v>92</v>
      </c>
      <c r="Q188" s="1">
        <v>0.25</v>
      </c>
      <c r="R188" s="1" t="s">
        <v>93</v>
      </c>
      <c r="S188" s="1">
        <v>2</v>
      </c>
      <c r="T188" s="1" t="s">
        <v>92</v>
      </c>
      <c r="U188" s="1">
        <v>0.12</v>
      </c>
      <c r="V188" s="1" t="s">
        <v>92</v>
      </c>
      <c r="W188" s="1">
        <v>1</v>
      </c>
      <c r="X188" s="1" t="s">
        <v>93</v>
      </c>
      <c r="Y188" s="1">
        <v>0.5</v>
      </c>
      <c r="Z188" s="1" t="s">
        <v>94</v>
      </c>
      <c r="AA188" s="1">
        <v>256</v>
      </c>
      <c r="AB188" s="1" t="s">
        <v>92</v>
      </c>
      <c r="AC188" s="1">
        <v>2</v>
      </c>
      <c r="AD188" s="1" t="s">
        <v>95</v>
      </c>
    </row>
    <row r="189" spans="1:30" x14ac:dyDescent="0.2">
      <c r="A189" s="25">
        <v>342</v>
      </c>
      <c r="B189" s="54" t="s">
        <v>74</v>
      </c>
      <c r="C189" s="25" t="e">
        <v>#N/A</v>
      </c>
      <c r="D189" s="12" t="s">
        <v>97</v>
      </c>
      <c r="E189" s="60" t="s">
        <v>98</v>
      </c>
      <c r="F189" s="19" t="e">
        <v>#N/A</v>
      </c>
      <c r="G189" s="12" t="s">
        <v>181</v>
      </c>
      <c r="H189" s="25" t="s">
        <v>8</v>
      </c>
      <c r="I189" s="32">
        <v>86.1</v>
      </c>
      <c r="J189" s="31" t="s">
        <v>173</v>
      </c>
      <c r="K189" s="1">
        <v>0.12</v>
      </c>
      <c r="L189" s="31" t="s">
        <v>92</v>
      </c>
      <c r="M189" s="1">
        <v>0.5</v>
      </c>
      <c r="N189" s="31" t="s">
        <v>93</v>
      </c>
      <c r="O189" s="1">
        <v>2</v>
      </c>
      <c r="P189" s="31" t="s">
        <v>92</v>
      </c>
      <c r="Q189" s="1">
        <v>0.25</v>
      </c>
      <c r="R189" s="31" t="s">
        <v>93</v>
      </c>
      <c r="S189" s="1">
        <v>2</v>
      </c>
      <c r="T189" s="31" t="s">
        <v>92</v>
      </c>
      <c r="U189" s="1">
        <v>0.12</v>
      </c>
      <c r="V189" s="31" t="s">
        <v>92</v>
      </c>
      <c r="W189" s="1">
        <v>1</v>
      </c>
      <c r="X189" s="31" t="s">
        <v>93</v>
      </c>
      <c r="Y189" s="1">
        <v>0.5</v>
      </c>
      <c r="Z189" s="31" t="s">
        <v>92</v>
      </c>
      <c r="AA189" s="1">
        <v>32</v>
      </c>
      <c r="AB189" s="31" t="s">
        <v>92</v>
      </c>
      <c r="AC189" s="1">
        <v>1</v>
      </c>
      <c r="AD189" s="31" t="s">
        <v>95</v>
      </c>
    </row>
    <row r="190" spans="1:30" x14ac:dyDescent="0.2">
      <c r="A190" s="25">
        <v>342</v>
      </c>
      <c r="B190" s="54" t="s">
        <v>74</v>
      </c>
      <c r="C190" s="25" t="e">
        <v>#N/A</v>
      </c>
      <c r="D190" s="12" t="s">
        <v>97</v>
      </c>
      <c r="E190" s="60" t="s">
        <v>98</v>
      </c>
      <c r="F190" s="19" t="e">
        <v>#N/A</v>
      </c>
      <c r="G190" s="12" t="s">
        <v>181</v>
      </c>
      <c r="H190" s="25" t="s">
        <v>8</v>
      </c>
      <c r="I190" s="32">
        <v>86.2</v>
      </c>
      <c r="J190" s="31" t="s">
        <v>173</v>
      </c>
      <c r="K190" s="1">
        <v>0.12</v>
      </c>
      <c r="L190" s="31" t="s">
        <v>92</v>
      </c>
      <c r="M190" s="1">
        <v>0.5</v>
      </c>
      <c r="N190" s="31" t="s">
        <v>93</v>
      </c>
      <c r="O190" s="1">
        <v>2</v>
      </c>
      <c r="P190" s="31" t="s">
        <v>92</v>
      </c>
      <c r="Q190" s="1">
        <v>0.25</v>
      </c>
      <c r="R190" s="31" t="s">
        <v>93</v>
      </c>
      <c r="S190" s="1">
        <v>2</v>
      </c>
      <c r="T190" s="31" t="s">
        <v>92</v>
      </c>
      <c r="U190" s="1">
        <v>0.12</v>
      </c>
      <c r="V190" s="31" t="s">
        <v>92</v>
      </c>
      <c r="W190" s="1">
        <v>1</v>
      </c>
      <c r="X190" s="31" t="s">
        <v>93</v>
      </c>
      <c r="Y190" s="1">
        <v>0.5</v>
      </c>
      <c r="Z190" s="31" t="s">
        <v>92</v>
      </c>
      <c r="AA190" s="1">
        <v>32</v>
      </c>
      <c r="AB190" s="31" t="s">
        <v>92</v>
      </c>
      <c r="AC190" s="1">
        <v>1</v>
      </c>
      <c r="AD190" s="31" t="s">
        <v>95</v>
      </c>
    </row>
    <row r="191" spans="1:30" x14ac:dyDescent="0.2">
      <c r="A191" s="25">
        <v>342</v>
      </c>
      <c r="B191" s="54" t="s">
        <v>74</v>
      </c>
      <c r="C191" s="25" t="e">
        <v>#N/A</v>
      </c>
      <c r="D191" s="12" t="s">
        <v>106</v>
      </c>
      <c r="E191" s="60" t="s">
        <v>107</v>
      </c>
      <c r="F191" s="19" t="e">
        <v>#N/A</v>
      </c>
      <c r="G191" s="12" t="s">
        <v>181</v>
      </c>
      <c r="H191" s="25" t="s">
        <v>11</v>
      </c>
      <c r="I191" s="32">
        <v>87</v>
      </c>
      <c r="J191" s="31" t="s">
        <v>173</v>
      </c>
      <c r="K191" s="1">
        <v>0.12</v>
      </c>
      <c r="L191" s="31" t="s">
        <v>92</v>
      </c>
      <c r="M191" s="1">
        <v>1</v>
      </c>
      <c r="N191" s="31" t="s">
        <v>93</v>
      </c>
      <c r="O191" s="1">
        <v>2</v>
      </c>
      <c r="P191" s="31" t="s">
        <v>92</v>
      </c>
      <c r="Q191" s="1">
        <v>0.25</v>
      </c>
      <c r="R191" s="31" t="s">
        <v>93</v>
      </c>
      <c r="S191" s="1">
        <v>2</v>
      </c>
      <c r="T191" s="31" t="s">
        <v>92</v>
      </c>
      <c r="U191" s="1">
        <v>0.12</v>
      </c>
      <c r="V191" s="31" t="s">
        <v>92</v>
      </c>
      <c r="W191" s="1">
        <v>1</v>
      </c>
      <c r="X191" s="31" t="s">
        <v>93</v>
      </c>
      <c r="Y191" s="1">
        <v>0.5</v>
      </c>
      <c r="Z191" s="31" t="s">
        <v>92</v>
      </c>
      <c r="AA191" s="1">
        <v>32</v>
      </c>
      <c r="AB191" s="31" t="s">
        <v>92</v>
      </c>
      <c r="AC191" s="1">
        <v>1</v>
      </c>
      <c r="AD191" s="31" t="s">
        <v>95</v>
      </c>
    </row>
    <row r="192" spans="1:30" x14ac:dyDescent="0.2">
      <c r="A192" s="9">
        <v>349</v>
      </c>
      <c r="B192" s="54" t="s">
        <v>74</v>
      </c>
      <c r="E192" s="35" t="s">
        <v>326</v>
      </c>
      <c r="F192" s="1"/>
      <c r="G192" s="12" t="s">
        <v>181</v>
      </c>
      <c r="H192" t="s">
        <v>11</v>
      </c>
      <c r="I192">
        <v>70</v>
      </c>
      <c r="J192" s="1" t="s">
        <v>92</v>
      </c>
      <c r="K192" s="1">
        <v>0.12</v>
      </c>
      <c r="L192" s="1" t="s">
        <v>92</v>
      </c>
      <c r="M192" s="1">
        <v>1</v>
      </c>
      <c r="N192" s="1" t="s">
        <v>93</v>
      </c>
      <c r="O192" s="1">
        <v>2</v>
      </c>
      <c r="P192" s="1" t="s">
        <v>92</v>
      </c>
      <c r="Q192" s="1">
        <v>0.5</v>
      </c>
      <c r="R192" s="1" t="s">
        <v>93</v>
      </c>
      <c r="S192" s="1">
        <v>2</v>
      </c>
      <c r="T192" s="1" t="s">
        <v>92</v>
      </c>
      <c r="U192" s="1">
        <v>0.12</v>
      </c>
      <c r="V192" s="1" t="s">
        <v>92</v>
      </c>
      <c r="W192" s="1">
        <v>1</v>
      </c>
      <c r="X192" s="1" t="s">
        <v>93</v>
      </c>
      <c r="Y192" s="1">
        <v>0.5</v>
      </c>
      <c r="Z192" s="1" t="s">
        <v>92</v>
      </c>
      <c r="AA192" s="1">
        <v>32</v>
      </c>
      <c r="AB192" s="1" t="s">
        <v>92</v>
      </c>
      <c r="AC192" s="1">
        <v>1</v>
      </c>
      <c r="AD192" s="1" t="s">
        <v>95</v>
      </c>
    </row>
    <row r="193" spans="1:30" x14ac:dyDescent="0.2">
      <c r="A193" s="25">
        <v>354</v>
      </c>
      <c r="B193" s="54" t="s">
        <v>74</v>
      </c>
      <c r="C193" s="25" t="e">
        <v>#N/A</v>
      </c>
      <c r="D193" s="12" t="s">
        <v>108</v>
      </c>
      <c r="E193" s="60" t="s">
        <v>338</v>
      </c>
      <c r="F193" s="19" t="e">
        <v>#N/A</v>
      </c>
      <c r="G193" s="12" t="s">
        <v>181</v>
      </c>
      <c r="H193" s="25" t="s">
        <v>11</v>
      </c>
      <c r="I193" s="32">
        <v>89</v>
      </c>
      <c r="J193" s="31" t="s">
        <v>103</v>
      </c>
      <c r="K193" s="1">
        <v>1</v>
      </c>
      <c r="L193" s="31" t="s">
        <v>92</v>
      </c>
      <c r="M193" s="1">
        <v>1</v>
      </c>
      <c r="N193" s="31" t="s">
        <v>93</v>
      </c>
      <c r="O193" s="1">
        <v>2</v>
      </c>
      <c r="P193" s="31" t="s">
        <v>92</v>
      </c>
      <c r="Q193" s="1">
        <v>0.25</v>
      </c>
      <c r="R193" s="31" t="s">
        <v>93</v>
      </c>
      <c r="S193" s="1">
        <v>2</v>
      </c>
      <c r="T193" s="31" t="s">
        <v>94</v>
      </c>
      <c r="U193" s="1">
        <v>8</v>
      </c>
      <c r="V193" s="31" t="s">
        <v>92</v>
      </c>
      <c r="W193" s="1">
        <v>1</v>
      </c>
      <c r="X193" s="31" t="s">
        <v>93</v>
      </c>
      <c r="Y193" s="1">
        <v>0.5</v>
      </c>
      <c r="Z193" s="31" t="s">
        <v>92</v>
      </c>
      <c r="AA193" s="1">
        <v>256</v>
      </c>
      <c r="AB193" s="31" t="s">
        <v>92</v>
      </c>
      <c r="AC193" s="1">
        <v>1</v>
      </c>
      <c r="AD193" s="31" t="s">
        <v>95</v>
      </c>
    </row>
    <row r="194" spans="1:30" x14ac:dyDescent="0.2">
      <c r="A194" s="25">
        <v>357</v>
      </c>
      <c r="B194" s="54" t="s">
        <v>74</v>
      </c>
      <c r="C194" s="25" t="e">
        <v>#N/A</v>
      </c>
      <c r="D194" s="12" t="s">
        <v>100</v>
      </c>
      <c r="E194" s="60" t="s">
        <v>101</v>
      </c>
      <c r="F194" s="19" t="e">
        <v>#N/A</v>
      </c>
      <c r="G194" s="12" t="s">
        <v>181</v>
      </c>
      <c r="H194" s="25" t="s">
        <v>8</v>
      </c>
      <c r="I194" s="32">
        <v>90.1</v>
      </c>
      <c r="J194" s="31" t="s">
        <v>173</v>
      </c>
      <c r="K194" s="1">
        <v>0.12</v>
      </c>
      <c r="L194" s="31" t="s">
        <v>92</v>
      </c>
      <c r="M194" s="1">
        <v>1</v>
      </c>
      <c r="N194" s="31" t="s">
        <v>93</v>
      </c>
      <c r="O194" s="1">
        <v>2</v>
      </c>
      <c r="P194" s="31" t="s">
        <v>92</v>
      </c>
      <c r="Q194" s="1">
        <v>0.5</v>
      </c>
      <c r="R194" s="31" t="s">
        <v>93</v>
      </c>
      <c r="S194" s="1">
        <v>2</v>
      </c>
      <c r="T194" s="31" t="s">
        <v>92</v>
      </c>
      <c r="U194" s="1">
        <v>0.12</v>
      </c>
      <c r="V194" s="31" t="s">
        <v>92</v>
      </c>
      <c r="W194" s="1">
        <v>1</v>
      </c>
      <c r="X194" s="31" t="s">
        <v>93</v>
      </c>
      <c r="Y194" s="1">
        <v>0.5</v>
      </c>
      <c r="Z194" s="31" t="s">
        <v>92</v>
      </c>
      <c r="AA194" s="1">
        <v>32</v>
      </c>
      <c r="AB194" s="31" t="s">
        <v>92</v>
      </c>
      <c r="AC194" s="1">
        <v>1</v>
      </c>
      <c r="AD194" s="31" t="s">
        <v>95</v>
      </c>
    </row>
    <row r="195" spans="1:30" x14ac:dyDescent="0.2">
      <c r="A195" s="25">
        <v>357</v>
      </c>
      <c r="B195" s="54" t="s">
        <v>74</v>
      </c>
      <c r="C195" s="25" t="e">
        <v>#N/A</v>
      </c>
      <c r="D195" s="12" t="s">
        <v>119</v>
      </c>
      <c r="E195" s="60" t="s">
        <v>120</v>
      </c>
      <c r="F195" s="19" t="e">
        <v>#N/A</v>
      </c>
      <c r="G195" s="12" t="s">
        <v>181</v>
      </c>
      <c r="H195" s="25" t="s">
        <v>8</v>
      </c>
      <c r="I195" s="32">
        <v>90.2</v>
      </c>
      <c r="J195" s="31" t="s">
        <v>94</v>
      </c>
      <c r="K195" s="1">
        <v>0.25</v>
      </c>
      <c r="L195" s="31" t="s">
        <v>92</v>
      </c>
      <c r="M195" s="1">
        <v>1</v>
      </c>
      <c r="N195" s="31" t="s">
        <v>93</v>
      </c>
      <c r="O195" s="1">
        <v>2</v>
      </c>
      <c r="P195" s="31" t="s">
        <v>94</v>
      </c>
      <c r="Q195" s="1">
        <v>4</v>
      </c>
      <c r="R195" s="31" t="s">
        <v>92</v>
      </c>
      <c r="S195" s="1">
        <v>2</v>
      </c>
      <c r="T195" s="31" t="s">
        <v>94</v>
      </c>
      <c r="U195" s="1">
        <v>0.25</v>
      </c>
      <c r="V195" s="31" t="s">
        <v>92</v>
      </c>
      <c r="W195" s="1">
        <v>1</v>
      </c>
      <c r="X195" s="31" t="s">
        <v>93</v>
      </c>
      <c r="Y195" s="1">
        <v>0.5</v>
      </c>
      <c r="Z195" s="31" t="s">
        <v>92</v>
      </c>
      <c r="AA195" s="1">
        <v>128</v>
      </c>
      <c r="AB195" s="31" t="s">
        <v>92</v>
      </c>
      <c r="AC195" s="1">
        <v>1</v>
      </c>
      <c r="AD195" s="31" t="s">
        <v>95</v>
      </c>
    </row>
    <row r="196" spans="1:30" x14ac:dyDescent="0.2">
      <c r="A196" s="25">
        <v>357</v>
      </c>
      <c r="B196" s="54" t="s">
        <v>74</v>
      </c>
      <c r="C196" s="25" t="e">
        <v>#N/A</v>
      </c>
      <c r="D196" s="12" t="s">
        <v>106</v>
      </c>
      <c r="E196" s="60" t="s">
        <v>107</v>
      </c>
      <c r="F196" s="19" t="e">
        <v>#N/A</v>
      </c>
      <c r="G196" s="12" t="s">
        <v>181</v>
      </c>
      <c r="H196" s="25" t="s">
        <v>11</v>
      </c>
      <c r="I196" s="32">
        <v>91</v>
      </c>
      <c r="J196" s="31" t="s">
        <v>173</v>
      </c>
      <c r="K196" s="1">
        <v>0.12</v>
      </c>
      <c r="L196" s="31" t="s">
        <v>92</v>
      </c>
      <c r="M196" s="1">
        <v>0.5</v>
      </c>
      <c r="N196" s="31" t="s">
        <v>93</v>
      </c>
      <c r="O196" s="1">
        <v>2</v>
      </c>
      <c r="P196" s="31" t="s">
        <v>92</v>
      </c>
      <c r="Q196" s="1">
        <v>0.25</v>
      </c>
      <c r="R196" s="31" t="s">
        <v>93</v>
      </c>
      <c r="S196" s="1">
        <v>2</v>
      </c>
      <c r="T196" s="31" t="s">
        <v>92</v>
      </c>
      <c r="U196" s="1">
        <v>0.12</v>
      </c>
      <c r="V196" s="31" t="s">
        <v>92</v>
      </c>
      <c r="W196" s="1">
        <v>1</v>
      </c>
      <c r="X196" s="31" t="s">
        <v>93</v>
      </c>
      <c r="Y196" s="1">
        <v>0.5</v>
      </c>
      <c r="Z196" s="31" t="s">
        <v>92</v>
      </c>
      <c r="AA196" s="1">
        <v>32</v>
      </c>
      <c r="AB196" s="31" t="s">
        <v>92</v>
      </c>
      <c r="AC196" s="1">
        <v>1</v>
      </c>
      <c r="AD196" s="31" t="s">
        <v>95</v>
      </c>
    </row>
    <row r="197" spans="1:30" x14ac:dyDescent="0.2">
      <c r="A197" s="9">
        <v>378</v>
      </c>
      <c r="B197" s="54" t="s">
        <v>74</v>
      </c>
      <c r="E197" s="35" t="s">
        <v>325</v>
      </c>
      <c r="F197" s="1"/>
      <c r="G197" s="12" t="s">
        <v>181</v>
      </c>
      <c r="H197" t="s">
        <v>8</v>
      </c>
      <c r="I197">
        <v>53</v>
      </c>
      <c r="J197" s="1" t="s">
        <v>94</v>
      </c>
      <c r="K197" s="1">
        <v>0.12</v>
      </c>
      <c r="L197" s="1" t="s">
        <v>92</v>
      </c>
      <c r="M197" s="1">
        <v>0.5</v>
      </c>
      <c r="N197" s="1" t="s">
        <v>93</v>
      </c>
      <c r="O197" s="1">
        <v>2</v>
      </c>
      <c r="P197" s="1" t="s">
        <v>92</v>
      </c>
      <c r="Q197" s="1">
        <v>0.25</v>
      </c>
      <c r="R197" s="1" t="s">
        <v>93</v>
      </c>
      <c r="S197" s="1">
        <v>2</v>
      </c>
      <c r="T197" s="1" t="s">
        <v>94</v>
      </c>
      <c r="U197" s="1">
        <v>0.5</v>
      </c>
      <c r="V197" s="1" t="s">
        <v>92</v>
      </c>
      <c r="W197" s="1">
        <v>1</v>
      </c>
      <c r="X197" s="1" t="s">
        <v>93</v>
      </c>
      <c r="Y197" s="1">
        <v>0.5</v>
      </c>
      <c r="Z197" s="1" t="s">
        <v>94</v>
      </c>
      <c r="AA197" s="1">
        <v>256</v>
      </c>
      <c r="AB197" s="1" t="s">
        <v>92</v>
      </c>
      <c r="AC197" s="1">
        <v>1</v>
      </c>
      <c r="AD197" s="1" t="s">
        <v>95</v>
      </c>
    </row>
    <row r="198" spans="1:30" x14ac:dyDescent="0.2">
      <c r="A198" s="9">
        <v>400</v>
      </c>
      <c r="B198" s="54" t="s">
        <v>74</v>
      </c>
      <c r="E198" s="35" t="s">
        <v>325</v>
      </c>
      <c r="F198" s="1"/>
      <c r="G198" s="12" t="s">
        <v>181</v>
      </c>
      <c r="H198" t="s">
        <v>11</v>
      </c>
      <c r="I198">
        <v>54</v>
      </c>
      <c r="J198" s="1" t="s">
        <v>92</v>
      </c>
      <c r="K198" s="1">
        <v>0.12</v>
      </c>
      <c r="L198" s="1" t="s">
        <v>92</v>
      </c>
      <c r="M198" s="1">
        <v>0.5</v>
      </c>
      <c r="N198" s="1" t="s">
        <v>93</v>
      </c>
      <c r="O198" s="1">
        <v>2</v>
      </c>
      <c r="P198" s="1" t="s">
        <v>92</v>
      </c>
      <c r="Q198" s="1">
        <v>0.25</v>
      </c>
      <c r="R198" s="1" t="s">
        <v>93</v>
      </c>
      <c r="S198" s="1">
        <v>2</v>
      </c>
      <c r="T198" s="1" t="s">
        <v>92</v>
      </c>
      <c r="U198" s="1">
        <v>0.12</v>
      </c>
      <c r="V198" s="1" t="s">
        <v>92</v>
      </c>
      <c r="W198" s="1">
        <v>1</v>
      </c>
      <c r="X198" s="1" t="s">
        <v>93</v>
      </c>
      <c r="Y198" s="1">
        <v>0.5</v>
      </c>
      <c r="Z198" s="1" t="s">
        <v>92</v>
      </c>
      <c r="AA198" s="1">
        <v>128</v>
      </c>
      <c r="AB198" s="1" t="s">
        <v>92</v>
      </c>
      <c r="AC198" s="1">
        <v>2</v>
      </c>
      <c r="AD198" s="1" t="s">
        <v>95</v>
      </c>
    </row>
    <row r="199" spans="1:30" x14ac:dyDescent="0.2">
      <c r="A199" s="25">
        <v>416</v>
      </c>
      <c r="B199" s="54" t="s">
        <v>74</v>
      </c>
      <c r="C199" s="25" t="e">
        <v>#N/A</v>
      </c>
      <c r="D199" s="12" t="s">
        <v>100</v>
      </c>
      <c r="E199" s="60" t="s">
        <v>101</v>
      </c>
      <c r="F199" s="19" t="e">
        <v>#N/A</v>
      </c>
      <c r="G199" s="12" t="s">
        <v>181</v>
      </c>
      <c r="H199" s="25" t="s">
        <v>11</v>
      </c>
      <c r="I199" s="32">
        <v>92.1</v>
      </c>
      <c r="J199" s="31" t="s">
        <v>173</v>
      </c>
      <c r="K199" s="1">
        <v>0.12</v>
      </c>
      <c r="L199" s="31" t="s">
        <v>92</v>
      </c>
      <c r="M199" s="1">
        <v>0.5</v>
      </c>
      <c r="N199" s="31" t="s">
        <v>93</v>
      </c>
      <c r="O199" s="1">
        <v>2</v>
      </c>
      <c r="P199" s="31" t="s">
        <v>92</v>
      </c>
      <c r="Q199" s="1">
        <v>0.25</v>
      </c>
      <c r="R199" s="31" t="s">
        <v>93</v>
      </c>
      <c r="S199" s="1">
        <v>2</v>
      </c>
      <c r="T199" s="31" t="s">
        <v>92</v>
      </c>
      <c r="U199" s="1">
        <v>0.12</v>
      </c>
      <c r="V199" s="31" t="s">
        <v>92</v>
      </c>
      <c r="W199" s="1">
        <v>1</v>
      </c>
      <c r="X199" s="31" t="s">
        <v>93</v>
      </c>
      <c r="Y199" s="1">
        <v>1</v>
      </c>
      <c r="Z199" s="31" t="s">
        <v>92</v>
      </c>
      <c r="AA199" s="1">
        <v>256</v>
      </c>
      <c r="AB199" s="31" t="s">
        <v>94</v>
      </c>
      <c r="AC199" s="1">
        <v>8</v>
      </c>
      <c r="AD199" s="31" t="s">
        <v>95</v>
      </c>
    </row>
    <row r="200" spans="1:30" x14ac:dyDescent="0.2">
      <c r="A200" s="25">
        <v>416</v>
      </c>
      <c r="B200" s="54" t="s">
        <v>74</v>
      </c>
      <c r="C200" s="25" t="e">
        <v>#N/A</v>
      </c>
      <c r="D200" s="12" t="s">
        <v>108</v>
      </c>
      <c r="E200" s="60" t="s">
        <v>324</v>
      </c>
      <c r="F200" s="19" t="e">
        <v>#N/A</v>
      </c>
      <c r="G200" s="12" t="s">
        <v>181</v>
      </c>
      <c r="H200" t="s">
        <v>11</v>
      </c>
      <c r="I200" s="32">
        <v>93.2</v>
      </c>
      <c r="J200" s="31" t="s">
        <v>173</v>
      </c>
      <c r="K200" s="1">
        <v>0.12</v>
      </c>
      <c r="L200" s="31" t="s">
        <v>92</v>
      </c>
      <c r="M200" s="1">
        <v>0.5</v>
      </c>
      <c r="N200" s="31" t="s">
        <v>93</v>
      </c>
      <c r="O200" s="1">
        <v>2</v>
      </c>
      <c r="P200" s="31" t="s">
        <v>92</v>
      </c>
      <c r="Q200" s="1">
        <v>0.25</v>
      </c>
      <c r="R200" s="31" t="s">
        <v>93</v>
      </c>
      <c r="S200" s="1">
        <v>2</v>
      </c>
      <c r="T200" s="31" t="s">
        <v>92</v>
      </c>
      <c r="U200" s="1">
        <v>0.12</v>
      </c>
      <c r="V200" s="31" t="s">
        <v>92</v>
      </c>
      <c r="W200" s="1">
        <v>1</v>
      </c>
      <c r="X200" s="31" t="s">
        <v>93</v>
      </c>
      <c r="Y200" s="1">
        <v>0.5</v>
      </c>
      <c r="Z200" s="31" t="s">
        <v>92</v>
      </c>
      <c r="AA200" s="1">
        <v>32</v>
      </c>
      <c r="AB200" s="31" t="s">
        <v>92</v>
      </c>
      <c r="AC200" s="1">
        <v>1</v>
      </c>
      <c r="AD200" s="31" t="s">
        <v>95</v>
      </c>
    </row>
    <row r="201" spans="1:30" x14ac:dyDescent="0.2">
      <c r="A201" s="9">
        <v>788</v>
      </c>
      <c r="B201" s="54" t="s">
        <v>74</v>
      </c>
      <c r="E201" s="35" t="s">
        <v>334</v>
      </c>
      <c r="F201" s="1"/>
      <c r="G201" s="12" t="s">
        <v>181</v>
      </c>
      <c r="H201" t="s">
        <v>11</v>
      </c>
      <c r="I201">
        <v>71</v>
      </c>
      <c r="J201" s="1" t="s">
        <v>92</v>
      </c>
      <c r="K201" s="1">
        <v>0.12</v>
      </c>
      <c r="L201" s="1" t="s">
        <v>92</v>
      </c>
      <c r="M201" s="1">
        <v>0.5</v>
      </c>
      <c r="N201" s="1" t="s">
        <v>93</v>
      </c>
      <c r="O201" s="1">
        <v>2</v>
      </c>
      <c r="P201" s="1" t="s">
        <v>92</v>
      </c>
      <c r="Q201" s="1">
        <v>0.25</v>
      </c>
      <c r="R201" s="1" t="s">
        <v>93</v>
      </c>
      <c r="S201" s="1">
        <v>2</v>
      </c>
      <c r="T201" s="1" t="s">
        <v>92</v>
      </c>
      <c r="U201" s="1">
        <v>0.12</v>
      </c>
      <c r="V201" s="1" t="s">
        <v>92</v>
      </c>
      <c r="W201" s="1">
        <v>1</v>
      </c>
      <c r="X201" s="1" t="s">
        <v>93</v>
      </c>
      <c r="Y201" s="1">
        <v>0.5</v>
      </c>
      <c r="Z201" s="1" t="s">
        <v>94</v>
      </c>
      <c r="AA201" s="1">
        <v>256</v>
      </c>
      <c r="AB201" s="1" t="s">
        <v>92</v>
      </c>
      <c r="AC201" s="1">
        <v>1</v>
      </c>
      <c r="AD201" s="1" t="s">
        <v>95</v>
      </c>
    </row>
    <row r="202" spans="1:30" x14ac:dyDescent="0.2">
      <c r="A202" s="25">
        <v>798</v>
      </c>
      <c r="B202" s="54" t="s">
        <v>74</v>
      </c>
      <c r="C202" s="25" t="e">
        <v>#N/A</v>
      </c>
      <c r="D202" s="12" t="s">
        <v>100</v>
      </c>
      <c r="E202" s="60" t="s">
        <v>101</v>
      </c>
      <c r="F202" s="19" t="e">
        <v>#N/A</v>
      </c>
      <c r="G202" s="12" t="s">
        <v>181</v>
      </c>
      <c r="H202" s="25" t="s">
        <v>8</v>
      </c>
      <c r="I202" s="32">
        <v>94</v>
      </c>
      <c r="J202" s="31" t="s">
        <v>173</v>
      </c>
      <c r="K202" s="1">
        <v>0.12</v>
      </c>
      <c r="L202" s="31" t="s">
        <v>92</v>
      </c>
      <c r="M202" s="1">
        <v>1</v>
      </c>
      <c r="N202" s="31" t="s">
        <v>93</v>
      </c>
      <c r="O202" s="1">
        <v>2</v>
      </c>
      <c r="P202" s="31" t="s">
        <v>92</v>
      </c>
      <c r="Q202" s="1">
        <v>0.25</v>
      </c>
      <c r="R202" s="31" t="s">
        <v>93</v>
      </c>
      <c r="S202" s="1">
        <v>2</v>
      </c>
      <c r="T202" s="31" t="s">
        <v>92</v>
      </c>
      <c r="U202" s="1">
        <v>0.12</v>
      </c>
      <c r="V202" s="31" t="s">
        <v>92</v>
      </c>
      <c r="W202" s="1">
        <v>1</v>
      </c>
      <c r="X202" s="31" t="s">
        <v>93</v>
      </c>
      <c r="Y202" s="1">
        <v>0.5</v>
      </c>
      <c r="Z202" s="31" t="s">
        <v>92</v>
      </c>
      <c r="AA202" s="1">
        <v>32</v>
      </c>
      <c r="AB202" s="31" t="s">
        <v>92</v>
      </c>
      <c r="AC202" s="1">
        <v>1</v>
      </c>
      <c r="AD202" s="31" t="s">
        <v>95</v>
      </c>
    </row>
    <row r="203" spans="1:30" x14ac:dyDescent="0.2">
      <c r="A203" s="25">
        <v>814</v>
      </c>
      <c r="B203" s="54" t="s">
        <v>74</v>
      </c>
      <c r="C203" s="25" t="e">
        <v>#N/A</v>
      </c>
      <c r="D203" s="11" t="s">
        <v>100</v>
      </c>
      <c r="E203" s="60" t="s">
        <v>101</v>
      </c>
      <c r="F203" s="19" t="e">
        <v>#N/A</v>
      </c>
      <c r="G203" s="12" t="s">
        <v>181</v>
      </c>
      <c r="H203" s="25" t="s">
        <v>8</v>
      </c>
      <c r="I203" s="32">
        <v>95</v>
      </c>
      <c r="J203" s="31" t="s">
        <v>103</v>
      </c>
      <c r="K203" s="1">
        <v>0.5</v>
      </c>
      <c r="L203" s="31" t="s">
        <v>92</v>
      </c>
      <c r="M203" s="1">
        <v>1</v>
      </c>
      <c r="N203" s="31" t="s">
        <v>93</v>
      </c>
      <c r="O203" s="1">
        <v>2</v>
      </c>
      <c r="P203" s="31" t="s">
        <v>92</v>
      </c>
      <c r="Q203" s="1">
        <v>0.5</v>
      </c>
      <c r="R203" s="31" t="s">
        <v>93</v>
      </c>
      <c r="S203" s="1">
        <v>2</v>
      </c>
      <c r="T203" s="31" t="s">
        <v>94</v>
      </c>
      <c r="U203" s="1">
        <v>1</v>
      </c>
      <c r="V203" s="31" t="s">
        <v>92</v>
      </c>
      <c r="W203" s="1">
        <v>1</v>
      </c>
      <c r="X203" s="31" t="s">
        <v>93</v>
      </c>
      <c r="Y203" s="1">
        <v>0.5</v>
      </c>
      <c r="Z203" s="31" t="s">
        <v>94</v>
      </c>
      <c r="AA203" s="1">
        <v>256</v>
      </c>
      <c r="AB203" s="31" t="s">
        <v>92</v>
      </c>
      <c r="AC203" s="1">
        <v>1</v>
      </c>
      <c r="AD203" s="31" t="s">
        <v>95</v>
      </c>
    </row>
    <row r="204" spans="1:30" x14ac:dyDescent="0.2">
      <c r="A204" s="25">
        <v>814</v>
      </c>
      <c r="B204" s="54" t="s">
        <v>74</v>
      </c>
      <c r="C204" s="25" t="e">
        <v>#N/A</v>
      </c>
      <c r="D204" s="12" t="s">
        <v>104</v>
      </c>
      <c r="E204" s="60" t="s">
        <v>105</v>
      </c>
      <c r="F204" s="19" t="e">
        <v>#N/A</v>
      </c>
      <c r="G204" s="12" t="s">
        <v>181</v>
      </c>
      <c r="H204" s="25" t="s">
        <v>8</v>
      </c>
      <c r="I204" s="32">
        <v>96</v>
      </c>
      <c r="J204" s="31" t="s">
        <v>94</v>
      </c>
      <c r="K204" s="1">
        <v>0.25</v>
      </c>
      <c r="L204" s="31" t="s">
        <v>92</v>
      </c>
      <c r="M204" s="1">
        <v>0.5</v>
      </c>
      <c r="N204" s="31" t="s">
        <v>93</v>
      </c>
      <c r="O204" s="1">
        <v>2</v>
      </c>
      <c r="P204" s="31" t="s">
        <v>92</v>
      </c>
      <c r="Q204" s="1">
        <v>0.25</v>
      </c>
      <c r="R204" s="31" t="s">
        <v>93</v>
      </c>
      <c r="S204" s="1">
        <v>2</v>
      </c>
      <c r="T204" s="31" t="s">
        <v>94</v>
      </c>
      <c r="U204" s="1">
        <v>0.5</v>
      </c>
      <c r="V204" s="31" t="s">
        <v>92</v>
      </c>
      <c r="W204" s="1">
        <v>1</v>
      </c>
      <c r="X204" s="31" t="s">
        <v>93</v>
      </c>
      <c r="Y204" s="1">
        <v>0.5</v>
      </c>
      <c r="Z204" s="31" t="s">
        <v>92</v>
      </c>
      <c r="AA204" s="1">
        <v>32</v>
      </c>
      <c r="AB204" s="31" t="s">
        <v>92</v>
      </c>
      <c r="AC204" s="1">
        <v>1</v>
      </c>
      <c r="AD204" s="31" t="s">
        <v>95</v>
      </c>
    </row>
    <row r="205" spans="1:30" x14ac:dyDescent="0.2">
      <c r="A205" s="25">
        <v>834</v>
      </c>
      <c r="B205" s="54" t="s">
        <v>74</v>
      </c>
      <c r="C205" s="25" t="e">
        <v>#N/A</v>
      </c>
      <c r="D205" s="12" t="s">
        <v>100</v>
      </c>
      <c r="E205" s="60" t="s">
        <v>101</v>
      </c>
      <c r="F205" s="19" t="e">
        <v>#N/A</v>
      </c>
      <c r="G205" s="12" t="s">
        <v>181</v>
      </c>
      <c r="H205" s="25" t="s">
        <v>8</v>
      </c>
      <c r="I205" s="32">
        <v>97.1</v>
      </c>
      <c r="J205" s="31" t="s">
        <v>173</v>
      </c>
      <c r="K205" s="1">
        <v>0.12</v>
      </c>
      <c r="L205" s="31" t="s">
        <v>92</v>
      </c>
      <c r="M205" s="1">
        <v>1</v>
      </c>
      <c r="N205" s="31" t="s">
        <v>93</v>
      </c>
      <c r="O205" s="1">
        <v>2</v>
      </c>
      <c r="P205" s="31" t="s">
        <v>92</v>
      </c>
      <c r="Q205" s="1">
        <v>0.25</v>
      </c>
      <c r="R205" s="31" t="s">
        <v>93</v>
      </c>
      <c r="S205" s="1">
        <v>2</v>
      </c>
      <c r="T205" s="31" t="s">
        <v>92</v>
      </c>
      <c r="U205" s="1">
        <v>0.12</v>
      </c>
      <c r="V205" s="31" t="s">
        <v>92</v>
      </c>
      <c r="W205" s="1">
        <v>1</v>
      </c>
      <c r="X205" s="31" t="s">
        <v>93</v>
      </c>
      <c r="Y205" s="1">
        <v>0.5</v>
      </c>
      <c r="Z205" s="31" t="s">
        <v>92</v>
      </c>
      <c r="AA205" s="1">
        <v>32</v>
      </c>
      <c r="AB205" s="31" t="s">
        <v>94</v>
      </c>
      <c r="AC205" s="1">
        <v>8</v>
      </c>
      <c r="AD205" s="31" t="s">
        <v>95</v>
      </c>
    </row>
    <row r="206" spans="1:30" x14ac:dyDescent="0.2">
      <c r="A206" s="25">
        <v>834</v>
      </c>
      <c r="B206" s="54" t="s">
        <v>74</v>
      </c>
      <c r="C206" s="25" t="e">
        <v>#N/A</v>
      </c>
      <c r="D206" s="12" t="s">
        <v>100</v>
      </c>
      <c r="E206" s="60" t="s">
        <v>101</v>
      </c>
      <c r="F206" s="19" t="e">
        <v>#N/A</v>
      </c>
      <c r="G206" s="12" t="s">
        <v>181</v>
      </c>
      <c r="H206" t="s">
        <v>8</v>
      </c>
      <c r="I206" s="32">
        <v>97.2</v>
      </c>
      <c r="J206" s="31" t="s">
        <v>173</v>
      </c>
      <c r="K206" s="1">
        <v>0.12</v>
      </c>
      <c r="L206" s="31" t="s">
        <v>92</v>
      </c>
      <c r="M206" s="1">
        <v>1</v>
      </c>
      <c r="N206" s="31" t="s">
        <v>93</v>
      </c>
      <c r="O206" s="1">
        <v>2</v>
      </c>
      <c r="P206" s="31" t="s">
        <v>92</v>
      </c>
      <c r="Q206" s="1">
        <v>0.25</v>
      </c>
      <c r="R206" s="31" t="s">
        <v>93</v>
      </c>
      <c r="S206" s="1">
        <v>2</v>
      </c>
      <c r="T206" s="31" t="s">
        <v>92</v>
      </c>
      <c r="U206" s="1">
        <v>0.12</v>
      </c>
      <c r="V206" s="31" t="s">
        <v>92</v>
      </c>
      <c r="W206" s="1">
        <v>1</v>
      </c>
      <c r="X206" s="31" t="s">
        <v>93</v>
      </c>
      <c r="Y206" s="1">
        <v>0.5</v>
      </c>
      <c r="Z206" s="31" t="s">
        <v>92</v>
      </c>
      <c r="AA206" s="1">
        <v>32</v>
      </c>
      <c r="AB206" s="31" t="s">
        <v>94</v>
      </c>
      <c r="AC206" s="1">
        <v>8</v>
      </c>
      <c r="AD206" s="31" t="s">
        <v>95</v>
      </c>
    </row>
    <row r="207" spans="1:30" x14ac:dyDescent="0.2">
      <c r="A207" s="9">
        <v>918</v>
      </c>
      <c r="B207" s="54" t="s">
        <v>74</v>
      </c>
      <c r="E207" s="35" t="s">
        <v>325</v>
      </c>
      <c r="F207" s="1"/>
      <c r="G207" s="12" t="s">
        <v>181</v>
      </c>
      <c r="H207" t="s">
        <v>8</v>
      </c>
      <c r="I207">
        <v>55</v>
      </c>
      <c r="J207" s="1" t="s">
        <v>92</v>
      </c>
      <c r="K207" s="1">
        <v>0.12</v>
      </c>
      <c r="L207" s="1" t="s">
        <v>92</v>
      </c>
      <c r="M207" s="1">
        <v>0.5</v>
      </c>
      <c r="N207" s="1" t="s">
        <v>93</v>
      </c>
      <c r="O207" s="1">
        <v>2</v>
      </c>
      <c r="P207" s="1" t="s">
        <v>92</v>
      </c>
      <c r="Q207" s="1">
        <v>0.25</v>
      </c>
      <c r="R207" s="1" t="s">
        <v>93</v>
      </c>
      <c r="S207" s="1">
        <v>2</v>
      </c>
      <c r="T207" s="1" t="s">
        <v>92</v>
      </c>
      <c r="U207" s="1">
        <v>0.12</v>
      </c>
      <c r="V207" s="1" t="s">
        <v>92</v>
      </c>
      <c r="W207" s="1">
        <v>1</v>
      </c>
      <c r="X207" s="1" t="s">
        <v>93</v>
      </c>
      <c r="Y207" s="1">
        <v>0.5</v>
      </c>
      <c r="Z207" s="1" t="s">
        <v>92</v>
      </c>
      <c r="AA207" s="1">
        <v>32</v>
      </c>
      <c r="AB207" s="1" t="s">
        <v>92</v>
      </c>
      <c r="AC207" s="1">
        <v>1</v>
      </c>
      <c r="AD207" s="1" t="s">
        <v>95</v>
      </c>
    </row>
    <row r="208" spans="1:30" x14ac:dyDescent="0.2">
      <c r="A208" s="25">
        <v>918</v>
      </c>
      <c r="B208" s="54" t="s">
        <v>74</v>
      </c>
      <c r="C208" s="25" t="e">
        <v>#N/A</v>
      </c>
      <c r="D208" s="12" t="s">
        <v>106</v>
      </c>
      <c r="E208" s="60" t="s">
        <v>107</v>
      </c>
      <c r="F208" s="19" t="e">
        <v>#N/A</v>
      </c>
      <c r="G208" s="12" t="s">
        <v>181</v>
      </c>
      <c r="H208" s="25" t="s">
        <v>11</v>
      </c>
      <c r="I208" s="32">
        <v>98</v>
      </c>
      <c r="J208" s="31" t="s">
        <v>173</v>
      </c>
      <c r="K208" s="1">
        <v>0.12</v>
      </c>
      <c r="L208" s="31" t="s">
        <v>92</v>
      </c>
      <c r="M208" s="1">
        <v>1</v>
      </c>
      <c r="N208" s="31" t="s">
        <v>93</v>
      </c>
      <c r="O208" s="1">
        <v>2</v>
      </c>
      <c r="P208" s="31" t="s">
        <v>92</v>
      </c>
      <c r="Q208" s="1">
        <v>0.25</v>
      </c>
      <c r="R208" s="31" t="s">
        <v>93</v>
      </c>
      <c r="S208" s="1">
        <v>2</v>
      </c>
      <c r="T208" s="31" t="s">
        <v>92</v>
      </c>
      <c r="U208" s="1">
        <v>0.12</v>
      </c>
      <c r="V208" s="31" t="s">
        <v>92</v>
      </c>
      <c r="W208" s="1">
        <v>1</v>
      </c>
      <c r="X208" s="31" t="s">
        <v>93</v>
      </c>
      <c r="Y208" s="1">
        <v>0.5</v>
      </c>
      <c r="Z208" s="31" t="s">
        <v>94</v>
      </c>
      <c r="AA208" s="1">
        <v>256</v>
      </c>
      <c r="AB208" s="31" t="s">
        <v>92</v>
      </c>
      <c r="AC208" s="1">
        <v>1</v>
      </c>
      <c r="AD208" s="31" t="s">
        <v>95</v>
      </c>
    </row>
    <row r="209" spans="1:30" x14ac:dyDescent="0.2">
      <c r="A209" s="25">
        <v>976</v>
      </c>
      <c r="B209" s="54" t="s">
        <v>74</v>
      </c>
      <c r="C209" s="25" t="e">
        <v>#N/A</v>
      </c>
      <c r="D209" s="12" t="s">
        <v>100</v>
      </c>
      <c r="E209" s="60" t="s">
        <v>101</v>
      </c>
      <c r="F209" s="19" t="e">
        <v>#N/A</v>
      </c>
      <c r="G209" s="12" t="s">
        <v>181</v>
      </c>
      <c r="H209" s="25" t="s">
        <v>11</v>
      </c>
      <c r="I209" s="32">
        <v>99.1</v>
      </c>
      <c r="J209" s="31" t="s">
        <v>173</v>
      </c>
      <c r="K209" s="1">
        <v>0.12</v>
      </c>
      <c r="L209" s="31" t="s">
        <v>92</v>
      </c>
      <c r="M209" s="1">
        <v>0.5</v>
      </c>
      <c r="N209" s="31" t="s">
        <v>93</v>
      </c>
      <c r="O209" s="1">
        <v>2</v>
      </c>
      <c r="P209" s="31" t="s">
        <v>92</v>
      </c>
      <c r="Q209" s="1">
        <v>0.25</v>
      </c>
      <c r="R209" s="31" t="s">
        <v>93</v>
      </c>
      <c r="S209" s="1">
        <v>2</v>
      </c>
      <c r="T209" s="31" t="s">
        <v>92</v>
      </c>
      <c r="U209" s="1">
        <v>0.12</v>
      </c>
      <c r="V209" s="31" t="s">
        <v>92</v>
      </c>
      <c r="W209" s="1">
        <v>1</v>
      </c>
      <c r="X209" s="31" t="s">
        <v>93</v>
      </c>
      <c r="Y209" s="1">
        <v>0.5</v>
      </c>
      <c r="Z209" s="31" t="s">
        <v>92</v>
      </c>
      <c r="AA209" s="1">
        <v>32</v>
      </c>
      <c r="AB209" s="31" t="s">
        <v>92</v>
      </c>
      <c r="AC209" s="1">
        <v>1</v>
      </c>
      <c r="AD209" s="31" t="s">
        <v>95</v>
      </c>
    </row>
    <row r="210" spans="1:30" x14ac:dyDescent="0.2">
      <c r="A210" s="25">
        <v>976</v>
      </c>
      <c r="B210" s="54" t="s">
        <v>74</v>
      </c>
      <c r="C210" s="25" t="e">
        <v>#N/A</v>
      </c>
      <c r="D210" s="12" t="s">
        <v>100</v>
      </c>
      <c r="E210" s="60" t="s">
        <v>101</v>
      </c>
      <c r="F210" s="19" t="e">
        <v>#N/A</v>
      </c>
      <c r="G210" s="12" t="s">
        <v>181</v>
      </c>
      <c r="H210" s="25" t="s">
        <v>11</v>
      </c>
      <c r="I210" s="9">
        <v>99.2</v>
      </c>
      <c r="J210" s="31" t="s">
        <v>103</v>
      </c>
      <c r="K210" s="1">
        <v>0.5</v>
      </c>
      <c r="L210" s="31" t="s">
        <v>92</v>
      </c>
      <c r="M210" s="1">
        <v>1</v>
      </c>
      <c r="N210" s="31" t="s">
        <v>93</v>
      </c>
      <c r="O210" s="1">
        <v>2</v>
      </c>
      <c r="P210" s="31" t="s">
        <v>92</v>
      </c>
      <c r="Q210" s="1">
        <v>0.5</v>
      </c>
      <c r="R210" s="31" t="s">
        <v>93</v>
      </c>
      <c r="S210" s="1">
        <v>2</v>
      </c>
      <c r="T210" s="31" t="s">
        <v>94</v>
      </c>
      <c r="U210" s="1">
        <v>0.5</v>
      </c>
      <c r="V210" s="31" t="s">
        <v>92</v>
      </c>
      <c r="W210" s="1">
        <v>1</v>
      </c>
      <c r="X210" s="31" t="s">
        <v>93</v>
      </c>
      <c r="Y210" s="1">
        <v>0.5</v>
      </c>
      <c r="Z210" s="31" t="s">
        <v>92</v>
      </c>
      <c r="AA210" s="1">
        <v>256</v>
      </c>
      <c r="AB210" s="31" t="s">
        <v>92</v>
      </c>
      <c r="AC210" s="1">
        <v>1</v>
      </c>
      <c r="AD210" s="31" t="s">
        <v>95</v>
      </c>
    </row>
    <row r="211" spans="1:30" x14ac:dyDescent="0.2">
      <c r="J211" t="s">
        <v>351</v>
      </c>
      <c r="K211">
        <f>MEDIAN(K2:K210)</f>
        <v>0.12</v>
      </c>
      <c r="M211">
        <f t="shared" ref="M211:AC211" si="0">MEDIAN(M2:M210)</f>
        <v>0.5</v>
      </c>
      <c r="O211">
        <f t="shared" si="0"/>
        <v>2</v>
      </c>
      <c r="Q211">
        <f t="shared" si="0"/>
        <v>0.25</v>
      </c>
      <c r="S211">
        <f t="shared" si="0"/>
        <v>2</v>
      </c>
      <c r="U211">
        <f t="shared" si="0"/>
        <v>0.12</v>
      </c>
      <c r="W211">
        <f t="shared" si="0"/>
        <v>1</v>
      </c>
      <c r="Y211">
        <f t="shared" si="0"/>
        <v>0.5</v>
      </c>
      <c r="AA211">
        <f t="shared" si="0"/>
        <v>128</v>
      </c>
      <c r="AC211">
        <f t="shared" si="0"/>
        <v>1</v>
      </c>
    </row>
    <row r="212" spans="1:30" x14ac:dyDescent="0.2">
      <c r="J212" t="s">
        <v>352</v>
      </c>
      <c r="K212">
        <f>_xlfn.PERCENTILE.EXC(K2:K210, 0.9)</f>
        <v>0.5</v>
      </c>
      <c r="M212">
        <f t="shared" ref="M212:AC212" si="1">_xlfn.PERCENTILE.EXC(M2:M210, 0.9)</f>
        <v>1</v>
      </c>
      <c r="O212">
        <f t="shared" si="1"/>
        <v>2</v>
      </c>
      <c r="Q212">
        <f t="shared" si="1"/>
        <v>4</v>
      </c>
      <c r="S212">
        <f t="shared" si="1"/>
        <v>2</v>
      </c>
      <c r="U212">
        <f t="shared" si="1"/>
        <v>0.54999999999999716</v>
      </c>
      <c r="W212">
        <f t="shared" si="1"/>
        <v>1</v>
      </c>
      <c r="Y212">
        <f t="shared" si="1"/>
        <v>0.5</v>
      </c>
      <c r="AA212">
        <f t="shared" si="1"/>
        <v>256</v>
      </c>
      <c r="AC212">
        <f t="shared" si="1"/>
        <v>2.1999999999999886</v>
      </c>
    </row>
    <row r="213" spans="1:30" x14ac:dyDescent="0.2">
      <c r="K213" s="63" t="s">
        <v>336</v>
      </c>
      <c r="L213" t="s">
        <v>363</v>
      </c>
      <c r="M213" s="63" t="s">
        <v>336</v>
      </c>
      <c r="N213" t="s">
        <v>364</v>
      </c>
      <c r="O213" s="63" t="s">
        <v>336</v>
      </c>
      <c r="P213" t="s">
        <v>365</v>
      </c>
      <c r="Q213" s="63" t="s">
        <v>336</v>
      </c>
      <c r="R213" t="s">
        <v>366</v>
      </c>
      <c r="S213" s="63" t="s">
        <v>336</v>
      </c>
      <c r="T213" t="s">
        <v>367</v>
      </c>
      <c r="U213" s="63" t="s">
        <v>336</v>
      </c>
      <c r="V213" t="s">
        <v>368</v>
      </c>
      <c r="W213" s="63" t="s">
        <v>336</v>
      </c>
      <c r="X213" t="s">
        <v>369</v>
      </c>
      <c r="Y213" s="63" t="s">
        <v>336</v>
      </c>
      <c r="Z213" t="s">
        <v>370</v>
      </c>
      <c r="AA213" s="63" t="s">
        <v>336</v>
      </c>
      <c r="AB213" t="s">
        <v>371</v>
      </c>
      <c r="AC213" s="63" t="s">
        <v>336</v>
      </c>
      <c r="AD213" t="s">
        <v>372</v>
      </c>
    </row>
    <row r="214" spans="1:30" x14ac:dyDescent="0.2">
      <c r="K214" s="64">
        <v>0.12</v>
      </c>
      <c r="L214">
        <v>167</v>
      </c>
      <c r="M214" s="64">
        <v>0.5</v>
      </c>
      <c r="N214">
        <v>152</v>
      </c>
      <c r="O214" s="64">
        <v>2</v>
      </c>
      <c r="P214">
        <v>207</v>
      </c>
      <c r="Q214" s="64">
        <v>0.25</v>
      </c>
      <c r="R214">
        <v>161</v>
      </c>
      <c r="S214" s="64">
        <v>2</v>
      </c>
      <c r="T214">
        <v>207</v>
      </c>
      <c r="U214" s="64">
        <v>0.12</v>
      </c>
      <c r="V214">
        <v>147</v>
      </c>
      <c r="W214" s="64">
        <v>1</v>
      </c>
      <c r="X214">
        <v>208</v>
      </c>
      <c r="Y214" s="64">
        <v>0.5</v>
      </c>
      <c r="Z214">
        <v>200</v>
      </c>
      <c r="AA214" s="64">
        <v>32</v>
      </c>
      <c r="AB214">
        <v>98</v>
      </c>
      <c r="AC214" s="64">
        <v>1</v>
      </c>
      <c r="AD214">
        <v>144</v>
      </c>
    </row>
    <row r="215" spans="1:30" x14ac:dyDescent="0.2">
      <c r="K215" s="64">
        <v>0.25</v>
      </c>
      <c r="L215">
        <v>20</v>
      </c>
      <c r="M215" s="64">
        <v>1</v>
      </c>
      <c r="N215">
        <v>46</v>
      </c>
      <c r="O215" s="64">
        <v>16</v>
      </c>
      <c r="P215">
        <v>1</v>
      </c>
      <c r="Q215" s="64">
        <v>0.5</v>
      </c>
      <c r="R215">
        <v>16</v>
      </c>
      <c r="S215" s="64">
        <v>4</v>
      </c>
      <c r="T215">
        <v>1</v>
      </c>
      <c r="U215" s="64">
        <v>0.25</v>
      </c>
      <c r="V215">
        <v>25</v>
      </c>
      <c r="W215" s="64" t="s">
        <v>335</v>
      </c>
      <c r="Y215" s="64">
        <v>1</v>
      </c>
      <c r="Z215">
        <v>3</v>
      </c>
      <c r="AA215" s="64">
        <v>64</v>
      </c>
      <c r="AB215">
        <v>4</v>
      </c>
      <c r="AC215" s="64">
        <v>2</v>
      </c>
      <c r="AD215">
        <v>44</v>
      </c>
    </row>
    <row r="216" spans="1:30" x14ac:dyDescent="0.2">
      <c r="K216" s="64">
        <v>0.5</v>
      </c>
      <c r="L216">
        <v>10</v>
      </c>
      <c r="M216" s="64">
        <v>2</v>
      </c>
      <c r="N216">
        <v>8</v>
      </c>
      <c r="O216" s="64" t="s">
        <v>335</v>
      </c>
      <c r="Q216" s="64">
        <v>1</v>
      </c>
      <c r="R216">
        <v>4</v>
      </c>
      <c r="S216" s="64" t="s">
        <v>335</v>
      </c>
      <c r="U216" s="64">
        <v>0.5</v>
      </c>
      <c r="V216">
        <v>16</v>
      </c>
      <c r="W216" s="64" t="s">
        <v>337</v>
      </c>
      <c r="X216">
        <v>208</v>
      </c>
      <c r="Y216" s="64">
        <v>2</v>
      </c>
      <c r="Z216">
        <v>1</v>
      </c>
      <c r="AA216" s="64">
        <v>128</v>
      </c>
      <c r="AB216">
        <v>9</v>
      </c>
      <c r="AC216" s="64">
        <v>4</v>
      </c>
      <c r="AD216">
        <v>3</v>
      </c>
    </row>
    <row r="217" spans="1:30" x14ac:dyDescent="0.2">
      <c r="K217" s="64">
        <v>1</v>
      </c>
      <c r="L217">
        <v>4</v>
      </c>
      <c r="M217" s="64">
        <v>4</v>
      </c>
      <c r="N217">
        <v>2</v>
      </c>
      <c r="O217" s="64" t="s">
        <v>337</v>
      </c>
      <c r="P217">
        <v>208</v>
      </c>
      <c r="Q217" s="64">
        <v>2</v>
      </c>
      <c r="R217">
        <v>1</v>
      </c>
      <c r="S217" s="64" t="s">
        <v>337</v>
      </c>
      <c r="T217">
        <v>208</v>
      </c>
      <c r="U217" s="64">
        <v>1</v>
      </c>
      <c r="V217">
        <v>7</v>
      </c>
      <c r="Y217" s="64">
        <v>4</v>
      </c>
      <c r="Z217">
        <v>4</v>
      </c>
      <c r="AA217" s="64">
        <v>256</v>
      </c>
      <c r="AB217">
        <v>97</v>
      </c>
      <c r="AC217" s="64">
        <v>8</v>
      </c>
      <c r="AD217">
        <v>17</v>
      </c>
    </row>
    <row r="218" spans="1:30" x14ac:dyDescent="0.2">
      <c r="K218" s="64">
        <v>2</v>
      </c>
      <c r="L218">
        <v>3</v>
      </c>
      <c r="M218" s="64" t="s">
        <v>335</v>
      </c>
      <c r="Q218" s="64">
        <v>4</v>
      </c>
      <c r="R218">
        <v>26</v>
      </c>
      <c r="U218" s="64">
        <v>2</v>
      </c>
      <c r="V218">
        <v>4</v>
      </c>
      <c r="Y218" s="64" t="s">
        <v>335</v>
      </c>
      <c r="AA218" s="64" t="s">
        <v>335</v>
      </c>
      <c r="AC218" s="64" t="s">
        <v>335</v>
      </c>
    </row>
    <row r="219" spans="1:30" x14ac:dyDescent="0.2">
      <c r="K219" s="64">
        <v>4</v>
      </c>
      <c r="L219">
        <v>2</v>
      </c>
      <c r="M219" s="64" t="s">
        <v>337</v>
      </c>
      <c r="N219">
        <v>208</v>
      </c>
      <c r="Q219" s="64" t="s">
        <v>335</v>
      </c>
      <c r="U219" s="64">
        <v>4</v>
      </c>
      <c r="V219">
        <v>1</v>
      </c>
      <c r="Y219" s="64" t="s">
        <v>337</v>
      </c>
      <c r="Z219">
        <v>208</v>
      </c>
      <c r="AA219" s="64" t="s">
        <v>337</v>
      </c>
      <c r="AB219">
        <v>208</v>
      </c>
      <c r="AC219" s="64" t="s">
        <v>337</v>
      </c>
      <c r="AD219">
        <v>208</v>
      </c>
    </row>
    <row r="220" spans="1:30" x14ac:dyDescent="0.2">
      <c r="K220" s="64">
        <v>8</v>
      </c>
      <c r="L220">
        <v>2</v>
      </c>
      <c r="Q220" s="64" t="s">
        <v>337</v>
      </c>
      <c r="R220">
        <v>208</v>
      </c>
      <c r="U220" s="64">
        <v>8</v>
      </c>
      <c r="V220">
        <v>8</v>
      </c>
    </row>
    <row r="221" spans="1:30" x14ac:dyDescent="0.2">
      <c r="K221" s="64" t="s">
        <v>335</v>
      </c>
      <c r="U221" s="64" t="s">
        <v>335</v>
      </c>
    </row>
    <row r="222" spans="1:30" x14ac:dyDescent="0.2">
      <c r="K222" s="64" t="s">
        <v>337</v>
      </c>
      <c r="L222">
        <v>208</v>
      </c>
      <c r="U222" s="64" t="s">
        <v>337</v>
      </c>
      <c r="V222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8DD5-4702-47A5-A026-A0E3C840EB1E}">
  <dimension ref="A1:L219"/>
  <sheetViews>
    <sheetView workbookViewId="0">
      <selection activeCell="A110" sqref="A110:XFD110"/>
    </sheetView>
  </sheetViews>
  <sheetFormatPr baseColWidth="10" defaultColWidth="8.6640625" defaultRowHeight="15" x14ac:dyDescent="0.2"/>
  <cols>
    <col min="1" max="1" width="8.6640625" style="1"/>
    <col min="2" max="2" width="7.5" style="35" customWidth="1"/>
    <col min="3" max="4" width="19.33203125" style="1" customWidth="1"/>
    <col min="5" max="5" width="9.1640625" style="35" bestFit="1" customWidth="1"/>
    <col min="6" max="6" width="16.5" style="1" bestFit="1" customWidth="1"/>
    <col min="7" max="7" width="11.83203125" style="1" customWidth="1"/>
    <col min="8" max="10" width="11.83203125" style="35" customWidth="1"/>
    <col min="11" max="11" width="14" style="2" bestFit="1" customWidth="1"/>
    <col min="12" max="16384" width="8.6640625" style="1"/>
  </cols>
  <sheetData>
    <row r="1" spans="1:12" ht="32" x14ac:dyDescent="0.2">
      <c r="A1" s="1" t="s">
        <v>0</v>
      </c>
      <c r="B1" s="35" t="s">
        <v>1</v>
      </c>
      <c r="C1" s="36" t="s">
        <v>2</v>
      </c>
      <c r="D1" s="36" t="s">
        <v>180</v>
      </c>
      <c r="E1" s="37" t="s">
        <v>3</v>
      </c>
      <c r="F1" s="36" t="s">
        <v>4</v>
      </c>
      <c r="G1" s="36" t="s">
        <v>181</v>
      </c>
      <c r="H1" s="37" t="s">
        <v>5</v>
      </c>
      <c r="I1" s="37" t="s">
        <v>183</v>
      </c>
      <c r="J1" s="37" t="s">
        <v>75</v>
      </c>
      <c r="K1" s="38" t="s">
        <v>6</v>
      </c>
      <c r="L1" s="1" t="s">
        <v>7</v>
      </c>
    </row>
    <row r="2" spans="1:12" ht="16" x14ac:dyDescent="0.2">
      <c r="A2" s="1">
        <v>200225</v>
      </c>
      <c r="B2" s="35" t="s">
        <v>8</v>
      </c>
      <c r="D2" s="36" t="s">
        <v>180</v>
      </c>
      <c r="F2" s="1" cm="1">
        <f t="array" ref="F2">_xlfn.XLOOKUP(L2,'[2]PFChilton Accession Matching'!AP$2:AP209,'[2]PFChilton Accession Matching'!A$2:A209)</f>
        <v>2022088037</v>
      </c>
      <c r="G2" s="36" t="s">
        <v>181</v>
      </c>
      <c r="H2" s="35" cm="1">
        <f t="array" ref="H2">_xlfn.XLOOKUP(L2,'[2]PFChilton Accession Matching'!AP$2:AP209,'[2]PFChilton Accession Matching'!B$2:B209)</f>
        <v>3</v>
      </c>
      <c r="I2" s="35">
        <v>0</v>
      </c>
      <c r="K2" s="2" t="s">
        <v>9</v>
      </c>
      <c r="L2" s="1" t="str">
        <f>A2&amp;B2</f>
        <v>200225L</v>
      </c>
    </row>
    <row r="3" spans="1:12" ht="16" x14ac:dyDescent="0.2">
      <c r="A3" s="1">
        <v>201087</v>
      </c>
      <c r="B3" s="35" t="s">
        <v>11</v>
      </c>
      <c r="D3" s="36" t="s">
        <v>180</v>
      </c>
      <c r="F3" s="1" cm="1">
        <f t="array" ref="F3">_xlfn.XLOOKUP(L3,'[2]PFChilton Accession Matching'!AP$2:AP210,'[2]PFChilton Accession Matching'!A$2:A210)</f>
        <v>2022089969</v>
      </c>
      <c r="G3" s="36" t="s">
        <v>181</v>
      </c>
      <c r="H3" s="35" cm="1">
        <f t="array" ref="H3">_xlfn.XLOOKUP(L3,'[2]PFChilton Accession Matching'!AP$2:AP210,'[2]PFChilton Accession Matching'!B$2:B210)</f>
        <v>6</v>
      </c>
      <c r="I3" s="35">
        <v>0</v>
      </c>
      <c r="K3" s="2" t="s">
        <v>9</v>
      </c>
      <c r="L3" s="1" t="str">
        <f t="shared" ref="L3:L66" si="0">A3&amp;B3</f>
        <v>201087R</v>
      </c>
    </row>
    <row r="4" spans="1:12" ht="16" x14ac:dyDescent="0.2">
      <c r="A4" s="1">
        <v>201694</v>
      </c>
      <c r="B4" s="35" t="s">
        <v>8</v>
      </c>
      <c r="C4" s="1">
        <v>2022051698</v>
      </c>
      <c r="D4" s="36" t="s">
        <v>180</v>
      </c>
      <c r="E4" s="35">
        <v>23</v>
      </c>
      <c r="F4" s="1" cm="1">
        <f t="array" ref="F4">_xlfn.XLOOKUP(L4,'[2]PFChilton Accession Matching'!AP$2:AP211,'[2]PFChilton Accession Matching'!A$2:A211)</f>
        <v>2022081521</v>
      </c>
      <c r="G4" s="36" t="s">
        <v>181</v>
      </c>
      <c r="H4" s="35" cm="1">
        <f t="array" ref="H4">_xlfn.XLOOKUP(L4,'[2]PFChilton Accession Matching'!AP$2:AP211,'[2]PFChilton Accession Matching'!B$2:B211)</f>
        <v>1</v>
      </c>
      <c r="I4" s="35">
        <v>1</v>
      </c>
      <c r="K4" s="2" t="s">
        <v>9</v>
      </c>
      <c r="L4" s="1" t="str">
        <f t="shared" si="0"/>
        <v>201694L</v>
      </c>
    </row>
    <row r="5" spans="1:12" ht="16" x14ac:dyDescent="0.2">
      <c r="A5" s="1">
        <v>201724</v>
      </c>
      <c r="B5" s="35" t="s">
        <v>8</v>
      </c>
      <c r="D5" s="36" t="s">
        <v>180</v>
      </c>
      <c r="F5" s="1">
        <v>2022082708</v>
      </c>
      <c r="G5" s="36" t="s">
        <v>181</v>
      </c>
      <c r="H5" s="35">
        <v>1</v>
      </c>
      <c r="I5" s="35">
        <v>0</v>
      </c>
      <c r="K5" s="2" t="s">
        <v>9</v>
      </c>
      <c r="L5" s="1" t="str">
        <f t="shared" si="0"/>
        <v>201724L</v>
      </c>
    </row>
    <row r="6" spans="1:12" ht="16" x14ac:dyDescent="0.2">
      <c r="A6" s="1">
        <v>201724</v>
      </c>
      <c r="B6" s="35" t="s">
        <v>11</v>
      </c>
      <c r="C6" s="1">
        <v>2022056611</v>
      </c>
      <c r="D6" s="36" t="s">
        <v>180</v>
      </c>
      <c r="E6" s="35">
        <v>2</v>
      </c>
      <c r="F6" s="1">
        <v>2022082708</v>
      </c>
      <c r="G6" s="36" t="s">
        <v>181</v>
      </c>
      <c r="H6" s="35">
        <v>2</v>
      </c>
      <c r="I6" s="35">
        <v>1</v>
      </c>
      <c r="K6" s="2" t="s">
        <v>9</v>
      </c>
      <c r="L6" s="1" t="str">
        <f t="shared" si="0"/>
        <v>201724R</v>
      </c>
    </row>
    <row r="7" spans="1:12" ht="16" x14ac:dyDescent="0.2">
      <c r="A7" s="1">
        <v>201789</v>
      </c>
      <c r="B7" s="35" t="s">
        <v>11</v>
      </c>
      <c r="D7" s="36" t="s">
        <v>180</v>
      </c>
      <c r="F7" s="1" cm="1">
        <f t="array" ref="F7">_xlfn.XLOOKUP(L7,'[2]PFChilton Accession Matching'!AP$2:AP214,'[2]PFChilton Accession Matching'!A$2:A214)</f>
        <v>2022089969</v>
      </c>
      <c r="G7" s="36" t="s">
        <v>181</v>
      </c>
      <c r="H7" s="35" cm="1">
        <f t="array" ref="H7">_xlfn.XLOOKUP(L7,'[2]PFChilton Accession Matching'!AP$2:AP214,'[2]PFChilton Accession Matching'!B$2:B214)</f>
        <v>14</v>
      </c>
      <c r="I7" s="35">
        <v>0</v>
      </c>
      <c r="K7" s="2" t="s">
        <v>9</v>
      </c>
      <c r="L7" s="1" t="str">
        <f t="shared" si="0"/>
        <v>201789R</v>
      </c>
    </row>
    <row r="8" spans="1:12" ht="16" x14ac:dyDescent="0.2">
      <c r="A8" s="1">
        <v>201801</v>
      </c>
      <c r="B8" s="35" t="s">
        <v>11</v>
      </c>
      <c r="C8" s="1">
        <v>2022053816</v>
      </c>
      <c r="D8" s="36" t="s">
        <v>180</v>
      </c>
      <c r="E8" s="35">
        <v>10</v>
      </c>
      <c r="F8" s="1">
        <v>2022082708</v>
      </c>
      <c r="G8" s="36" t="s">
        <v>181</v>
      </c>
      <c r="H8" s="35">
        <v>4</v>
      </c>
      <c r="I8" s="35">
        <v>1</v>
      </c>
      <c r="K8" s="2" t="s">
        <v>9</v>
      </c>
      <c r="L8" s="1" t="str">
        <f t="shared" si="0"/>
        <v>201801R</v>
      </c>
    </row>
    <row r="9" spans="1:12" ht="16" x14ac:dyDescent="0.2">
      <c r="A9" s="1">
        <v>202157</v>
      </c>
      <c r="B9" s="35" t="s">
        <v>8</v>
      </c>
      <c r="D9" s="36" t="s">
        <v>180</v>
      </c>
      <c r="F9" s="1" cm="1">
        <f t="array" ref="F9">_xlfn.XLOOKUP(L9,'[2]PFChilton Accession Matching'!AP$2:AP216,'[2]PFChilton Accession Matching'!A$2:A216)</f>
        <v>2022085223</v>
      </c>
      <c r="G9" s="36" t="s">
        <v>181</v>
      </c>
      <c r="H9" s="35" cm="1">
        <f t="array" ref="H9">_xlfn.XLOOKUP(L9,'[2]PFChilton Accession Matching'!AP$2:AP216,'[2]PFChilton Accession Matching'!B$2:B216)</f>
        <v>3</v>
      </c>
      <c r="I9" s="35">
        <v>0</v>
      </c>
      <c r="K9" s="2" t="s">
        <v>9</v>
      </c>
      <c r="L9" s="1" t="str">
        <f t="shared" si="0"/>
        <v>202157L</v>
      </c>
    </row>
    <row r="10" spans="1:12" ht="16" x14ac:dyDescent="0.2">
      <c r="A10" s="1">
        <v>202157</v>
      </c>
      <c r="B10" s="35" t="s">
        <v>11</v>
      </c>
      <c r="C10" s="1">
        <v>2022063389</v>
      </c>
      <c r="D10" s="36" t="s">
        <v>180</v>
      </c>
      <c r="E10" s="35">
        <v>10</v>
      </c>
      <c r="F10" s="1" cm="1">
        <f t="array" ref="F10">_xlfn.XLOOKUP(L10,'[2]PFChilton Accession Matching'!AP$2:AP217,'[2]PFChilton Accession Matching'!A$2:A217)</f>
        <v>2022085223</v>
      </c>
      <c r="G10" s="36" t="s">
        <v>181</v>
      </c>
      <c r="H10" s="35" cm="1">
        <f t="array" ref="H10">_xlfn.XLOOKUP(L10,'[2]PFChilton Accession Matching'!AP$2:AP217,'[2]PFChilton Accession Matching'!B$2:B217)</f>
        <v>4</v>
      </c>
      <c r="I10" s="35">
        <v>1</v>
      </c>
      <c r="K10" s="2" t="s">
        <v>9</v>
      </c>
      <c r="L10" s="1" t="str">
        <f t="shared" si="0"/>
        <v>202157R</v>
      </c>
    </row>
    <row r="11" spans="1:12" ht="16" x14ac:dyDescent="0.2">
      <c r="A11" s="1">
        <v>202915</v>
      </c>
      <c r="B11" s="35" t="s">
        <v>11</v>
      </c>
      <c r="D11" s="36" t="s">
        <v>180</v>
      </c>
      <c r="F11" s="1" cm="1">
        <f t="array" ref="F11">_xlfn.XLOOKUP(L11,'[2]PFChilton Accession Matching'!AP$2:AP218,'[2]PFChilton Accession Matching'!A$2:A218)</f>
        <v>2022081521</v>
      </c>
      <c r="G11" s="36" t="s">
        <v>181</v>
      </c>
      <c r="H11" s="35" cm="1">
        <f t="array" ref="H11">_xlfn.XLOOKUP(L11,'[2]PFChilton Accession Matching'!AP$2:AP218,'[2]PFChilton Accession Matching'!B$2:B218)</f>
        <v>4</v>
      </c>
      <c r="I11" s="35">
        <v>0</v>
      </c>
      <c r="K11" s="2" t="s">
        <v>9</v>
      </c>
      <c r="L11" s="1" t="str">
        <f t="shared" si="0"/>
        <v>202915R</v>
      </c>
    </row>
    <row r="12" spans="1:12" ht="16" x14ac:dyDescent="0.2">
      <c r="A12" s="1">
        <v>203047</v>
      </c>
      <c r="B12" s="35" t="s">
        <v>11</v>
      </c>
      <c r="C12" s="1">
        <v>2022058671</v>
      </c>
      <c r="D12" s="36" t="s">
        <v>180</v>
      </c>
      <c r="E12" s="35">
        <v>34</v>
      </c>
      <c r="F12" s="1" cm="1">
        <f t="array" ref="F12">_xlfn.XLOOKUP(L12,'[2]PFChilton Accession Matching'!AP$2:AP219,'[2]PFChilton Accession Matching'!A$2:A219)</f>
        <v>2022081521</v>
      </c>
      <c r="G12" s="36" t="s">
        <v>181</v>
      </c>
      <c r="H12" s="35" cm="1">
        <f t="array" ref="H12">_xlfn.XLOOKUP(L12,'[2]PFChilton Accession Matching'!AP$2:AP219,'[2]PFChilton Accession Matching'!B$2:B219)</f>
        <v>6</v>
      </c>
      <c r="I12" s="35">
        <v>1</v>
      </c>
      <c r="K12" s="2" t="s">
        <v>9</v>
      </c>
      <c r="L12" s="1" t="str">
        <f t="shared" si="0"/>
        <v>203047R</v>
      </c>
    </row>
    <row r="13" spans="1:12" ht="16" x14ac:dyDescent="0.2">
      <c r="A13" s="1">
        <v>203638</v>
      </c>
      <c r="B13" s="35" t="s">
        <v>8</v>
      </c>
      <c r="D13" s="36" t="s">
        <v>180</v>
      </c>
      <c r="F13" s="1" cm="1">
        <f t="array" ref="F13">_xlfn.XLOOKUP(L13,'[2]PFChilton Accession Matching'!AP$2:AP220,'[2]PFChilton Accession Matching'!A$2:A220)</f>
        <v>2022078856</v>
      </c>
      <c r="G13" s="36" t="s">
        <v>181</v>
      </c>
      <c r="H13" s="35" cm="1">
        <f t="array" ref="H13">_xlfn.XLOOKUP(L13,'[2]PFChilton Accession Matching'!AP$2:AP220,'[2]PFChilton Accession Matching'!B$2:B220)</f>
        <v>3</v>
      </c>
      <c r="I13" s="35">
        <v>0</v>
      </c>
      <c r="K13" s="2" t="s">
        <v>9</v>
      </c>
      <c r="L13" s="1" t="str">
        <f t="shared" si="0"/>
        <v>203638L</v>
      </c>
    </row>
    <row r="14" spans="1:12" ht="16" x14ac:dyDescent="0.2">
      <c r="A14" s="1">
        <v>203638</v>
      </c>
      <c r="B14" s="35" t="s">
        <v>11</v>
      </c>
      <c r="D14" s="36" t="s">
        <v>180</v>
      </c>
      <c r="F14" s="1" cm="1">
        <f t="array" ref="F14">_xlfn.XLOOKUP(L14,'[2]PFChilton Accession Matching'!AP$2:AP221,'[2]PFChilton Accession Matching'!A$2:A221)</f>
        <v>2022078856</v>
      </c>
      <c r="G14" s="36" t="s">
        <v>181</v>
      </c>
      <c r="H14" s="35" cm="1">
        <f t="array" ref="H14">_xlfn.XLOOKUP(L14,'[2]PFChilton Accession Matching'!AP$2:AP221,'[2]PFChilton Accession Matching'!B$2:B221)</f>
        <v>4</v>
      </c>
      <c r="I14" s="35">
        <v>0</v>
      </c>
      <c r="K14" s="2" t="s">
        <v>9</v>
      </c>
      <c r="L14" s="1" t="str">
        <f t="shared" si="0"/>
        <v>203638R</v>
      </c>
    </row>
    <row r="15" spans="1:12" ht="16" x14ac:dyDescent="0.2">
      <c r="A15" s="1">
        <v>203783</v>
      </c>
      <c r="B15" s="35" t="s">
        <v>8</v>
      </c>
      <c r="D15" s="36" t="s">
        <v>180</v>
      </c>
      <c r="F15" s="1" cm="1">
        <f t="array" ref="F15">_xlfn.XLOOKUP(L15,'[2]PFChilton Accession Matching'!AP$2:AP222,'[2]PFChilton Accession Matching'!A$2:A222)</f>
        <v>2022078856</v>
      </c>
      <c r="G15" s="36" t="s">
        <v>181</v>
      </c>
      <c r="H15" s="35" cm="1">
        <f t="array" ref="H15">_xlfn.XLOOKUP(L15,'[2]PFChilton Accession Matching'!AP$2:AP222,'[2]PFChilton Accession Matching'!B$2:B222)</f>
        <v>5</v>
      </c>
      <c r="I15" s="35">
        <v>0</v>
      </c>
      <c r="K15" s="2" t="s">
        <v>9</v>
      </c>
      <c r="L15" s="1" t="str">
        <f t="shared" si="0"/>
        <v>203783L</v>
      </c>
    </row>
    <row r="16" spans="1:12" ht="16" x14ac:dyDescent="0.2">
      <c r="A16" s="1">
        <v>203783</v>
      </c>
      <c r="B16" s="35" t="s">
        <v>11</v>
      </c>
      <c r="D16" s="36" t="s">
        <v>180</v>
      </c>
      <c r="F16" s="1" cm="1">
        <f t="array" ref="F16">_xlfn.XLOOKUP(L16,'[2]PFChilton Accession Matching'!AP$2:AP223,'[2]PFChilton Accession Matching'!A$2:A223)</f>
        <v>2022078856</v>
      </c>
      <c r="G16" s="36" t="s">
        <v>181</v>
      </c>
      <c r="H16" s="35" cm="1">
        <f t="array" ref="H16">_xlfn.XLOOKUP(L16,'[2]PFChilton Accession Matching'!AP$2:AP223,'[2]PFChilton Accession Matching'!B$2:B223)</f>
        <v>6</v>
      </c>
      <c r="I16" s="35">
        <v>0</v>
      </c>
      <c r="K16" s="2" t="s">
        <v>9</v>
      </c>
      <c r="L16" s="1" t="str">
        <f t="shared" si="0"/>
        <v>203783R</v>
      </c>
    </row>
    <row r="17" spans="1:12" ht="16" x14ac:dyDescent="0.2">
      <c r="A17" s="1">
        <v>203913</v>
      </c>
      <c r="B17" s="35" t="s">
        <v>8</v>
      </c>
      <c r="D17" s="36" t="s">
        <v>180</v>
      </c>
      <c r="F17" s="1" cm="1">
        <f t="array" ref="F17">_xlfn.XLOOKUP(L17,'[2]PFChilton Accession Matching'!AP$2:AP224,'[2]PFChilton Accession Matching'!A$2:A224)</f>
        <v>2022092150</v>
      </c>
      <c r="G17" s="36" t="s">
        <v>181</v>
      </c>
      <c r="H17" s="35" cm="1">
        <f t="array" ref="H17">_xlfn.XLOOKUP(L17,'[2]PFChilton Accession Matching'!AP$2:AP224,'[2]PFChilton Accession Matching'!B$2:B224)</f>
        <v>7</v>
      </c>
      <c r="I17" s="35">
        <v>0</v>
      </c>
      <c r="K17" s="2" t="s">
        <v>9</v>
      </c>
      <c r="L17" s="1" t="str">
        <f t="shared" si="0"/>
        <v>203913L</v>
      </c>
    </row>
    <row r="18" spans="1:12" ht="16" x14ac:dyDescent="0.2">
      <c r="A18" s="1">
        <v>204194</v>
      </c>
      <c r="B18" s="35" t="s">
        <v>8</v>
      </c>
      <c r="D18" s="36" t="s">
        <v>180</v>
      </c>
      <c r="F18" s="1">
        <v>2022082708</v>
      </c>
      <c r="G18" s="36" t="s">
        <v>181</v>
      </c>
      <c r="H18" s="35">
        <v>5</v>
      </c>
      <c r="I18" s="35">
        <v>0</v>
      </c>
      <c r="K18" s="2" t="s">
        <v>9</v>
      </c>
      <c r="L18" s="1" t="str">
        <f t="shared" si="0"/>
        <v>204194L</v>
      </c>
    </row>
    <row r="19" spans="1:12" ht="16" x14ac:dyDescent="0.2">
      <c r="A19" s="1">
        <v>206196</v>
      </c>
      <c r="B19" s="35" t="s">
        <v>11</v>
      </c>
      <c r="D19" s="36" t="s">
        <v>180</v>
      </c>
      <c r="F19" s="1" cm="1">
        <f t="array" ref="F19">_xlfn.XLOOKUP(L19,'[2]PFChilton Accession Matching'!AP$2:AP226,'[2]PFChilton Accession Matching'!A$2:A226)</f>
        <v>2022085223</v>
      </c>
      <c r="G19" s="36" t="s">
        <v>181</v>
      </c>
      <c r="H19" s="35" cm="1">
        <f t="array" ref="H19">_xlfn.XLOOKUP(L19,'[2]PFChilton Accession Matching'!AP$2:AP226,'[2]PFChilton Accession Matching'!B$2:B226)</f>
        <v>12</v>
      </c>
      <c r="I19" s="35">
        <v>0</v>
      </c>
      <c r="K19" s="2" t="s">
        <v>9</v>
      </c>
      <c r="L19" s="1" t="str">
        <f t="shared" si="0"/>
        <v>206196R</v>
      </c>
    </row>
    <row r="20" spans="1:12" ht="16" x14ac:dyDescent="0.2">
      <c r="A20" s="1">
        <v>206368</v>
      </c>
      <c r="B20" s="35" t="s">
        <v>11</v>
      </c>
      <c r="D20" s="36" t="s">
        <v>180</v>
      </c>
      <c r="F20" s="1" cm="1">
        <f t="array" ref="F20">_xlfn.XLOOKUP(L20,'[2]PFChilton Accession Matching'!AP$2:AP227,'[2]PFChilton Accession Matching'!A$2:A227)</f>
        <v>2022089969</v>
      </c>
      <c r="G20" s="36" t="s">
        <v>181</v>
      </c>
      <c r="H20" s="35" cm="1">
        <f t="array" ref="H20">_xlfn.XLOOKUP(L20,'[2]PFChilton Accession Matching'!AP$2:AP227,'[2]PFChilton Accession Matching'!B$2:B227)</f>
        <v>18</v>
      </c>
      <c r="I20" s="35">
        <v>0</v>
      </c>
      <c r="K20" s="2" t="s">
        <v>9</v>
      </c>
      <c r="L20" s="1" t="str">
        <f t="shared" si="0"/>
        <v>206368R</v>
      </c>
    </row>
    <row r="21" spans="1:12" ht="16" x14ac:dyDescent="0.2">
      <c r="A21" s="1">
        <v>206441</v>
      </c>
      <c r="B21" s="35" t="s">
        <v>8</v>
      </c>
      <c r="D21" s="36" t="s">
        <v>180</v>
      </c>
      <c r="F21" s="1" cm="1">
        <f t="array" ref="F21">_xlfn.XLOOKUP(L21,'[2]PFChilton Accession Matching'!AP$2:AP228,'[2]PFChilton Accession Matching'!A$2:A228)</f>
        <v>2022085223</v>
      </c>
      <c r="G21" s="36" t="s">
        <v>181</v>
      </c>
      <c r="H21" s="35" cm="1">
        <f t="array" ref="H21">_xlfn.XLOOKUP(L21,'[2]PFChilton Accession Matching'!AP$2:AP228,'[2]PFChilton Accession Matching'!B$2:B228)</f>
        <v>13</v>
      </c>
      <c r="I21" s="35">
        <v>0</v>
      </c>
      <c r="K21" s="2" t="s">
        <v>9</v>
      </c>
      <c r="L21" s="1" t="str">
        <f t="shared" si="0"/>
        <v>206441L</v>
      </c>
    </row>
    <row r="22" spans="1:12" ht="16" x14ac:dyDescent="0.2">
      <c r="A22" s="1">
        <v>206441</v>
      </c>
      <c r="B22" s="35" t="s">
        <v>11</v>
      </c>
      <c r="D22" s="36" t="s">
        <v>180</v>
      </c>
      <c r="F22" s="1" cm="1">
        <f t="array" ref="F22">_xlfn.XLOOKUP(L22,'[2]PFChilton Accession Matching'!AP$2:AP229,'[2]PFChilton Accession Matching'!A$2:A229)</f>
        <v>2022085223</v>
      </c>
      <c r="G22" s="36" t="s">
        <v>181</v>
      </c>
      <c r="H22" s="35" cm="1">
        <f t="array" ref="H22">_xlfn.XLOOKUP(L22,'[2]PFChilton Accession Matching'!AP$2:AP229,'[2]PFChilton Accession Matching'!B$2:B229)</f>
        <v>14</v>
      </c>
      <c r="I22" s="35">
        <v>0</v>
      </c>
      <c r="K22" s="2" t="s">
        <v>9</v>
      </c>
      <c r="L22" s="1" t="str">
        <f t="shared" si="0"/>
        <v>206441R</v>
      </c>
    </row>
    <row r="23" spans="1:12" ht="16" x14ac:dyDescent="0.2">
      <c r="A23" s="1">
        <v>206482</v>
      </c>
      <c r="B23" s="35" t="s">
        <v>8</v>
      </c>
      <c r="C23" s="1">
        <v>2022058671</v>
      </c>
      <c r="D23" s="36" t="s">
        <v>180</v>
      </c>
      <c r="E23" s="35">
        <v>89</v>
      </c>
      <c r="F23" s="1" cm="1">
        <f t="array" ref="F23">_xlfn.XLOOKUP(L23,'[2]PFChilton Accession Matching'!AP$2:AP230,'[2]PFChilton Accession Matching'!A$2:A230)</f>
        <v>2022085223</v>
      </c>
      <c r="G23" s="36" t="s">
        <v>181</v>
      </c>
      <c r="H23" s="35" cm="1">
        <f t="array" ref="H23">_xlfn.XLOOKUP(L23,'[2]PFChilton Accession Matching'!AP$2:AP230,'[2]PFChilton Accession Matching'!B$2:B230)</f>
        <v>15</v>
      </c>
      <c r="I23" s="35">
        <v>1</v>
      </c>
      <c r="K23" s="2" t="s">
        <v>9</v>
      </c>
      <c r="L23" s="1" t="str">
        <f t="shared" si="0"/>
        <v>206482L</v>
      </c>
    </row>
    <row r="24" spans="1:12" ht="16" x14ac:dyDescent="0.2">
      <c r="A24" s="1">
        <v>400443</v>
      </c>
      <c r="B24" s="35" t="s">
        <v>11</v>
      </c>
      <c r="C24" s="1">
        <v>2022063389</v>
      </c>
      <c r="D24" s="36" t="s">
        <v>180</v>
      </c>
      <c r="E24" s="35">
        <v>44</v>
      </c>
      <c r="F24" s="1" cm="1">
        <f t="array" ref="F24">_xlfn.XLOOKUP(L24,'[2]PFChilton Accession Matching'!AP$2:AP231,'[2]PFChilton Accession Matching'!A$2:A231)</f>
        <v>2022089969</v>
      </c>
      <c r="G24" s="36" t="s">
        <v>181</v>
      </c>
      <c r="H24" s="35" cm="1">
        <f t="array" ref="H24">_xlfn.XLOOKUP(L24,'[2]PFChilton Accession Matching'!AP$2:AP231,'[2]PFChilton Accession Matching'!B$2:B231)</f>
        <v>26</v>
      </c>
      <c r="I24" s="35">
        <v>1</v>
      </c>
      <c r="K24" s="2" t="s">
        <v>9</v>
      </c>
      <c r="L24" s="1" t="str">
        <f t="shared" si="0"/>
        <v>400443R</v>
      </c>
    </row>
    <row r="25" spans="1:12" ht="16" x14ac:dyDescent="0.2">
      <c r="A25" s="1">
        <v>400683</v>
      </c>
      <c r="B25" s="35" t="s">
        <v>8</v>
      </c>
      <c r="D25" s="36" t="s">
        <v>180</v>
      </c>
      <c r="F25" s="1" cm="1">
        <f t="array" ref="F25">_xlfn.XLOOKUP(L25,'[2]PFChilton Accession Matching'!AP$2:AP232,'[2]PFChilton Accession Matching'!A$2:A232)</f>
        <v>2022071971</v>
      </c>
      <c r="G25" s="36" t="s">
        <v>181</v>
      </c>
      <c r="H25" s="35" cm="1">
        <f t="array" ref="H25">_xlfn.XLOOKUP(L25,'[2]PFChilton Accession Matching'!AP$2:AP232,'[2]PFChilton Accession Matching'!B$2:B232)</f>
        <v>5</v>
      </c>
      <c r="I25" s="35">
        <v>0</v>
      </c>
      <c r="K25" s="2" t="s">
        <v>9</v>
      </c>
      <c r="L25" s="1" t="str">
        <f t="shared" si="0"/>
        <v>400683L</v>
      </c>
    </row>
    <row r="26" spans="1:12" ht="16" x14ac:dyDescent="0.2">
      <c r="A26" s="1">
        <v>400971</v>
      </c>
      <c r="B26" s="35" t="s">
        <v>11</v>
      </c>
      <c r="D26" s="36" t="s">
        <v>180</v>
      </c>
      <c r="F26" s="1" cm="1">
        <f t="array" ref="F26">_xlfn.XLOOKUP(L26,'[2]PFChilton Accession Matching'!AP$2:AP233,'[2]PFChilton Accession Matching'!A$2:A233)</f>
        <v>2022085223</v>
      </c>
      <c r="G26" s="36" t="s">
        <v>181</v>
      </c>
      <c r="H26" s="35" cm="1">
        <f t="array" ref="H26">_xlfn.XLOOKUP(L26,'[2]PFChilton Accession Matching'!AP$2:AP233,'[2]PFChilton Accession Matching'!B$2:B233)</f>
        <v>20</v>
      </c>
      <c r="I26" s="35">
        <v>0</v>
      </c>
      <c r="K26" s="2" t="s">
        <v>9</v>
      </c>
      <c r="L26" s="1" t="str">
        <f t="shared" si="0"/>
        <v>400971R</v>
      </c>
    </row>
    <row r="27" spans="1:12" ht="16" x14ac:dyDescent="0.2">
      <c r="A27" s="1">
        <v>401133</v>
      </c>
      <c r="B27" s="35" t="s">
        <v>8</v>
      </c>
      <c r="D27" s="36" t="s">
        <v>180</v>
      </c>
      <c r="F27" s="1" cm="1">
        <f t="array" ref="F27">_xlfn.XLOOKUP(L27,'[2]PFChilton Accession Matching'!AP$2:AP234,'[2]PFChilton Accession Matching'!A$2:A234)</f>
        <v>2022071971</v>
      </c>
      <c r="G27" s="36" t="s">
        <v>181</v>
      </c>
      <c r="H27" s="35" cm="1">
        <f t="array" ref="H27">_xlfn.XLOOKUP(L27,'[2]PFChilton Accession Matching'!AP$2:AP234,'[2]PFChilton Accession Matching'!B$2:B234)</f>
        <v>7</v>
      </c>
      <c r="I27" s="35">
        <v>0</v>
      </c>
      <c r="K27" s="2" t="s">
        <v>9</v>
      </c>
      <c r="L27" s="1" t="str">
        <f t="shared" si="0"/>
        <v>401133L</v>
      </c>
    </row>
    <row r="28" spans="1:12" ht="16" x14ac:dyDescent="0.2">
      <c r="A28" s="1">
        <v>401594</v>
      </c>
      <c r="B28" s="35" t="s">
        <v>8</v>
      </c>
      <c r="C28" s="1">
        <v>2022058671</v>
      </c>
      <c r="D28" s="36" t="s">
        <v>180</v>
      </c>
      <c r="E28" s="35">
        <v>129</v>
      </c>
      <c r="F28" s="1" cm="1">
        <f t="array" ref="F28">_xlfn.XLOOKUP(L28,'[2]PFChilton Accession Matching'!AP$2:AP235,'[2]PFChilton Accession Matching'!A$2:A235)</f>
        <v>2022081521</v>
      </c>
      <c r="G28" s="36" t="s">
        <v>181</v>
      </c>
      <c r="H28" s="35" cm="1">
        <f t="array" ref="H28">_xlfn.XLOOKUP(L28,'[2]PFChilton Accession Matching'!AP$2:AP235,'[2]PFChilton Accession Matching'!B$2:B235)</f>
        <v>11</v>
      </c>
      <c r="I28" s="35">
        <v>1</v>
      </c>
      <c r="K28" s="2" t="s">
        <v>9</v>
      </c>
      <c r="L28" s="1" t="str">
        <f t="shared" si="0"/>
        <v>401594L</v>
      </c>
    </row>
    <row r="29" spans="1:12" ht="16" x14ac:dyDescent="0.2">
      <c r="A29" s="1">
        <v>401594</v>
      </c>
      <c r="B29" s="35" t="s">
        <v>11</v>
      </c>
      <c r="D29" s="36" t="s">
        <v>180</v>
      </c>
      <c r="F29" s="1" cm="1">
        <f t="array" ref="F29">_xlfn.XLOOKUP(L29,'[2]PFChilton Accession Matching'!AP$2:AP236,'[2]PFChilton Accession Matching'!A$2:A236)</f>
        <v>2022081521</v>
      </c>
      <c r="G29" s="36" t="s">
        <v>181</v>
      </c>
      <c r="H29" s="35" cm="1">
        <f t="array" ref="H29">_xlfn.XLOOKUP(L29,'[2]PFChilton Accession Matching'!AP$2:AP236,'[2]PFChilton Accession Matching'!B$2:B236)</f>
        <v>12</v>
      </c>
      <c r="I29" s="35">
        <v>0</v>
      </c>
      <c r="K29" s="2" t="s">
        <v>9</v>
      </c>
      <c r="L29" s="1" t="str">
        <f t="shared" si="0"/>
        <v>401594R</v>
      </c>
    </row>
    <row r="30" spans="1:12" ht="16" x14ac:dyDescent="0.2">
      <c r="A30" s="1">
        <v>401899</v>
      </c>
      <c r="B30" s="35" t="s">
        <v>11</v>
      </c>
      <c r="D30" s="36" t="s">
        <v>180</v>
      </c>
      <c r="F30" s="1" cm="1">
        <f t="array" ref="F30">_xlfn.XLOOKUP(L30,'[2]PFChilton Accession Matching'!AP$2:AP237,'[2]PFChilton Accession Matching'!A$2:A237)</f>
        <v>2022088037</v>
      </c>
      <c r="G30" s="36" t="s">
        <v>181</v>
      </c>
      <c r="H30" s="35" cm="1">
        <f t="array" ref="H30">_xlfn.XLOOKUP(L30,'[2]PFChilton Accession Matching'!AP$2:AP237,'[2]PFChilton Accession Matching'!B$2:B237)</f>
        <v>10</v>
      </c>
      <c r="I30" s="35">
        <v>0</v>
      </c>
      <c r="K30" s="2" t="s">
        <v>9</v>
      </c>
      <c r="L30" s="1" t="str">
        <f t="shared" si="0"/>
        <v>401899R</v>
      </c>
    </row>
    <row r="31" spans="1:12" ht="16" x14ac:dyDescent="0.2">
      <c r="A31" s="1">
        <v>401945</v>
      </c>
      <c r="B31" s="35" t="s">
        <v>8</v>
      </c>
      <c r="D31" s="36" t="s">
        <v>180</v>
      </c>
      <c r="F31" s="1" cm="1">
        <f t="array" ref="F31">_xlfn.XLOOKUP(L31,'[2]PFChilton Accession Matching'!AP$2:AP238,'[2]PFChilton Accession Matching'!A$2:A238)</f>
        <v>2022089969</v>
      </c>
      <c r="G31" s="36" t="s">
        <v>181</v>
      </c>
      <c r="H31" s="35" cm="1">
        <f t="array" ref="H31">_xlfn.XLOOKUP(L31,'[2]PFChilton Accession Matching'!AP$2:AP238,'[2]PFChilton Accession Matching'!B$2:B238)</f>
        <v>29</v>
      </c>
      <c r="I31" s="35">
        <v>0</v>
      </c>
      <c r="K31" s="2" t="s">
        <v>9</v>
      </c>
      <c r="L31" s="1" t="str">
        <f t="shared" si="0"/>
        <v>401945L</v>
      </c>
    </row>
    <row r="32" spans="1:12" ht="16" x14ac:dyDescent="0.2">
      <c r="A32" s="1">
        <v>402235</v>
      </c>
      <c r="B32" s="35" t="s">
        <v>11</v>
      </c>
      <c r="D32" s="36" t="s">
        <v>180</v>
      </c>
      <c r="F32" s="1" cm="1">
        <f t="array" ref="F32">_xlfn.XLOOKUP(L32,'[2]PFChilton Accession Matching'!AP$2:AP239,'[2]PFChilton Accession Matching'!A$2:A239)</f>
        <v>2022081521</v>
      </c>
      <c r="G32" s="36" t="s">
        <v>181</v>
      </c>
      <c r="H32" s="35" cm="1">
        <f t="array" ref="H32">_xlfn.XLOOKUP(L32,'[2]PFChilton Accession Matching'!AP$2:AP239,'[2]PFChilton Accession Matching'!B$2:B239)</f>
        <v>14</v>
      </c>
      <c r="I32" s="35">
        <v>0</v>
      </c>
      <c r="K32" s="2" t="s">
        <v>9</v>
      </c>
      <c r="L32" s="1" t="str">
        <f t="shared" si="0"/>
        <v>402235R</v>
      </c>
    </row>
    <row r="33" spans="1:12" ht="16" x14ac:dyDescent="0.2">
      <c r="A33" s="1">
        <v>402301</v>
      </c>
      <c r="B33" s="35" t="s">
        <v>8</v>
      </c>
      <c r="D33" s="36" t="s">
        <v>180</v>
      </c>
      <c r="F33" s="1" cm="1">
        <f t="array" ref="F33">_xlfn.XLOOKUP(L33,'[2]PFChilton Accession Matching'!AP$2:AP240,'[2]PFChilton Accession Matching'!A$2:A240)</f>
        <v>2022085223</v>
      </c>
      <c r="G33" s="36" t="s">
        <v>181</v>
      </c>
      <c r="H33" s="35" cm="1">
        <f t="array" ref="H33">_xlfn.XLOOKUP(L33,'[2]PFChilton Accession Matching'!AP$2:AP240,'[2]PFChilton Accession Matching'!B$2:B240)</f>
        <v>25</v>
      </c>
      <c r="I33" s="35">
        <v>0</v>
      </c>
      <c r="K33" s="2" t="s">
        <v>9</v>
      </c>
      <c r="L33" s="1" t="str">
        <f t="shared" si="0"/>
        <v>402301L</v>
      </c>
    </row>
    <row r="34" spans="1:12" ht="16" x14ac:dyDescent="0.2">
      <c r="A34" s="1">
        <v>403585</v>
      </c>
      <c r="B34" s="35" t="s">
        <v>11</v>
      </c>
      <c r="D34" s="36" t="s">
        <v>180</v>
      </c>
      <c r="F34" s="1" cm="1">
        <f t="array" ref="F34">_xlfn.XLOOKUP(L34,'[2]PFChilton Accession Matching'!AP$2:AP241,'[2]PFChilton Accession Matching'!A$2:A241)</f>
        <v>2022088037</v>
      </c>
      <c r="G34" s="36" t="s">
        <v>181</v>
      </c>
      <c r="H34" s="35" cm="1">
        <f t="array" ref="H34">_xlfn.XLOOKUP(L34,'[2]PFChilton Accession Matching'!AP$2:AP241,'[2]PFChilton Accession Matching'!B$2:B241)</f>
        <v>18</v>
      </c>
      <c r="I34" s="35">
        <v>0</v>
      </c>
      <c r="K34" s="2" t="s">
        <v>9</v>
      </c>
      <c r="L34" s="1" t="str">
        <f t="shared" si="0"/>
        <v>403585R</v>
      </c>
    </row>
    <row r="35" spans="1:12" ht="16" x14ac:dyDescent="0.2">
      <c r="A35" s="1">
        <v>403625</v>
      </c>
      <c r="B35" s="35" t="s">
        <v>11</v>
      </c>
      <c r="D35" s="36" t="s">
        <v>180</v>
      </c>
      <c r="F35" s="1">
        <v>2022082708</v>
      </c>
      <c r="G35" s="36" t="s">
        <v>181</v>
      </c>
      <c r="H35" s="35">
        <v>12</v>
      </c>
      <c r="I35" s="35">
        <v>0</v>
      </c>
      <c r="K35" s="2" t="s">
        <v>9</v>
      </c>
      <c r="L35" s="1" t="str">
        <f t="shared" si="0"/>
        <v>403625R</v>
      </c>
    </row>
    <row r="36" spans="1:12" ht="16" x14ac:dyDescent="0.2">
      <c r="A36" s="1">
        <v>403886</v>
      </c>
      <c r="B36" s="35" t="s">
        <v>11</v>
      </c>
      <c r="C36" s="1">
        <v>2022061227</v>
      </c>
      <c r="D36" s="36" t="s">
        <v>180</v>
      </c>
      <c r="E36" s="35">
        <v>20</v>
      </c>
      <c r="F36" s="1">
        <v>2022082708</v>
      </c>
      <c r="G36" s="36" t="s">
        <v>181</v>
      </c>
      <c r="H36" s="35">
        <v>14</v>
      </c>
      <c r="I36" s="35">
        <v>1</v>
      </c>
      <c r="K36" s="2" t="s">
        <v>9</v>
      </c>
      <c r="L36" s="1" t="str">
        <f t="shared" si="0"/>
        <v>403886R</v>
      </c>
    </row>
    <row r="37" spans="1:12" ht="16" x14ac:dyDescent="0.2">
      <c r="A37" s="1">
        <v>403989</v>
      </c>
      <c r="B37" s="35" t="s">
        <v>8</v>
      </c>
      <c r="D37" s="36" t="s">
        <v>180</v>
      </c>
      <c r="F37" s="1" cm="1">
        <f t="array" ref="F37">_xlfn.XLOOKUP(L37,'[2]PFChilton Accession Matching'!AP$2:AP244,'[2]PFChilton Accession Matching'!A$2:A244)</f>
        <v>2022088037</v>
      </c>
      <c r="G37" s="36" t="s">
        <v>181</v>
      </c>
      <c r="H37" s="35" cm="1">
        <f t="array" ref="H37">_xlfn.XLOOKUP(L37,'[2]PFChilton Accession Matching'!AP$2:AP244,'[2]PFChilton Accession Matching'!B$2:B244)</f>
        <v>19</v>
      </c>
      <c r="I37" s="35">
        <v>0</v>
      </c>
      <c r="K37" s="2" t="s">
        <v>9</v>
      </c>
      <c r="L37" s="1" t="str">
        <f t="shared" si="0"/>
        <v>403989L</v>
      </c>
    </row>
    <row r="38" spans="1:12" ht="16" x14ac:dyDescent="0.2">
      <c r="A38" s="1">
        <v>403989</v>
      </c>
      <c r="B38" s="35" t="s">
        <v>11</v>
      </c>
      <c r="D38" s="36" t="s">
        <v>180</v>
      </c>
      <c r="F38" s="1" cm="1">
        <f t="array" ref="F38">_xlfn.XLOOKUP(L38,'[2]PFChilton Accession Matching'!AP$2:AP245,'[2]PFChilton Accession Matching'!A$2:A245)</f>
        <v>2022088037</v>
      </c>
      <c r="G38" s="36" t="s">
        <v>181</v>
      </c>
      <c r="H38" s="35" cm="1">
        <f t="array" ref="H38">_xlfn.XLOOKUP(L38,'[2]PFChilton Accession Matching'!AP$2:AP245,'[2]PFChilton Accession Matching'!B$2:B245)</f>
        <v>20</v>
      </c>
      <c r="I38" s="35">
        <v>0</v>
      </c>
      <c r="K38" s="2" t="s">
        <v>9</v>
      </c>
      <c r="L38" s="1" t="str">
        <f t="shared" si="0"/>
        <v>403989R</v>
      </c>
    </row>
    <row r="39" spans="1:12" ht="16" x14ac:dyDescent="0.2">
      <c r="A39" s="1">
        <v>404344</v>
      </c>
      <c r="B39" s="35" t="s">
        <v>8</v>
      </c>
      <c r="D39" s="36" t="s">
        <v>180</v>
      </c>
      <c r="F39" s="1" cm="1">
        <f t="array" ref="F39">_xlfn.XLOOKUP(L39,'[2]PFChilton Accession Matching'!AP$2:AP246,'[2]PFChilton Accession Matching'!A$2:A246)</f>
        <v>2022088037</v>
      </c>
      <c r="G39" s="36" t="s">
        <v>181</v>
      </c>
      <c r="H39" s="35" cm="1">
        <f t="array" ref="H39">_xlfn.XLOOKUP(L39,'[2]PFChilton Accession Matching'!AP$2:AP246,'[2]PFChilton Accession Matching'!B$2:B246)</f>
        <v>21</v>
      </c>
      <c r="I39" s="35">
        <v>0</v>
      </c>
      <c r="K39" s="2" t="s">
        <v>9</v>
      </c>
      <c r="L39" s="1" t="str">
        <f t="shared" si="0"/>
        <v>404344L</v>
      </c>
    </row>
    <row r="40" spans="1:12" ht="16" x14ac:dyDescent="0.2">
      <c r="A40" s="1">
        <v>404344</v>
      </c>
      <c r="B40" s="35" t="s">
        <v>11</v>
      </c>
      <c r="C40" s="1">
        <v>2022061227</v>
      </c>
      <c r="D40" s="36" t="s">
        <v>180</v>
      </c>
      <c r="E40" s="35">
        <v>22</v>
      </c>
      <c r="F40" s="1" cm="1">
        <f t="array" ref="F40">_xlfn.XLOOKUP(L40,'[2]PFChilton Accession Matching'!AP$2:AP247,'[2]PFChilton Accession Matching'!A$2:A247)</f>
        <v>2022088037</v>
      </c>
      <c r="G40" s="36" t="s">
        <v>181</v>
      </c>
      <c r="H40" s="35" cm="1">
        <f t="array" ref="H40">_xlfn.XLOOKUP(L40,'[2]PFChilton Accession Matching'!AP$2:AP247,'[2]PFChilton Accession Matching'!B$2:B247)</f>
        <v>22</v>
      </c>
      <c r="I40" s="35">
        <v>1</v>
      </c>
      <c r="K40" s="2" t="s">
        <v>9</v>
      </c>
      <c r="L40" s="1" t="str">
        <f t="shared" si="0"/>
        <v>404344R</v>
      </c>
    </row>
    <row r="41" spans="1:12" ht="16" x14ac:dyDescent="0.2">
      <c r="A41" s="1">
        <v>404623</v>
      </c>
      <c r="B41" s="35" t="s">
        <v>8</v>
      </c>
      <c r="C41" s="1">
        <v>2022067467</v>
      </c>
      <c r="D41" s="36" t="s">
        <v>180</v>
      </c>
      <c r="E41" s="35">
        <v>49</v>
      </c>
      <c r="F41" s="1" cm="1">
        <f t="array" ref="F41">_xlfn.XLOOKUP(L41,'[2]PFChilton Accession Matching'!AP$2:AP248,'[2]PFChilton Accession Matching'!A$2:A248)</f>
        <v>2022089969</v>
      </c>
      <c r="G41" s="36" t="s">
        <v>181</v>
      </c>
      <c r="H41" s="35" cm="1">
        <f t="array" ref="H41">_xlfn.XLOOKUP(L41,'[2]PFChilton Accession Matching'!AP$2:AP248,'[2]PFChilton Accession Matching'!B$2:B248)</f>
        <v>35</v>
      </c>
      <c r="I41" s="35">
        <v>1</v>
      </c>
      <c r="K41" s="2" t="s">
        <v>9</v>
      </c>
      <c r="L41" s="1" t="str">
        <f t="shared" si="0"/>
        <v>404623L</v>
      </c>
    </row>
    <row r="42" spans="1:12" ht="16" x14ac:dyDescent="0.2">
      <c r="A42" s="1">
        <v>405715</v>
      </c>
      <c r="B42" s="35" t="s">
        <v>11</v>
      </c>
      <c r="D42" s="36" t="s">
        <v>180</v>
      </c>
      <c r="F42" s="1" cm="1">
        <f t="array" ref="F42">_xlfn.XLOOKUP(L42,'[2]PFChilton Accession Matching'!AP$2:AP249,'[2]PFChilton Accession Matching'!A$2:A249)</f>
        <v>2022078856</v>
      </c>
      <c r="G42" s="36" t="s">
        <v>181</v>
      </c>
      <c r="H42" s="35" cm="1">
        <f t="array" ref="H42">_xlfn.XLOOKUP(L42,'[2]PFChilton Accession Matching'!AP$2:AP249,'[2]PFChilton Accession Matching'!B$2:B249)</f>
        <v>10</v>
      </c>
      <c r="I42" s="35">
        <v>0</v>
      </c>
      <c r="K42" s="2" t="s">
        <v>9</v>
      </c>
      <c r="L42" s="1" t="str">
        <f t="shared" si="0"/>
        <v>405715R</v>
      </c>
    </row>
    <row r="43" spans="1:12" ht="16" x14ac:dyDescent="0.2">
      <c r="A43" s="1">
        <v>700633</v>
      </c>
      <c r="B43" s="35" t="s">
        <v>8</v>
      </c>
      <c r="D43" s="36" t="s">
        <v>180</v>
      </c>
      <c r="F43" s="1" cm="1">
        <f t="array" ref="F43">_xlfn.XLOOKUP(L43,'[2]PFChilton Accession Matching'!AP$2:AP250,'[2]PFChilton Accession Matching'!A$2:A250)</f>
        <v>2022071971</v>
      </c>
      <c r="G43" s="36" t="s">
        <v>181</v>
      </c>
      <c r="H43" s="35" cm="1">
        <f t="array" ref="H43">_xlfn.XLOOKUP(L43,'[2]PFChilton Accession Matching'!AP$2:AP250,'[2]PFChilton Accession Matching'!B$2:B250)</f>
        <v>13</v>
      </c>
      <c r="I43" s="35">
        <v>0</v>
      </c>
      <c r="K43" s="2" t="s">
        <v>9</v>
      </c>
      <c r="L43" s="1" t="str">
        <f t="shared" si="0"/>
        <v>700633L</v>
      </c>
    </row>
    <row r="44" spans="1:12" ht="16" x14ac:dyDescent="0.2">
      <c r="A44" s="1">
        <v>701330</v>
      </c>
      <c r="B44" s="35" t="s">
        <v>8</v>
      </c>
      <c r="D44" s="36" t="s">
        <v>180</v>
      </c>
      <c r="F44" s="1">
        <v>2022082708</v>
      </c>
      <c r="G44" s="36" t="s">
        <v>181</v>
      </c>
      <c r="H44" s="35">
        <v>19</v>
      </c>
      <c r="I44" s="35">
        <v>0</v>
      </c>
      <c r="K44" s="2" t="s">
        <v>9</v>
      </c>
      <c r="L44" s="1" t="str">
        <f t="shared" si="0"/>
        <v>701330L</v>
      </c>
    </row>
    <row r="45" spans="1:12" ht="16" x14ac:dyDescent="0.2">
      <c r="A45" s="1">
        <v>701676</v>
      </c>
      <c r="B45" s="35" t="s">
        <v>8</v>
      </c>
      <c r="C45" s="1">
        <v>2022063389</v>
      </c>
      <c r="D45" s="36" t="s">
        <v>180</v>
      </c>
      <c r="E45" s="35">
        <v>79</v>
      </c>
      <c r="F45" s="1" cm="1">
        <f t="array" ref="F45">_xlfn.XLOOKUP(L45,'[2]PFChilton Accession Matching'!AP$2:AP252,'[2]PFChilton Accession Matching'!A$2:A252)</f>
        <v>2022089969</v>
      </c>
      <c r="G45" s="36" t="s">
        <v>181</v>
      </c>
      <c r="H45" s="35" cm="1">
        <f t="array" ref="H45">_xlfn.XLOOKUP(L45,'[2]PFChilton Accession Matching'!AP$2:AP252,'[2]PFChilton Accession Matching'!B$2:B252)</f>
        <v>7</v>
      </c>
      <c r="I45" s="35">
        <v>1</v>
      </c>
      <c r="K45" s="2" t="s">
        <v>9</v>
      </c>
      <c r="L45" s="1" t="str">
        <f t="shared" si="0"/>
        <v>701676L</v>
      </c>
    </row>
    <row r="46" spans="1:12" ht="16" x14ac:dyDescent="0.2">
      <c r="A46" s="1">
        <v>702396</v>
      </c>
      <c r="B46" s="35" t="s">
        <v>8</v>
      </c>
      <c r="D46" s="36" t="s">
        <v>180</v>
      </c>
      <c r="F46" s="1" cm="1">
        <f t="array" ref="F46">_xlfn.XLOOKUP(L46,'[2]PFChilton Accession Matching'!AP$2:AP253,'[2]PFChilton Accession Matching'!A$2:A253)</f>
        <v>2022092150</v>
      </c>
      <c r="G46" s="36" t="s">
        <v>181</v>
      </c>
      <c r="H46" s="35" cm="1">
        <f t="array" ref="H46">_xlfn.XLOOKUP(L46,'[2]PFChilton Accession Matching'!AP$2:AP253,'[2]PFChilton Accession Matching'!B$2:B253)</f>
        <v>17</v>
      </c>
      <c r="I46" s="35">
        <v>0</v>
      </c>
      <c r="K46" s="2" t="s">
        <v>9</v>
      </c>
      <c r="L46" s="1" t="str">
        <f t="shared" si="0"/>
        <v>702396L</v>
      </c>
    </row>
    <row r="47" spans="1:12" ht="16" x14ac:dyDescent="0.2">
      <c r="A47" s="1">
        <v>702396</v>
      </c>
      <c r="B47" s="35" t="s">
        <v>11</v>
      </c>
      <c r="D47" s="36" t="s">
        <v>180</v>
      </c>
      <c r="F47" s="1" cm="1">
        <f t="array" ref="F47">_xlfn.XLOOKUP(L47,'[2]PFChilton Accession Matching'!AP$2:AP254,'[2]PFChilton Accession Matching'!A$2:A254)</f>
        <v>2022092150</v>
      </c>
      <c r="G47" s="36" t="s">
        <v>181</v>
      </c>
      <c r="H47" s="35" cm="1">
        <f t="array" ref="H47">_xlfn.XLOOKUP(L47,'[2]PFChilton Accession Matching'!AP$2:AP254,'[2]PFChilton Accession Matching'!B$2:B254)</f>
        <v>18</v>
      </c>
      <c r="I47" s="35">
        <v>0</v>
      </c>
      <c r="K47" s="2" t="s">
        <v>9</v>
      </c>
      <c r="L47" s="1" t="str">
        <f t="shared" si="0"/>
        <v>702396R</v>
      </c>
    </row>
    <row r="48" spans="1:12" ht="16" x14ac:dyDescent="0.2">
      <c r="A48" s="1">
        <v>703083</v>
      </c>
      <c r="B48" s="35" t="s">
        <v>8</v>
      </c>
      <c r="D48" s="36" t="s">
        <v>180</v>
      </c>
      <c r="F48" s="1" cm="1">
        <f t="array" ref="F48">_xlfn.XLOOKUP(L48,'[2]PFChilton Accession Matching'!AP$2:AP255,'[2]PFChilton Accession Matching'!A$2:A255)</f>
        <v>2022085223</v>
      </c>
      <c r="G48" s="36" t="s">
        <v>181</v>
      </c>
      <c r="H48" s="35" cm="1">
        <f t="array" ref="H48">_xlfn.XLOOKUP(L48,'[2]PFChilton Accession Matching'!AP$2:AP255,'[2]PFChilton Accession Matching'!B$2:B255)</f>
        <v>35</v>
      </c>
      <c r="I48" s="35">
        <v>0</v>
      </c>
      <c r="K48" s="2" t="s">
        <v>9</v>
      </c>
      <c r="L48" s="1" t="str">
        <f t="shared" si="0"/>
        <v>703083L</v>
      </c>
    </row>
    <row r="49" spans="1:12" ht="16" x14ac:dyDescent="0.2">
      <c r="A49" s="1">
        <v>703561</v>
      </c>
      <c r="B49" s="35" t="s">
        <v>11</v>
      </c>
      <c r="D49" s="36" t="s">
        <v>180</v>
      </c>
      <c r="F49" s="1" cm="1">
        <f t="array" ref="F49">_xlfn.XLOOKUP(L49,'[2]PFChilton Accession Matching'!AP$2:AP256,'[2]PFChilton Accession Matching'!A$2:A256)</f>
        <v>2022078856</v>
      </c>
      <c r="G49" s="36" t="s">
        <v>181</v>
      </c>
      <c r="H49" s="35" cm="1">
        <f t="array" ref="H49">_xlfn.XLOOKUP(L49,'[2]PFChilton Accession Matching'!AP$2:AP256,'[2]PFChilton Accession Matching'!B$2:B256)</f>
        <v>12</v>
      </c>
      <c r="I49" s="35">
        <v>0</v>
      </c>
      <c r="K49" s="2" t="s">
        <v>9</v>
      </c>
      <c r="L49" s="1" t="str">
        <f t="shared" si="0"/>
        <v>703561R</v>
      </c>
    </row>
    <row r="50" spans="1:12" ht="16" x14ac:dyDescent="0.2">
      <c r="A50" s="1">
        <v>703564</v>
      </c>
      <c r="B50" s="35" t="s">
        <v>8</v>
      </c>
      <c r="D50" s="36" t="s">
        <v>180</v>
      </c>
      <c r="F50" s="1">
        <v>2022082708</v>
      </c>
      <c r="G50" s="36" t="s">
        <v>181</v>
      </c>
      <c r="H50" s="35">
        <v>21</v>
      </c>
      <c r="I50" s="35">
        <v>0</v>
      </c>
      <c r="K50" s="2" t="s">
        <v>9</v>
      </c>
      <c r="L50" s="1" t="str">
        <f t="shared" si="0"/>
        <v>703564L</v>
      </c>
    </row>
    <row r="51" spans="1:12" ht="16" x14ac:dyDescent="0.2">
      <c r="A51" s="1">
        <v>704761</v>
      </c>
      <c r="B51" s="35" t="s">
        <v>11</v>
      </c>
      <c r="D51" s="36" t="s">
        <v>180</v>
      </c>
      <c r="F51" s="1" cm="1">
        <f t="array" ref="F51">_xlfn.XLOOKUP(L51,'[2]PFChilton Accession Matching'!AP$2:AP258,'[2]PFChilton Accession Matching'!A$2:A258)</f>
        <v>2022073954</v>
      </c>
      <c r="G51" s="36" t="s">
        <v>181</v>
      </c>
      <c r="H51" s="35" cm="1">
        <f t="array" ref="H51">_xlfn.XLOOKUP(L51,'[2]PFChilton Accession Matching'!AP$2:AP258,'[2]PFChilton Accession Matching'!B$2:B258)</f>
        <v>4</v>
      </c>
      <c r="I51" s="35">
        <v>0</v>
      </c>
      <c r="K51" s="2" t="s">
        <v>9</v>
      </c>
      <c r="L51" s="1" t="str">
        <f t="shared" si="0"/>
        <v>704761R</v>
      </c>
    </row>
    <row r="52" spans="1:12" ht="16" x14ac:dyDescent="0.2">
      <c r="A52" s="1">
        <v>705674</v>
      </c>
      <c r="B52" s="35" t="s">
        <v>8</v>
      </c>
      <c r="C52" s="1">
        <v>2022063389</v>
      </c>
      <c r="D52" s="36" t="s">
        <v>180</v>
      </c>
      <c r="E52" s="35">
        <v>91</v>
      </c>
      <c r="F52" s="1" cm="1">
        <f t="array" ref="F52">_xlfn.XLOOKUP(L52,'[2]PFChilton Accession Matching'!AP$2:AP259,'[2]PFChilton Accession Matching'!A$2:A259)</f>
        <v>2022088037</v>
      </c>
      <c r="G52" s="36" t="s">
        <v>181</v>
      </c>
      <c r="H52" s="35" cm="1">
        <f t="array" ref="H52">_xlfn.XLOOKUP(L52,'[2]PFChilton Accession Matching'!AP$2:AP259,'[2]PFChilton Accession Matching'!B$2:B259)</f>
        <v>25</v>
      </c>
      <c r="I52" s="35">
        <v>1</v>
      </c>
      <c r="K52" s="2" t="s">
        <v>9</v>
      </c>
      <c r="L52" s="1" t="str">
        <f t="shared" si="0"/>
        <v>705674L</v>
      </c>
    </row>
    <row r="53" spans="1:12" ht="16" x14ac:dyDescent="0.2">
      <c r="A53" s="1">
        <v>705674</v>
      </c>
      <c r="B53" s="35" t="s">
        <v>11</v>
      </c>
      <c r="C53" s="1">
        <v>2022063389</v>
      </c>
      <c r="D53" s="36" t="s">
        <v>180</v>
      </c>
      <c r="E53" s="35">
        <v>92</v>
      </c>
      <c r="F53" s="1" cm="1">
        <f t="array" ref="F53">_xlfn.XLOOKUP(L53,'[2]PFChilton Accession Matching'!AP$2:AP260,'[2]PFChilton Accession Matching'!A$2:A260)</f>
        <v>2022088037</v>
      </c>
      <c r="G53" s="36" t="s">
        <v>181</v>
      </c>
      <c r="H53" s="35" cm="1">
        <f t="array" ref="H53">_xlfn.XLOOKUP(L53,'[2]PFChilton Accession Matching'!AP$2:AP260,'[2]PFChilton Accession Matching'!B$2:B260)</f>
        <v>26</v>
      </c>
      <c r="I53" s="35">
        <v>1</v>
      </c>
      <c r="K53" s="2" t="s">
        <v>9</v>
      </c>
      <c r="L53" s="1" t="str">
        <f t="shared" si="0"/>
        <v>705674R</v>
      </c>
    </row>
    <row r="54" spans="1:12" ht="16" x14ac:dyDescent="0.2">
      <c r="A54" s="1">
        <v>802181</v>
      </c>
      <c r="B54" s="35" t="s">
        <v>8</v>
      </c>
      <c r="D54" s="36" t="s">
        <v>180</v>
      </c>
      <c r="F54" s="1" cm="1">
        <f t="array" ref="F54">_xlfn.XLOOKUP(L54,'[2]PFChilton Accession Matching'!AP$2:AP261,'[2]PFChilton Accession Matching'!A$2:A261)</f>
        <v>2022071971</v>
      </c>
      <c r="G54" s="36" t="s">
        <v>181</v>
      </c>
      <c r="H54" s="35" cm="1">
        <f t="array" ref="H54">_xlfn.XLOOKUP(L54,'[2]PFChilton Accession Matching'!AP$2:AP261,'[2]PFChilton Accession Matching'!B$2:B261)</f>
        <v>17</v>
      </c>
      <c r="I54" s="35">
        <v>0</v>
      </c>
      <c r="K54" s="2" t="s">
        <v>9</v>
      </c>
      <c r="L54" s="1" t="str">
        <f t="shared" si="0"/>
        <v>802181L</v>
      </c>
    </row>
    <row r="55" spans="1:12" ht="16" x14ac:dyDescent="0.2">
      <c r="A55" s="1">
        <v>802516</v>
      </c>
      <c r="B55" s="35" t="s">
        <v>11</v>
      </c>
      <c r="D55" s="36" t="s">
        <v>180</v>
      </c>
      <c r="F55" s="1" cm="1">
        <f t="array" ref="F55">_xlfn.XLOOKUP(L55,'[2]PFChilton Accession Matching'!AP$2:AP262,'[2]PFChilton Accession Matching'!A$2:A262)</f>
        <v>2022088037</v>
      </c>
      <c r="G55" s="36" t="s">
        <v>181</v>
      </c>
      <c r="H55" s="35" cm="1">
        <f t="array" ref="H55">_xlfn.XLOOKUP(L55,'[2]PFChilton Accession Matching'!AP$2:AP262,'[2]PFChilton Accession Matching'!B$2:B262)</f>
        <v>14</v>
      </c>
      <c r="I55" s="35">
        <v>0</v>
      </c>
      <c r="K55" s="2" t="s">
        <v>9</v>
      </c>
      <c r="L55" s="1" t="str">
        <f t="shared" si="0"/>
        <v>802516R</v>
      </c>
    </row>
    <row r="56" spans="1:12" ht="16" x14ac:dyDescent="0.2">
      <c r="A56" s="1">
        <v>802530</v>
      </c>
      <c r="B56" s="35" t="s">
        <v>11</v>
      </c>
      <c r="D56" s="36" t="s">
        <v>180</v>
      </c>
      <c r="F56" s="1" cm="1">
        <f t="array" ref="F56">_xlfn.XLOOKUP(L56,'[2]PFChilton Accession Matching'!AP$2:AP263,'[2]PFChilton Accession Matching'!A$2:A263)</f>
        <v>2022071971</v>
      </c>
      <c r="G56" s="36" t="s">
        <v>181</v>
      </c>
      <c r="H56" s="35" cm="1">
        <f t="array" ref="H56">_xlfn.XLOOKUP(L56,'[2]PFChilton Accession Matching'!AP$2:AP263,'[2]PFChilton Accession Matching'!B$2:B263)</f>
        <v>20</v>
      </c>
      <c r="I56" s="35">
        <v>0</v>
      </c>
      <c r="K56" s="2" t="s">
        <v>9</v>
      </c>
      <c r="L56" s="1" t="str">
        <f t="shared" si="0"/>
        <v>802530R</v>
      </c>
    </row>
    <row r="57" spans="1:12" ht="16" x14ac:dyDescent="0.2">
      <c r="A57" s="1">
        <v>802939</v>
      </c>
      <c r="B57" s="35" t="s">
        <v>8</v>
      </c>
      <c r="C57" s="1">
        <v>2022053816</v>
      </c>
      <c r="D57" s="36" t="s">
        <v>180</v>
      </c>
      <c r="E57" s="35">
        <v>145</v>
      </c>
      <c r="F57" s="1" cm="1">
        <f t="array" ref="F57">_xlfn.XLOOKUP(L57,'[2]PFChilton Accession Matching'!AP$2:AP264,'[2]PFChilton Accession Matching'!A$2:A264)</f>
        <v>2022071971</v>
      </c>
      <c r="G57" s="36" t="s">
        <v>181</v>
      </c>
      <c r="H57" s="35" cm="1">
        <f t="array" ref="H57">_xlfn.XLOOKUP(L57,'[2]PFChilton Accession Matching'!AP$2:AP264,'[2]PFChilton Accession Matching'!B$2:B264)</f>
        <v>21</v>
      </c>
      <c r="I57" s="35">
        <v>1</v>
      </c>
      <c r="K57" s="2" t="s">
        <v>9</v>
      </c>
      <c r="L57" s="1" t="str">
        <f t="shared" si="0"/>
        <v>802939L</v>
      </c>
    </row>
    <row r="58" spans="1:12" ht="16" x14ac:dyDescent="0.2">
      <c r="A58" s="1">
        <v>802974</v>
      </c>
      <c r="B58" s="35" t="s">
        <v>8</v>
      </c>
      <c r="D58" s="36" t="s">
        <v>180</v>
      </c>
      <c r="F58" s="1">
        <v>2022082708</v>
      </c>
      <c r="G58" s="36" t="s">
        <v>181</v>
      </c>
      <c r="H58" s="35">
        <v>25</v>
      </c>
      <c r="I58" s="35">
        <v>0</v>
      </c>
      <c r="K58" s="2" t="s">
        <v>9</v>
      </c>
      <c r="L58" s="1" t="str">
        <f t="shared" si="0"/>
        <v>802974L</v>
      </c>
    </row>
    <row r="59" spans="1:12" ht="16" x14ac:dyDescent="0.2">
      <c r="A59" s="1">
        <v>802974</v>
      </c>
      <c r="B59" s="35" t="s">
        <v>11</v>
      </c>
      <c r="D59" s="36" t="s">
        <v>180</v>
      </c>
      <c r="F59" s="1">
        <v>2022082708</v>
      </c>
      <c r="G59" s="36" t="s">
        <v>181</v>
      </c>
      <c r="H59" s="35">
        <v>26</v>
      </c>
      <c r="I59" s="35">
        <v>0</v>
      </c>
      <c r="K59" s="2" t="s">
        <v>9</v>
      </c>
      <c r="L59" s="1" t="str">
        <f t="shared" si="0"/>
        <v>802974R</v>
      </c>
    </row>
    <row r="60" spans="1:12" ht="16" x14ac:dyDescent="0.2">
      <c r="A60" s="1">
        <v>803001</v>
      </c>
      <c r="B60" s="35" t="s">
        <v>8</v>
      </c>
      <c r="C60" s="1">
        <v>2022061227</v>
      </c>
      <c r="D60" s="36" t="s">
        <v>180</v>
      </c>
      <c r="E60" s="35">
        <v>113</v>
      </c>
      <c r="F60" s="1" cm="1">
        <f t="array" ref="F60">_xlfn.XLOOKUP(L60,'[2]PFChilton Accession Matching'!AP$2:AP267,'[2]PFChilton Accession Matching'!A$2:A267)</f>
        <v>2022078856</v>
      </c>
      <c r="G60" s="36" t="s">
        <v>181</v>
      </c>
      <c r="H60" s="35" cm="1">
        <f t="array" ref="H60">_xlfn.XLOOKUP(L60,'[2]PFChilton Accession Matching'!AP$2:AP267,'[2]PFChilton Accession Matching'!B$2:B267)</f>
        <v>13</v>
      </c>
      <c r="I60" s="35">
        <v>1</v>
      </c>
      <c r="K60" s="2" t="s">
        <v>9</v>
      </c>
      <c r="L60" s="1" t="str">
        <f t="shared" si="0"/>
        <v>803001L</v>
      </c>
    </row>
    <row r="61" spans="1:12" ht="16" x14ac:dyDescent="0.2">
      <c r="A61" s="1">
        <v>804629</v>
      </c>
      <c r="B61" s="35" t="s">
        <v>8</v>
      </c>
      <c r="D61" s="36" t="s">
        <v>180</v>
      </c>
      <c r="F61" s="1" cm="1">
        <f t="array" ref="F61">_xlfn.XLOOKUP(L61,'[2]PFChilton Accession Matching'!AP$2:AP268,'[2]PFChilton Accession Matching'!A$2:A268)</f>
        <v>2022092150</v>
      </c>
      <c r="G61" s="36" t="s">
        <v>181</v>
      </c>
      <c r="H61" s="35" cm="1">
        <f t="array" ref="H61">_xlfn.XLOOKUP(L61,'[2]PFChilton Accession Matching'!AP$2:AP268,'[2]PFChilton Accession Matching'!B$2:B268)</f>
        <v>11</v>
      </c>
      <c r="I61" s="35">
        <v>0</v>
      </c>
      <c r="K61" s="2" t="s">
        <v>9</v>
      </c>
      <c r="L61" s="1" t="str">
        <f t="shared" si="0"/>
        <v>804629L</v>
      </c>
    </row>
    <row r="62" spans="1:12" ht="16" x14ac:dyDescent="0.2">
      <c r="A62" s="1">
        <v>804629</v>
      </c>
      <c r="B62" s="35" t="s">
        <v>11</v>
      </c>
      <c r="D62" s="36" t="s">
        <v>180</v>
      </c>
      <c r="F62" s="1" cm="1">
        <f t="array" ref="F62">_xlfn.XLOOKUP(L62,'[2]PFChilton Accession Matching'!AP$2:AP269,'[2]PFChilton Accession Matching'!A$2:A269)</f>
        <v>2022092150</v>
      </c>
      <c r="G62" s="36" t="s">
        <v>181</v>
      </c>
      <c r="H62" s="35" cm="1">
        <f t="array" ref="H62">_xlfn.XLOOKUP(L62,'[2]PFChilton Accession Matching'!AP$2:AP269,'[2]PFChilton Accession Matching'!B$2:B269)</f>
        <v>12</v>
      </c>
      <c r="I62" s="35">
        <v>0</v>
      </c>
      <c r="K62" s="2" t="s">
        <v>9</v>
      </c>
      <c r="L62" s="1" t="str">
        <f t="shared" si="0"/>
        <v>804629R</v>
      </c>
    </row>
    <row r="63" spans="1:12" ht="16" x14ac:dyDescent="0.2">
      <c r="A63" s="1">
        <v>805570</v>
      </c>
      <c r="B63" s="35" t="s">
        <v>11</v>
      </c>
      <c r="D63" s="36" t="s">
        <v>180</v>
      </c>
      <c r="F63" s="1" cm="1">
        <f t="array" ref="F63">_xlfn.XLOOKUP(L63,'[2]PFChilton Accession Matching'!AP$2:AP270,'[2]PFChilton Accession Matching'!A$2:A270)</f>
        <v>2022089969</v>
      </c>
      <c r="G63" s="36" t="s">
        <v>181</v>
      </c>
      <c r="H63" s="35" cm="1">
        <f t="array" ref="H63">_xlfn.XLOOKUP(L63,'[2]PFChilton Accession Matching'!AP$2:AP270,'[2]PFChilton Accession Matching'!B$2:B270)</f>
        <v>40</v>
      </c>
      <c r="I63" s="35">
        <v>0</v>
      </c>
      <c r="K63" s="2" t="s">
        <v>9</v>
      </c>
      <c r="L63" s="1" t="str">
        <f t="shared" si="0"/>
        <v>805570R</v>
      </c>
    </row>
    <row r="64" spans="1:12" ht="16" x14ac:dyDescent="0.2">
      <c r="A64" s="1">
        <v>806446</v>
      </c>
      <c r="B64" s="35" t="s">
        <v>8</v>
      </c>
      <c r="D64" s="36" t="s">
        <v>180</v>
      </c>
      <c r="F64" s="1" cm="1">
        <f t="array" ref="F64">_xlfn.XLOOKUP(L64,'[2]PFChilton Accession Matching'!AP$2:AP271,'[2]PFChilton Accession Matching'!A$2:A271)</f>
        <v>2022078856</v>
      </c>
      <c r="G64" s="36" t="s">
        <v>181</v>
      </c>
      <c r="H64" s="35" cm="1">
        <f t="array" ref="H64">_xlfn.XLOOKUP(L64,'[2]PFChilton Accession Matching'!AP$2:AP271,'[2]PFChilton Accession Matching'!B$2:B271)</f>
        <v>15</v>
      </c>
      <c r="I64" s="35">
        <v>0</v>
      </c>
      <c r="K64" s="2" t="s">
        <v>9</v>
      </c>
      <c r="L64" s="1" t="str">
        <f t="shared" si="0"/>
        <v>806446L</v>
      </c>
    </row>
    <row r="65" spans="1:12" ht="16" x14ac:dyDescent="0.2">
      <c r="A65" s="1">
        <v>157</v>
      </c>
      <c r="B65" s="1" t="s">
        <v>8</v>
      </c>
      <c r="D65" s="36" t="s">
        <v>180</v>
      </c>
      <c r="E65" s="1"/>
      <c r="F65" s="1">
        <v>2023013428</v>
      </c>
      <c r="G65" s="36" t="s">
        <v>181</v>
      </c>
      <c r="H65" s="1">
        <v>1</v>
      </c>
      <c r="I65" s="35">
        <v>0</v>
      </c>
      <c r="J65" s="1"/>
      <c r="K65" s="2" t="s">
        <v>74</v>
      </c>
      <c r="L65" s="1" t="str">
        <f t="shared" si="0"/>
        <v>157L</v>
      </c>
    </row>
    <row r="66" spans="1:12" ht="16" x14ac:dyDescent="0.2">
      <c r="A66" s="1">
        <v>157</v>
      </c>
      <c r="B66" s="1" t="s">
        <v>11</v>
      </c>
      <c r="C66" s="1">
        <v>2022104793</v>
      </c>
      <c r="D66" s="36" t="s">
        <v>180</v>
      </c>
      <c r="E66" s="1">
        <v>2</v>
      </c>
      <c r="F66" s="1">
        <v>2023013428</v>
      </c>
      <c r="G66" s="36" t="s">
        <v>181</v>
      </c>
      <c r="H66" s="1">
        <v>2</v>
      </c>
      <c r="I66" s="35">
        <v>1</v>
      </c>
      <c r="J66" s="1"/>
      <c r="K66" s="2" t="s">
        <v>74</v>
      </c>
      <c r="L66" s="1" t="str">
        <f t="shared" si="0"/>
        <v>157R</v>
      </c>
    </row>
    <row r="67" spans="1:12" ht="16" x14ac:dyDescent="0.2">
      <c r="A67" s="1">
        <v>165</v>
      </c>
      <c r="B67" s="1" t="s">
        <v>8</v>
      </c>
      <c r="D67" s="36" t="s">
        <v>180</v>
      </c>
      <c r="E67" s="1"/>
      <c r="F67" s="1">
        <v>2023013428</v>
      </c>
      <c r="G67" s="36" t="s">
        <v>181</v>
      </c>
      <c r="H67" s="1">
        <v>3</v>
      </c>
      <c r="I67" s="35">
        <v>0</v>
      </c>
      <c r="J67" s="1"/>
      <c r="K67" s="2" t="s">
        <v>74</v>
      </c>
      <c r="L67" s="1" t="str">
        <f t="shared" ref="L67:L130" si="1">A67&amp;B67</f>
        <v>165L</v>
      </c>
    </row>
    <row r="68" spans="1:12" ht="16" x14ac:dyDescent="0.2">
      <c r="A68" s="1">
        <v>165</v>
      </c>
      <c r="B68" s="1" t="s">
        <v>11</v>
      </c>
      <c r="D68" s="36" t="s">
        <v>180</v>
      </c>
      <c r="E68" s="1"/>
      <c r="F68" s="1">
        <v>2023013428</v>
      </c>
      <c r="G68" s="36" t="s">
        <v>181</v>
      </c>
      <c r="H68" s="1">
        <v>4</v>
      </c>
      <c r="I68" s="35">
        <v>0</v>
      </c>
      <c r="J68" s="1"/>
      <c r="K68" s="2" t="s">
        <v>74</v>
      </c>
      <c r="L68" s="1" t="str">
        <f t="shared" si="1"/>
        <v>165R</v>
      </c>
    </row>
    <row r="69" spans="1:12" ht="16" x14ac:dyDescent="0.2">
      <c r="A69" s="1">
        <v>188</v>
      </c>
      <c r="B69" s="1" t="s">
        <v>8</v>
      </c>
      <c r="D69" s="36" t="s">
        <v>180</v>
      </c>
      <c r="E69" s="1"/>
      <c r="F69" s="1">
        <v>2023020753</v>
      </c>
      <c r="G69" s="36" t="s">
        <v>181</v>
      </c>
      <c r="H69" s="1">
        <v>3</v>
      </c>
      <c r="I69" s="35">
        <v>0</v>
      </c>
      <c r="J69" s="1"/>
      <c r="K69" s="2" t="s">
        <v>74</v>
      </c>
      <c r="L69" s="1" t="str">
        <f t="shared" si="1"/>
        <v>188L</v>
      </c>
    </row>
    <row r="70" spans="1:12" ht="16" x14ac:dyDescent="0.2">
      <c r="A70" s="1">
        <v>195</v>
      </c>
      <c r="B70" s="1" t="s">
        <v>11</v>
      </c>
      <c r="D70" s="36" t="s">
        <v>180</v>
      </c>
      <c r="E70" s="1"/>
      <c r="F70" s="1">
        <v>2023013428</v>
      </c>
      <c r="G70" s="36" t="s">
        <v>181</v>
      </c>
      <c r="H70" s="1">
        <v>6</v>
      </c>
      <c r="I70" s="35">
        <v>0</v>
      </c>
      <c r="J70" s="1"/>
      <c r="K70" s="2" t="s">
        <v>74</v>
      </c>
      <c r="L70" s="1" t="str">
        <f t="shared" si="1"/>
        <v>195R</v>
      </c>
    </row>
    <row r="71" spans="1:12" ht="16" x14ac:dyDescent="0.2">
      <c r="A71" s="1">
        <v>204</v>
      </c>
      <c r="B71" s="1" t="s">
        <v>8</v>
      </c>
      <c r="D71" s="36" t="s">
        <v>180</v>
      </c>
      <c r="E71" s="1"/>
      <c r="F71" s="1">
        <v>2023013428</v>
      </c>
      <c r="G71" s="36" t="s">
        <v>181</v>
      </c>
      <c r="H71" s="1">
        <v>7</v>
      </c>
      <c r="I71" s="35">
        <v>0</v>
      </c>
      <c r="J71" s="1"/>
      <c r="K71" s="2" t="s">
        <v>74</v>
      </c>
      <c r="L71" s="1" t="str">
        <f t="shared" si="1"/>
        <v>204L</v>
      </c>
    </row>
    <row r="72" spans="1:12" ht="16" x14ac:dyDescent="0.2">
      <c r="A72" s="1">
        <v>219</v>
      </c>
      <c r="B72" s="1" t="s">
        <v>11</v>
      </c>
      <c r="D72" s="36" t="s">
        <v>180</v>
      </c>
      <c r="E72" s="1"/>
      <c r="F72" s="1">
        <v>2023010634</v>
      </c>
      <c r="G72" s="36" t="s">
        <v>181</v>
      </c>
      <c r="H72" s="1">
        <v>6</v>
      </c>
      <c r="I72" s="35">
        <v>0</v>
      </c>
      <c r="J72" s="1"/>
      <c r="K72" s="2" t="s">
        <v>74</v>
      </c>
      <c r="L72" s="1" t="str">
        <f t="shared" si="1"/>
        <v>219R</v>
      </c>
    </row>
    <row r="73" spans="1:12" ht="16" x14ac:dyDescent="0.2">
      <c r="A73" s="1">
        <v>220</v>
      </c>
      <c r="B73" s="1" t="s">
        <v>8</v>
      </c>
      <c r="D73" s="36" t="s">
        <v>180</v>
      </c>
      <c r="E73" s="1"/>
      <c r="F73" s="1">
        <v>2023013428</v>
      </c>
      <c r="G73" s="36" t="s">
        <v>181</v>
      </c>
      <c r="H73" s="1">
        <v>9</v>
      </c>
      <c r="I73" s="35">
        <v>0</v>
      </c>
      <c r="J73" s="1"/>
      <c r="K73" s="2" t="s">
        <v>74</v>
      </c>
      <c r="L73" s="1" t="str">
        <f t="shared" si="1"/>
        <v>220L</v>
      </c>
    </row>
    <row r="74" spans="1:12" ht="16" x14ac:dyDescent="0.2">
      <c r="A74" s="1">
        <v>220</v>
      </c>
      <c r="B74" s="1" t="s">
        <v>11</v>
      </c>
      <c r="D74" s="36" t="s">
        <v>180</v>
      </c>
      <c r="E74" s="1"/>
      <c r="F74" s="1">
        <v>2023013428</v>
      </c>
      <c r="G74" s="36" t="s">
        <v>181</v>
      </c>
      <c r="H74" s="1">
        <v>10</v>
      </c>
      <c r="I74" s="35">
        <v>0</v>
      </c>
      <c r="J74" s="1"/>
      <c r="K74" s="2" t="s">
        <v>74</v>
      </c>
      <c r="L74" s="1" t="str">
        <f t="shared" si="1"/>
        <v>220R</v>
      </c>
    </row>
    <row r="75" spans="1:12" ht="16" x14ac:dyDescent="0.2">
      <c r="A75" s="1">
        <v>223</v>
      </c>
      <c r="B75" s="1" t="s">
        <v>8</v>
      </c>
      <c r="D75" s="36" t="s">
        <v>180</v>
      </c>
      <c r="E75" s="1"/>
      <c r="F75" s="1">
        <v>2023013428</v>
      </c>
      <c r="G75" s="36" t="s">
        <v>181</v>
      </c>
      <c r="H75" s="1">
        <v>11</v>
      </c>
      <c r="I75" s="35">
        <v>0</v>
      </c>
      <c r="J75" s="1"/>
      <c r="K75" s="2" t="s">
        <v>74</v>
      </c>
      <c r="L75" s="1" t="str">
        <f t="shared" si="1"/>
        <v>223L</v>
      </c>
    </row>
    <row r="76" spans="1:12" ht="16" x14ac:dyDescent="0.2">
      <c r="A76" s="1">
        <v>223</v>
      </c>
      <c r="B76" s="1" t="s">
        <v>11</v>
      </c>
      <c r="D76" s="36" t="s">
        <v>180</v>
      </c>
      <c r="E76" s="1"/>
      <c r="F76" s="1">
        <v>2023013428</v>
      </c>
      <c r="G76" s="36" t="s">
        <v>181</v>
      </c>
      <c r="H76" s="1">
        <v>12</v>
      </c>
      <c r="I76" s="35">
        <v>0</v>
      </c>
      <c r="J76" s="1"/>
      <c r="K76" s="2" t="s">
        <v>74</v>
      </c>
      <c r="L76" s="1" t="str">
        <f t="shared" si="1"/>
        <v>223R</v>
      </c>
    </row>
    <row r="77" spans="1:12" ht="16" x14ac:dyDescent="0.2">
      <c r="A77" s="1">
        <v>243</v>
      </c>
      <c r="B77" s="1" t="s">
        <v>11</v>
      </c>
      <c r="D77" s="36" t="s">
        <v>180</v>
      </c>
      <c r="E77" s="1"/>
      <c r="F77" s="1">
        <v>2023010634</v>
      </c>
      <c r="G77" s="36" t="s">
        <v>181</v>
      </c>
      <c r="H77" s="1">
        <v>8</v>
      </c>
      <c r="I77" s="35">
        <v>0</v>
      </c>
      <c r="J77" s="1"/>
      <c r="K77" s="2" t="s">
        <v>74</v>
      </c>
      <c r="L77" s="1" t="str">
        <f t="shared" si="1"/>
        <v>243R</v>
      </c>
    </row>
    <row r="78" spans="1:12" ht="16" x14ac:dyDescent="0.2">
      <c r="A78" s="1">
        <v>251</v>
      </c>
      <c r="B78" s="1" t="s">
        <v>8</v>
      </c>
      <c r="D78" s="36" t="s">
        <v>180</v>
      </c>
      <c r="E78" s="1"/>
      <c r="F78" s="1">
        <v>2023013428</v>
      </c>
      <c r="G78" s="36" t="s">
        <v>181</v>
      </c>
      <c r="H78" s="1">
        <v>15</v>
      </c>
      <c r="I78" s="35">
        <v>0</v>
      </c>
      <c r="J78" s="1"/>
      <c r="K78" s="2" t="s">
        <v>74</v>
      </c>
      <c r="L78" s="1" t="str">
        <f t="shared" si="1"/>
        <v>251L</v>
      </c>
    </row>
    <row r="79" spans="1:12" ht="16" x14ac:dyDescent="0.2">
      <c r="A79" s="1">
        <v>251</v>
      </c>
      <c r="B79" s="1" t="s">
        <v>11</v>
      </c>
      <c r="D79" s="36" t="s">
        <v>180</v>
      </c>
      <c r="E79" s="1"/>
      <c r="F79" s="1">
        <v>2023013428</v>
      </c>
      <c r="G79" s="36" t="s">
        <v>181</v>
      </c>
      <c r="H79" s="1">
        <v>16</v>
      </c>
      <c r="I79" s="35">
        <v>0</v>
      </c>
      <c r="J79" s="1"/>
      <c r="K79" s="2" t="s">
        <v>74</v>
      </c>
      <c r="L79" s="1" t="str">
        <f t="shared" si="1"/>
        <v>251R</v>
      </c>
    </row>
    <row r="80" spans="1:12" ht="16" x14ac:dyDescent="0.2">
      <c r="A80" s="1">
        <v>263</v>
      </c>
      <c r="B80" s="1" t="s">
        <v>8</v>
      </c>
      <c r="D80" s="36" t="s">
        <v>180</v>
      </c>
      <c r="E80" s="1"/>
      <c r="F80" s="1">
        <v>2023013428</v>
      </c>
      <c r="G80" s="36" t="s">
        <v>181</v>
      </c>
      <c r="H80" s="1">
        <v>17</v>
      </c>
      <c r="I80" s="35">
        <v>0</v>
      </c>
      <c r="J80" s="1"/>
      <c r="K80" s="2" t="s">
        <v>74</v>
      </c>
      <c r="L80" s="1" t="str">
        <f t="shared" si="1"/>
        <v>263L</v>
      </c>
    </row>
    <row r="81" spans="1:12" ht="16" x14ac:dyDescent="0.2">
      <c r="A81" s="1">
        <v>264</v>
      </c>
      <c r="B81" s="1" t="s">
        <v>11</v>
      </c>
      <c r="D81" s="36" t="s">
        <v>180</v>
      </c>
      <c r="E81" s="1"/>
      <c r="F81" s="1">
        <v>2023013428</v>
      </c>
      <c r="G81" s="36" t="s">
        <v>181</v>
      </c>
      <c r="H81" s="1">
        <v>20</v>
      </c>
      <c r="I81" s="35">
        <v>0</v>
      </c>
      <c r="J81" s="1"/>
      <c r="K81" s="2" t="s">
        <v>74</v>
      </c>
      <c r="L81" s="1" t="str">
        <f t="shared" si="1"/>
        <v>264R</v>
      </c>
    </row>
    <row r="82" spans="1:12" ht="16" x14ac:dyDescent="0.2">
      <c r="A82" s="1">
        <v>271</v>
      </c>
      <c r="B82" s="1" t="s">
        <v>8</v>
      </c>
      <c r="D82" s="36" t="s">
        <v>180</v>
      </c>
      <c r="E82" s="1"/>
      <c r="F82" s="1">
        <v>2023013428</v>
      </c>
      <c r="G82" s="36" t="s">
        <v>181</v>
      </c>
      <c r="H82" s="1">
        <v>21</v>
      </c>
      <c r="I82" s="35">
        <v>0</v>
      </c>
      <c r="J82" s="1"/>
      <c r="K82" s="2" t="s">
        <v>74</v>
      </c>
      <c r="L82" s="1" t="str">
        <f t="shared" si="1"/>
        <v>271L</v>
      </c>
    </row>
    <row r="83" spans="1:12" ht="16" x14ac:dyDescent="0.2">
      <c r="A83" s="1">
        <v>271</v>
      </c>
      <c r="B83" s="1" t="s">
        <v>11</v>
      </c>
      <c r="D83" s="36" t="s">
        <v>180</v>
      </c>
      <c r="E83" s="1"/>
      <c r="F83" s="1">
        <v>2023013428</v>
      </c>
      <c r="G83" s="36" t="s">
        <v>181</v>
      </c>
      <c r="H83" s="1">
        <v>22</v>
      </c>
      <c r="I83" s="35">
        <v>0</v>
      </c>
      <c r="J83" s="1"/>
      <c r="K83" s="2" t="s">
        <v>74</v>
      </c>
      <c r="L83" s="1" t="str">
        <f t="shared" si="1"/>
        <v>271R</v>
      </c>
    </row>
    <row r="84" spans="1:12" ht="16" x14ac:dyDescent="0.2">
      <c r="A84" s="1">
        <v>279</v>
      </c>
      <c r="B84" s="1" t="s">
        <v>8</v>
      </c>
      <c r="D84" s="36" t="s">
        <v>180</v>
      </c>
      <c r="E84" s="1"/>
      <c r="F84" s="1">
        <v>2023013428</v>
      </c>
      <c r="G84" s="36" t="s">
        <v>181</v>
      </c>
      <c r="H84" s="1">
        <v>23</v>
      </c>
      <c r="I84" s="35">
        <v>0</v>
      </c>
      <c r="J84" s="1"/>
      <c r="K84" s="2" t="s">
        <v>74</v>
      </c>
      <c r="L84" s="1" t="str">
        <f t="shared" si="1"/>
        <v>279L</v>
      </c>
    </row>
    <row r="85" spans="1:12" ht="16" x14ac:dyDescent="0.2">
      <c r="A85" s="1">
        <v>279</v>
      </c>
      <c r="B85" s="1" t="s">
        <v>11</v>
      </c>
      <c r="D85" s="36" t="s">
        <v>180</v>
      </c>
      <c r="E85" s="1"/>
      <c r="F85" s="1">
        <v>2023013428</v>
      </c>
      <c r="G85" s="36" t="s">
        <v>181</v>
      </c>
      <c r="H85" s="1">
        <v>24</v>
      </c>
      <c r="I85" s="35">
        <v>0</v>
      </c>
      <c r="J85" s="1"/>
      <c r="K85" s="2" t="s">
        <v>74</v>
      </c>
      <c r="L85" s="1" t="str">
        <f t="shared" si="1"/>
        <v>279R</v>
      </c>
    </row>
    <row r="86" spans="1:12" ht="16" x14ac:dyDescent="0.2">
      <c r="A86" s="1">
        <v>294</v>
      </c>
      <c r="B86" s="1" t="s">
        <v>8</v>
      </c>
      <c r="D86" s="36" t="s">
        <v>180</v>
      </c>
      <c r="E86" s="1"/>
      <c r="F86" s="1">
        <v>2023010634</v>
      </c>
      <c r="G86" s="36" t="s">
        <v>181</v>
      </c>
      <c r="H86" s="1">
        <v>11</v>
      </c>
      <c r="I86" s="35">
        <v>0</v>
      </c>
      <c r="J86" s="1"/>
      <c r="K86" s="2" t="s">
        <v>74</v>
      </c>
      <c r="L86" s="1" t="str">
        <f t="shared" si="1"/>
        <v>294L</v>
      </c>
    </row>
    <row r="87" spans="1:12" ht="16" x14ac:dyDescent="0.2">
      <c r="A87" s="1">
        <v>294</v>
      </c>
      <c r="B87" s="1" t="s">
        <v>11</v>
      </c>
      <c r="D87" s="36" t="s">
        <v>180</v>
      </c>
      <c r="E87" s="1"/>
      <c r="F87" s="1">
        <v>2023010634</v>
      </c>
      <c r="G87" s="36" t="s">
        <v>181</v>
      </c>
      <c r="H87" s="1">
        <v>12</v>
      </c>
      <c r="I87" s="35">
        <v>0</v>
      </c>
      <c r="J87" s="1"/>
      <c r="K87" s="2" t="s">
        <v>74</v>
      </c>
      <c r="L87" s="1" t="str">
        <f t="shared" si="1"/>
        <v>294R</v>
      </c>
    </row>
    <row r="88" spans="1:12" ht="16" x14ac:dyDescent="0.2">
      <c r="A88" s="1">
        <v>296</v>
      </c>
      <c r="B88" s="1" t="s">
        <v>8</v>
      </c>
      <c r="D88" s="36" t="s">
        <v>180</v>
      </c>
      <c r="E88" s="1"/>
      <c r="F88" s="1">
        <v>2023010634</v>
      </c>
      <c r="G88" s="36" t="s">
        <v>181</v>
      </c>
      <c r="H88" s="1">
        <v>13</v>
      </c>
      <c r="I88" s="35">
        <v>0</v>
      </c>
      <c r="J88" s="1"/>
      <c r="K88" s="2" t="s">
        <v>74</v>
      </c>
      <c r="L88" s="1" t="str">
        <f t="shared" si="1"/>
        <v>296L</v>
      </c>
    </row>
    <row r="89" spans="1:12" ht="16" x14ac:dyDescent="0.2">
      <c r="A89" s="1">
        <v>307</v>
      </c>
      <c r="B89" s="1" t="s">
        <v>8</v>
      </c>
      <c r="D89" s="36" t="s">
        <v>180</v>
      </c>
      <c r="E89" s="1"/>
      <c r="F89" s="1">
        <v>2023013428</v>
      </c>
      <c r="G89" s="36" t="s">
        <v>181</v>
      </c>
      <c r="H89" s="1">
        <v>25</v>
      </c>
      <c r="I89" s="35">
        <v>0</v>
      </c>
      <c r="J89" s="1"/>
      <c r="K89" s="2" t="s">
        <v>74</v>
      </c>
      <c r="L89" s="1" t="str">
        <f t="shared" si="1"/>
        <v>307L</v>
      </c>
    </row>
    <row r="90" spans="1:12" ht="16" x14ac:dyDescent="0.2">
      <c r="A90" s="1">
        <v>307</v>
      </c>
      <c r="B90" s="1" t="s">
        <v>11</v>
      </c>
      <c r="D90" s="36" t="s">
        <v>180</v>
      </c>
      <c r="E90" s="1"/>
      <c r="F90" s="1">
        <v>2023013428</v>
      </c>
      <c r="G90" s="36" t="s">
        <v>181</v>
      </c>
      <c r="H90" s="1">
        <v>26</v>
      </c>
      <c r="I90" s="35">
        <v>0</v>
      </c>
      <c r="J90" s="1"/>
      <c r="K90" s="2" t="s">
        <v>74</v>
      </c>
      <c r="L90" s="1" t="str">
        <f t="shared" si="1"/>
        <v>307R</v>
      </c>
    </row>
    <row r="91" spans="1:12" ht="16" x14ac:dyDescent="0.2">
      <c r="A91" s="1">
        <v>313</v>
      </c>
      <c r="B91" s="1" t="s">
        <v>8</v>
      </c>
      <c r="D91" s="36" t="s">
        <v>180</v>
      </c>
      <c r="E91" s="1"/>
      <c r="F91" s="1">
        <v>2023010634</v>
      </c>
      <c r="G91" s="36" t="s">
        <v>181</v>
      </c>
      <c r="H91" s="1">
        <v>15</v>
      </c>
      <c r="I91" s="35">
        <v>0</v>
      </c>
      <c r="J91" s="1"/>
      <c r="K91" s="2" t="s">
        <v>74</v>
      </c>
      <c r="L91" s="1" t="str">
        <f t="shared" si="1"/>
        <v>313L</v>
      </c>
    </row>
    <row r="92" spans="1:12" ht="16" x14ac:dyDescent="0.2">
      <c r="A92" s="1">
        <v>316</v>
      </c>
      <c r="B92" s="1" t="s">
        <v>8</v>
      </c>
      <c r="D92" s="36" t="s">
        <v>180</v>
      </c>
      <c r="E92" s="1"/>
      <c r="F92" s="1">
        <v>2023013428</v>
      </c>
      <c r="G92" s="36" t="s">
        <v>181</v>
      </c>
      <c r="H92" s="1">
        <v>27</v>
      </c>
      <c r="I92" s="35">
        <v>0</v>
      </c>
      <c r="J92" s="1"/>
      <c r="K92" s="2" t="s">
        <v>74</v>
      </c>
      <c r="L92" s="1" t="str">
        <f t="shared" si="1"/>
        <v>316L</v>
      </c>
    </row>
    <row r="93" spans="1:12" ht="16" x14ac:dyDescent="0.2">
      <c r="A93" s="1">
        <v>317</v>
      </c>
      <c r="B93" s="1" t="s">
        <v>11</v>
      </c>
      <c r="D93" s="36" t="s">
        <v>180</v>
      </c>
      <c r="E93" s="1"/>
      <c r="F93" s="1">
        <v>2023020753</v>
      </c>
      <c r="G93" s="36" t="s">
        <v>181</v>
      </c>
      <c r="H93" s="1">
        <v>6</v>
      </c>
      <c r="I93" s="35">
        <v>0</v>
      </c>
      <c r="J93" s="1"/>
      <c r="K93" s="2" t="s">
        <v>74</v>
      </c>
      <c r="L93" s="1" t="str">
        <f t="shared" si="1"/>
        <v>317R</v>
      </c>
    </row>
    <row r="94" spans="1:12" ht="16" x14ac:dyDescent="0.2">
      <c r="A94" s="1">
        <v>320</v>
      </c>
      <c r="B94" s="1" t="s">
        <v>8</v>
      </c>
      <c r="D94" s="36" t="s">
        <v>180</v>
      </c>
      <c r="E94" s="1"/>
      <c r="F94" s="1">
        <v>2023020753</v>
      </c>
      <c r="G94" s="36" t="s">
        <v>181</v>
      </c>
      <c r="H94" s="1">
        <v>7</v>
      </c>
      <c r="I94" s="35">
        <v>0</v>
      </c>
      <c r="J94" s="1"/>
      <c r="K94" s="2" t="s">
        <v>74</v>
      </c>
      <c r="L94" s="1" t="str">
        <f t="shared" si="1"/>
        <v>320L</v>
      </c>
    </row>
    <row r="95" spans="1:12" ht="16" x14ac:dyDescent="0.2">
      <c r="A95" s="1">
        <v>320</v>
      </c>
      <c r="B95" s="1" t="s">
        <v>11</v>
      </c>
      <c r="D95" s="36" t="s">
        <v>180</v>
      </c>
      <c r="E95" s="1"/>
      <c r="F95" s="1">
        <v>2023020753</v>
      </c>
      <c r="G95" s="36" t="s">
        <v>181</v>
      </c>
      <c r="H95" s="1">
        <v>8</v>
      </c>
      <c r="I95" s="35">
        <v>0</v>
      </c>
      <c r="J95" s="1"/>
      <c r="K95" s="2" t="s">
        <v>74</v>
      </c>
      <c r="L95" s="1" t="str">
        <f t="shared" si="1"/>
        <v>320R</v>
      </c>
    </row>
    <row r="96" spans="1:12" ht="16" x14ac:dyDescent="0.2">
      <c r="A96" s="1">
        <v>330</v>
      </c>
      <c r="B96" s="1" t="s">
        <v>11</v>
      </c>
      <c r="D96" s="36" t="s">
        <v>180</v>
      </c>
      <c r="E96" s="1"/>
      <c r="F96" s="1">
        <v>2023013428</v>
      </c>
      <c r="G96" s="36" t="s">
        <v>181</v>
      </c>
      <c r="H96" s="1">
        <v>30</v>
      </c>
      <c r="I96" s="35">
        <v>0</v>
      </c>
      <c r="J96" s="1"/>
      <c r="K96" s="2" t="s">
        <v>74</v>
      </c>
      <c r="L96" s="1" t="str">
        <f t="shared" si="1"/>
        <v>330R</v>
      </c>
    </row>
    <row r="97" spans="1:12" ht="16" x14ac:dyDescent="0.2">
      <c r="A97" s="1">
        <v>331</v>
      </c>
      <c r="B97" s="1" t="s">
        <v>8</v>
      </c>
      <c r="D97" s="36" t="s">
        <v>180</v>
      </c>
      <c r="E97" s="1"/>
      <c r="F97" s="1">
        <v>2023010634</v>
      </c>
      <c r="G97" s="36" t="s">
        <v>181</v>
      </c>
      <c r="H97" s="1">
        <v>17</v>
      </c>
      <c r="I97" s="35">
        <v>0</v>
      </c>
      <c r="J97" s="1"/>
      <c r="K97" s="2" t="s">
        <v>74</v>
      </c>
      <c r="L97" s="1" t="str">
        <f t="shared" si="1"/>
        <v>331L</v>
      </c>
    </row>
    <row r="98" spans="1:12" ht="16" x14ac:dyDescent="0.2">
      <c r="A98" s="1">
        <v>342</v>
      </c>
      <c r="B98" s="1" t="s">
        <v>8</v>
      </c>
      <c r="D98" s="36" t="s">
        <v>180</v>
      </c>
      <c r="E98" s="1"/>
      <c r="F98" s="1">
        <v>2023010634</v>
      </c>
      <c r="G98" s="36" t="s">
        <v>181</v>
      </c>
      <c r="H98" s="1">
        <v>23</v>
      </c>
      <c r="I98" s="35">
        <v>0</v>
      </c>
      <c r="J98" s="1"/>
      <c r="K98" s="2" t="s">
        <v>74</v>
      </c>
      <c r="L98" s="1" t="str">
        <f t="shared" si="1"/>
        <v>342L</v>
      </c>
    </row>
    <row r="99" spans="1:12" ht="16" x14ac:dyDescent="0.2">
      <c r="A99" s="1">
        <v>342</v>
      </c>
      <c r="B99" s="1" t="s">
        <v>11</v>
      </c>
      <c r="D99" s="36" t="s">
        <v>180</v>
      </c>
      <c r="E99" s="1"/>
      <c r="F99" s="1">
        <v>2023010634</v>
      </c>
      <c r="G99" s="36" t="s">
        <v>181</v>
      </c>
      <c r="H99" s="1">
        <v>24</v>
      </c>
      <c r="I99" s="35">
        <v>0</v>
      </c>
      <c r="J99" s="1"/>
      <c r="K99" s="2" t="s">
        <v>74</v>
      </c>
      <c r="L99" s="1" t="str">
        <f t="shared" si="1"/>
        <v>342R</v>
      </c>
    </row>
    <row r="100" spans="1:12" ht="16" x14ac:dyDescent="0.2">
      <c r="A100" s="1">
        <v>345</v>
      </c>
      <c r="B100" s="1" t="s">
        <v>8</v>
      </c>
      <c r="D100" s="36" t="s">
        <v>180</v>
      </c>
      <c r="E100" s="1"/>
      <c r="F100" s="1">
        <v>2023010634</v>
      </c>
      <c r="G100" s="36" t="s">
        <v>181</v>
      </c>
      <c r="H100" s="1">
        <v>25</v>
      </c>
      <c r="I100" s="35">
        <v>0</v>
      </c>
      <c r="J100" s="1"/>
      <c r="K100" s="2" t="s">
        <v>74</v>
      </c>
      <c r="L100" s="1" t="str">
        <f t="shared" si="1"/>
        <v>345L</v>
      </c>
    </row>
    <row r="101" spans="1:12" ht="16" x14ac:dyDescent="0.2">
      <c r="A101" s="1">
        <v>354</v>
      </c>
      <c r="B101" s="1" t="s">
        <v>8</v>
      </c>
      <c r="D101" s="36" t="s">
        <v>180</v>
      </c>
      <c r="E101" s="1"/>
      <c r="F101" s="1">
        <v>2023010634</v>
      </c>
      <c r="G101" s="36" t="s">
        <v>181</v>
      </c>
      <c r="H101" s="1">
        <v>29</v>
      </c>
      <c r="I101" s="35">
        <v>0</v>
      </c>
      <c r="J101" s="1"/>
      <c r="K101" s="2" t="s">
        <v>74</v>
      </c>
      <c r="L101" s="1" t="str">
        <f t="shared" si="1"/>
        <v>354L</v>
      </c>
    </row>
    <row r="102" spans="1:12" ht="16" x14ac:dyDescent="0.2">
      <c r="A102" s="1">
        <v>354</v>
      </c>
      <c r="B102" s="1" t="s">
        <v>11</v>
      </c>
      <c r="C102" s="1">
        <v>2022111215</v>
      </c>
      <c r="D102" s="36" t="s">
        <v>180</v>
      </c>
      <c r="E102" s="1">
        <v>18</v>
      </c>
      <c r="F102" s="1">
        <v>2023010634</v>
      </c>
      <c r="G102" s="36" t="s">
        <v>181</v>
      </c>
      <c r="H102" s="1">
        <v>30</v>
      </c>
      <c r="I102" s="35">
        <v>1</v>
      </c>
      <c r="J102" s="1"/>
      <c r="K102" s="2" t="s">
        <v>74</v>
      </c>
      <c r="L102" s="1" t="str">
        <f t="shared" si="1"/>
        <v>354R</v>
      </c>
    </row>
    <row r="103" spans="1:12" ht="16" x14ac:dyDescent="0.2">
      <c r="A103" s="1">
        <v>357</v>
      </c>
      <c r="B103" s="1" t="s">
        <v>8</v>
      </c>
      <c r="D103" s="36" t="s">
        <v>180</v>
      </c>
      <c r="E103" s="1"/>
      <c r="F103" s="1">
        <v>2023010634</v>
      </c>
      <c r="G103" s="36" t="s">
        <v>181</v>
      </c>
      <c r="H103" s="1">
        <v>31</v>
      </c>
      <c r="I103" s="35">
        <v>0</v>
      </c>
      <c r="J103" s="1"/>
      <c r="K103" s="2" t="s">
        <v>74</v>
      </c>
      <c r="L103" s="1" t="str">
        <f t="shared" si="1"/>
        <v>357L</v>
      </c>
    </row>
    <row r="104" spans="1:12" ht="16" x14ac:dyDescent="0.2">
      <c r="A104" s="1">
        <v>357</v>
      </c>
      <c r="B104" s="1" t="s">
        <v>11</v>
      </c>
      <c r="D104" s="36" t="s">
        <v>180</v>
      </c>
      <c r="E104" s="1"/>
      <c r="F104" s="1">
        <v>2023010634</v>
      </c>
      <c r="G104" s="36" t="s">
        <v>181</v>
      </c>
      <c r="H104" s="1">
        <v>32</v>
      </c>
      <c r="I104" s="35">
        <v>0</v>
      </c>
      <c r="J104" s="1"/>
      <c r="K104" s="2" t="s">
        <v>74</v>
      </c>
      <c r="L104" s="1" t="str">
        <f t="shared" si="1"/>
        <v>357R</v>
      </c>
    </row>
    <row r="105" spans="1:12" ht="16" x14ac:dyDescent="0.2">
      <c r="A105" s="1">
        <v>362</v>
      </c>
      <c r="B105" s="1" t="s">
        <v>8</v>
      </c>
      <c r="D105" s="36" t="s">
        <v>180</v>
      </c>
      <c r="E105" s="1"/>
      <c r="F105" s="1">
        <v>2023013428</v>
      </c>
      <c r="G105" s="36" t="s">
        <v>181</v>
      </c>
      <c r="H105" s="1">
        <v>31</v>
      </c>
      <c r="I105" s="35">
        <v>0</v>
      </c>
      <c r="J105" s="1"/>
      <c r="K105" s="2" t="s">
        <v>74</v>
      </c>
      <c r="L105" s="1" t="str">
        <f t="shared" si="1"/>
        <v>362L</v>
      </c>
    </row>
    <row r="106" spans="1:12" ht="16" x14ac:dyDescent="0.2">
      <c r="A106" s="1">
        <v>374</v>
      </c>
      <c r="B106" s="1" t="s">
        <v>11</v>
      </c>
      <c r="D106" s="36" t="s">
        <v>180</v>
      </c>
      <c r="E106" s="1"/>
      <c r="F106" s="1">
        <v>2023013428</v>
      </c>
      <c r="G106" s="36" t="s">
        <v>181</v>
      </c>
      <c r="H106" s="1">
        <v>36</v>
      </c>
      <c r="I106" s="35">
        <v>0</v>
      </c>
      <c r="J106" s="1"/>
      <c r="K106" s="2" t="s">
        <v>74</v>
      </c>
      <c r="L106" s="1" t="str">
        <f t="shared" si="1"/>
        <v>374R</v>
      </c>
    </row>
    <row r="107" spans="1:12" ht="16" x14ac:dyDescent="0.2">
      <c r="A107" s="1">
        <v>377</v>
      </c>
      <c r="B107" s="1" t="s">
        <v>8</v>
      </c>
      <c r="D107" s="36" t="s">
        <v>180</v>
      </c>
      <c r="E107" s="1"/>
      <c r="F107" s="1">
        <v>2023010634</v>
      </c>
      <c r="G107" s="36" t="s">
        <v>181</v>
      </c>
      <c r="H107" s="1">
        <v>33</v>
      </c>
      <c r="I107" s="35">
        <v>0</v>
      </c>
      <c r="J107" s="1"/>
      <c r="K107" s="2" t="s">
        <v>74</v>
      </c>
      <c r="L107" s="1" t="str">
        <f t="shared" si="1"/>
        <v>377L</v>
      </c>
    </row>
    <row r="108" spans="1:12" ht="16" x14ac:dyDescent="0.2">
      <c r="A108" s="1">
        <v>378</v>
      </c>
      <c r="B108" s="1" t="s">
        <v>11</v>
      </c>
      <c r="D108" s="36" t="s">
        <v>180</v>
      </c>
      <c r="E108" s="1"/>
      <c r="F108" s="1">
        <v>2023010634</v>
      </c>
      <c r="G108" s="36" t="s">
        <v>181</v>
      </c>
      <c r="H108" s="1">
        <v>36</v>
      </c>
      <c r="I108" s="35">
        <v>0</v>
      </c>
      <c r="J108" s="1"/>
      <c r="K108" s="2" t="s">
        <v>74</v>
      </c>
      <c r="L108" s="1" t="str">
        <f t="shared" si="1"/>
        <v>378R</v>
      </c>
    </row>
    <row r="109" spans="1:12" ht="16" x14ac:dyDescent="0.2">
      <c r="A109" s="1">
        <v>386</v>
      </c>
      <c r="B109" s="1" t="s">
        <v>8</v>
      </c>
      <c r="D109" s="36" t="s">
        <v>180</v>
      </c>
      <c r="E109" s="1"/>
      <c r="F109" s="1">
        <v>2023013428</v>
      </c>
      <c r="G109" s="36" t="s">
        <v>181</v>
      </c>
      <c r="H109" s="1">
        <v>37</v>
      </c>
      <c r="I109" s="35">
        <v>0</v>
      </c>
      <c r="J109" s="1"/>
      <c r="K109" s="2" t="s">
        <v>74</v>
      </c>
      <c r="L109" s="1" t="str">
        <f t="shared" si="1"/>
        <v>386L</v>
      </c>
    </row>
    <row r="110" spans="1:12" ht="16" x14ac:dyDescent="0.2">
      <c r="A110" s="1">
        <v>416</v>
      </c>
      <c r="B110" s="1" t="s">
        <v>11</v>
      </c>
      <c r="D110" s="36" t="s">
        <v>180</v>
      </c>
      <c r="E110" s="1"/>
      <c r="F110" s="1">
        <v>2023013428</v>
      </c>
      <c r="G110" s="36" t="s">
        <v>181</v>
      </c>
      <c r="H110" s="1">
        <v>40</v>
      </c>
      <c r="I110" s="35">
        <v>0</v>
      </c>
      <c r="J110" s="1"/>
      <c r="K110" s="2" t="s">
        <v>74</v>
      </c>
      <c r="L110" s="1" t="str">
        <f t="shared" si="1"/>
        <v>416R</v>
      </c>
    </row>
    <row r="111" spans="1:12" ht="16" x14ac:dyDescent="0.2">
      <c r="A111" s="1">
        <v>788</v>
      </c>
      <c r="B111" s="1" t="s">
        <v>8</v>
      </c>
      <c r="D111" s="36" t="s">
        <v>180</v>
      </c>
      <c r="E111" s="1"/>
      <c r="F111" s="1">
        <v>2023013428</v>
      </c>
      <c r="G111" s="36" t="s">
        <v>181</v>
      </c>
      <c r="H111" s="1">
        <v>41</v>
      </c>
      <c r="I111" s="35">
        <v>0</v>
      </c>
      <c r="J111" s="1"/>
      <c r="K111" s="2" t="s">
        <v>74</v>
      </c>
      <c r="L111" s="1" t="str">
        <f t="shared" si="1"/>
        <v>788L</v>
      </c>
    </row>
    <row r="112" spans="1:12" ht="16" x14ac:dyDescent="0.2">
      <c r="A112" s="1">
        <v>798</v>
      </c>
      <c r="B112" s="1" t="s">
        <v>8</v>
      </c>
      <c r="D112" s="36" t="s">
        <v>180</v>
      </c>
      <c r="E112" s="1"/>
      <c r="F112" s="1">
        <v>2023010634</v>
      </c>
      <c r="G112" s="36" t="s">
        <v>181</v>
      </c>
      <c r="H112" s="1">
        <v>41</v>
      </c>
      <c r="I112" s="35">
        <v>0</v>
      </c>
      <c r="J112" s="1"/>
      <c r="K112" s="2" t="s">
        <v>74</v>
      </c>
      <c r="L112" s="1" t="str">
        <f t="shared" si="1"/>
        <v>798L</v>
      </c>
    </row>
    <row r="113" spans="1:12" ht="16" x14ac:dyDescent="0.2">
      <c r="A113" s="1">
        <v>798</v>
      </c>
      <c r="B113" s="1" t="s">
        <v>11</v>
      </c>
      <c r="D113" s="36" t="s">
        <v>180</v>
      </c>
      <c r="E113" s="1"/>
      <c r="F113" s="1">
        <v>2023010634</v>
      </c>
      <c r="G113" s="36" t="s">
        <v>181</v>
      </c>
      <c r="H113" s="1">
        <v>42</v>
      </c>
      <c r="I113" s="35">
        <v>0</v>
      </c>
      <c r="J113" s="1"/>
      <c r="K113" s="2" t="s">
        <v>74</v>
      </c>
      <c r="L113" s="1" t="str">
        <f t="shared" si="1"/>
        <v>798R</v>
      </c>
    </row>
    <row r="114" spans="1:12" ht="16" x14ac:dyDescent="0.2">
      <c r="A114" s="1">
        <v>814</v>
      </c>
      <c r="B114" s="1" t="s">
        <v>8</v>
      </c>
      <c r="D114" s="36" t="s">
        <v>180</v>
      </c>
      <c r="E114" s="1"/>
      <c r="F114" s="1">
        <v>2023013428</v>
      </c>
      <c r="G114" s="36" t="s">
        <v>181</v>
      </c>
      <c r="H114" s="1">
        <v>43</v>
      </c>
      <c r="I114" s="35">
        <v>0</v>
      </c>
      <c r="J114" s="1"/>
      <c r="K114" s="2" t="s">
        <v>74</v>
      </c>
      <c r="L114" s="1" t="str">
        <f t="shared" si="1"/>
        <v>814L</v>
      </c>
    </row>
    <row r="115" spans="1:12" ht="16" x14ac:dyDescent="0.2">
      <c r="A115" s="1">
        <v>814</v>
      </c>
      <c r="B115" s="1" t="s">
        <v>11</v>
      </c>
      <c r="D115" s="36" t="s">
        <v>180</v>
      </c>
      <c r="E115" s="1"/>
      <c r="F115" s="1">
        <v>2023013428</v>
      </c>
      <c r="G115" s="36" t="s">
        <v>181</v>
      </c>
      <c r="H115" s="1">
        <v>44</v>
      </c>
      <c r="I115" s="35">
        <v>0</v>
      </c>
      <c r="J115" s="1"/>
      <c r="K115" s="2" t="s">
        <v>74</v>
      </c>
      <c r="L115" s="1" t="str">
        <f t="shared" si="1"/>
        <v>814R</v>
      </c>
    </row>
    <row r="116" spans="1:12" ht="16" x14ac:dyDescent="0.2">
      <c r="A116" s="1">
        <v>834</v>
      </c>
      <c r="B116" s="1" t="s">
        <v>8</v>
      </c>
      <c r="D116" s="36" t="s">
        <v>180</v>
      </c>
      <c r="E116" s="1"/>
      <c r="F116" s="1">
        <v>2023010634</v>
      </c>
      <c r="G116" s="36" t="s">
        <v>181</v>
      </c>
      <c r="H116" s="1">
        <v>43</v>
      </c>
      <c r="I116" s="35">
        <v>0</v>
      </c>
      <c r="J116" s="1"/>
      <c r="K116" s="2" t="s">
        <v>74</v>
      </c>
      <c r="L116" s="1" t="str">
        <f t="shared" si="1"/>
        <v>834L</v>
      </c>
    </row>
    <row r="117" spans="1:12" ht="16" x14ac:dyDescent="0.2">
      <c r="A117" s="1">
        <v>834</v>
      </c>
      <c r="B117" s="1" t="s">
        <v>11</v>
      </c>
      <c r="D117" s="36" t="s">
        <v>180</v>
      </c>
      <c r="E117" s="1"/>
      <c r="F117" s="1">
        <v>2023010634</v>
      </c>
      <c r="G117" s="36" t="s">
        <v>181</v>
      </c>
      <c r="H117" s="1">
        <v>44</v>
      </c>
      <c r="I117" s="35">
        <v>0</v>
      </c>
      <c r="J117" s="1"/>
      <c r="K117" s="2" t="s">
        <v>74</v>
      </c>
      <c r="L117" s="1" t="str">
        <f t="shared" si="1"/>
        <v>834R</v>
      </c>
    </row>
    <row r="118" spans="1:12" ht="16" x14ac:dyDescent="0.2">
      <c r="A118" s="1">
        <v>889</v>
      </c>
      <c r="B118" s="1" t="s">
        <v>8</v>
      </c>
      <c r="D118" s="36" t="s">
        <v>180</v>
      </c>
      <c r="E118" s="1"/>
      <c r="F118" s="1">
        <v>2023020753</v>
      </c>
      <c r="G118" s="36" t="s">
        <v>181</v>
      </c>
      <c r="H118" s="1">
        <v>9</v>
      </c>
      <c r="I118" s="35">
        <v>0</v>
      </c>
      <c r="J118" s="1"/>
      <c r="K118" s="2" t="s">
        <v>74</v>
      </c>
      <c r="L118" s="1" t="str">
        <f t="shared" si="1"/>
        <v>889L</v>
      </c>
    </row>
    <row r="119" spans="1:12" ht="16" x14ac:dyDescent="0.2">
      <c r="A119" s="1">
        <v>918</v>
      </c>
      <c r="B119" s="1" t="s">
        <v>11</v>
      </c>
      <c r="D119" s="36" t="s">
        <v>180</v>
      </c>
      <c r="E119" s="1"/>
      <c r="F119" s="1">
        <v>2023013428</v>
      </c>
      <c r="G119" s="36" t="s">
        <v>181</v>
      </c>
      <c r="H119" s="1">
        <v>48</v>
      </c>
      <c r="I119" s="35">
        <v>0</v>
      </c>
      <c r="J119" s="1"/>
      <c r="K119" s="2" t="s">
        <v>74</v>
      </c>
      <c r="L119" s="1" t="str">
        <f t="shared" si="1"/>
        <v>918R</v>
      </c>
    </row>
    <row r="120" spans="1:12" ht="16" x14ac:dyDescent="0.2">
      <c r="A120" s="1">
        <v>945</v>
      </c>
      <c r="B120" s="1" t="s">
        <v>8</v>
      </c>
      <c r="D120" s="36" t="s">
        <v>180</v>
      </c>
      <c r="E120" s="1"/>
      <c r="F120" s="1">
        <v>2023013428</v>
      </c>
      <c r="G120" s="36" t="s">
        <v>181</v>
      </c>
      <c r="H120" s="1">
        <v>49</v>
      </c>
      <c r="I120" s="35">
        <v>0</v>
      </c>
      <c r="J120" s="1"/>
      <c r="K120" s="2" t="s">
        <v>74</v>
      </c>
      <c r="L120" s="1" t="str">
        <f t="shared" si="1"/>
        <v>945L</v>
      </c>
    </row>
    <row r="121" spans="1:12" ht="16" x14ac:dyDescent="0.2">
      <c r="A121" s="1">
        <v>976</v>
      </c>
      <c r="B121" s="1" t="s">
        <v>11</v>
      </c>
      <c r="D121" s="36" t="s">
        <v>180</v>
      </c>
      <c r="E121" s="1"/>
      <c r="F121" s="1">
        <v>2023013428</v>
      </c>
      <c r="G121" s="36" t="s">
        <v>181</v>
      </c>
      <c r="H121" s="1">
        <v>54</v>
      </c>
      <c r="I121" s="35">
        <v>0</v>
      </c>
      <c r="J121" s="1"/>
      <c r="K121" s="2" t="s">
        <v>74</v>
      </c>
      <c r="L121" s="1" t="str">
        <f t="shared" si="1"/>
        <v>976R</v>
      </c>
    </row>
    <row r="122" spans="1:12" x14ac:dyDescent="0.2">
      <c r="A122">
        <v>33</v>
      </c>
      <c r="B122" t="s">
        <v>8</v>
      </c>
      <c r="C122" t="s">
        <v>184</v>
      </c>
      <c r="F122" t="s">
        <v>185</v>
      </c>
      <c r="I122" s="35">
        <v>1</v>
      </c>
      <c r="J122" cm="1">
        <f t="array" ref="J122">_xlfn.XLOOKUP(A122,[3]Sheet2!E$2:E363,[3]Sheet2!B$2:B363)</f>
        <v>2</v>
      </c>
      <c r="K122" s="2" t="s">
        <v>174</v>
      </c>
      <c r="L122" s="1" t="str">
        <f t="shared" si="1"/>
        <v>33L</v>
      </c>
    </row>
    <row r="123" spans="1:12" x14ac:dyDescent="0.2">
      <c r="A123">
        <v>386</v>
      </c>
      <c r="B123" t="s">
        <v>8</v>
      </c>
      <c r="C123" t="s">
        <v>186</v>
      </c>
      <c r="F123" t="s">
        <v>187</v>
      </c>
      <c r="I123" s="35">
        <v>1</v>
      </c>
      <c r="J123" cm="1">
        <f t="array" ref="J123">_xlfn.XLOOKUP(A123,[3]Sheet2!E$2:E392,[3]Sheet2!B$2:B392)</f>
        <v>1</v>
      </c>
      <c r="K123" s="2" t="s">
        <v>174</v>
      </c>
      <c r="L123" s="1" t="str">
        <f t="shared" si="1"/>
        <v>386L</v>
      </c>
    </row>
    <row r="124" spans="1:12" x14ac:dyDescent="0.2">
      <c r="A124">
        <v>460</v>
      </c>
      <c r="B124" t="s">
        <v>8</v>
      </c>
      <c r="C124" t="s">
        <v>188</v>
      </c>
      <c r="F124" t="s">
        <v>189</v>
      </c>
      <c r="I124" s="35">
        <v>1</v>
      </c>
      <c r="J124" cm="1">
        <f t="array" ref="J124">_xlfn.XLOOKUP(A124,[3]Sheet2!E$2:E367,[3]Sheet2!B$2:B367)</f>
        <v>2</v>
      </c>
      <c r="K124" s="2" t="s">
        <v>174</v>
      </c>
      <c r="L124" s="1" t="str">
        <f t="shared" si="1"/>
        <v>460L</v>
      </c>
    </row>
    <row r="125" spans="1:12" x14ac:dyDescent="0.2">
      <c r="A125">
        <v>618</v>
      </c>
      <c r="B125" t="s">
        <v>11</v>
      </c>
      <c r="C125" t="s">
        <v>190</v>
      </c>
      <c r="F125" t="s">
        <v>191</v>
      </c>
      <c r="I125" s="35">
        <v>1</v>
      </c>
      <c r="J125" cm="1">
        <f t="array" ref="J125">_xlfn.XLOOKUP(A125,[3]Sheet2!E$2:E378,[3]Sheet2!B$2:B378)</f>
        <v>3</v>
      </c>
      <c r="K125" s="2" t="s">
        <v>174</v>
      </c>
      <c r="L125" s="1" t="str">
        <f t="shared" si="1"/>
        <v>618R</v>
      </c>
    </row>
    <row r="126" spans="1:12" x14ac:dyDescent="0.2">
      <c r="A126">
        <v>641</v>
      </c>
      <c r="B126" t="s">
        <v>8</v>
      </c>
      <c r="C126" t="s">
        <v>192</v>
      </c>
      <c r="F126" t="s">
        <v>193</v>
      </c>
      <c r="I126" s="35">
        <v>1</v>
      </c>
      <c r="J126" cm="1">
        <f t="array" ref="J126">_xlfn.XLOOKUP(A126,[3]Sheet2!E$2:E339,[3]Sheet2!B$2:B339)</f>
        <v>1</v>
      </c>
      <c r="K126" s="2" t="s">
        <v>174</v>
      </c>
      <c r="L126" s="1" t="str">
        <f t="shared" si="1"/>
        <v>641L</v>
      </c>
    </row>
    <row r="127" spans="1:12" x14ac:dyDescent="0.2">
      <c r="A127">
        <v>925</v>
      </c>
      <c r="B127" t="s">
        <v>8</v>
      </c>
      <c r="C127"/>
      <c r="F127" t="s">
        <v>194</v>
      </c>
      <c r="I127" s="35">
        <v>0</v>
      </c>
      <c r="J127" cm="1">
        <f t="array" ref="J127">_xlfn.XLOOKUP(A127,[3]Sheet2!E$2:E300,[3]Sheet2!B$2:B300)</f>
        <v>1</v>
      </c>
      <c r="K127" s="2" t="s">
        <v>174</v>
      </c>
      <c r="L127" s="1" t="str">
        <f t="shared" si="1"/>
        <v>925L</v>
      </c>
    </row>
    <row r="128" spans="1:12" x14ac:dyDescent="0.2">
      <c r="A128">
        <v>1053</v>
      </c>
      <c r="B128" t="s">
        <v>8</v>
      </c>
      <c r="C128"/>
      <c r="F128" t="s">
        <v>195</v>
      </c>
      <c r="I128" s="35">
        <v>0</v>
      </c>
      <c r="J128" cm="1">
        <f t="array" ref="J128">_xlfn.XLOOKUP(A128,[3]Sheet2!E$2:E368,[3]Sheet2!B$2:B368)</f>
        <v>2</v>
      </c>
      <c r="K128" s="2" t="s">
        <v>174</v>
      </c>
      <c r="L128" s="1" t="str">
        <f t="shared" si="1"/>
        <v>1053L</v>
      </c>
    </row>
    <row r="129" spans="1:12" x14ac:dyDescent="0.2">
      <c r="A129">
        <v>1053</v>
      </c>
      <c r="B129" t="s">
        <v>11</v>
      </c>
      <c r="C129" t="s">
        <v>196</v>
      </c>
      <c r="F129" t="s">
        <v>197</v>
      </c>
      <c r="I129" s="35">
        <v>1</v>
      </c>
      <c r="J129" cm="1">
        <f t="array" ref="J129">_xlfn.XLOOKUP(A129,[3]Sheet2!E$2:E369,[3]Sheet2!B$2:B369)</f>
        <v>2</v>
      </c>
      <c r="K129" s="2" t="s">
        <v>174</v>
      </c>
      <c r="L129" s="1" t="str">
        <f t="shared" si="1"/>
        <v>1053R</v>
      </c>
    </row>
    <row r="130" spans="1:12" x14ac:dyDescent="0.2">
      <c r="A130">
        <v>1085</v>
      </c>
      <c r="B130" t="s">
        <v>11</v>
      </c>
      <c r="C130" t="s">
        <v>198</v>
      </c>
      <c r="F130" t="s">
        <v>199</v>
      </c>
      <c r="I130" s="35">
        <v>1</v>
      </c>
      <c r="J130" cm="1">
        <f t="array" ref="J130">_xlfn.XLOOKUP(A130,[3]Sheet2!E$2:E399,[3]Sheet2!B$2:B399)</f>
        <v>3</v>
      </c>
      <c r="K130" s="2" t="s">
        <v>174</v>
      </c>
      <c r="L130" s="1" t="str">
        <f t="shared" si="1"/>
        <v>1085R</v>
      </c>
    </row>
    <row r="131" spans="1:12" x14ac:dyDescent="0.2">
      <c r="A131">
        <v>1278</v>
      </c>
      <c r="B131" t="s">
        <v>8</v>
      </c>
      <c r="C131"/>
      <c r="F131" t="s">
        <v>200</v>
      </c>
      <c r="I131" s="35">
        <v>0</v>
      </c>
      <c r="J131" cm="1">
        <f t="array" ref="J131">_xlfn.XLOOKUP(A131,[3]Sheet2!E$2:E337,[3]Sheet2!B$2:B337)</f>
        <v>1</v>
      </c>
      <c r="K131" s="2" t="s">
        <v>174</v>
      </c>
      <c r="L131" s="1" t="str">
        <f t="shared" ref="L131:L194" si="2">A131&amp;B131</f>
        <v>1278L</v>
      </c>
    </row>
    <row r="132" spans="1:12" x14ac:dyDescent="0.2">
      <c r="A132">
        <v>1278</v>
      </c>
      <c r="B132" t="s">
        <v>11</v>
      </c>
      <c r="C132"/>
      <c r="F132" t="s">
        <v>201</v>
      </c>
      <c r="I132" s="35">
        <v>0</v>
      </c>
      <c r="J132" cm="1">
        <f t="array" ref="J132">_xlfn.XLOOKUP(A132,[3]Sheet2!E$2:E338,[3]Sheet2!B$2:B338)</f>
        <v>1</v>
      </c>
      <c r="K132" s="2" t="s">
        <v>174</v>
      </c>
      <c r="L132" s="1" t="str">
        <f t="shared" si="2"/>
        <v>1278R</v>
      </c>
    </row>
    <row r="133" spans="1:12" x14ac:dyDescent="0.2">
      <c r="A133">
        <v>1612</v>
      </c>
      <c r="B133" t="s">
        <v>8</v>
      </c>
      <c r="C133"/>
      <c r="F133" t="s">
        <v>202</v>
      </c>
      <c r="I133" s="35">
        <v>0</v>
      </c>
      <c r="J133" cm="1">
        <f t="array" ref="J133">_xlfn.XLOOKUP(A133,[3]Sheet2!E$2:E318,[3]Sheet2!B$2:B318)</f>
        <v>1</v>
      </c>
      <c r="K133" s="2" t="s">
        <v>174</v>
      </c>
      <c r="L133" s="1" t="str">
        <f t="shared" si="2"/>
        <v>1612L</v>
      </c>
    </row>
    <row r="134" spans="1:12" x14ac:dyDescent="0.2">
      <c r="A134">
        <v>1612</v>
      </c>
      <c r="B134" t="s">
        <v>11</v>
      </c>
      <c r="C134"/>
      <c r="F134" t="s">
        <v>203</v>
      </c>
      <c r="I134" s="35">
        <v>0</v>
      </c>
      <c r="J134" cm="1">
        <f t="array" ref="J134">_xlfn.XLOOKUP(A134,[3]Sheet2!E$2:E319,[3]Sheet2!B$2:B319)</f>
        <v>1</v>
      </c>
      <c r="K134" s="2" t="s">
        <v>174</v>
      </c>
      <c r="L134" s="1" t="str">
        <f t="shared" si="2"/>
        <v>1612R</v>
      </c>
    </row>
    <row r="135" spans="1:12" x14ac:dyDescent="0.2">
      <c r="A135">
        <v>1864</v>
      </c>
      <c r="B135" t="s">
        <v>8</v>
      </c>
      <c r="C135" t="s">
        <v>204</v>
      </c>
      <c r="F135" t="s">
        <v>205</v>
      </c>
      <c r="I135" s="35">
        <v>1</v>
      </c>
      <c r="J135" cm="1">
        <f t="array" ref="J135">_xlfn.XLOOKUP(A135,[3]Sheet2!E$2:E303,[3]Sheet2!B$2:B303)</f>
        <v>3</v>
      </c>
      <c r="K135" s="2" t="s">
        <v>174</v>
      </c>
      <c r="L135" s="1" t="str">
        <f t="shared" si="2"/>
        <v>1864L</v>
      </c>
    </row>
    <row r="136" spans="1:12" x14ac:dyDescent="0.2">
      <c r="A136">
        <v>2120</v>
      </c>
      <c r="B136" t="s">
        <v>11</v>
      </c>
      <c r="C136"/>
      <c r="F136" t="s">
        <v>206</v>
      </c>
      <c r="I136" s="35">
        <v>0</v>
      </c>
      <c r="J136" cm="1">
        <f t="array" ref="J136">_xlfn.XLOOKUP(A136,[3]Sheet2!E$2:E294,[3]Sheet2!B$2:B294)</f>
        <v>1</v>
      </c>
      <c r="K136" s="2" t="s">
        <v>174</v>
      </c>
      <c r="L136" s="1" t="str">
        <f t="shared" si="2"/>
        <v>2120R</v>
      </c>
    </row>
    <row r="137" spans="1:12" x14ac:dyDescent="0.2">
      <c r="A137">
        <v>2313</v>
      </c>
      <c r="B137" t="s">
        <v>8</v>
      </c>
      <c r="C137"/>
      <c r="F137" t="s">
        <v>207</v>
      </c>
      <c r="I137" s="35">
        <v>0</v>
      </c>
      <c r="J137" cm="1">
        <f t="array" ref="J137">_xlfn.XLOOKUP(A137,[3]Sheet2!E$2:E293,[3]Sheet2!B$2:B293)</f>
        <v>3</v>
      </c>
      <c r="K137" s="2" t="s">
        <v>174</v>
      </c>
      <c r="L137" s="1" t="str">
        <f t="shared" si="2"/>
        <v>2313L</v>
      </c>
    </row>
    <row r="138" spans="1:12" x14ac:dyDescent="0.2">
      <c r="A138">
        <v>2504</v>
      </c>
      <c r="B138" t="s">
        <v>11</v>
      </c>
      <c r="C138"/>
      <c r="F138" t="s">
        <v>208</v>
      </c>
      <c r="I138" s="35">
        <v>0</v>
      </c>
      <c r="J138" cm="1">
        <f t="array" ref="J138">_xlfn.XLOOKUP(A138,[3]Sheet2!E$2:E333,[3]Sheet2!B$2:B333)</f>
        <v>2</v>
      </c>
      <c r="K138" s="2" t="s">
        <v>174</v>
      </c>
      <c r="L138" s="1" t="str">
        <f t="shared" si="2"/>
        <v>2504R</v>
      </c>
    </row>
    <row r="139" spans="1:12" x14ac:dyDescent="0.2">
      <c r="A139">
        <v>2615</v>
      </c>
      <c r="B139" t="s">
        <v>11</v>
      </c>
      <c r="C139" t="s">
        <v>209</v>
      </c>
      <c r="F139" t="s">
        <v>210</v>
      </c>
      <c r="I139" s="35">
        <v>1</v>
      </c>
      <c r="J139" cm="1">
        <f t="array" ref="J139">_xlfn.XLOOKUP(A139,[3]Sheet2!E$2:E370,[3]Sheet2!B$2:B370)</f>
        <v>2</v>
      </c>
      <c r="K139" s="2" t="s">
        <v>174</v>
      </c>
      <c r="L139" s="1" t="str">
        <f t="shared" si="2"/>
        <v>2615R</v>
      </c>
    </row>
    <row r="140" spans="1:12" x14ac:dyDescent="0.2">
      <c r="A140" s="39">
        <v>2707</v>
      </c>
      <c r="B140" s="39" t="s">
        <v>8</v>
      </c>
      <c r="C140"/>
      <c r="F140" t="s">
        <v>211</v>
      </c>
      <c r="I140" s="35">
        <v>0</v>
      </c>
      <c r="J140" s="39" cm="1">
        <f t="array" ref="J140">_xlfn.XLOOKUP(A140,[3]Sheet2!E$2:E291,[3]Sheet2!B$2:B291)</f>
        <v>1</v>
      </c>
      <c r="K140" s="2" t="s">
        <v>174</v>
      </c>
      <c r="L140" s="1" t="str">
        <f t="shared" si="2"/>
        <v>2707L</v>
      </c>
    </row>
    <row r="141" spans="1:12" x14ac:dyDescent="0.2">
      <c r="A141">
        <v>2778</v>
      </c>
      <c r="B141" t="s">
        <v>8</v>
      </c>
      <c r="C141"/>
      <c r="F141" t="s">
        <v>212</v>
      </c>
      <c r="I141" s="35">
        <v>0</v>
      </c>
      <c r="J141" cm="1">
        <f t="array" ref="J141">_xlfn.XLOOKUP(A141,[3]Sheet2!E$2:E297,[3]Sheet2!B$2:B297)</f>
        <v>2</v>
      </c>
      <c r="K141" s="2" t="s">
        <v>174</v>
      </c>
      <c r="L141" s="1" t="str">
        <f t="shared" si="2"/>
        <v>2778L</v>
      </c>
    </row>
    <row r="142" spans="1:12" x14ac:dyDescent="0.2">
      <c r="A142">
        <v>2778</v>
      </c>
      <c r="B142" t="s">
        <v>11</v>
      </c>
      <c r="C142"/>
      <c r="F142" t="s">
        <v>213</v>
      </c>
      <c r="I142" s="35">
        <v>0</v>
      </c>
      <c r="J142" cm="1">
        <f t="array" ref="J142">_xlfn.XLOOKUP(A142,[3]Sheet2!E$2:E298,[3]Sheet2!B$2:B298)</f>
        <v>2</v>
      </c>
      <c r="K142" s="2" t="s">
        <v>174</v>
      </c>
      <c r="L142" s="1" t="str">
        <f t="shared" si="2"/>
        <v>2778R</v>
      </c>
    </row>
    <row r="143" spans="1:12" x14ac:dyDescent="0.2">
      <c r="A143">
        <v>3177</v>
      </c>
      <c r="B143" t="s">
        <v>8</v>
      </c>
      <c r="C143"/>
      <c r="F143" t="s">
        <v>214</v>
      </c>
      <c r="I143" s="35">
        <v>0</v>
      </c>
      <c r="J143" cm="1">
        <f t="array" ref="J143">_xlfn.XLOOKUP(A143,[3]Sheet2!E$2:E301,[3]Sheet2!B$2:B301)</f>
        <v>1</v>
      </c>
      <c r="K143" s="2" t="s">
        <v>174</v>
      </c>
      <c r="L143" s="1" t="str">
        <f t="shared" si="2"/>
        <v>3177L</v>
      </c>
    </row>
    <row r="144" spans="1:12" x14ac:dyDescent="0.2">
      <c r="A144">
        <v>3286</v>
      </c>
      <c r="B144" t="s">
        <v>8</v>
      </c>
      <c r="C144" t="s">
        <v>215</v>
      </c>
      <c r="F144" t="s">
        <v>216</v>
      </c>
      <c r="I144" s="35">
        <v>1</v>
      </c>
      <c r="J144" cm="1">
        <f t="array" ref="J144">_xlfn.XLOOKUP(A144,[3]Sheet2!E$2:E324,[3]Sheet2!B$2:B324)</f>
        <v>3</v>
      </c>
      <c r="K144" s="2" t="s">
        <v>174</v>
      </c>
      <c r="L144" s="1" t="str">
        <f t="shared" si="2"/>
        <v>3286L</v>
      </c>
    </row>
    <row r="145" spans="1:12" x14ac:dyDescent="0.2">
      <c r="A145">
        <v>3414</v>
      </c>
      <c r="B145" t="s">
        <v>8</v>
      </c>
      <c r="C145" t="s">
        <v>217</v>
      </c>
      <c r="F145" t="s">
        <v>218</v>
      </c>
      <c r="I145" s="35">
        <v>1</v>
      </c>
      <c r="J145" cm="1">
        <f t="array" ref="J145">_xlfn.XLOOKUP(A145,[3]Sheet2!E$2:E307,[3]Sheet2!B$2:B307)</f>
        <v>3</v>
      </c>
      <c r="K145" s="2" t="s">
        <v>174</v>
      </c>
      <c r="L145" s="1" t="str">
        <f t="shared" si="2"/>
        <v>3414L</v>
      </c>
    </row>
    <row r="146" spans="1:12" x14ac:dyDescent="0.2">
      <c r="A146">
        <v>3414</v>
      </c>
      <c r="B146" t="s">
        <v>11</v>
      </c>
      <c r="C146" t="s">
        <v>219</v>
      </c>
      <c r="F146" t="s">
        <v>220</v>
      </c>
      <c r="I146" s="35">
        <v>1</v>
      </c>
      <c r="J146" cm="1">
        <f t="array" ref="J146">_xlfn.XLOOKUP(A146,[3]Sheet2!E$2:E308,[3]Sheet2!B$2:B308)</f>
        <v>3</v>
      </c>
      <c r="K146" s="2" t="s">
        <v>174</v>
      </c>
      <c r="L146" s="1" t="str">
        <f t="shared" si="2"/>
        <v>3414R</v>
      </c>
    </row>
    <row r="147" spans="1:12" x14ac:dyDescent="0.2">
      <c r="A147">
        <v>3462</v>
      </c>
      <c r="B147" t="s">
        <v>11</v>
      </c>
      <c r="C147"/>
      <c r="F147" t="s">
        <v>221</v>
      </c>
      <c r="I147" s="35">
        <v>0</v>
      </c>
      <c r="J147" cm="1">
        <f t="array" ref="J147">_xlfn.XLOOKUP(A147,[3]Sheet2!E$2:E306,[3]Sheet2!B$2:B306)</f>
        <v>1</v>
      </c>
      <c r="K147" s="2" t="s">
        <v>174</v>
      </c>
      <c r="L147" s="1" t="str">
        <f t="shared" si="2"/>
        <v>3462R</v>
      </c>
    </row>
    <row r="148" spans="1:12" x14ac:dyDescent="0.2">
      <c r="A148">
        <v>3474</v>
      </c>
      <c r="B148" t="s">
        <v>11</v>
      </c>
      <c r="C148"/>
      <c r="F148" t="s">
        <v>222</v>
      </c>
      <c r="I148" s="35">
        <v>0</v>
      </c>
      <c r="J148" cm="1">
        <f t="array" ref="J148">_xlfn.XLOOKUP(A148,[3]Sheet2!E$2:E302,[3]Sheet2!B$2:B302)</f>
        <v>3</v>
      </c>
      <c r="K148" s="2" t="s">
        <v>174</v>
      </c>
      <c r="L148" s="1" t="str">
        <f t="shared" si="2"/>
        <v>3474R</v>
      </c>
    </row>
    <row r="149" spans="1:12" x14ac:dyDescent="0.2">
      <c r="A149">
        <v>3646</v>
      </c>
      <c r="B149" t="s">
        <v>11</v>
      </c>
      <c r="C149" t="s">
        <v>223</v>
      </c>
      <c r="F149" t="s">
        <v>224</v>
      </c>
      <c r="I149" s="35">
        <v>1</v>
      </c>
      <c r="J149" cm="1">
        <f t="array" ref="J149">_xlfn.XLOOKUP(A149,[3]Sheet2!E$2:E299,[3]Sheet2!B$2:B299)</f>
        <v>3</v>
      </c>
      <c r="K149" s="2" t="s">
        <v>174</v>
      </c>
      <c r="L149" s="1" t="str">
        <f t="shared" si="2"/>
        <v>3646R</v>
      </c>
    </row>
    <row r="150" spans="1:12" x14ac:dyDescent="0.2">
      <c r="A150">
        <v>3845</v>
      </c>
      <c r="B150" t="s">
        <v>11</v>
      </c>
      <c r="C150" t="s">
        <v>225</v>
      </c>
      <c r="F150" t="s">
        <v>226</v>
      </c>
      <c r="I150" s="35">
        <v>1</v>
      </c>
      <c r="J150" cm="1">
        <f t="array" ref="J150">_xlfn.XLOOKUP(A150,[3]Sheet2!E$2:E374,[3]Sheet2!B$2:B374)</f>
        <v>1</v>
      </c>
      <c r="K150" s="2" t="s">
        <v>174</v>
      </c>
      <c r="L150" s="1" t="str">
        <f t="shared" si="2"/>
        <v>3845R</v>
      </c>
    </row>
    <row r="151" spans="1:12" x14ac:dyDescent="0.2">
      <c r="A151">
        <v>3876</v>
      </c>
      <c r="B151" t="s">
        <v>11</v>
      </c>
      <c r="C151" t="s">
        <v>227</v>
      </c>
      <c r="F151" t="s">
        <v>228</v>
      </c>
      <c r="I151" s="35">
        <v>1</v>
      </c>
      <c r="J151" cm="1">
        <f t="array" ref="J151">_xlfn.XLOOKUP(A151,[3]Sheet2!E$2:E401,[3]Sheet2!B$2:B401)</f>
        <v>1</v>
      </c>
      <c r="K151" s="2" t="s">
        <v>174</v>
      </c>
      <c r="L151" s="1" t="str">
        <f t="shared" si="2"/>
        <v>3876R</v>
      </c>
    </row>
    <row r="152" spans="1:12" x14ac:dyDescent="0.2">
      <c r="A152">
        <v>4040</v>
      </c>
      <c r="B152" t="s">
        <v>8</v>
      </c>
      <c r="C152"/>
      <c r="F152" t="s">
        <v>229</v>
      </c>
      <c r="I152" s="35">
        <v>0</v>
      </c>
      <c r="J152" cm="1">
        <f t="array" ref="J152">_xlfn.XLOOKUP(A152,[3]Sheet2!E$2:E379,[3]Sheet2!B$2:B379)</f>
        <v>2</v>
      </c>
      <c r="K152" s="2" t="s">
        <v>174</v>
      </c>
      <c r="L152" s="1" t="str">
        <f t="shared" si="2"/>
        <v>4040L</v>
      </c>
    </row>
    <row r="153" spans="1:12" x14ac:dyDescent="0.2">
      <c r="A153">
        <v>4129</v>
      </c>
      <c r="B153" t="s">
        <v>8</v>
      </c>
      <c r="C153" t="s">
        <v>230</v>
      </c>
      <c r="F153" t="s">
        <v>231</v>
      </c>
      <c r="I153" s="35">
        <v>1</v>
      </c>
      <c r="J153" cm="1">
        <f t="array" ref="J153">_xlfn.XLOOKUP(A153,[3]Sheet2!E$2:E347,[3]Sheet2!B$2:B347)</f>
        <v>3</v>
      </c>
      <c r="K153" s="2" t="s">
        <v>174</v>
      </c>
      <c r="L153" s="1" t="str">
        <f t="shared" si="2"/>
        <v>4129L</v>
      </c>
    </row>
    <row r="154" spans="1:12" x14ac:dyDescent="0.2">
      <c r="A154">
        <v>4178</v>
      </c>
      <c r="B154" t="s">
        <v>8</v>
      </c>
      <c r="C154"/>
      <c r="F154" t="s">
        <v>232</v>
      </c>
      <c r="I154" s="35">
        <v>0</v>
      </c>
      <c r="J154" cm="1">
        <f t="array" ref="J154">_xlfn.XLOOKUP(A154,[3]Sheet2!E$2:E334,[3]Sheet2!B$2:B334)</f>
        <v>1</v>
      </c>
      <c r="K154" s="2" t="s">
        <v>174</v>
      </c>
      <c r="L154" s="1" t="str">
        <f t="shared" si="2"/>
        <v>4178L</v>
      </c>
    </row>
    <row r="155" spans="1:12" x14ac:dyDescent="0.2">
      <c r="A155">
        <v>4178</v>
      </c>
      <c r="B155" t="s">
        <v>11</v>
      </c>
      <c r="C155"/>
      <c r="F155" t="s">
        <v>233</v>
      </c>
      <c r="I155" s="35">
        <v>0</v>
      </c>
      <c r="J155" cm="1">
        <f t="array" ref="J155">_xlfn.XLOOKUP(A155,[3]Sheet2!E$2:E335,[3]Sheet2!B$2:B335)</f>
        <v>1</v>
      </c>
      <c r="K155" s="2" t="s">
        <v>174</v>
      </c>
      <c r="L155" s="1" t="str">
        <f t="shared" si="2"/>
        <v>4178R</v>
      </c>
    </row>
    <row r="156" spans="1:12" x14ac:dyDescent="0.2">
      <c r="A156">
        <v>4323</v>
      </c>
      <c r="B156" t="s">
        <v>8</v>
      </c>
      <c r="C156" t="s">
        <v>234</v>
      </c>
      <c r="F156" t="s">
        <v>235</v>
      </c>
      <c r="I156" s="35">
        <v>1</v>
      </c>
      <c r="J156" cm="1">
        <f t="array" ref="J156">_xlfn.XLOOKUP(A156,[3]Sheet2!E$2:E310,[3]Sheet2!B$2:B310)</f>
        <v>1</v>
      </c>
      <c r="K156" s="2" t="s">
        <v>174</v>
      </c>
      <c r="L156" s="1" t="str">
        <f t="shared" si="2"/>
        <v>4323L</v>
      </c>
    </row>
    <row r="157" spans="1:12" x14ac:dyDescent="0.2">
      <c r="A157">
        <v>4323</v>
      </c>
      <c r="B157" t="s">
        <v>11</v>
      </c>
      <c r="C157" t="s">
        <v>236</v>
      </c>
      <c r="F157" t="s">
        <v>237</v>
      </c>
      <c r="I157" s="35">
        <v>1</v>
      </c>
      <c r="J157" cm="1">
        <f t="array" ref="J157">_xlfn.XLOOKUP(A157,[3]Sheet2!E$2:E311,[3]Sheet2!B$2:B311)</f>
        <v>1</v>
      </c>
      <c r="K157" s="2" t="s">
        <v>174</v>
      </c>
      <c r="L157" s="1" t="str">
        <f t="shared" si="2"/>
        <v>4323R</v>
      </c>
    </row>
    <row r="158" spans="1:12" x14ac:dyDescent="0.2">
      <c r="A158">
        <v>4436</v>
      </c>
      <c r="B158" t="s">
        <v>8</v>
      </c>
      <c r="C158" t="s">
        <v>238</v>
      </c>
      <c r="F158" t="s">
        <v>239</v>
      </c>
      <c r="I158" s="35">
        <v>1</v>
      </c>
      <c r="J158" cm="1">
        <f t="array" ref="J158">_xlfn.XLOOKUP(A158,[3]Sheet2!E$2:E309,[3]Sheet2!B$2:B309)</f>
        <v>3</v>
      </c>
      <c r="K158" s="2" t="s">
        <v>174</v>
      </c>
      <c r="L158" s="1" t="str">
        <f t="shared" si="2"/>
        <v>4436L</v>
      </c>
    </row>
    <row r="159" spans="1:12" x14ac:dyDescent="0.2">
      <c r="A159">
        <v>4451</v>
      </c>
      <c r="B159" t="s">
        <v>11</v>
      </c>
      <c r="C159"/>
      <c r="F159" t="s">
        <v>240</v>
      </c>
      <c r="I159" s="35">
        <v>0</v>
      </c>
      <c r="J159" cm="1">
        <f t="array" ref="J159">_xlfn.XLOOKUP(A159,[3]Sheet2!E$2:E312,[3]Sheet2!B$2:B312)</f>
        <v>1</v>
      </c>
      <c r="K159" s="2" t="s">
        <v>174</v>
      </c>
      <c r="L159" s="1" t="str">
        <f t="shared" si="2"/>
        <v>4451R</v>
      </c>
    </row>
    <row r="160" spans="1:12" x14ac:dyDescent="0.2">
      <c r="A160">
        <v>4485</v>
      </c>
      <c r="B160" t="s">
        <v>8</v>
      </c>
      <c r="C160"/>
      <c r="F160" t="s">
        <v>241</v>
      </c>
      <c r="I160" s="35">
        <v>0</v>
      </c>
      <c r="J160" cm="1">
        <f t="array" ref="J160">_xlfn.XLOOKUP(A160,[3]Sheet2!E$2:E285,[3]Sheet2!B$2:B285)</f>
        <v>2</v>
      </c>
      <c r="K160" s="2" t="s">
        <v>174</v>
      </c>
      <c r="L160" s="1" t="str">
        <f t="shared" si="2"/>
        <v>4485L</v>
      </c>
    </row>
    <row r="161" spans="1:12" x14ac:dyDescent="0.2">
      <c r="A161">
        <v>4485</v>
      </c>
      <c r="B161" t="s">
        <v>11</v>
      </c>
      <c r="C161"/>
      <c r="F161" t="s">
        <v>242</v>
      </c>
      <c r="I161" s="35">
        <v>0</v>
      </c>
      <c r="J161" cm="1">
        <f t="array" ref="J161">_xlfn.XLOOKUP(A161,[3]Sheet2!E$2:E286,[3]Sheet2!B$2:B286)</f>
        <v>2</v>
      </c>
      <c r="K161" s="2" t="s">
        <v>174</v>
      </c>
      <c r="L161" s="1" t="str">
        <f t="shared" si="2"/>
        <v>4485R</v>
      </c>
    </row>
    <row r="162" spans="1:12" x14ac:dyDescent="0.2">
      <c r="A162">
        <v>4510</v>
      </c>
      <c r="B162" t="s">
        <v>11</v>
      </c>
      <c r="C162" t="s">
        <v>243</v>
      </c>
      <c r="F162" t="s">
        <v>244</v>
      </c>
      <c r="I162" s="35">
        <v>1</v>
      </c>
      <c r="J162" cm="1">
        <f t="array" ref="J162">_xlfn.XLOOKUP(A162,[3]Sheet2!E$2:E353,[3]Sheet2!B$2:B353)</f>
        <v>3</v>
      </c>
      <c r="K162" s="2" t="s">
        <v>174</v>
      </c>
      <c r="L162" s="1" t="str">
        <f t="shared" si="2"/>
        <v>4510R</v>
      </c>
    </row>
    <row r="163" spans="1:12" x14ac:dyDescent="0.2">
      <c r="A163">
        <v>4596</v>
      </c>
      <c r="B163" t="s">
        <v>8</v>
      </c>
      <c r="C163"/>
      <c r="F163" t="s">
        <v>245</v>
      </c>
      <c r="I163" s="35">
        <v>0</v>
      </c>
      <c r="J163" cm="1">
        <f t="array" ref="J163">_xlfn.XLOOKUP(A163,[3]Sheet2!E$2:E336,[3]Sheet2!B$2:B336)</f>
        <v>1</v>
      </c>
      <c r="K163" s="2" t="s">
        <v>174</v>
      </c>
      <c r="L163" s="1" t="str">
        <f t="shared" si="2"/>
        <v>4596L</v>
      </c>
    </row>
    <row r="164" spans="1:12" x14ac:dyDescent="0.2">
      <c r="A164">
        <v>4763</v>
      </c>
      <c r="B164" t="s">
        <v>8</v>
      </c>
      <c r="C164" t="s">
        <v>246</v>
      </c>
      <c r="F164" t="s">
        <v>247</v>
      </c>
      <c r="I164" s="35">
        <v>1</v>
      </c>
      <c r="J164" cm="1">
        <f t="array" ref="J164">_xlfn.XLOOKUP(A164,[3]Sheet2!E$2:E325,[3]Sheet2!B$2:B325)</f>
        <v>3</v>
      </c>
      <c r="K164" s="2" t="s">
        <v>174</v>
      </c>
      <c r="L164" s="1" t="str">
        <f t="shared" si="2"/>
        <v>4763L</v>
      </c>
    </row>
    <row r="165" spans="1:12" x14ac:dyDescent="0.2">
      <c r="A165">
        <v>4763</v>
      </c>
      <c r="B165" t="s">
        <v>11</v>
      </c>
      <c r="C165"/>
      <c r="F165" t="s">
        <v>248</v>
      </c>
      <c r="I165" s="35">
        <v>0</v>
      </c>
      <c r="J165" cm="1">
        <f t="array" ref="J165">_xlfn.XLOOKUP(A165,[3]Sheet2!E$2:E326,[3]Sheet2!B$2:B326)</f>
        <v>3</v>
      </c>
      <c r="K165" s="2" t="s">
        <v>174</v>
      </c>
      <c r="L165" s="1" t="str">
        <f t="shared" si="2"/>
        <v>4763R</v>
      </c>
    </row>
    <row r="166" spans="1:12" x14ac:dyDescent="0.2">
      <c r="A166">
        <v>4838</v>
      </c>
      <c r="B166" t="s">
        <v>8</v>
      </c>
      <c r="C166" t="s">
        <v>249</v>
      </c>
      <c r="F166" t="s">
        <v>250</v>
      </c>
      <c r="I166" s="35">
        <v>1</v>
      </c>
      <c r="J166" cm="1">
        <f t="array" ref="J166">_xlfn.XLOOKUP(A166,[3]Sheet2!E$2:E313,[3]Sheet2!B$2:B313)</f>
        <v>2</v>
      </c>
      <c r="K166" s="2" t="s">
        <v>174</v>
      </c>
      <c r="L166" s="1" t="str">
        <f t="shared" si="2"/>
        <v>4838L</v>
      </c>
    </row>
    <row r="167" spans="1:12" x14ac:dyDescent="0.2">
      <c r="A167">
        <v>4955</v>
      </c>
      <c r="B167" t="s">
        <v>8</v>
      </c>
      <c r="C167" t="s">
        <v>251</v>
      </c>
      <c r="F167" t="s">
        <v>252</v>
      </c>
      <c r="I167" s="35">
        <v>1</v>
      </c>
      <c r="J167" cm="1">
        <f t="array" ref="J167">_xlfn.XLOOKUP(A167,[3]Sheet2!E$2:E314,[3]Sheet2!B$2:B314)</f>
        <v>1</v>
      </c>
      <c r="K167" s="2" t="s">
        <v>174</v>
      </c>
      <c r="L167" s="1" t="str">
        <f t="shared" si="2"/>
        <v>4955L</v>
      </c>
    </row>
    <row r="168" spans="1:12" x14ac:dyDescent="0.2">
      <c r="A168">
        <v>4966</v>
      </c>
      <c r="B168" t="s">
        <v>11</v>
      </c>
      <c r="C168"/>
      <c r="F168" t="s">
        <v>253</v>
      </c>
      <c r="I168" s="35">
        <v>0</v>
      </c>
      <c r="J168" cm="1">
        <f t="array" ref="J168">_xlfn.XLOOKUP(A168,[3]Sheet2!E$2:E354,[3]Sheet2!B$2:B354)</f>
        <v>2</v>
      </c>
      <c r="K168" s="2" t="s">
        <v>174</v>
      </c>
      <c r="L168" s="1" t="str">
        <f t="shared" si="2"/>
        <v>4966R</v>
      </c>
    </row>
    <row r="169" spans="1:12" x14ac:dyDescent="0.2">
      <c r="A169">
        <v>5001</v>
      </c>
      <c r="B169" t="s">
        <v>8</v>
      </c>
      <c r="C169"/>
      <c r="F169" t="s">
        <v>254</v>
      </c>
      <c r="I169" s="35">
        <v>0</v>
      </c>
      <c r="J169" cm="1">
        <f t="array" ref="J169">_xlfn.XLOOKUP(A169,[3]Sheet2!E$2:E315,[3]Sheet2!B$2:B315)</f>
        <v>2</v>
      </c>
      <c r="K169" s="2" t="s">
        <v>174</v>
      </c>
      <c r="L169" s="1" t="str">
        <f t="shared" si="2"/>
        <v>5001L</v>
      </c>
    </row>
    <row r="170" spans="1:12" x14ac:dyDescent="0.2">
      <c r="A170">
        <v>5067</v>
      </c>
      <c r="B170" t="s">
        <v>8</v>
      </c>
      <c r="C170" t="s">
        <v>255</v>
      </c>
      <c r="F170" t="s">
        <v>256</v>
      </c>
      <c r="I170" s="35">
        <v>1</v>
      </c>
      <c r="J170" cm="1">
        <f t="array" ref="J170">_xlfn.XLOOKUP(A170,[3]Sheet2!E$2:E376,[3]Sheet2!B$2:B376)</f>
        <v>1</v>
      </c>
      <c r="K170" s="2" t="s">
        <v>174</v>
      </c>
      <c r="L170" s="1" t="str">
        <f t="shared" si="2"/>
        <v>5067L</v>
      </c>
    </row>
    <row r="171" spans="1:12" x14ac:dyDescent="0.2">
      <c r="A171">
        <v>5067</v>
      </c>
      <c r="B171" t="s">
        <v>11</v>
      </c>
      <c r="C171" t="s">
        <v>257</v>
      </c>
      <c r="F171" t="s">
        <v>258</v>
      </c>
      <c r="I171" s="35">
        <v>1</v>
      </c>
      <c r="J171" cm="1">
        <f t="array" ref="J171">_xlfn.XLOOKUP(A171,[3]Sheet2!E$2:E377,[3]Sheet2!B$2:B377)</f>
        <v>1</v>
      </c>
      <c r="K171" s="2" t="s">
        <v>174</v>
      </c>
      <c r="L171" s="1" t="str">
        <f t="shared" si="2"/>
        <v>5067R</v>
      </c>
    </row>
    <row r="172" spans="1:12" x14ac:dyDescent="0.2">
      <c r="A172">
        <v>5078</v>
      </c>
      <c r="B172" t="s">
        <v>8</v>
      </c>
      <c r="C172" t="s">
        <v>259</v>
      </c>
      <c r="F172" t="s">
        <v>260</v>
      </c>
      <c r="I172" s="35">
        <v>1</v>
      </c>
      <c r="J172" cm="1">
        <f t="array" ref="J172">_xlfn.XLOOKUP(A172,[3]Sheet2!E$2:E316,[3]Sheet2!B$2:B316)</f>
        <v>2</v>
      </c>
      <c r="K172" s="2" t="s">
        <v>174</v>
      </c>
      <c r="L172" s="1" t="str">
        <f t="shared" si="2"/>
        <v>5078L</v>
      </c>
    </row>
    <row r="173" spans="1:12" x14ac:dyDescent="0.2">
      <c r="A173">
        <v>5078</v>
      </c>
      <c r="B173" t="s">
        <v>11</v>
      </c>
      <c r="C173" t="s">
        <v>261</v>
      </c>
      <c r="F173" t="s">
        <v>262</v>
      </c>
      <c r="I173" s="35">
        <v>1</v>
      </c>
      <c r="J173" cm="1">
        <f t="array" ref="J173">_xlfn.XLOOKUP(A173,[3]Sheet2!E$2:E317,[3]Sheet2!B$2:B317)</f>
        <v>2</v>
      </c>
      <c r="K173" s="2" t="s">
        <v>174</v>
      </c>
      <c r="L173" s="1" t="str">
        <f t="shared" si="2"/>
        <v>5078R</v>
      </c>
    </row>
    <row r="174" spans="1:12" x14ac:dyDescent="0.2">
      <c r="A174">
        <v>5134</v>
      </c>
      <c r="B174" t="s">
        <v>8</v>
      </c>
      <c r="C174"/>
      <c r="F174" t="s">
        <v>263</v>
      </c>
      <c r="I174" s="35">
        <v>0</v>
      </c>
      <c r="J174" cm="1">
        <f t="array" ref="J174">_xlfn.XLOOKUP(A174,[3]Sheet2!E$2:E295,[3]Sheet2!B$2:B295)</f>
        <v>3</v>
      </c>
      <c r="K174" s="2" t="s">
        <v>174</v>
      </c>
      <c r="L174" s="1" t="str">
        <f t="shared" si="2"/>
        <v>5134L</v>
      </c>
    </row>
    <row r="175" spans="1:12" x14ac:dyDescent="0.2">
      <c r="A175">
        <v>5134</v>
      </c>
      <c r="B175" t="s">
        <v>11</v>
      </c>
      <c r="C175" t="s">
        <v>264</v>
      </c>
      <c r="F175" t="s">
        <v>265</v>
      </c>
      <c r="I175" s="35">
        <v>1</v>
      </c>
      <c r="J175" cm="1">
        <f t="array" ref="J175">_xlfn.XLOOKUP(A175,[3]Sheet2!E$2:E296,[3]Sheet2!B$2:B296)</f>
        <v>3</v>
      </c>
      <c r="K175" s="2" t="s">
        <v>174</v>
      </c>
      <c r="L175" s="1" t="str">
        <f t="shared" si="2"/>
        <v>5134R</v>
      </c>
    </row>
    <row r="176" spans="1:12" x14ac:dyDescent="0.2">
      <c r="A176">
        <v>5142</v>
      </c>
      <c r="B176" t="s">
        <v>8</v>
      </c>
      <c r="C176"/>
      <c r="F176" t="s">
        <v>266</v>
      </c>
      <c r="I176" s="35">
        <v>0</v>
      </c>
      <c r="J176" cm="1">
        <f t="array" ref="J176">_xlfn.XLOOKUP(A176,[3]Sheet2!E$2:E355,[3]Sheet2!B$2:B355)</f>
        <v>1</v>
      </c>
      <c r="K176" s="2" t="s">
        <v>174</v>
      </c>
      <c r="L176" s="1" t="str">
        <f t="shared" si="2"/>
        <v>5142L</v>
      </c>
    </row>
    <row r="177" spans="1:12" x14ac:dyDescent="0.2">
      <c r="A177">
        <v>5142</v>
      </c>
      <c r="B177" t="s">
        <v>8</v>
      </c>
      <c r="C177"/>
      <c r="F177" t="s">
        <v>266</v>
      </c>
      <c r="I177" s="35">
        <v>0</v>
      </c>
      <c r="J177" cm="1">
        <f t="array" ref="J177">_xlfn.XLOOKUP(A177,[3]Sheet2!E$2:E382,[3]Sheet2!B$2:B382)</f>
        <v>1</v>
      </c>
      <c r="K177" s="2" t="s">
        <v>174</v>
      </c>
      <c r="L177" s="1" t="str">
        <f t="shared" si="2"/>
        <v>5142L</v>
      </c>
    </row>
    <row r="178" spans="1:12" x14ac:dyDescent="0.2">
      <c r="A178">
        <v>5438</v>
      </c>
      <c r="B178" t="s">
        <v>11</v>
      </c>
      <c r="C178" t="s">
        <v>267</v>
      </c>
      <c r="F178" t="s">
        <v>268</v>
      </c>
      <c r="I178" s="35">
        <v>1</v>
      </c>
      <c r="J178" cm="1">
        <f t="array" ref="J178">_xlfn.XLOOKUP(A178,[3]Sheet2!E$2:E304,[3]Sheet2!B$2:B304)</f>
        <v>3</v>
      </c>
      <c r="K178" s="2" t="s">
        <v>174</v>
      </c>
      <c r="L178" s="1" t="str">
        <f t="shared" si="2"/>
        <v>5438R</v>
      </c>
    </row>
    <row r="179" spans="1:12" x14ac:dyDescent="0.2">
      <c r="A179">
        <v>5531</v>
      </c>
      <c r="B179" t="s">
        <v>8</v>
      </c>
      <c r="C179"/>
      <c r="F179" t="s">
        <v>269</v>
      </c>
      <c r="I179" s="35">
        <v>0</v>
      </c>
      <c r="J179" cm="1">
        <f t="array" ref="J179">_xlfn.XLOOKUP(A179,[3]Sheet2!E$2:E289,[3]Sheet2!B$2:B289)</f>
        <v>3</v>
      </c>
      <c r="K179" s="2" t="s">
        <v>174</v>
      </c>
      <c r="L179" s="1" t="str">
        <f t="shared" si="2"/>
        <v>5531L</v>
      </c>
    </row>
    <row r="180" spans="1:12" x14ac:dyDescent="0.2">
      <c r="A180">
        <v>5531</v>
      </c>
      <c r="B180" t="s">
        <v>11</v>
      </c>
      <c r="C180"/>
      <c r="F180" t="s">
        <v>270</v>
      </c>
      <c r="I180" s="35">
        <v>0</v>
      </c>
      <c r="J180" cm="1">
        <f t="array" ref="J180">_xlfn.XLOOKUP(A180,[3]Sheet2!E$2:E290,[3]Sheet2!B$2:B290)</f>
        <v>3</v>
      </c>
      <c r="K180" s="2" t="s">
        <v>174</v>
      </c>
      <c r="L180" s="1" t="str">
        <f t="shared" si="2"/>
        <v>5531R</v>
      </c>
    </row>
    <row r="181" spans="1:12" x14ac:dyDescent="0.2">
      <c r="A181">
        <v>5557</v>
      </c>
      <c r="B181" t="s">
        <v>8</v>
      </c>
      <c r="C181"/>
      <c r="F181" t="s">
        <v>271</v>
      </c>
      <c r="I181" s="35">
        <v>0</v>
      </c>
      <c r="J181" cm="1">
        <f t="array" ref="J181">_xlfn.XLOOKUP(A181,[3]Sheet2!E$2:E327,[3]Sheet2!B$2:B327)</f>
        <v>2</v>
      </c>
      <c r="K181" s="2" t="s">
        <v>174</v>
      </c>
      <c r="L181" s="1" t="str">
        <f t="shared" si="2"/>
        <v>5557L</v>
      </c>
    </row>
    <row r="182" spans="1:12" x14ac:dyDescent="0.2">
      <c r="A182">
        <v>5557</v>
      </c>
      <c r="B182" t="s">
        <v>11</v>
      </c>
      <c r="C182" t="s">
        <v>272</v>
      </c>
      <c r="F182" t="s">
        <v>273</v>
      </c>
      <c r="I182" s="35">
        <v>1</v>
      </c>
      <c r="J182" cm="1">
        <f t="array" ref="J182">_xlfn.XLOOKUP(A182,[3]Sheet2!E$2:E328,[3]Sheet2!B$2:B328)</f>
        <v>2</v>
      </c>
      <c r="K182" s="2" t="s">
        <v>174</v>
      </c>
      <c r="L182" s="1" t="str">
        <f t="shared" si="2"/>
        <v>5557R</v>
      </c>
    </row>
    <row r="183" spans="1:12" x14ac:dyDescent="0.2">
      <c r="A183">
        <v>5632</v>
      </c>
      <c r="B183" t="s">
        <v>8</v>
      </c>
      <c r="C183"/>
      <c r="F183" t="s">
        <v>274</v>
      </c>
      <c r="I183" s="35">
        <v>0</v>
      </c>
      <c r="J183" cm="1">
        <f t="array" ref="J183">_xlfn.XLOOKUP(A183,[3]Sheet2!E$2:E364,[3]Sheet2!B$2:B364)</f>
        <v>2</v>
      </c>
      <c r="K183" s="2" t="s">
        <v>174</v>
      </c>
      <c r="L183" s="1" t="str">
        <f t="shared" si="2"/>
        <v>5632L</v>
      </c>
    </row>
    <row r="184" spans="1:12" x14ac:dyDescent="0.2">
      <c r="A184">
        <v>5632</v>
      </c>
      <c r="B184" t="s">
        <v>8</v>
      </c>
      <c r="C184"/>
      <c r="F184" t="s">
        <v>274</v>
      </c>
      <c r="I184" s="35">
        <v>0</v>
      </c>
      <c r="J184" cm="1">
        <f t="array" ref="J184">_xlfn.XLOOKUP(A184,[3]Sheet2!E$2:E390,[3]Sheet2!B$2:B390)</f>
        <v>2</v>
      </c>
      <c r="K184" s="2" t="s">
        <v>174</v>
      </c>
      <c r="L184" s="1" t="str">
        <f t="shared" si="2"/>
        <v>5632L</v>
      </c>
    </row>
    <row r="185" spans="1:12" x14ac:dyDescent="0.2">
      <c r="A185">
        <v>5682</v>
      </c>
      <c r="B185" t="s">
        <v>8</v>
      </c>
      <c r="C185" t="s">
        <v>275</v>
      </c>
      <c r="F185" t="s">
        <v>276</v>
      </c>
      <c r="I185" s="35">
        <v>1</v>
      </c>
      <c r="J185" cm="1">
        <f t="array" ref="J185">_xlfn.XLOOKUP(A185,[3]Sheet2!E$2:E322,[3]Sheet2!B$2:B322)</f>
        <v>2</v>
      </c>
      <c r="K185" s="2" t="s">
        <v>174</v>
      </c>
      <c r="L185" s="1" t="str">
        <f t="shared" si="2"/>
        <v>5682L</v>
      </c>
    </row>
    <row r="186" spans="1:12" x14ac:dyDescent="0.2">
      <c r="A186">
        <v>5682</v>
      </c>
      <c r="B186" t="s">
        <v>11</v>
      </c>
      <c r="C186" t="s">
        <v>277</v>
      </c>
      <c r="F186" t="s">
        <v>278</v>
      </c>
      <c r="I186" s="35">
        <v>1</v>
      </c>
      <c r="J186" cm="1">
        <f t="array" ref="J186">_xlfn.XLOOKUP(A186,[3]Sheet2!E$2:E323,[3]Sheet2!B$2:B323)</f>
        <v>2</v>
      </c>
      <c r="K186" s="2" t="s">
        <v>174</v>
      </c>
      <c r="L186" s="1" t="str">
        <f t="shared" si="2"/>
        <v>5682R</v>
      </c>
    </row>
    <row r="187" spans="1:12" x14ac:dyDescent="0.2">
      <c r="A187">
        <v>6183</v>
      </c>
      <c r="B187" t="s">
        <v>8</v>
      </c>
      <c r="C187" t="s">
        <v>279</v>
      </c>
      <c r="F187" t="s">
        <v>280</v>
      </c>
      <c r="I187" s="35">
        <v>1</v>
      </c>
      <c r="J187" cm="1">
        <f t="array" ref="J187">_xlfn.XLOOKUP(A187,[3]Sheet2!E$2:E287,[3]Sheet2!B$2:B287)</f>
        <v>2</v>
      </c>
      <c r="K187" s="2" t="s">
        <v>174</v>
      </c>
      <c r="L187" s="1" t="str">
        <f t="shared" si="2"/>
        <v>6183L</v>
      </c>
    </row>
    <row r="188" spans="1:12" x14ac:dyDescent="0.2">
      <c r="A188">
        <v>6183</v>
      </c>
      <c r="B188" t="s">
        <v>11</v>
      </c>
      <c r="C188"/>
      <c r="F188" t="s">
        <v>281</v>
      </c>
      <c r="I188" s="35">
        <v>0</v>
      </c>
      <c r="J188" cm="1">
        <f t="array" ref="J188">_xlfn.XLOOKUP(A188,[3]Sheet2!E$2:E288,[3]Sheet2!B$2:B288)</f>
        <v>2</v>
      </c>
      <c r="K188" s="2" t="s">
        <v>174</v>
      </c>
      <c r="L188" s="1" t="str">
        <f t="shared" si="2"/>
        <v>6183R</v>
      </c>
    </row>
    <row r="189" spans="1:12" x14ac:dyDescent="0.2">
      <c r="A189">
        <v>6235</v>
      </c>
      <c r="B189" t="s">
        <v>8</v>
      </c>
      <c r="C189" t="s">
        <v>282</v>
      </c>
      <c r="F189" t="s">
        <v>283</v>
      </c>
      <c r="I189" s="35">
        <v>1</v>
      </c>
      <c r="J189" cm="1">
        <f t="array" ref="J189">_xlfn.XLOOKUP(A189,[3]Sheet2!E$2:E356,[3]Sheet2!B$2:B356)</f>
        <v>3</v>
      </c>
      <c r="K189" s="2" t="s">
        <v>174</v>
      </c>
      <c r="L189" s="1" t="str">
        <f t="shared" si="2"/>
        <v>6235L</v>
      </c>
    </row>
    <row r="190" spans="1:12" x14ac:dyDescent="0.2">
      <c r="A190">
        <v>6235</v>
      </c>
      <c r="B190" t="s">
        <v>11</v>
      </c>
      <c r="C190" t="s">
        <v>284</v>
      </c>
      <c r="F190" t="s">
        <v>285</v>
      </c>
      <c r="I190" s="35">
        <v>1</v>
      </c>
      <c r="J190" cm="1">
        <f t="array" ref="J190">_xlfn.XLOOKUP(A190,[3]Sheet2!E$2:E357,[3]Sheet2!B$2:B357)</f>
        <v>3</v>
      </c>
      <c r="K190" s="2" t="s">
        <v>174</v>
      </c>
      <c r="L190" s="1" t="str">
        <f t="shared" si="2"/>
        <v>6235R</v>
      </c>
    </row>
    <row r="191" spans="1:12" x14ac:dyDescent="0.2">
      <c r="A191">
        <v>6236</v>
      </c>
      <c r="B191" t="s">
        <v>8</v>
      </c>
      <c r="C191" t="s">
        <v>286</v>
      </c>
      <c r="F191" t="s">
        <v>287</v>
      </c>
      <c r="I191" s="35">
        <v>1</v>
      </c>
      <c r="J191" cm="1">
        <f t="array" ref="J191">_xlfn.XLOOKUP(A191,[3]Sheet2!E$2:E340,[3]Sheet2!B$2:B340)</f>
        <v>2</v>
      </c>
      <c r="K191" s="2" t="s">
        <v>174</v>
      </c>
      <c r="L191" s="1" t="str">
        <f t="shared" si="2"/>
        <v>6236L</v>
      </c>
    </row>
    <row r="192" spans="1:12" x14ac:dyDescent="0.2">
      <c r="A192">
        <v>6522</v>
      </c>
      <c r="B192" t="s">
        <v>8</v>
      </c>
      <c r="C192"/>
      <c r="F192" t="s">
        <v>288</v>
      </c>
      <c r="I192" s="35">
        <v>0</v>
      </c>
      <c r="J192" cm="1">
        <f t="array" ref="J192">_xlfn.XLOOKUP(A192,[3]Sheet2!E$2:E348,[3]Sheet2!B$2:B348)</f>
        <v>1</v>
      </c>
      <c r="K192" s="2" t="s">
        <v>174</v>
      </c>
      <c r="L192" s="1" t="str">
        <f t="shared" si="2"/>
        <v>6522L</v>
      </c>
    </row>
    <row r="193" spans="1:12" x14ac:dyDescent="0.2">
      <c r="A193">
        <v>6522</v>
      </c>
      <c r="B193" t="s">
        <v>11</v>
      </c>
      <c r="C193"/>
      <c r="F193" t="s">
        <v>289</v>
      </c>
      <c r="I193" s="35">
        <v>0</v>
      </c>
      <c r="J193" cm="1">
        <f t="array" ref="J193">_xlfn.XLOOKUP(A193,[3]Sheet2!E$2:E349,[3]Sheet2!B$2:B349)</f>
        <v>1</v>
      </c>
      <c r="K193" s="2" t="s">
        <v>174</v>
      </c>
      <c r="L193" s="1" t="str">
        <f t="shared" si="2"/>
        <v>6522R</v>
      </c>
    </row>
    <row r="194" spans="1:12" x14ac:dyDescent="0.2">
      <c r="A194">
        <v>6530</v>
      </c>
      <c r="B194" t="s">
        <v>8</v>
      </c>
      <c r="C194" t="s">
        <v>290</v>
      </c>
      <c r="F194" t="s">
        <v>291</v>
      </c>
      <c r="I194" s="35">
        <v>1</v>
      </c>
      <c r="J194" cm="1">
        <f t="array" ref="J194">_xlfn.XLOOKUP(A194,[3]Sheet2!E$2:E371,[3]Sheet2!B$2:B371)</f>
        <v>1</v>
      </c>
      <c r="K194" s="2" t="s">
        <v>174</v>
      </c>
      <c r="L194" s="1" t="str">
        <f t="shared" si="2"/>
        <v>6530L</v>
      </c>
    </row>
    <row r="195" spans="1:12" x14ac:dyDescent="0.2">
      <c r="A195">
        <v>6530</v>
      </c>
      <c r="B195" t="s">
        <v>11</v>
      </c>
      <c r="C195" t="s">
        <v>292</v>
      </c>
      <c r="F195" t="s">
        <v>293</v>
      </c>
      <c r="I195" s="35">
        <v>1</v>
      </c>
      <c r="J195" cm="1">
        <f t="array" ref="J195">_xlfn.XLOOKUP(A195,[3]Sheet2!E$2:E372,[3]Sheet2!B$2:B372)</f>
        <v>1</v>
      </c>
      <c r="K195" s="2" t="s">
        <v>174</v>
      </c>
      <c r="L195" s="1" t="str">
        <f t="shared" ref="L195:L217" si="3">A195&amp;B195</f>
        <v>6530R</v>
      </c>
    </row>
    <row r="196" spans="1:12" x14ac:dyDescent="0.2">
      <c r="A196">
        <v>6603</v>
      </c>
      <c r="B196" t="s">
        <v>8</v>
      </c>
      <c r="C196"/>
      <c r="F196" t="s">
        <v>294</v>
      </c>
      <c r="I196" s="35">
        <v>0</v>
      </c>
      <c r="J196" cm="1">
        <f t="array" ref="J196">_xlfn.XLOOKUP(A196,[3]Sheet2!E$2:E404,[3]Sheet2!B$2:B404)</f>
        <v>3</v>
      </c>
      <c r="K196" s="2" t="s">
        <v>174</v>
      </c>
      <c r="L196" s="1" t="str">
        <f t="shared" si="3"/>
        <v>6603L</v>
      </c>
    </row>
    <row r="197" spans="1:12" x14ac:dyDescent="0.2">
      <c r="A197">
        <v>6603</v>
      </c>
      <c r="B197" t="s">
        <v>11</v>
      </c>
      <c r="C197" t="s">
        <v>295</v>
      </c>
      <c r="F197" t="s">
        <v>296</v>
      </c>
      <c r="I197" s="35">
        <v>1</v>
      </c>
      <c r="J197" cm="1">
        <f t="array" ref="J197">_xlfn.XLOOKUP(A197,[3]Sheet2!E$2:E405,[3]Sheet2!B$2:B405)</f>
        <v>3</v>
      </c>
      <c r="K197" s="2" t="s">
        <v>174</v>
      </c>
      <c r="L197" s="1" t="str">
        <f t="shared" si="3"/>
        <v>6603R</v>
      </c>
    </row>
    <row r="198" spans="1:12" x14ac:dyDescent="0.2">
      <c r="A198">
        <v>6650</v>
      </c>
      <c r="B198" t="s">
        <v>11</v>
      </c>
      <c r="C198"/>
      <c r="F198" t="s">
        <v>297</v>
      </c>
      <c r="I198" s="35">
        <v>0</v>
      </c>
      <c r="J198" cm="1">
        <f t="array" ref="J198">_xlfn.XLOOKUP(A198,[3]Sheet2!E$2:E305,[3]Sheet2!B$2:B305)</f>
        <v>3</v>
      </c>
      <c r="K198" s="2" t="s">
        <v>174</v>
      </c>
      <c r="L198" s="1" t="str">
        <f t="shared" si="3"/>
        <v>6650R</v>
      </c>
    </row>
    <row r="199" spans="1:12" x14ac:dyDescent="0.2">
      <c r="A199">
        <v>6657</v>
      </c>
      <c r="B199" t="s">
        <v>11</v>
      </c>
      <c r="C199" t="s">
        <v>298</v>
      </c>
      <c r="F199" t="s">
        <v>299</v>
      </c>
      <c r="I199" s="35">
        <v>1</v>
      </c>
      <c r="J199" cm="1">
        <f t="array" ref="J199">_xlfn.XLOOKUP(A199,[3]Sheet2!E$2:E385,[3]Sheet2!B$2:B385)</f>
        <v>3</v>
      </c>
      <c r="K199" s="2" t="s">
        <v>174</v>
      </c>
      <c r="L199" s="1" t="str">
        <f t="shared" si="3"/>
        <v>6657R</v>
      </c>
    </row>
    <row r="200" spans="1:12" x14ac:dyDescent="0.2">
      <c r="A200">
        <v>6667</v>
      </c>
      <c r="B200" t="s">
        <v>8</v>
      </c>
      <c r="C200"/>
      <c r="F200" t="s">
        <v>300</v>
      </c>
      <c r="I200" s="35">
        <v>0</v>
      </c>
      <c r="J200" cm="1">
        <f t="array" ref="J200">_xlfn.XLOOKUP(A200,[3]Sheet2!E$2:E329,[3]Sheet2!B$2:B329)</f>
        <v>1</v>
      </c>
      <c r="K200" s="2" t="s">
        <v>174</v>
      </c>
      <c r="L200" s="1" t="str">
        <f t="shared" si="3"/>
        <v>6667L</v>
      </c>
    </row>
    <row r="201" spans="1:12" x14ac:dyDescent="0.2">
      <c r="A201">
        <v>6815</v>
      </c>
      <c r="B201" t="s">
        <v>11</v>
      </c>
      <c r="C201"/>
      <c r="F201" t="s">
        <v>301</v>
      </c>
      <c r="I201" s="35">
        <v>0</v>
      </c>
      <c r="J201" cm="1">
        <f t="array" ref="J201">_xlfn.XLOOKUP(A201,[3]Sheet2!E$2:E283,[3]Sheet2!B$2:B283)</f>
        <v>2</v>
      </c>
      <c r="K201" s="2" t="s">
        <v>174</v>
      </c>
      <c r="L201" s="1" t="str">
        <f t="shared" si="3"/>
        <v>6815R</v>
      </c>
    </row>
    <row r="202" spans="1:12" x14ac:dyDescent="0.2">
      <c r="A202">
        <v>6833</v>
      </c>
      <c r="B202" t="s">
        <v>8</v>
      </c>
      <c r="C202"/>
      <c r="F202" t="s">
        <v>302</v>
      </c>
      <c r="I202" s="35">
        <v>0</v>
      </c>
      <c r="J202" cm="1">
        <f t="array" ref="J202">_xlfn.XLOOKUP(A202,[3]Sheet2!E$2:E341,[3]Sheet2!B$2:B341)</f>
        <v>2</v>
      </c>
      <c r="K202" s="2" t="s">
        <v>174</v>
      </c>
      <c r="L202" s="1" t="str">
        <f t="shared" si="3"/>
        <v>6833L</v>
      </c>
    </row>
    <row r="203" spans="1:12" x14ac:dyDescent="0.2">
      <c r="A203">
        <v>6833</v>
      </c>
      <c r="B203" t="s">
        <v>11</v>
      </c>
      <c r="C203"/>
      <c r="F203" t="s">
        <v>303</v>
      </c>
      <c r="I203" s="35">
        <v>0</v>
      </c>
      <c r="J203" cm="1">
        <f t="array" ref="J203">_xlfn.XLOOKUP(A203,[3]Sheet2!E$2:E342,[3]Sheet2!B$2:B342)</f>
        <v>2</v>
      </c>
      <c r="K203" s="2" t="s">
        <v>174</v>
      </c>
      <c r="L203" s="1" t="str">
        <f t="shared" si="3"/>
        <v>6833R</v>
      </c>
    </row>
    <row r="204" spans="1:12" x14ac:dyDescent="0.2">
      <c r="A204" s="39">
        <v>6984</v>
      </c>
      <c r="B204" s="39" t="s">
        <v>11</v>
      </c>
      <c r="C204"/>
      <c r="F204" t="s">
        <v>304</v>
      </c>
      <c r="I204" s="35">
        <v>0</v>
      </c>
      <c r="J204" s="39" cm="1">
        <f t="array" ref="J204">_xlfn.XLOOKUP(A204,[3]Sheet2!E$2:E330,[3]Sheet2!B$2:B330)</f>
        <v>3</v>
      </c>
      <c r="K204" s="2" t="s">
        <v>174</v>
      </c>
      <c r="L204" s="1" t="str">
        <f t="shared" si="3"/>
        <v>6984R</v>
      </c>
    </row>
    <row r="205" spans="1:12" x14ac:dyDescent="0.2">
      <c r="A205">
        <v>6987</v>
      </c>
      <c r="B205" t="s">
        <v>8</v>
      </c>
      <c r="C205" t="s">
        <v>305</v>
      </c>
      <c r="F205" t="s">
        <v>306</v>
      </c>
      <c r="I205" s="35">
        <v>1</v>
      </c>
      <c r="J205" cm="1">
        <f t="array" ref="J205">_xlfn.XLOOKUP(A205,[3]Sheet2!E$2:E343,[3]Sheet2!B$2:B343)</f>
        <v>3</v>
      </c>
      <c r="K205" s="2" t="s">
        <v>174</v>
      </c>
      <c r="L205" s="1" t="str">
        <f t="shared" si="3"/>
        <v>6987L</v>
      </c>
    </row>
    <row r="206" spans="1:12" x14ac:dyDescent="0.2">
      <c r="A206">
        <v>7055</v>
      </c>
      <c r="B206" t="s">
        <v>8</v>
      </c>
      <c r="C206"/>
      <c r="F206" t="s">
        <v>307</v>
      </c>
      <c r="I206" s="35">
        <v>0</v>
      </c>
      <c r="J206" cm="1">
        <f t="array" ref="J206">_xlfn.XLOOKUP(A206,[3]Sheet2!E$2:E344,[3]Sheet2!B$2:B344)</f>
        <v>1</v>
      </c>
      <c r="K206" s="2" t="s">
        <v>174</v>
      </c>
      <c r="L206" s="1" t="str">
        <f t="shared" si="3"/>
        <v>7055L</v>
      </c>
    </row>
    <row r="207" spans="1:12" x14ac:dyDescent="0.2">
      <c r="A207">
        <v>7055</v>
      </c>
      <c r="B207" t="s">
        <v>11</v>
      </c>
      <c r="C207"/>
      <c r="F207" t="s">
        <v>308</v>
      </c>
      <c r="I207" s="35">
        <v>0</v>
      </c>
      <c r="J207" cm="1">
        <f t="array" ref="J207">_xlfn.XLOOKUP(A207,[3]Sheet2!E$2:E345,[3]Sheet2!B$2:B345)</f>
        <v>1</v>
      </c>
      <c r="K207" s="2" t="s">
        <v>174</v>
      </c>
      <c r="L207" s="1" t="str">
        <f t="shared" si="3"/>
        <v>7055R</v>
      </c>
    </row>
    <row r="208" spans="1:12" x14ac:dyDescent="0.2">
      <c r="A208">
        <v>7059</v>
      </c>
      <c r="B208" t="s">
        <v>8</v>
      </c>
      <c r="C208"/>
      <c r="F208" t="s">
        <v>309</v>
      </c>
      <c r="I208" s="35">
        <v>0</v>
      </c>
      <c r="J208" cm="1">
        <f t="array" ref="J208">_xlfn.XLOOKUP(A208,[3]Sheet2!E$2:E331,[3]Sheet2!B$2:B331)</f>
        <v>2</v>
      </c>
      <c r="K208" s="2" t="s">
        <v>174</v>
      </c>
      <c r="L208" s="1" t="str">
        <f t="shared" si="3"/>
        <v>7059L</v>
      </c>
    </row>
    <row r="209" spans="1:12" x14ac:dyDescent="0.2">
      <c r="A209">
        <v>7059</v>
      </c>
      <c r="B209" t="s">
        <v>11</v>
      </c>
      <c r="C209"/>
      <c r="F209" t="s">
        <v>310</v>
      </c>
      <c r="I209" s="35">
        <v>0</v>
      </c>
      <c r="J209" cm="1">
        <f t="array" ref="J209">_xlfn.XLOOKUP(A209,[3]Sheet2!E$2:E332,[3]Sheet2!B$2:B332)</f>
        <v>2</v>
      </c>
      <c r="K209" s="2" t="s">
        <v>174</v>
      </c>
      <c r="L209" s="1" t="str">
        <f t="shared" si="3"/>
        <v>7059R</v>
      </c>
    </row>
    <row r="210" spans="1:12" x14ac:dyDescent="0.2">
      <c r="A210">
        <v>7181</v>
      </c>
      <c r="B210" t="s">
        <v>11</v>
      </c>
      <c r="C210"/>
      <c r="F210" t="s">
        <v>311</v>
      </c>
      <c r="I210" s="35">
        <v>0</v>
      </c>
      <c r="J210" cm="1">
        <f t="array" ref="J210">_xlfn.XLOOKUP(A210,[3]Sheet2!E$2:E346,[3]Sheet2!B$2:B346)</f>
        <v>1</v>
      </c>
      <c r="K210" s="2" t="s">
        <v>174</v>
      </c>
      <c r="L210" s="1" t="str">
        <f t="shared" si="3"/>
        <v>7181R</v>
      </c>
    </row>
    <row r="211" spans="1:12" x14ac:dyDescent="0.2">
      <c r="A211">
        <v>7221</v>
      </c>
      <c r="B211" t="s">
        <v>8</v>
      </c>
      <c r="C211" t="s">
        <v>312</v>
      </c>
      <c r="F211" t="s">
        <v>313</v>
      </c>
      <c r="I211" s="35">
        <v>1</v>
      </c>
      <c r="J211" cm="1">
        <f t="array" ref="J211">_xlfn.XLOOKUP(A211,[3]Sheet2!E$2:E320,[3]Sheet2!B$2:B320)</f>
        <v>1</v>
      </c>
      <c r="K211" s="2" t="s">
        <v>174</v>
      </c>
      <c r="L211" s="1" t="str">
        <f t="shared" si="3"/>
        <v>7221L</v>
      </c>
    </row>
    <row r="212" spans="1:12" x14ac:dyDescent="0.2">
      <c r="A212">
        <v>7221</v>
      </c>
      <c r="B212" t="s">
        <v>11</v>
      </c>
      <c r="C212" t="s">
        <v>314</v>
      </c>
      <c r="F212" t="s">
        <v>315</v>
      </c>
      <c r="I212" s="35">
        <v>1</v>
      </c>
      <c r="J212" cm="1">
        <f t="array" ref="J212">_xlfn.XLOOKUP(A212,[3]Sheet2!E$2:E321,[3]Sheet2!B$2:B321)</f>
        <v>1</v>
      </c>
      <c r="K212" s="2" t="s">
        <v>174</v>
      </c>
      <c r="L212" s="1" t="str">
        <f t="shared" si="3"/>
        <v>7221R</v>
      </c>
    </row>
    <row r="213" spans="1:12" x14ac:dyDescent="0.2">
      <c r="A213">
        <v>7263</v>
      </c>
      <c r="B213" t="s">
        <v>8</v>
      </c>
      <c r="C213" t="s">
        <v>316</v>
      </c>
      <c r="F213" t="s">
        <v>317</v>
      </c>
      <c r="I213" s="35">
        <v>1</v>
      </c>
      <c r="J213" cm="1">
        <f t="array" ref="J213">_xlfn.XLOOKUP(A213,[3]Sheet2!E$2:E350,[3]Sheet2!B$2:B350)</f>
        <v>3</v>
      </c>
      <c r="K213" s="2" t="s">
        <v>174</v>
      </c>
      <c r="L213" s="1" t="str">
        <f t="shared" si="3"/>
        <v>7263L</v>
      </c>
    </row>
    <row r="214" spans="1:12" x14ac:dyDescent="0.2">
      <c r="A214">
        <v>7296</v>
      </c>
      <c r="B214" t="s">
        <v>11</v>
      </c>
      <c r="C214"/>
      <c r="F214" t="s">
        <v>318</v>
      </c>
      <c r="I214" s="35">
        <v>0</v>
      </c>
      <c r="J214" cm="1">
        <f t="array" ref="J214">_xlfn.XLOOKUP(A214,[3]Sheet2!E$2:E365,[3]Sheet2!B$2:B365)</f>
        <v>1</v>
      </c>
      <c r="K214" s="2" t="s">
        <v>174</v>
      </c>
      <c r="L214" s="1" t="str">
        <f t="shared" si="3"/>
        <v>7296R</v>
      </c>
    </row>
    <row r="215" spans="1:12" x14ac:dyDescent="0.2">
      <c r="A215">
        <v>7386</v>
      </c>
      <c r="B215" t="s">
        <v>8</v>
      </c>
      <c r="C215"/>
      <c r="F215" t="s">
        <v>319</v>
      </c>
      <c r="I215" s="35">
        <v>0</v>
      </c>
      <c r="J215" cm="1">
        <f t="array" ref="J215">_xlfn.XLOOKUP(A215,[3]Sheet2!E$2:E284,[3]Sheet2!B$2:B284)</f>
        <v>2</v>
      </c>
      <c r="K215" s="2" t="s">
        <v>174</v>
      </c>
      <c r="L215" s="1" t="str">
        <f t="shared" si="3"/>
        <v>7386L</v>
      </c>
    </row>
    <row r="216" spans="1:12" x14ac:dyDescent="0.2">
      <c r="A216">
        <v>7468</v>
      </c>
      <c r="B216" t="s">
        <v>8</v>
      </c>
      <c r="C216" t="s">
        <v>320</v>
      </c>
      <c r="F216" t="s">
        <v>321</v>
      </c>
      <c r="I216" s="35">
        <v>1</v>
      </c>
      <c r="J216" cm="1">
        <f t="array" ref="J216">_xlfn.XLOOKUP(A216,[3]Sheet2!E$2:E361,[3]Sheet2!B$2:B361)</f>
        <v>2</v>
      </c>
      <c r="K216" s="2" t="s">
        <v>174</v>
      </c>
      <c r="L216" s="1" t="str">
        <f t="shared" si="3"/>
        <v>7468L</v>
      </c>
    </row>
    <row r="217" spans="1:12" x14ac:dyDescent="0.2">
      <c r="A217">
        <v>7468</v>
      </c>
      <c r="B217" t="s">
        <v>11</v>
      </c>
      <c r="C217" t="s">
        <v>322</v>
      </c>
      <c r="F217" t="s">
        <v>323</v>
      </c>
      <c r="I217" s="35">
        <v>1</v>
      </c>
      <c r="J217" cm="1">
        <f t="array" ref="J217">_xlfn.XLOOKUP(A217,[3]Sheet2!E$2:E362,[3]Sheet2!B$2:B362)</f>
        <v>2</v>
      </c>
      <c r="K217" s="2" t="s">
        <v>174</v>
      </c>
      <c r="L217" s="1" t="str">
        <f t="shared" si="3"/>
        <v>7468R</v>
      </c>
    </row>
    <row r="218" spans="1:12" x14ac:dyDescent="0.2">
      <c r="D218"/>
    </row>
    <row r="219" spans="1:12" x14ac:dyDescent="0.2">
      <c r="D2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7BA4-57C9-4D25-A43A-44F329258BE6}">
  <dimension ref="A1:H121"/>
  <sheetViews>
    <sheetView workbookViewId="0">
      <selection activeCell="H3" sqref="H3"/>
    </sheetView>
  </sheetViews>
  <sheetFormatPr baseColWidth="10" defaultColWidth="8.83203125" defaultRowHeight="15" x14ac:dyDescent="0.2"/>
  <cols>
    <col min="3" max="3" width="19.83203125" bestFit="1" customWidth="1"/>
    <col min="5" max="5" width="21.6640625" bestFit="1" customWidth="1"/>
    <col min="7" max="7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200225</v>
      </c>
      <c r="B2" t="s">
        <v>8</v>
      </c>
      <c r="C2">
        <v>2022058671</v>
      </c>
      <c r="D2">
        <v>3</v>
      </c>
      <c r="E2">
        <v>2022088037</v>
      </c>
      <c r="F2">
        <v>3</v>
      </c>
      <c r="G2" t="s">
        <v>9</v>
      </c>
      <c r="H2" t="s">
        <v>10</v>
      </c>
    </row>
    <row r="3" spans="1:8" x14ac:dyDescent="0.2">
      <c r="A3">
        <v>201087</v>
      </c>
      <c r="B3" t="s">
        <v>11</v>
      </c>
      <c r="C3">
        <v>2022058671</v>
      </c>
      <c r="D3">
        <v>6</v>
      </c>
      <c r="E3">
        <v>2022089969</v>
      </c>
      <c r="F3">
        <v>6</v>
      </c>
      <c r="G3" t="s">
        <v>9</v>
      </c>
      <c r="H3" t="s">
        <v>12</v>
      </c>
    </row>
    <row r="4" spans="1:8" x14ac:dyDescent="0.2">
      <c r="A4">
        <v>201694</v>
      </c>
      <c r="B4" t="s">
        <v>8</v>
      </c>
      <c r="C4">
        <v>2022051698</v>
      </c>
      <c r="D4">
        <v>23</v>
      </c>
      <c r="E4">
        <v>2022081521</v>
      </c>
      <c r="F4">
        <v>1</v>
      </c>
      <c r="G4" t="s">
        <v>9</v>
      </c>
      <c r="H4" t="s">
        <v>13</v>
      </c>
    </row>
    <row r="5" spans="1:8" x14ac:dyDescent="0.2">
      <c r="A5">
        <v>201724</v>
      </c>
      <c r="B5" t="s">
        <v>8</v>
      </c>
      <c r="C5">
        <v>2022056611</v>
      </c>
      <c r="D5">
        <v>1</v>
      </c>
      <c r="E5">
        <v>2022082708</v>
      </c>
      <c r="F5">
        <v>1</v>
      </c>
      <c r="G5" t="s">
        <v>9</v>
      </c>
      <c r="H5" t="s">
        <v>14</v>
      </c>
    </row>
    <row r="6" spans="1:8" x14ac:dyDescent="0.2">
      <c r="A6">
        <v>201724</v>
      </c>
      <c r="B6" t="s">
        <v>11</v>
      </c>
      <c r="C6">
        <v>2022056611</v>
      </c>
      <c r="D6">
        <v>2</v>
      </c>
      <c r="E6">
        <v>2022082708</v>
      </c>
      <c r="F6">
        <v>2</v>
      </c>
      <c r="G6" t="s">
        <v>9</v>
      </c>
      <c r="H6" t="s">
        <v>15</v>
      </c>
    </row>
    <row r="7" spans="1:8" x14ac:dyDescent="0.2">
      <c r="A7">
        <v>201789</v>
      </c>
      <c r="B7" t="s">
        <v>11</v>
      </c>
      <c r="C7">
        <v>2022051698</v>
      </c>
      <c r="D7">
        <v>26</v>
      </c>
      <c r="E7">
        <v>2022089969</v>
      </c>
      <c r="F7">
        <v>14</v>
      </c>
      <c r="G7" t="s">
        <v>9</v>
      </c>
      <c r="H7" t="s">
        <v>16</v>
      </c>
    </row>
    <row r="8" spans="1:8" x14ac:dyDescent="0.2">
      <c r="A8">
        <v>201801</v>
      </c>
      <c r="B8" t="s">
        <v>11</v>
      </c>
      <c r="C8">
        <v>2022053816</v>
      </c>
      <c r="D8">
        <v>10</v>
      </c>
      <c r="E8">
        <v>2022082708</v>
      </c>
      <c r="F8">
        <v>4</v>
      </c>
      <c r="G8" t="s">
        <v>9</v>
      </c>
      <c r="H8" t="s">
        <v>17</v>
      </c>
    </row>
    <row r="9" spans="1:8" x14ac:dyDescent="0.2">
      <c r="A9">
        <v>202157</v>
      </c>
      <c r="B9" t="s">
        <v>8</v>
      </c>
      <c r="C9">
        <v>2022063389</v>
      </c>
      <c r="D9">
        <v>9</v>
      </c>
      <c r="E9">
        <v>2022085223</v>
      </c>
      <c r="F9">
        <v>3</v>
      </c>
      <c r="G9" t="s">
        <v>9</v>
      </c>
      <c r="H9" t="s">
        <v>18</v>
      </c>
    </row>
    <row r="10" spans="1:8" x14ac:dyDescent="0.2">
      <c r="A10">
        <v>202157</v>
      </c>
      <c r="B10" t="s">
        <v>11</v>
      </c>
      <c r="C10">
        <v>2022063389</v>
      </c>
      <c r="D10">
        <v>10</v>
      </c>
      <c r="E10">
        <v>2022085223</v>
      </c>
      <c r="F10">
        <v>4</v>
      </c>
      <c r="G10" t="s">
        <v>9</v>
      </c>
      <c r="H10" t="s">
        <v>19</v>
      </c>
    </row>
    <row r="11" spans="1:8" x14ac:dyDescent="0.2">
      <c r="A11">
        <v>202915</v>
      </c>
      <c r="B11" t="s">
        <v>11</v>
      </c>
      <c r="C11">
        <v>2022058671</v>
      </c>
      <c r="D11">
        <v>32</v>
      </c>
      <c r="E11">
        <v>2022081521</v>
      </c>
      <c r="F11">
        <v>4</v>
      </c>
      <c r="G11" t="s">
        <v>9</v>
      </c>
      <c r="H11" t="s">
        <v>20</v>
      </c>
    </row>
    <row r="12" spans="1:8" x14ac:dyDescent="0.2">
      <c r="A12">
        <v>203047</v>
      </c>
      <c r="B12" t="s">
        <v>11</v>
      </c>
      <c r="C12">
        <v>2022058671</v>
      </c>
      <c r="D12">
        <v>34</v>
      </c>
      <c r="E12">
        <v>2022081521</v>
      </c>
      <c r="F12">
        <v>6</v>
      </c>
      <c r="G12" t="s">
        <v>9</v>
      </c>
      <c r="H12" t="s">
        <v>21</v>
      </c>
    </row>
    <row r="13" spans="1:8" x14ac:dyDescent="0.2">
      <c r="A13">
        <v>203638</v>
      </c>
      <c r="B13" t="s">
        <v>8</v>
      </c>
      <c r="C13">
        <v>2022053816</v>
      </c>
      <c r="D13">
        <v>15</v>
      </c>
      <c r="E13">
        <v>2022078856</v>
      </c>
      <c r="F13">
        <v>3</v>
      </c>
      <c r="G13" t="s">
        <v>9</v>
      </c>
      <c r="H13" t="s">
        <v>22</v>
      </c>
    </row>
    <row r="14" spans="1:8" x14ac:dyDescent="0.2">
      <c r="A14">
        <v>203638</v>
      </c>
      <c r="B14" t="s">
        <v>11</v>
      </c>
      <c r="C14">
        <v>2022053816</v>
      </c>
      <c r="D14">
        <v>16</v>
      </c>
      <c r="E14">
        <v>2022078856</v>
      </c>
      <c r="F14">
        <v>4</v>
      </c>
      <c r="G14" t="s">
        <v>9</v>
      </c>
      <c r="H14" t="s">
        <v>23</v>
      </c>
    </row>
    <row r="15" spans="1:8" x14ac:dyDescent="0.2">
      <c r="A15">
        <v>203783</v>
      </c>
      <c r="B15" t="s">
        <v>8</v>
      </c>
      <c r="C15">
        <v>2022053816</v>
      </c>
      <c r="D15">
        <v>17</v>
      </c>
      <c r="E15">
        <v>2022078856</v>
      </c>
      <c r="F15">
        <v>5</v>
      </c>
      <c r="G15" t="s">
        <v>9</v>
      </c>
      <c r="H15" t="s">
        <v>24</v>
      </c>
    </row>
    <row r="16" spans="1:8" x14ac:dyDescent="0.2">
      <c r="A16">
        <v>203783</v>
      </c>
      <c r="B16" t="s">
        <v>11</v>
      </c>
      <c r="C16">
        <v>2022053816</v>
      </c>
      <c r="D16">
        <v>18</v>
      </c>
      <c r="E16">
        <v>2022078856</v>
      </c>
      <c r="F16">
        <v>6</v>
      </c>
      <c r="G16" t="s">
        <v>9</v>
      </c>
      <c r="H16" t="s">
        <v>25</v>
      </c>
    </row>
    <row r="17" spans="1:8" x14ac:dyDescent="0.2">
      <c r="A17">
        <v>203913</v>
      </c>
      <c r="B17" t="s">
        <v>8</v>
      </c>
      <c r="C17">
        <v>2022067467</v>
      </c>
      <c r="D17">
        <v>9</v>
      </c>
      <c r="E17">
        <v>2022092150</v>
      </c>
      <c r="F17">
        <v>7</v>
      </c>
      <c r="G17" t="s">
        <v>9</v>
      </c>
      <c r="H17" t="s">
        <v>26</v>
      </c>
    </row>
    <row r="18" spans="1:8" x14ac:dyDescent="0.2">
      <c r="A18">
        <v>204194</v>
      </c>
      <c r="B18" t="s">
        <v>8</v>
      </c>
      <c r="C18">
        <v>2022056611</v>
      </c>
      <c r="D18">
        <v>9</v>
      </c>
      <c r="E18">
        <v>2022082708</v>
      </c>
      <c r="F18">
        <v>5</v>
      </c>
      <c r="G18" t="s">
        <v>9</v>
      </c>
      <c r="H18" t="s">
        <v>27</v>
      </c>
    </row>
    <row r="19" spans="1:8" x14ac:dyDescent="0.2">
      <c r="A19">
        <v>206196</v>
      </c>
      <c r="B19" t="s">
        <v>11</v>
      </c>
      <c r="C19">
        <v>2022058671</v>
      </c>
      <c r="D19">
        <v>84</v>
      </c>
      <c r="E19">
        <v>2022085223</v>
      </c>
      <c r="F19">
        <v>12</v>
      </c>
      <c r="G19" t="s">
        <v>9</v>
      </c>
      <c r="H19" t="s">
        <v>28</v>
      </c>
    </row>
    <row r="20" spans="1:8" x14ac:dyDescent="0.2">
      <c r="A20">
        <v>206368</v>
      </c>
      <c r="B20" t="s">
        <v>11</v>
      </c>
      <c r="C20">
        <v>2022058671</v>
      </c>
      <c r="D20">
        <v>86</v>
      </c>
      <c r="E20">
        <v>2022089969</v>
      </c>
      <c r="F20">
        <v>18</v>
      </c>
      <c r="G20" t="s">
        <v>9</v>
      </c>
      <c r="H20" t="s">
        <v>29</v>
      </c>
    </row>
    <row r="21" spans="1:8" x14ac:dyDescent="0.2">
      <c r="A21">
        <v>206441</v>
      </c>
      <c r="B21" t="s">
        <v>8</v>
      </c>
      <c r="C21">
        <v>2022058671</v>
      </c>
      <c r="D21">
        <v>87</v>
      </c>
      <c r="E21">
        <v>2022085223</v>
      </c>
      <c r="F21">
        <v>13</v>
      </c>
      <c r="G21" t="s">
        <v>9</v>
      </c>
      <c r="H21" t="s">
        <v>30</v>
      </c>
    </row>
    <row r="22" spans="1:8" x14ac:dyDescent="0.2">
      <c r="A22">
        <v>206441</v>
      </c>
      <c r="B22" t="s">
        <v>11</v>
      </c>
      <c r="C22">
        <v>2022058671</v>
      </c>
      <c r="D22">
        <v>88</v>
      </c>
      <c r="E22">
        <v>2022085223</v>
      </c>
      <c r="F22">
        <v>14</v>
      </c>
      <c r="G22" t="s">
        <v>9</v>
      </c>
      <c r="H22" t="s">
        <v>31</v>
      </c>
    </row>
    <row r="23" spans="1:8" x14ac:dyDescent="0.2">
      <c r="A23">
        <v>206482</v>
      </c>
      <c r="B23" t="s">
        <v>8</v>
      </c>
      <c r="C23">
        <v>2022058671</v>
      </c>
      <c r="D23">
        <v>89</v>
      </c>
      <c r="E23">
        <v>2022085223</v>
      </c>
      <c r="F23">
        <v>15</v>
      </c>
      <c r="G23" t="s">
        <v>9</v>
      </c>
      <c r="H23" t="s">
        <v>32</v>
      </c>
    </row>
    <row r="24" spans="1:8" x14ac:dyDescent="0.2">
      <c r="A24">
        <v>400443</v>
      </c>
      <c r="B24" t="s">
        <v>11</v>
      </c>
      <c r="C24">
        <v>2022063389</v>
      </c>
      <c r="D24">
        <v>44</v>
      </c>
      <c r="E24">
        <v>2022089969</v>
      </c>
      <c r="F24">
        <v>26</v>
      </c>
      <c r="G24" t="s">
        <v>9</v>
      </c>
      <c r="H24" t="s">
        <v>33</v>
      </c>
    </row>
    <row r="25" spans="1:8" x14ac:dyDescent="0.2">
      <c r="A25">
        <v>400683</v>
      </c>
      <c r="B25" t="s">
        <v>8</v>
      </c>
      <c r="C25">
        <v>2022051698</v>
      </c>
      <c r="D25">
        <v>9</v>
      </c>
      <c r="E25">
        <v>2022071971</v>
      </c>
      <c r="F25">
        <v>5</v>
      </c>
      <c r="G25" t="s">
        <v>9</v>
      </c>
      <c r="H25" t="s">
        <v>34</v>
      </c>
    </row>
    <row r="26" spans="1:8" x14ac:dyDescent="0.2">
      <c r="A26">
        <v>400971</v>
      </c>
      <c r="B26" t="s">
        <v>11</v>
      </c>
      <c r="C26">
        <v>2022067467</v>
      </c>
      <c r="D26">
        <v>24</v>
      </c>
      <c r="E26">
        <v>2022085223</v>
      </c>
      <c r="F26">
        <v>20</v>
      </c>
      <c r="G26" t="s">
        <v>9</v>
      </c>
      <c r="H26" t="s">
        <v>35</v>
      </c>
    </row>
    <row r="27" spans="1:8" x14ac:dyDescent="0.2">
      <c r="A27">
        <v>401133</v>
      </c>
      <c r="B27" t="s">
        <v>8</v>
      </c>
      <c r="C27">
        <v>2022053816</v>
      </c>
      <c r="D27">
        <v>59</v>
      </c>
      <c r="E27">
        <v>2022071971</v>
      </c>
      <c r="F27">
        <v>7</v>
      </c>
      <c r="G27" t="s">
        <v>9</v>
      </c>
      <c r="H27" t="s">
        <v>36</v>
      </c>
    </row>
    <row r="28" spans="1:8" x14ac:dyDescent="0.2">
      <c r="A28">
        <v>401594</v>
      </c>
      <c r="B28" t="s">
        <v>8</v>
      </c>
      <c r="C28">
        <v>2022058671</v>
      </c>
      <c r="D28">
        <v>129</v>
      </c>
      <c r="E28">
        <v>2022081521</v>
      </c>
      <c r="F28">
        <v>11</v>
      </c>
      <c r="G28" t="s">
        <v>9</v>
      </c>
      <c r="H28" t="s">
        <v>37</v>
      </c>
    </row>
    <row r="29" spans="1:8" x14ac:dyDescent="0.2">
      <c r="A29">
        <v>401594</v>
      </c>
      <c r="B29" t="s">
        <v>11</v>
      </c>
      <c r="C29">
        <v>2022058671</v>
      </c>
      <c r="D29">
        <v>130</v>
      </c>
      <c r="E29">
        <v>2022081521</v>
      </c>
      <c r="F29">
        <v>12</v>
      </c>
      <c r="G29" t="s">
        <v>9</v>
      </c>
      <c r="H29" t="s">
        <v>38</v>
      </c>
    </row>
    <row r="30" spans="1:8" x14ac:dyDescent="0.2">
      <c r="A30">
        <v>401899</v>
      </c>
      <c r="B30" t="s">
        <v>11</v>
      </c>
      <c r="C30">
        <v>2022058671</v>
      </c>
      <c r="D30">
        <v>134</v>
      </c>
      <c r="E30">
        <v>2022088037</v>
      </c>
      <c r="F30">
        <v>10</v>
      </c>
      <c r="G30" t="s">
        <v>9</v>
      </c>
      <c r="H30" t="s">
        <v>39</v>
      </c>
    </row>
    <row r="31" spans="1:8" x14ac:dyDescent="0.2">
      <c r="A31">
        <v>401945</v>
      </c>
      <c r="B31" t="s">
        <v>8</v>
      </c>
      <c r="C31">
        <v>2022058671</v>
      </c>
      <c r="D31">
        <v>135</v>
      </c>
      <c r="E31">
        <v>2022089969</v>
      </c>
      <c r="F31">
        <v>29</v>
      </c>
      <c r="G31" t="s">
        <v>9</v>
      </c>
      <c r="H31" t="s">
        <v>40</v>
      </c>
    </row>
    <row r="32" spans="1:8" x14ac:dyDescent="0.2">
      <c r="A32">
        <v>402235</v>
      </c>
      <c r="B32" t="s">
        <v>11</v>
      </c>
      <c r="C32">
        <v>2022063389</v>
      </c>
      <c r="D32">
        <v>52</v>
      </c>
      <c r="E32">
        <v>2022081521</v>
      </c>
      <c r="F32">
        <v>14</v>
      </c>
      <c r="G32" t="s">
        <v>9</v>
      </c>
      <c r="H32" t="s">
        <v>41</v>
      </c>
    </row>
    <row r="33" spans="1:8" x14ac:dyDescent="0.2">
      <c r="A33">
        <v>402301</v>
      </c>
      <c r="B33" t="s">
        <v>8</v>
      </c>
      <c r="C33">
        <v>2022067467</v>
      </c>
      <c r="D33">
        <v>27</v>
      </c>
      <c r="E33">
        <v>2022085223</v>
      </c>
      <c r="F33">
        <v>25</v>
      </c>
      <c r="G33" t="s">
        <v>9</v>
      </c>
      <c r="H33" t="s">
        <v>42</v>
      </c>
    </row>
    <row r="34" spans="1:8" x14ac:dyDescent="0.2">
      <c r="A34">
        <v>403585</v>
      </c>
      <c r="B34" t="s">
        <v>11</v>
      </c>
      <c r="C34">
        <v>2022063389</v>
      </c>
      <c r="D34">
        <v>66</v>
      </c>
      <c r="E34">
        <v>2022088037</v>
      </c>
      <c r="F34">
        <v>18</v>
      </c>
      <c r="G34" t="s">
        <v>9</v>
      </c>
      <c r="H34" t="s">
        <v>43</v>
      </c>
    </row>
    <row r="35" spans="1:8" x14ac:dyDescent="0.2">
      <c r="A35">
        <v>403625</v>
      </c>
      <c r="B35" t="s">
        <v>11</v>
      </c>
      <c r="C35">
        <v>2022053816</v>
      </c>
      <c r="D35">
        <v>76</v>
      </c>
      <c r="E35">
        <v>2022082708</v>
      </c>
      <c r="F35">
        <v>12</v>
      </c>
      <c r="G35" t="s">
        <v>9</v>
      </c>
      <c r="H35" t="s">
        <v>44</v>
      </c>
    </row>
    <row r="36" spans="1:8" x14ac:dyDescent="0.2">
      <c r="A36">
        <v>403886</v>
      </c>
      <c r="B36" t="s">
        <v>11</v>
      </c>
      <c r="C36">
        <v>2022061227</v>
      </c>
      <c r="D36">
        <v>20</v>
      </c>
      <c r="E36">
        <v>2022082708</v>
      </c>
      <c r="F36">
        <v>14</v>
      </c>
      <c r="G36" t="s">
        <v>9</v>
      </c>
      <c r="H36" t="s">
        <v>45</v>
      </c>
    </row>
    <row r="37" spans="1:8" x14ac:dyDescent="0.2">
      <c r="A37">
        <v>403989</v>
      </c>
      <c r="B37" t="s">
        <v>8</v>
      </c>
      <c r="C37">
        <v>2022063389</v>
      </c>
      <c r="D37">
        <v>69</v>
      </c>
      <c r="E37">
        <v>2022088037</v>
      </c>
      <c r="F37">
        <v>19</v>
      </c>
      <c r="G37" t="s">
        <v>9</v>
      </c>
      <c r="H37" t="s">
        <v>46</v>
      </c>
    </row>
    <row r="38" spans="1:8" x14ac:dyDescent="0.2">
      <c r="A38">
        <v>403989</v>
      </c>
      <c r="B38" t="s">
        <v>11</v>
      </c>
      <c r="C38">
        <v>2022063389</v>
      </c>
      <c r="D38">
        <v>70</v>
      </c>
      <c r="E38">
        <v>2022088037</v>
      </c>
      <c r="F38">
        <v>20</v>
      </c>
      <c r="G38" t="s">
        <v>9</v>
      </c>
      <c r="H38" t="s">
        <v>47</v>
      </c>
    </row>
    <row r="39" spans="1:8" x14ac:dyDescent="0.2">
      <c r="A39">
        <v>404344</v>
      </c>
      <c r="B39" t="s">
        <v>8</v>
      </c>
      <c r="C39">
        <v>2022061227</v>
      </c>
      <c r="D39">
        <v>21</v>
      </c>
      <c r="E39">
        <v>2022088037</v>
      </c>
      <c r="F39">
        <v>21</v>
      </c>
      <c r="G39" t="s">
        <v>9</v>
      </c>
      <c r="H39" t="s">
        <v>48</v>
      </c>
    </row>
    <row r="40" spans="1:8" x14ac:dyDescent="0.2">
      <c r="A40">
        <v>404344</v>
      </c>
      <c r="B40" t="s">
        <v>11</v>
      </c>
      <c r="C40">
        <v>2022061227</v>
      </c>
      <c r="D40">
        <v>22</v>
      </c>
      <c r="E40">
        <v>2022088037</v>
      </c>
      <c r="F40">
        <v>22</v>
      </c>
      <c r="G40" t="s">
        <v>9</v>
      </c>
      <c r="H40" t="s">
        <v>49</v>
      </c>
    </row>
    <row r="41" spans="1:8" x14ac:dyDescent="0.2">
      <c r="A41">
        <v>404623</v>
      </c>
      <c r="B41" t="s">
        <v>8</v>
      </c>
      <c r="C41">
        <v>2022067467</v>
      </c>
      <c r="D41">
        <v>49</v>
      </c>
      <c r="E41">
        <v>2022089969</v>
      </c>
      <c r="F41">
        <v>35</v>
      </c>
      <c r="G41" t="s">
        <v>9</v>
      </c>
      <c r="H41" t="s">
        <v>50</v>
      </c>
    </row>
    <row r="42" spans="1:8" x14ac:dyDescent="0.2">
      <c r="A42">
        <v>405715</v>
      </c>
      <c r="B42" t="s">
        <v>11</v>
      </c>
      <c r="C42">
        <v>2022051698</v>
      </c>
      <c r="D42">
        <v>80</v>
      </c>
      <c r="E42">
        <v>2022078856</v>
      </c>
      <c r="F42">
        <v>10</v>
      </c>
      <c r="G42" t="s">
        <v>9</v>
      </c>
      <c r="H42" t="s">
        <v>51</v>
      </c>
    </row>
    <row r="43" spans="1:8" x14ac:dyDescent="0.2">
      <c r="A43">
        <v>700633</v>
      </c>
      <c r="B43" t="s">
        <v>8</v>
      </c>
      <c r="C43">
        <v>2022056611</v>
      </c>
      <c r="D43">
        <v>25</v>
      </c>
      <c r="E43">
        <v>2022071971</v>
      </c>
      <c r="F43">
        <v>13</v>
      </c>
      <c r="G43" t="s">
        <v>9</v>
      </c>
      <c r="H43" t="s">
        <v>52</v>
      </c>
    </row>
    <row r="44" spans="1:8" x14ac:dyDescent="0.2">
      <c r="A44">
        <v>701330</v>
      </c>
      <c r="B44" t="s">
        <v>8</v>
      </c>
      <c r="C44">
        <v>2022056611</v>
      </c>
      <c r="D44">
        <v>29</v>
      </c>
      <c r="E44">
        <v>2022082708</v>
      </c>
      <c r="F44">
        <v>19</v>
      </c>
      <c r="G44" t="s">
        <v>9</v>
      </c>
      <c r="H44" t="s">
        <v>53</v>
      </c>
    </row>
    <row r="45" spans="1:8" x14ac:dyDescent="0.2">
      <c r="A45">
        <v>701676</v>
      </c>
      <c r="B45" t="s">
        <v>8</v>
      </c>
      <c r="C45">
        <v>2022063389</v>
      </c>
      <c r="D45">
        <v>79</v>
      </c>
      <c r="E45">
        <v>2022089969</v>
      </c>
      <c r="F45">
        <v>7</v>
      </c>
      <c r="G45" t="s">
        <v>9</v>
      </c>
      <c r="H45" t="s">
        <v>54</v>
      </c>
    </row>
    <row r="46" spans="1:8" x14ac:dyDescent="0.2">
      <c r="A46">
        <v>702396</v>
      </c>
      <c r="B46" t="s">
        <v>8</v>
      </c>
      <c r="C46">
        <v>2022067467</v>
      </c>
      <c r="D46">
        <v>61</v>
      </c>
      <c r="E46">
        <v>2022092150</v>
      </c>
      <c r="F46">
        <v>17</v>
      </c>
      <c r="G46" t="s">
        <v>9</v>
      </c>
      <c r="H46" t="s">
        <v>55</v>
      </c>
    </row>
    <row r="47" spans="1:8" x14ac:dyDescent="0.2">
      <c r="A47">
        <v>702396</v>
      </c>
      <c r="B47" t="s">
        <v>11</v>
      </c>
      <c r="C47">
        <v>2022067467</v>
      </c>
      <c r="D47">
        <v>62</v>
      </c>
      <c r="E47">
        <v>2022092150</v>
      </c>
      <c r="F47">
        <v>18</v>
      </c>
      <c r="G47" t="s">
        <v>9</v>
      </c>
      <c r="H47" t="s">
        <v>56</v>
      </c>
    </row>
    <row r="48" spans="1:8" x14ac:dyDescent="0.2">
      <c r="A48">
        <v>703083</v>
      </c>
      <c r="B48" t="s">
        <v>8</v>
      </c>
      <c r="C48">
        <v>2022061227</v>
      </c>
      <c r="D48">
        <v>65</v>
      </c>
      <c r="E48">
        <v>2022085223</v>
      </c>
      <c r="F48">
        <v>35</v>
      </c>
      <c r="G48" t="s">
        <v>9</v>
      </c>
      <c r="H48" t="s">
        <v>57</v>
      </c>
    </row>
    <row r="49" spans="1:8" x14ac:dyDescent="0.2">
      <c r="A49">
        <v>703561</v>
      </c>
      <c r="B49" t="s">
        <v>11</v>
      </c>
      <c r="C49">
        <v>2022053816</v>
      </c>
      <c r="D49">
        <v>120</v>
      </c>
      <c r="E49">
        <v>2022078856</v>
      </c>
      <c r="F49">
        <v>12</v>
      </c>
      <c r="G49" t="s">
        <v>9</v>
      </c>
      <c r="H49" t="s">
        <v>58</v>
      </c>
    </row>
    <row r="50" spans="1:8" x14ac:dyDescent="0.2">
      <c r="A50">
        <v>703564</v>
      </c>
      <c r="B50" t="s">
        <v>8</v>
      </c>
      <c r="C50">
        <v>2022056611</v>
      </c>
      <c r="D50">
        <v>35</v>
      </c>
      <c r="E50">
        <v>2022082708</v>
      </c>
      <c r="F50">
        <v>21</v>
      </c>
      <c r="G50" t="s">
        <v>9</v>
      </c>
      <c r="H50" t="s">
        <v>59</v>
      </c>
    </row>
    <row r="51" spans="1:8" x14ac:dyDescent="0.2">
      <c r="A51">
        <v>704761</v>
      </c>
      <c r="B51" t="s">
        <v>11</v>
      </c>
      <c r="C51">
        <v>2022053816</v>
      </c>
      <c r="D51">
        <v>126</v>
      </c>
      <c r="E51">
        <v>2022073954</v>
      </c>
      <c r="F51">
        <v>4</v>
      </c>
      <c r="G51" t="s">
        <v>9</v>
      </c>
      <c r="H51" t="s">
        <v>60</v>
      </c>
    </row>
    <row r="52" spans="1:8" x14ac:dyDescent="0.2">
      <c r="A52">
        <v>705674</v>
      </c>
      <c r="B52" t="s">
        <v>8</v>
      </c>
      <c r="C52">
        <v>2022063389</v>
      </c>
      <c r="D52">
        <v>91</v>
      </c>
      <c r="E52">
        <v>2022088037</v>
      </c>
      <c r="F52">
        <v>25</v>
      </c>
      <c r="G52" t="s">
        <v>9</v>
      </c>
      <c r="H52" t="s">
        <v>61</v>
      </c>
    </row>
    <row r="53" spans="1:8" x14ac:dyDescent="0.2">
      <c r="A53">
        <v>705674</v>
      </c>
      <c r="B53" t="s">
        <v>11</v>
      </c>
      <c r="C53">
        <v>2022063389</v>
      </c>
      <c r="D53">
        <v>92</v>
      </c>
      <c r="E53">
        <v>2022088037</v>
      </c>
      <c r="F53">
        <v>26</v>
      </c>
      <c r="G53" t="s">
        <v>9</v>
      </c>
      <c r="H53" t="s">
        <v>62</v>
      </c>
    </row>
    <row r="54" spans="1:8" x14ac:dyDescent="0.2">
      <c r="A54">
        <v>802181</v>
      </c>
      <c r="B54" t="s">
        <v>8</v>
      </c>
      <c r="C54">
        <v>2022051698</v>
      </c>
      <c r="D54">
        <v>31</v>
      </c>
      <c r="E54">
        <v>2022071971</v>
      </c>
      <c r="F54">
        <v>17</v>
      </c>
      <c r="G54" t="s">
        <v>9</v>
      </c>
      <c r="H54" t="s">
        <v>63</v>
      </c>
    </row>
    <row r="55" spans="1:8" x14ac:dyDescent="0.2">
      <c r="A55">
        <v>802516</v>
      </c>
      <c r="B55" t="s">
        <v>11</v>
      </c>
      <c r="C55">
        <v>2022061227</v>
      </c>
      <c r="D55">
        <v>102</v>
      </c>
      <c r="E55">
        <v>2022088037</v>
      </c>
      <c r="F55">
        <v>14</v>
      </c>
      <c r="G55" t="s">
        <v>9</v>
      </c>
      <c r="H55" t="s">
        <v>64</v>
      </c>
    </row>
    <row r="56" spans="1:8" x14ac:dyDescent="0.2">
      <c r="A56">
        <v>802530</v>
      </c>
      <c r="B56" t="s">
        <v>11</v>
      </c>
      <c r="C56">
        <v>2022065281</v>
      </c>
      <c r="D56">
        <v>58</v>
      </c>
      <c r="E56">
        <v>2022071971</v>
      </c>
      <c r="F56">
        <v>20</v>
      </c>
      <c r="G56" t="s">
        <v>9</v>
      </c>
      <c r="H56" t="s">
        <v>65</v>
      </c>
    </row>
    <row r="57" spans="1:8" x14ac:dyDescent="0.2">
      <c r="A57">
        <v>802939</v>
      </c>
      <c r="B57" t="s">
        <v>8</v>
      </c>
      <c r="C57">
        <v>2022053816</v>
      </c>
      <c r="D57">
        <v>145</v>
      </c>
      <c r="E57">
        <v>2022071971</v>
      </c>
      <c r="F57">
        <v>21</v>
      </c>
      <c r="G57" t="s">
        <v>9</v>
      </c>
      <c r="H57" t="s">
        <v>66</v>
      </c>
    </row>
    <row r="58" spans="1:8" x14ac:dyDescent="0.2">
      <c r="A58">
        <v>802974</v>
      </c>
      <c r="B58" t="s">
        <v>8</v>
      </c>
      <c r="C58">
        <v>2022053816</v>
      </c>
      <c r="D58">
        <v>147</v>
      </c>
      <c r="E58">
        <v>2022082708</v>
      </c>
      <c r="F58">
        <v>25</v>
      </c>
      <c r="G58" t="s">
        <v>9</v>
      </c>
      <c r="H58" t="s">
        <v>67</v>
      </c>
    </row>
    <row r="59" spans="1:8" x14ac:dyDescent="0.2">
      <c r="A59">
        <v>802974</v>
      </c>
      <c r="B59" t="s">
        <v>11</v>
      </c>
      <c r="C59">
        <v>2022053816</v>
      </c>
      <c r="D59">
        <v>148</v>
      </c>
      <c r="E59">
        <v>2022082708</v>
      </c>
      <c r="F59">
        <v>26</v>
      </c>
      <c r="G59" t="s">
        <v>9</v>
      </c>
      <c r="H59" t="s">
        <v>68</v>
      </c>
    </row>
    <row r="60" spans="1:8" x14ac:dyDescent="0.2">
      <c r="A60">
        <v>803001</v>
      </c>
      <c r="B60" t="s">
        <v>8</v>
      </c>
      <c r="C60">
        <v>2022061227</v>
      </c>
      <c r="D60">
        <v>113</v>
      </c>
      <c r="E60">
        <v>2022078856</v>
      </c>
      <c r="F60">
        <v>13</v>
      </c>
      <c r="G60" t="s">
        <v>9</v>
      </c>
      <c r="H60" t="s">
        <v>69</v>
      </c>
    </row>
    <row r="61" spans="1:8" x14ac:dyDescent="0.2">
      <c r="A61">
        <v>804629</v>
      </c>
      <c r="B61" t="s">
        <v>8</v>
      </c>
      <c r="C61">
        <v>2022065281</v>
      </c>
      <c r="D61">
        <v>67</v>
      </c>
      <c r="E61">
        <v>2022092150</v>
      </c>
      <c r="F61">
        <v>11</v>
      </c>
      <c r="G61" t="s">
        <v>9</v>
      </c>
      <c r="H61" t="s">
        <v>70</v>
      </c>
    </row>
    <row r="62" spans="1:8" x14ac:dyDescent="0.2">
      <c r="A62">
        <v>804629</v>
      </c>
      <c r="B62" t="s">
        <v>11</v>
      </c>
      <c r="C62">
        <v>2022065281</v>
      </c>
      <c r="D62">
        <v>68</v>
      </c>
      <c r="E62">
        <v>2022092150</v>
      </c>
      <c r="F62">
        <v>12</v>
      </c>
      <c r="G62" t="s">
        <v>9</v>
      </c>
      <c r="H62" t="s">
        <v>71</v>
      </c>
    </row>
    <row r="63" spans="1:8" x14ac:dyDescent="0.2">
      <c r="A63">
        <v>805570</v>
      </c>
      <c r="B63" t="s">
        <v>11</v>
      </c>
      <c r="C63">
        <v>2022063389</v>
      </c>
      <c r="D63">
        <v>112</v>
      </c>
      <c r="E63">
        <v>2022089969</v>
      </c>
      <c r="F63">
        <v>40</v>
      </c>
      <c r="G63" t="s">
        <v>9</v>
      </c>
      <c r="H63" t="s">
        <v>72</v>
      </c>
    </row>
    <row r="64" spans="1:8" x14ac:dyDescent="0.2">
      <c r="A64">
        <v>806446</v>
      </c>
      <c r="B64" t="s">
        <v>8</v>
      </c>
      <c r="C64">
        <v>2022053816</v>
      </c>
      <c r="D64">
        <v>157</v>
      </c>
      <c r="E64">
        <v>2022078856</v>
      </c>
      <c r="F64">
        <v>15</v>
      </c>
      <c r="G64" t="s">
        <v>9</v>
      </c>
      <c r="H64" t="s">
        <v>73</v>
      </c>
    </row>
    <row r="65" spans="1:8" x14ac:dyDescent="0.2">
      <c r="A65" s="1">
        <v>157</v>
      </c>
      <c r="B65" s="1" t="s">
        <v>8</v>
      </c>
      <c r="C65" s="1"/>
      <c r="D65" s="1"/>
      <c r="E65" s="1">
        <v>2023013428</v>
      </c>
      <c r="F65" s="1">
        <v>1</v>
      </c>
      <c r="G65" s="2" t="s">
        <v>74</v>
      </c>
      <c r="H65" s="1" t="str">
        <f t="shared" ref="H65:H96" si="0">A65&amp;B65</f>
        <v>157L</v>
      </c>
    </row>
    <row r="66" spans="1:8" x14ac:dyDescent="0.2">
      <c r="A66" s="1">
        <v>157</v>
      </c>
      <c r="B66" s="1" t="s">
        <v>11</v>
      </c>
      <c r="C66" s="1">
        <v>2022104793</v>
      </c>
      <c r="D66" s="1">
        <v>2</v>
      </c>
      <c r="E66" s="1">
        <v>2023013428</v>
      </c>
      <c r="F66" s="1">
        <v>2</v>
      </c>
      <c r="G66" s="2" t="s">
        <v>74</v>
      </c>
      <c r="H66" s="1" t="str">
        <f t="shared" si="0"/>
        <v>157R</v>
      </c>
    </row>
    <row r="67" spans="1:8" x14ac:dyDescent="0.2">
      <c r="A67" s="1">
        <v>165</v>
      </c>
      <c r="B67" s="1" t="s">
        <v>8</v>
      </c>
      <c r="C67" s="1"/>
      <c r="D67" s="1"/>
      <c r="E67" s="1">
        <v>2023013428</v>
      </c>
      <c r="F67" s="1">
        <v>3</v>
      </c>
      <c r="G67" s="2" t="s">
        <v>74</v>
      </c>
      <c r="H67" s="1" t="str">
        <f t="shared" si="0"/>
        <v>165L</v>
      </c>
    </row>
    <row r="68" spans="1:8" x14ac:dyDescent="0.2">
      <c r="A68" s="1">
        <v>165</v>
      </c>
      <c r="B68" s="1" t="s">
        <v>11</v>
      </c>
      <c r="C68" s="1"/>
      <c r="D68" s="1"/>
      <c r="E68" s="1">
        <v>2023013428</v>
      </c>
      <c r="F68" s="1">
        <v>4</v>
      </c>
      <c r="G68" s="2" t="s">
        <v>74</v>
      </c>
      <c r="H68" s="1" t="str">
        <f t="shared" si="0"/>
        <v>165R</v>
      </c>
    </row>
    <row r="69" spans="1:8" x14ac:dyDescent="0.2">
      <c r="A69" s="1">
        <v>188</v>
      </c>
      <c r="B69" s="1" t="s">
        <v>8</v>
      </c>
      <c r="C69" s="1"/>
      <c r="D69" s="1"/>
      <c r="E69" s="1">
        <v>2023020753</v>
      </c>
      <c r="F69" s="1">
        <v>3</v>
      </c>
      <c r="G69" s="2" t="s">
        <v>74</v>
      </c>
      <c r="H69" s="1" t="str">
        <f t="shared" si="0"/>
        <v>188L</v>
      </c>
    </row>
    <row r="70" spans="1:8" x14ac:dyDescent="0.2">
      <c r="A70" s="1">
        <v>195</v>
      </c>
      <c r="B70" s="1" t="s">
        <v>11</v>
      </c>
      <c r="C70" s="1"/>
      <c r="D70" s="1"/>
      <c r="E70" s="1">
        <v>2023013428</v>
      </c>
      <c r="F70" s="1">
        <v>6</v>
      </c>
      <c r="G70" s="2" t="s">
        <v>74</v>
      </c>
      <c r="H70" s="1" t="str">
        <f t="shared" si="0"/>
        <v>195R</v>
      </c>
    </row>
    <row r="71" spans="1:8" x14ac:dyDescent="0.2">
      <c r="A71" s="1">
        <v>204</v>
      </c>
      <c r="B71" s="1" t="s">
        <v>8</v>
      </c>
      <c r="C71" s="1"/>
      <c r="D71" s="1"/>
      <c r="E71" s="1">
        <v>2023013428</v>
      </c>
      <c r="F71" s="1">
        <v>7</v>
      </c>
      <c r="G71" s="2" t="s">
        <v>74</v>
      </c>
      <c r="H71" s="1" t="str">
        <f t="shared" si="0"/>
        <v>204L</v>
      </c>
    </row>
    <row r="72" spans="1:8" x14ac:dyDescent="0.2">
      <c r="A72" s="1">
        <v>219</v>
      </c>
      <c r="B72" s="1" t="s">
        <v>11</v>
      </c>
      <c r="C72" s="1"/>
      <c r="D72" s="1"/>
      <c r="E72" s="1">
        <v>2023010634</v>
      </c>
      <c r="F72" s="1">
        <v>6</v>
      </c>
      <c r="G72" s="2" t="s">
        <v>74</v>
      </c>
      <c r="H72" s="1" t="str">
        <f t="shared" si="0"/>
        <v>219R</v>
      </c>
    </row>
    <row r="73" spans="1:8" x14ac:dyDescent="0.2">
      <c r="A73" s="1">
        <v>220</v>
      </c>
      <c r="B73" s="1" t="s">
        <v>8</v>
      </c>
      <c r="C73" s="1"/>
      <c r="D73" s="1"/>
      <c r="E73" s="1">
        <v>2023013428</v>
      </c>
      <c r="F73" s="1">
        <v>9</v>
      </c>
      <c r="G73" s="2" t="s">
        <v>74</v>
      </c>
      <c r="H73" s="1" t="str">
        <f t="shared" si="0"/>
        <v>220L</v>
      </c>
    </row>
    <row r="74" spans="1:8" x14ac:dyDescent="0.2">
      <c r="A74" s="1">
        <v>220</v>
      </c>
      <c r="B74" s="1" t="s">
        <v>11</v>
      </c>
      <c r="C74" s="1"/>
      <c r="D74" s="1"/>
      <c r="E74" s="1">
        <v>2023013428</v>
      </c>
      <c r="F74" s="1">
        <v>10</v>
      </c>
      <c r="G74" s="2" t="s">
        <v>74</v>
      </c>
      <c r="H74" s="1" t="str">
        <f t="shared" si="0"/>
        <v>220R</v>
      </c>
    </row>
    <row r="75" spans="1:8" x14ac:dyDescent="0.2">
      <c r="A75" s="1">
        <v>223</v>
      </c>
      <c r="B75" s="1" t="s">
        <v>8</v>
      </c>
      <c r="C75" s="1"/>
      <c r="D75" s="1"/>
      <c r="E75" s="1">
        <v>2023013428</v>
      </c>
      <c r="F75" s="1">
        <v>11</v>
      </c>
      <c r="G75" s="2" t="s">
        <v>74</v>
      </c>
      <c r="H75" s="1" t="str">
        <f t="shared" si="0"/>
        <v>223L</v>
      </c>
    </row>
    <row r="76" spans="1:8" x14ac:dyDescent="0.2">
      <c r="A76" s="1">
        <v>223</v>
      </c>
      <c r="B76" s="1" t="s">
        <v>11</v>
      </c>
      <c r="C76" s="1"/>
      <c r="D76" s="1"/>
      <c r="E76" s="1">
        <v>2023013428</v>
      </c>
      <c r="F76" s="1">
        <v>12</v>
      </c>
      <c r="G76" s="2" t="s">
        <v>74</v>
      </c>
      <c r="H76" s="1" t="str">
        <f t="shared" si="0"/>
        <v>223R</v>
      </c>
    </row>
    <row r="77" spans="1:8" x14ac:dyDescent="0.2">
      <c r="A77" s="1">
        <v>243</v>
      </c>
      <c r="B77" s="1" t="s">
        <v>11</v>
      </c>
      <c r="C77" s="1"/>
      <c r="D77" s="1"/>
      <c r="E77" s="1">
        <v>2023010634</v>
      </c>
      <c r="F77" s="1">
        <v>8</v>
      </c>
      <c r="G77" s="2" t="s">
        <v>74</v>
      </c>
      <c r="H77" s="1" t="str">
        <f t="shared" si="0"/>
        <v>243R</v>
      </c>
    </row>
    <row r="78" spans="1:8" x14ac:dyDescent="0.2">
      <c r="A78" s="1">
        <v>251</v>
      </c>
      <c r="B78" s="1" t="s">
        <v>8</v>
      </c>
      <c r="C78" s="1"/>
      <c r="D78" s="1"/>
      <c r="E78" s="1">
        <v>2023013428</v>
      </c>
      <c r="F78" s="1">
        <v>15</v>
      </c>
      <c r="G78" s="2" t="s">
        <v>74</v>
      </c>
      <c r="H78" s="1" t="str">
        <f t="shared" si="0"/>
        <v>251L</v>
      </c>
    </row>
    <row r="79" spans="1:8" x14ac:dyDescent="0.2">
      <c r="A79" s="1">
        <v>251</v>
      </c>
      <c r="B79" s="1" t="s">
        <v>11</v>
      </c>
      <c r="C79" s="1"/>
      <c r="D79" s="1"/>
      <c r="E79" s="1">
        <v>2023013428</v>
      </c>
      <c r="F79" s="1">
        <v>16</v>
      </c>
      <c r="G79" s="2" t="s">
        <v>74</v>
      </c>
      <c r="H79" s="1" t="str">
        <f t="shared" si="0"/>
        <v>251R</v>
      </c>
    </row>
    <row r="80" spans="1:8" x14ac:dyDescent="0.2">
      <c r="A80" s="1">
        <v>263</v>
      </c>
      <c r="B80" s="1" t="s">
        <v>8</v>
      </c>
      <c r="C80" s="1"/>
      <c r="D80" s="1"/>
      <c r="E80" s="1">
        <v>2023013428</v>
      </c>
      <c r="F80" s="1">
        <v>17</v>
      </c>
      <c r="G80" s="2" t="s">
        <v>74</v>
      </c>
      <c r="H80" s="1" t="str">
        <f t="shared" si="0"/>
        <v>263L</v>
      </c>
    </row>
    <row r="81" spans="1:8" x14ac:dyDescent="0.2">
      <c r="A81" s="1">
        <v>264</v>
      </c>
      <c r="B81" s="1" t="s">
        <v>11</v>
      </c>
      <c r="C81" s="1"/>
      <c r="D81" s="1"/>
      <c r="E81" s="1">
        <v>2023013428</v>
      </c>
      <c r="F81" s="1">
        <v>20</v>
      </c>
      <c r="G81" s="2" t="s">
        <v>74</v>
      </c>
      <c r="H81" s="1" t="str">
        <f t="shared" si="0"/>
        <v>264R</v>
      </c>
    </row>
    <row r="82" spans="1:8" x14ac:dyDescent="0.2">
      <c r="A82" s="1">
        <v>271</v>
      </c>
      <c r="B82" s="1" t="s">
        <v>8</v>
      </c>
      <c r="C82" s="1"/>
      <c r="D82" s="1"/>
      <c r="E82" s="1">
        <v>2023013428</v>
      </c>
      <c r="F82" s="1">
        <v>21</v>
      </c>
      <c r="G82" s="2" t="s">
        <v>74</v>
      </c>
      <c r="H82" s="1" t="str">
        <f t="shared" si="0"/>
        <v>271L</v>
      </c>
    </row>
    <row r="83" spans="1:8" x14ac:dyDescent="0.2">
      <c r="A83" s="1">
        <v>271</v>
      </c>
      <c r="B83" s="1" t="s">
        <v>11</v>
      </c>
      <c r="C83" s="1"/>
      <c r="D83" s="1"/>
      <c r="E83" s="1">
        <v>2023013428</v>
      </c>
      <c r="F83" s="1">
        <v>22</v>
      </c>
      <c r="G83" s="2" t="s">
        <v>74</v>
      </c>
      <c r="H83" s="1" t="str">
        <f t="shared" si="0"/>
        <v>271R</v>
      </c>
    </row>
    <row r="84" spans="1:8" x14ac:dyDescent="0.2">
      <c r="A84" s="1">
        <v>279</v>
      </c>
      <c r="B84" s="1" t="s">
        <v>8</v>
      </c>
      <c r="C84" s="1"/>
      <c r="D84" s="1"/>
      <c r="E84" s="1">
        <v>2023013428</v>
      </c>
      <c r="F84" s="1">
        <v>23</v>
      </c>
      <c r="G84" s="2" t="s">
        <v>74</v>
      </c>
      <c r="H84" s="1" t="str">
        <f t="shared" si="0"/>
        <v>279L</v>
      </c>
    </row>
    <row r="85" spans="1:8" x14ac:dyDescent="0.2">
      <c r="A85" s="1">
        <v>279</v>
      </c>
      <c r="B85" s="1" t="s">
        <v>11</v>
      </c>
      <c r="C85" s="1"/>
      <c r="D85" s="1"/>
      <c r="E85" s="1">
        <v>2023013428</v>
      </c>
      <c r="F85" s="1">
        <v>24</v>
      </c>
      <c r="G85" s="2" t="s">
        <v>74</v>
      </c>
      <c r="H85" s="1" t="str">
        <f t="shared" si="0"/>
        <v>279R</v>
      </c>
    </row>
    <row r="86" spans="1:8" x14ac:dyDescent="0.2">
      <c r="A86" s="1">
        <v>294</v>
      </c>
      <c r="B86" s="1" t="s">
        <v>8</v>
      </c>
      <c r="C86" s="1"/>
      <c r="D86" s="1"/>
      <c r="E86" s="1">
        <v>2023010634</v>
      </c>
      <c r="F86" s="1">
        <v>11</v>
      </c>
      <c r="G86" s="2" t="s">
        <v>74</v>
      </c>
      <c r="H86" s="1" t="str">
        <f t="shared" si="0"/>
        <v>294L</v>
      </c>
    </row>
    <row r="87" spans="1:8" x14ac:dyDescent="0.2">
      <c r="A87" s="1">
        <v>294</v>
      </c>
      <c r="B87" s="1" t="s">
        <v>11</v>
      </c>
      <c r="C87" s="1"/>
      <c r="D87" s="1"/>
      <c r="E87" s="1">
        <v>2023010634</v>
      </c>
      <c r="F87" s="1">
        <v>12</v>
      </c>
      <c r="G87" s="2" t="s">
        <v>74</v>
      </c>
      <c r="H87" s="1" t="str">
        <f t="shared" si="0"/>
        <v>294R</v>
      </c>
    </row>
    <row r="88" spans="1:8" x14ac:dyDescent="0.2">
      <c r="A88" s="1">
        <v>296</v>
      </c>
      <c r="B88" s="1" t="s">
        <v>8</v>
      </c>
      <c r="C88" s="1"/>
      <c r="D88" s="1"/>
      <c r="E88" s="1">
        <v>2023010634</v>
      </c>
      <c r="F88" s="1">
        <v>13</v>
      </c>
      <c r="G88" s="2" t="s">
        <v>74</v>
      </c>
      <c r="H88" s="1" t="str">
        <f t="shared" si="0"/>
        <v>296L</v>
      </c>
    </row>
    <row r="89" spans="1:8" x14ac:dyDescent="0.2">
      <c r="A89" s="1">
        <v>307</v>
      </c>
      <c r="B89" s="1" t="s">
        <v>8</v>
      </c>
      <c r="C89" s="1"/>
      <c r="D89" s="1"/>
      <c r="E89" s="1">
        <v>2023013428</v>
      </c>
      <c r="F89" s="1">
        <v>25</v>
      </c>
      <c r="G89" s="2" t="s">
        <v>74</v>
      </c>
      <c r="H89" s="1" t="str">
        <f t="shared" si="0"/>
        <v>307L</v>
      </c>
    </row>
    <row r="90" spans="1:8" x14ac:dyDescent="0.2">
      <c r="A90" s="1">
        <v>307</v>
      </c>
      <c r="B90" s="1" t="s">
        <v>11</v>
      </c>
      <c r="C90" s="1"/>
      <c r="D90" s="1"/>
      <c r="E90" s="1">
        <v>2023013428</v>
      </c>
      <c r="F90" s="1">
        <v>26</v>
      </c>
      <c r="G90" s="2" t="s">
        <v>74</v>
      </c>
      <c r="H90" s="1" t="str">
        <f t="shared" si="0"/>
        <v>307R</v>
      </c>
    </row>
    <row r="91" spans="1:8" x14ac:dyDescent="0.2">
      <c r="A91" s="1">
        <v>313</v>
      </c>
      <c r="B91" s="1" t="s">
        <v>8</v>
      </c>
      <c r="C91" s="1"/>
      <c r="D91" s="1"/>
      <c r="E91" s="1">
        <v>2023010634</v>
      </c>
      <c r="F91" s="1">
        <v>15</v>
      </c>
      <c r="G91" s="2" t="s">
        <v>74</v>
      </c>
      <c r="H91" s="1" t="str">
        <f t="shared" si="0"/>
        <v>313L</v>
      </c>
    </row>
    <row r="92" spans="1:8" x14ac:dyDescent="0.2">
      <c r="A92" s="1">
        <v>316</v>
      </c>
      <c r="B92" s="1" t="s">
        <v>8</v>
      </c>
      <c r="C92" s="1"/>
      <c r="D92" s="1"/>
      <c r="E92" s="1">
        <v>2023013428</v>
      </c>
      <c r="F92" s="1">
        <v>27</v>
      </c>
      <c r="G92" s="2" t="s">
        <v>74</v>
      </c>
      <c r="H92" s="1" t="str">
        <f t="shared" si="0"/>
        <v>316L</v>
      </c>
    </row>
    <row r="93" spans="1:8" x14ac:dyDescent="0.2">
      <c r="A93" s="1">
        <v>317</v>
      </c>
      <c r="B93" s="1" t="s">
        <v>11</v>
      </c>
      <c r="C93" s="1"/>
      <c r="D93" s="1"/>
      <c r="E93" s="1">
        <v>2023020753</v>
      </c>
      <c r="F93" s="1">
        <v>6</v>
      </c>
      <c r="G93" s="2" t="s">
        <v>74</v>
      </c>
      <c r="H93" s="1" t="str">
        <f t="shared" si="0"/>
        <v>317R</v>
      </c>
    </row>
    <row r="94" spans="1:8" x14ac:dyDescent="0.2">
      <c r="A94" s="1">
        <v>320</v>
      </c>
      <c r="B94" s="1" t="s">
        <v>8</v>
      </c>
      <c r="C94" s="1"/>
      <c r="D94" s="1"/>
      <c r="E94" s="1">
        <v>2023020753</v>
      </c>
      <c r="F94" s="1">
        <v>7</v>
      </c>
      <c r="G94" s="2" t="s">
        <v>74</v>
      </c>
      <c r="H94" s="1" t="str">
        <f t="shared" si="0"/>
        <v>320L</v>
      </c>
    </row>
    <row r="95" spans="1:8" x14ac:dyDescent="0.2">
      <c r="A95" s="1">
        <v>320</v>
      </c>
      <c r="B95" s="1" t="s">
        <v>11</v>
      </c>
      <c r="C95" s="1"/>
      <c r="D95" s="1"/>
      <c r="E95" s="1">
        <v>2023020753</v>
      </c>
      <c r="F95" s="1">
        <v>8</v>
      </c>
      <c r="G95" s="2" t="s">
        <v>74</v>
      </c>
      <c r="H95" s="1" t="str">
        <f t="shared" si="0"/>
        <v>320R</v>
      </c>
    </row>
    <row r="96" spans="1:8" x14ac:dyDescent="0.2">
      <c r="A96" s="1">
        <v>330</v>
      </c>
      <c r="B96" s="1" t="s">
        <v>11</v>
      </c>
      <c r="C96" s="1"/>
      <c r="D96" s="1"/>
      <c r="E96" s="1">
        <v>2023013428</v>
      </c>
      <c r="F96" s="1">
        <v>30</v>
      </c>
      <c r="G96" s="2" t="s">
        <v>74</v>
      </c>
      <c r="H96" s="1" t="str">
        <f t="shared" si="0"/>
        <v>330R</v>
      </c>
    </row>
    <row r="97" spans="1:8" x14ac:dyDescent="0.2">
      <c r="A97" s="1">
        <v>331</v>
      </c>
      <c r="B97" s="1" t="s">
        <v>8</v>
      </c>
      <c r="C97" s="1"/>
      <c r="D97" s="1"/>
      <c r="E97" s="1">
        <v>2023010634</v>
      </c>
      <c r="F97" s="1">
        <v>17</v>
      </c>
      <c r="G97" s="2" t="s">
        <v>74</v>
      </c>
      <c r="H97" s="1" t="str">
        <f t="shared" ref="H97:H121" si="1">A97&amp;B97</f>
        <v>331L</v>
      </c>
    </row>
    <row r="98" spans="1:8" x14ac:dyDescent="0.2">
      <c r="A98" s="1">
        <v>342</v>
      </c>
      <c r="B98" s="1" t="s">
        <v>8</v>
      </c>
      <c r="C98" s="1"/>
      <c r="D98" s="1"/>
      <c r="E98" s="1">
        <v>2023010634</v>
      </c>
      <c r="F98" s="1">
        <v>23</v>
      </c>
      <c r="G98" s="2" t="s">
        <v>74</v>
      </c>
      <c r="H98" s="1" t="str">
        <f t="shared" si="1"/>
        <v>342L</v>
      </c>
    </row>
    <row r="99" spans="1:8" x14ac:dyDescent="0.2">
      <c r="A99" s="1">
        <v>342</v>
      </c>
      <c r="B99" s="1" t="s">
        <v>11</v>
      </c>
      <c r="C99" s="1"/>
      <c r="D99" s="1"/>
      <c r="E99" s="1">
        <v>2023010634</v>
      </c>
      <c r="F99" s="1">
        <v>24</v>
      </c>
      <c r="G99" s="2" t="s">
        <v>74</v>
      </c>
      <c r="H99" s="1" t="str">
        <f t="shared" si="1"/>
        <v>342R</v>
      </c>
    </row>
    <row r="100" spans="1:8" x14ac:dyDescent="0.2">
      <c r="A100" s="1">
        <v>345</v>
      </c>
      <c r="B100" s="1" t="s">
        <v>8</v>
      </c>
      <c r="C100" s="1"/>
      <c r="D100" s="1"/>
      <c r="E100" s="1">
        <v>2023010634</v>
      </c>
      <c r="F100" s="1">
        <v>25</v>
      </c>
      <c r="G100" s="2" t="s">
        <v>74</v>
      </c>
      <c r="H100" s="1" t="str">
        <f t="shared" si="1"/>
        <v>345L</v>
      </c>
    </row>
    <row r="101" spans="1:8" x14ac:dyDescent="0.2">
      <c r="A101" s="1">
        <v>354</v>
      </c>
      <c r="B101" s="1" t="s">
        <v>8</v>
      </c>
      <c r="C101" s="1"/>
      <c r="D101" s="1"/>
      <c r="E101" s="1">
        <v>2023010634</v>
      </c>
      <c r="F101" s="1">
        <v>29</v>
      </c>
      <c r="G101" s="2" t="s">
        <v>74</v>
      </c>
      <c r="H101" s="1" t="str">
        <f t="shared" si="1"/>
        <v>354L</v>
      </c>
    </row>
    <row r="102" spans="1:8" x14ac:dyDescent="0.2">
      <c r="A102" s="1">
        <v>354</v>
      </c>
      <c r="B102" s="1" t="s">
        <v>11</v>
      </c>
      <c r="C102" s="1">
        <v>2022111215</v>
      </c>
      <c r="D102" s="1">
        <v>18</v>
      </c>
      <c r="E102" s="1">
        <v>2023010634</v>
      </c>
      <c r="F102" s="1">
        <v>30</v>
      </c>
      <c r="G102" s="2" t="s">
        <v>74</v>
      </c>
      <c r="H102" s="1" t="str">
        <f t="shared" si="1"/>
        <v>354R</v>
      </c>
    </row>
    <row r="103" spans="1:8" x14ac:dyDescent="0.2">
      <c r="A103" s="1">
        <v>357</v>
      </c>
      <c r="B103" s="1" t="s">
        <v>8</v>
      </c>
      <c r="C103" s="1"/>
      <c r="D103" s="1"/>
      <c r="E103" s="1">
        <v>2023010634</v>
      </c>
      <c r="F103" s="1">
        <v>31</v>
      </c>
      <c r="G103" s="2" t="s">
        <v>74</v>
      </c>
      <c r="H103" s="1" t="str">
        <f t="shared" si="1"/>
        <v>357L</v>
      </c>
    </row>
    <row r="104" spans="1:8" x14ac:dyDescent="0.2">
      <c r="A104" s="1">
        <v>357</v>
      </c>
      <c r="B104" s="1" t="s">
        <v>11</v>
      </c>
      <c r="C104" s="1"/>
      <c r="D104" s="1"/>
      <c r="E104" s="1">
        <v>2023010634</v>
      </c>
      <c r="F104" s="1">
        <v>32</v>
      </c>
      <c r="G104" s="2" t="s">
        <v>74</v>
      </c>
      <c r="H104" s="1" t="str">
        <f t="shared" si="1"/>
        <v>357R</v>
      </c>
    </row>
    <row r="105" spans="1:8" x14ac:dyDescent="0.2">
      <c r="A105" s="1">
        <v>362</v>
      </c>
      <c r="B105" s="1" t="s">
        <v>8</v>
      </c>
      <c r="C105" s="1"/>
      <c r="D105" s="1"/>
      <c r="E105" s="1">
        <v>2023013428</v>
      </c>
      <c r="F105" s="1">
        <v>31</v>
      </c>
      <c r="G105" s="2" t="s">
        <v>74</v>
      </c>
      <c r="H105" s="1" t="str">
        <f t="shared" si="1"/>
        <v>362L</v>
      </c>
    </row>
    <row r="106" spans="1:8" x14ac:dyDescent="0.2">
      <c r="A106" s="1">
        <v>374</v>
      </c>
      <c r="B106" s="1" t="s">
        <v>11</v>
      </c>
      <c r="C106" s="1"/>
      <c r="D106" s="1"/>
      <c r="E106" s="1">
        <v>2023013428</v>
      </c>
      <c r="F106" s="1">
        <v>36</v>
      </c>
      <c r="G106" s="2" t="s">
        <v>74</v>
      </c>
      <c r="H106" s="1" t="str">
        <f t="shared" si="1"/>
        <v>374R</v>
      </c>
    </row>
    <row r="107" spans="1:8" x14ac:dyDescent="0.2">
      <c r="A107" s="1">
        <v>377</v>
      </c>
      <c r="B107" s="1" t="s">
        <v>8</v>
      </c>
      <c r="C107" s="1"/>
      <c r="D107" s="1"/>
      <c r="E107" s="1">
        <v>2023010634</v>
      </c>
      <c r="F107" s="1">
        <v>33</v>
      </c>
      <c r="G107" s="2" t="s">
        <v>74</v>
      </c>
      <c r="H107" s="1" t="str">
        <f t="shared" si="1"/>
        <v>377L</v>
      </c>
    </row>
    <row r="108" spans="1:8" x14ac:dyDescent="0.2">
      <c r="A108" s="1">
        <v>378</v>
      </c>
      <c r="B108" s="1" t="s">
        <v>11</v>
      </c>
      <c r="C108" s="1"/>
      <c r="D108" s="1"/>
      <c r="E108" s="1">
        <v>2023010634</v>
      </c>
      <c r="F108" s="1">
        <v>36</v>
      </c>
      <c r="G108" s="2" t="s">
        <v>74</v>
      </c>
      <c r="H108" s="1" t="str">
        <f t="shared" si="1"/>
        <v>378R</v>
      </c>
    </row>
    <row r="109" spans="1:8" x14ac:dyDescent="0.2">
      <c r="A109" s="1">
        <v>386</v>
      </c>
      <c r="B109" s="1" t="s">
        <v>8</v>
      </c>
      <c r="C109" s="1"/>
      <c r="D109" s="1"/>
      <c r="E109" s="1">
        <v>2023013428</v>
      </c>
      <c r="F109" s="1">
        <v>37</v>
      </c>
      <c r="G109" s="2" t="s">
        <v>74</v>
      </c>
      <c r="H109" s="1" t="str">
        <f t="shared" si="1"/>
        <v>386L</v>
      </c>
    </row>
    <row r="110" spans="1:8" x14ac:dyDescent="0.2">
      <c r="A110" s="1">
        <v>416</v>
      </c>
      <c r="B110" s="1" t="s">
        <v>11</v>
      </c>
      <c r="C110" s="1"/>
      <c r="D110" s="1"/>
      <c r="E110" s="1">
        <v>2023013428</v>
      </c>
      <c r="F110" s="1">
        <v>40</v>
      </c>
      <c r="G110" s="2" t="s">
        <v>74</v>
      </c>
      <c r="H110" s="1" t="str">
        <f t="shared" si="1"/>
        <v>416R</v>
      </c>
    </row>
    <row r="111" spans="1:8" x14ac:dyDescent="0.2">
      <c r="A111" s="1">
        <v>788</v>
      </c>
      <c r="B111" s="1" t="s">
        <v>8</v>
      </c>
      <c r="C111" s="1"/>
      <c r="D111" s="1"/>
      <c r="E111" s="1">
        <v>2023013428</v>
      </c>
      <c r="F111" s="1">
        <v>41</v>
      </c>
      <c r="G111" s="2" t="s">
        <v>74</v>
      </c>
      <c r="H111" s="1" t="str">
        <f t="shared" si="1"/>
        <v>788L</v>
      </c>
    </row>
    <row r="112" spans="1:8" x14ac:dyDescent="0.2">
      <c r="A112" s="1">
        <v>798</v>
      </c>
      <c r="B112" s="1" t="s">
        <v>8</v>
      </c>
      <c r="C112" s="1"/>
      <c r="D112" s="1"/>
      <c r="E112" s="1">
        <v>2023010634</v>
      </c>
      <c r="F112" s="1">
        <v>41</v>
      </c>
      <c r="G112" s="2" t="s">
        <v>74</v>
      </c>
      <c r="H112" s="1" t="str">
        <f t="shared" si="1"/>
        <v>798L</v>
      </c>
    </row>
    <row r="113" spans="1:8" x14ac:dyDescent="0.2">
      <c r="A113" s="1">
        <v>798</v>
      </c>
      <c r="B113" s="1" t="s">
        <v>11</v>
      </c>
      <c r="C113" s="1"/>
      <c r="D113" s="1"/>
      <c r="E113" s="1">
        <v>2023010634</v>
      </c>
      <c r="F113" s="1">
        <v>42</v>
      </c>
      <c r="G113" s="2" t="s">
        <v>74</v>
      </c>
      <c r="H113" s="1" t="str">
        <f t="shared" si="1"/>
        <v>798R</v>
      </c>
    </row>
    <row r="114" spans="1:8" x14ac:dyDescent="0.2">
      <c r="A114" s="1">
        <v>814</v>
      </c>
      <c r="B114" s="1" t="s">
        <v>8</v>
      </c>
      <c r="C114" s="1"/>
      <c r="D114" s="1"/>
      <c r="E114" s="1">
        <v>2023013428</v>
      </c>
      <c r="F114" s="1">
        <v>43</v>
      </c>
      <c r="G114" s="2" t="s">
        <v>74</v>
      </c>
      <c r="H114" s="1" t="str">
        <f t="shared" si="1"/>
        <v>814L</v>
      </c>
    </row>
    <row r="115" spans="1:8" x14ac:dyDescent="0.2">
      <c r="A115" s="1">
        <v>814</v>
      </c>
      <c r="B115" s="1" t="s">
        <v>11</v>
      </c>
      <c r="C115" s="1"/>
      <c r="D115" s="1"/>
      <c r="E115" s="1">
        <v>2023013428</v>
      </c>
      <c r="F115" s="1">
        <v>44</v>
      </c>
      <c r="G115" s="2" t="s">
        <v>74</v>
      </c>
      <c r="H115" s="1" t="str">
        <f t="shared" si="1"/>
        <v>814R</v>
      </c>
    </row>
    <row r="116" spans="1:8" x14ac:dyDescent="0.2">
      <c r="A116" s="1">
        <v>834</v>
      </c>
      <c r="B116" s="1" t="s">
        <v>8</v>
      </c>
      <c r="C116" s="1"/>
      <c r="D116" s="1"/>
      <c r="E116" s="1">
        <v>2023010634</v>
      </c>
      <c r="F116" s="1">
        <v>43</v>
      </c>
      <c r="G116" s="2" t="s">
        <v>74</v>
      </c>
      <c r="H116" s="1" t="str">
        <f t="shared" si="1"/>
        <v>834L</v>
      </c>
    </row>
    <row r="117" spans="1:8" x14ac:dyDescent="0.2">
      <c r="A117" s="1">
        <v>834</v>
      </c>
      <c r="B117" s="1" t="s">
        <v>11</v>
      </c>
      <c r="C117" s="1"/>
      <c r="D117" s="1"/>
      <c r="E117" s="1">
        <v>2023010634</v>
      </c>
      <c r="F117" s="1">
        <v>44</v>
      </c>
      <c r="G117" s="2" t="s">
        <v>74</v>
      </c>
      <c r="H117" s="1" t="str">
        <f t="shared" si="1"/>
        <v>834R</v>
      </c>
    </row>
    <row r="118" spans="1:8" x14ac:dyDescent="0.2">
      <c r="A118" s="1">
        <v>889</v>
      </c>
      <c r="B118" s="1" t="s">
        <v>8</v>
      </c>
      <c r="C118" s="1"/>
      <c r="D118" s="1"/>
      <c r="E118" s="1">
        <v>2023020753</v>
      </c>
      <c r="F118" s="1">
        <v>9</v>
      </c>
      <c r="G118" s="2" t="s">
        <v>74</v>
      </c>
      <c r="H118" s="1" t="str">
        <f t="shared" si="1"/>
        <v>889L</v>
      </c>
    </row>
    <row r="119" spans="1:8" x14ac:dyDescent="0.2">
      <c r="A119" s="1">
        <v>918</v>
      </c>
      <c r="B119" s="1" t="s">
        <v>11</v>
      </c>
      <c r="C119" s="1"/>
      <c r="D119" s="1"/>
      <c r="E119" s="1">
        <v>2023013428</v>
      </c>
      <c r="F119" s="1">
        <v>48</v>
      </c>
      <c r="G119" s="2" t="s">
        <v>74</v>
      </c>
      <c r="H119" s="1" t="str">
        <f t="shared" si="1"/>
        <v>918R</v>
      </c>
    </row>
    <row r="120" spans="1:8" x14ac:dyDescent="0.2">
      <c r="A120" s="1">
        <v>945</v>
      </c>
      <c r="B120" s="1" t="s">
        <v>8</v>
      </c>
      <c r="C120" s="1"/>
      <c r="D120" s="1"/>
      <c r="E120" s="1">
        <v>2023013428</v>
      </c>
      <c r="F120" s="1">
        <v>49</v>
      </c>
      <c r="G120" s="2" t="s">
        <v>74</v>
      </c>
      <c r="H120" s="1" t="str">
        <f t="shared" si="1"/>
        <v>945L</v>
      </c>
    </row>
    <row r="121" spans="1:8" x14ac:dyDescent="0.2">
      <c r="A121" s="1">
        <v>976</v>
      </c>
      <c r="B121" s="1" t="s">
        <v>11</v>
      </c>
      <c r="C121" s="1"/>
      <c r="D121" s="1"/>
      <c r="E121" s="1">
        <v>2023013428</v>
      </c>
      <c r="F121" s="1">
        <v>54</v>
      </c>
      <c r="G121" s="2" t="s">
        <v>74</v>
      </c>
      <c r="H121" s="1" t="str">
        <f t="shared" si="1"/>
        <v>976R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1D6E-35EB-4962-841C-1B4291231A39}">
  <dimension ref="A1:U322"/>
  <sheetViews>
    <sheetView topLeftCell="C1" workbookViewId="0">
      <selection activeCell="C93" sqref="C93"/>
    </sheetView>
  </sheetViews>
  <sheetFormatPr baseColWidth="10" defaultColWidth="8.83203125" defaultRowHeight="15" x14ac:dyDescent="0.2"/>
  <cols>
    <col min="1" max="1" width="15" bestFit="1" customWidth="1"/>
    <col min="6" max="6" width="29.5" bestFit="1" customWidth="1"/>
    <col min="7" max="7" width="6.83203125" customWidth="1"/>
    <col min="8" max="8" width="20.5" bestFit="1" customWidth="1"/>
    <col min="17" max="17" width="10.5" bestFit="1" customWidth="1"/>
    <col min="18" max="18" width="10.33203125" bestFit="1" customWidth="1"/>
  </cols>
  <sheetData>
    <row r="1" spans="1:21" x14ac:dyDescent="0.2">
      <c r="A1" s="15" t="s">
        <v>121</v>
      </c>
      <c r="B1" s="1" t="s">
        <v>6</v>
      </c>
      <c r="C1" s="1" t="s">
        <v>122</v>
      </c>
      <c r="D1" s="1" t="s">
        <v>75</v>
      </c>
      <c r="E1" s="1" t="s">
        <v>1</v>
      </c>
      <c r="F1" s="1" t="s">
        <v>123</v>
      </c>
      <c r="G1" s="1" t="s">
        <v>124</v>
      </c>
      <c r="H1" s="16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7" t="s">
        <v>130</v>
      </c>
      <c r="N1" s="17"/>
      <c r="O1" s="17" t="s">
        <v>131</v>
      </c>
      <c r="P1" s="17"/>
      <c r="Q1" s="17" t="s">
        <v>393</v>
      </c>
      <c r="R1" s="17" t="s">
        <v>394</v>
      </c>
      <c r="S1" s="17" t="s">
        <v>180</v>
      </c>
      <c r="T1" s="17" t="s">
        <v>181</v>
      </c>
    </row>
    <row r="2" spans="1:21" x14ac:dyDescent="0.2">
      <c r="A2" s="18">
        <v>44742</v>
      </c>
      <c r="B2" s="18" t="s">
        <v>9</v>
      </c>
      <c r="C2" s="14">
        <v>200051</v>
      </c>
      <c r="D2" s="14">
        <v>1</v>
      </c>
      <c r="E2" s="14" t="s">
        <v>8</v>
      </c>
      <c r="F2" s="14" t="s">
        <v>132</v>
      </c>
      <c r="G2" s="14"/>
      <c r="H2" s="14" t="s">
        <v>132</v>
      </c>
      <c r="I2" s="14"/>
      <c r="J2" s="1">
        <v>0</v>
      </c>
      <c r="K2" s="1">
        <v>0</v>
      </c>
      <c r="L2" s="1" t="s">
        <v>133</v>
      </c>
      <c r="M2" s="17">
        <v>0</v>
      </c>
      <c r="N2" s="17"/>
      <c r="O2" s="17">
        <v>0</v>
      </c>
      <c r="P2" s="17"/>
      <c r="Q2" s="17" t="str">
        <f>C2&amp;S2&amp;E2</f>
        <v>200051DOL</v>
      </c>
      <c r="R2" s="17" t="str">
        <f>C2&amp;T2&amp;E2</f>
        <v>200051PFL</v>
      </c>
      <c r="S2" s="17" t="s">
        <v>180</v>
      </c>
      <c r="T2" s="17" t="s">
        <v>181</v>
      </c>
      <c r="U2" t="s">
        <v>96</v>
      </c>
    </row>
    <row r="3" spans="1:21" x14ac:dyDescent="0.2">
      <c r="A3" s="15">
        <v>44742</v>
      </c>
      <c r="B3" s="18" t="s">
        <v>9</v>
      </c>
      <c r="C3" s="1">
        <v>200051</v>
      </c>
      <c r="D3" s="1">
        <v>1</v>
      </c>
      <c r="E3" s="1" t="s">
        <v>11</v>
      </c>
      <c r="F3" s="1" t="s">
        <v>134</v>
      </c>
      <c r="G3" s="1"/>
      <c r="H3" s="1" t="s">
        <v>132</v>
      </c>
      <c r="I3" s="1"/>
      <c r="J3" s="1">
        <v>1</v>
      </c>
      <c r="K3" s="1">
        <v>0</v>
      </c>
      <c r="L3" s="1">
        <v>1</v>
      </c>
      <c r="M3" s="17">
        <v>0</v>
      </c>
      <c r="N3" s="17"/>
      <c r="O3" s="17">
        <v>0</v>
      </c>
      <c r="P3" s="17"/>
      <c r="Q3" s="17" t="str">
        <f t="shared" ref="Q3:Q66" si="0">C3&amp;S3&amp;E3</f>
        <v>200051DOR</v>
      </c>
      <c r="R3" s="17" t="str">
        <f t="shared" ref="R3:R66" si="1">C3&amp;T3&amp;E3</f>
        <v>200051PFR</v>
      </c>
      <c r="S3" s="17" t="s">
        <v>180</v>
      </c>
      <c r="T3" s="17" t="s">
        <v>181</v>
      </c>
      <c r="U3" t="s">
        <v>99</v>
      </c>
    </row>
    <row r="4" spans="1:21" x14ac:dyDescent="0.2">
      <c r="A4" s="18">
        <v>44728</v>
      </c>
      <c r="B4" s="18" t="s">
        <v>9</v>
      </c>
      <c r="C4" s="14">
        <v>200224</v>
      </c>
      <c r="D4" s="14">
        <v>1</v>
      </c>
      <c r="E4" s="14" t="s">
        <v>8</v>
      </c>
      <c r="F4" s="14" t="s">
        <v>135</v>
      </c>
      <c r="G4" s="14"/>
      <c r="H4" s="14" t="s">
        <v>132</v>
      </c>
      <c r="I4" s="14"/>
      <c r="J4" s="1">
        <v>1</v>
      </c>
      <c r="K4" s="1">
        <v>0</v>
      </c>
      <c r="L4" s="1">
        <v>1</v>
      </c>
      <c r="M4" s="17">
        <v>0</v>
      </c>
      <c r="N4" s="17"/>
      <c r="O4" s="17">
        <v>0</v>
      </c>
      <c r="P4" s="17"/>
      <c r="Q4" s="17" t="str">
        <f t="shared" si="0"/>
        <v>200224DOL</v>
      </c>
      <c r="R4" s="17" t="str">
        <f t="shared" si="1"/>
        <v>200224PFL</v>
      </c>
      <c r="S4" s="17" t="s">
        <v>180</v>
      </c>
      <c r="T4" s="17" t="s">
        <v>181</v>
      </c>
      <c r="U4" t="s">
        <v>102</v>
      </c>
    </row>
    <row r="5" spans="1:21" x14ac:dyDescent="0.2">
      <c r="A5" s="15">
        <v>44728</v>
      </c>
      <c r="B5" s="18" t="s">
        <v>9</v>
      </c>
      <c r="C5" s="1">
        <v>200224</v>
      </c>
      <c r="D5" s="1">
        <v>1</v>
      </c>
      <c r="E5" s="1" t="s">
        <v>11</v>
      </c>
      <c r="F5" s="1" t="s">
        <v>132</v>
      </c>
      <c r="G5" s="1"/>
      <c r="H5" s="1" t="s">
        <v>132</v>
      </c>
      <c r="I5" s="1"/>
      <c r="J5" s="1">
        <v>0</v>
      </c>
      <c r="K5" s="1">
        <v>0</v>
      </c>
      <c r="L5" s="1" t="s">
        <v>133</v>
      </c>
      <c r="M5" s="17">
        <v>0</v>
      </c>
      <c r="N5" s="17"/>
      <c r="O5" s="17">
        <v>0</v>
      </c>
      <c r="P5" s="17"/>
      <c r="Q5" s="17" t="str">
        <f t="shared" si="0"/>
        <v>200224DOR</v>
      </c>
      <c r="R5" s="17" t="str">
        <f t="shared" si="1"/>
        <v>200224PFR</v>
      </c>
      <c r="S5" s="17" t="s">
        <v>180</v>
      </c>
      <c r="T5" s="17" t="s">
        <v>181</v>
      </c>
    </row>
    <row r="6" spans="1:21" x14ac:dyDescent="0.2">
      <c r="A6" s="18">
        <v>44728</v>
      </c>
      <c r="B6" s="18" t="s">
        <v>9</v>
      </c>
      <c r="C6" s="14">
        <v>200225</v>
      </c>
      <c r="D6" s="14">
        <v>1</v>
      </c>
      <c r="E6" s="14" t="s">
        <v>8</v>
      </c>
      <c r="F6" s="14" t="s">
        <v>136</v>
      </c>
      <c r="G6" s="14"/>
      <c r="H6" s="14" t="s">
        <v>135</v>
      </c>
      <c r="I6" s="14"/>
      <c r="J6" s="1">
        <v>1</v>
      </c>
      <c r="K6" s="1">
        <v>1</v>
      </c>
      <c r="L6" s="1">
        <v>1</v>
      </c>
      <c r="M6" s="17">
        <v>1</v>
      </c>
      <c r="N6" s="17"/>
      <c r="O6" s="17">
        <v>1</v>
      </c>
      <c r="P6" s="17"/>
      <c r="Q6" s="17" t="str">
        <f t="shared" si="0"/>
        <v>200225DOL</v>
      </c>
      <c r="R6" s="17" t="str">
        <f t="shared" si="1"/>
        <v>200225PFL</v>
      </c>
      <c r="S6" s="17" t="s">
        <v>180</v>
      </c>
      <c r="T6" s="17" t="s">
        <v>181</v>
      </c>
    </row>
    <row r="7" spans="1:21" x14ac:dyDescent="0.2">
      <c r="A7" s="15">
        <v>44728</v>
      </c>
      <c r="B7" s="18" t="s">
        <v>9</v>
      </c>
      <c r="C7" s="1">
        <v>200225</v>
      </c>
      <c r="D7" s="1">
        <v>1</v>
      </c>
      <c r="E7" s="1" t="s">
        <v>11</v>
      </c>
      <c r="F7" s="1" t="s">
        <v>135</v>
      </c>
      <c r="G7" s="1" t="s">
        <v>137</v>
      </c>
      <c r="H7" s="1" t="s">
        <v>132</v>
      </c>
      <c r="I7" s="1"/>
      <c r="J7" s="1">
        <v>1</v>
      </c>
      <c r="K7" s="1">
        <v>0</v>
      </c>
      <c r="L7" s="1">
        <v>1</v>
      </c>
      <c r="M7" s="17">
        <v>0</v>
      </c>
      <c r="N7" s="17"/>
      <c r="O7" s="17">
        <v>0</v>
      </c>
      <c r="P7" s="17"/>
      <c r="Q7" s="17" t="str">
        <f t="shared" si="0"/>
        <v>200225DOR</v>
      </c>
      <c r="R7" s="17" t="str">
        <f t="shared" si="1"/>
        <v>200225PFR</v>
      </c>
      <c r="S7" s="17" t="s">
        <v>180</v>
      </c>
      <c r="T7" s="17" t="s">
        <v>181</v>
      </c>
    </row>
    <row r="8" spans="1:21" x14ac:dyDescent="0.2">
      <c r="A8" s="18">
        <v>44742</v>
      </c>
      <c r="B8" s="18" t="s">
        <v>9</v>
      </c>
      <c r="C8" s="14">
        <v>200289</v>
      </c>
      <c r="D8" s="14">
        <v>1</v>
      </c>
      <c r="E8" s="14" t="s">
        <v>8</v>
      </c>
      <c r="F8" s="14" t="s">
        <v>138</v>
      </c>
      <c r="G8" s="14"/>
      <c r="H8" s="14" t="s">
        <v>132</v>
      </c>
      <c r="I8" s="14"/>
      <c r="J8" s="1">
        <v>1</v>
      </c>
      <c r="K8" s="1">
        <v>0</v>
      </c>
      <c r="L8" s="1">
        <v>1</v>
      </c>
      <c r="M8" s="17">
        <v>0</v>
      </c>
      <c r="N8" s="17"/>
      <c r="O8" s="17">
        <v>0</v>
      </c>
      <c r="P8" s="17"/>
      <c r="Q8" s="17" t="str">
        <f t="shared" si="0"/>
        <v>200289DOL</v>
      </c>
      <c r="R8" s="17" t="str">
        <f t="shared" si="1"/>
        <v>200289PFL</v>
      </c>
      <c r="S8" s="17" t="s">
        <v>180</v>
      </c>
      <c r="T8" s="17" t="s">
        <v>181</v>
      </c>
    </row>
    <row r="9" spans="1:21" x14ac:dyDescent="0.2">
      <c r="A9" s="15">
        <v>44742</v>
      </c>
      <c r="B9" s="18" t="s">
        <v>9</v>
      </c>
      <c r="C9" s="1">
        <v>200289</v>
      </c>
      <c r="D9" s="1">
        <v>1</v>
      </c>
      <c r="E9" s="1" t="s">
        <v>11</v>
      </c>
      <c r="F9" s="1" t="s">
        <v>132</v>
      </c>
      <c r="G9" s="1"/>
      <c r="H9" s="1" t="s">
        <v>132</v>
      </c>
      <c r="I9" s="1"/>
      <c r="J9" s="1">
        <v>0</v>
      </c>
      <c r="K9" s="1">
        <v>0</v>
      </c>
      <c r="L9" s="1" t="s">
        <v>133</v>
      </c>
      <c r="M9" s="17">
        <v>0</v>
      </c>
      <c r="N9" s="17"/>
      <c r="O9" s="17">
        <v>0</v>
      </c>
      <c r="P9" s="17"/>
      <c r="Q9" s="17" t="str">
        <f t="shared" si="0"/>
        <v>200289DOR</v>
      </c>
      <c r="R9" s="17" t="str">
        <f t="shared" si="1"/>
        <v>200289PFR</v>
      </c>
      <c r="S9" s="17" t="s">
        <v>180</v>
      </c>
      <c r="T9" s="17" t="s">
        <v>181</v>
      </c>
    </row>
    <row r="10" spans="1:21" x14ac:dyDescent="0.2">
      <c r="A10" s="18">
        <v>44714</v>
      </c>
      <c r="B10" s="18" t="s">
        <v>9</v>
      </c>
      <c r="C10" s="14">
        <v>200294</v>
      </c>
      <c r="D10" s="14">
        <v>1</v>
      </c>
      <c r="E10" s="14" t="s">
        <v>8</v>
      </c>
      <c r="F10" s="14" t="s">
        <v>134</v>
      </c>
      <c r="G10" s="14"/>
      <c r="H10" s="14" t="s">
        <v>132</v>
      </c>
      <c r="I10" s="14"/>
      <c r="J10" s="1">
        <v>1</v>
      </c>
      <c r="K10" s="1">
        <v>0</v>
      </c>
      <c r="L10" s="1">
        <v>1</v>
      </c>
      <c r="M10" s="17">
        <v>0</v>
      </c>
      <c r="N10" s="17"/>
      <c r="O10" s="17">
        <v>0</v>
      </c>
      <c r="P10" s="17"/>
      <c r="Q10" s="17" t="str">
        <f t="shared" si="0"/>
        <v>200294DOL</v>
      </c>
      <c r="R10" s="17" t="str">
        <f t="shared" si="1"/>
        <v>200294PFL</v>
      </c>
      <c r="S10" s="17" t="s">
        <v>180</v>
      </c>
      <c r="T10" s="17" t="s">
        <v>181</v>
      </c>
    </row>
    <row r="11" spans="1:21" x14ac:dyDescent="0.2">
      <c r="A11" s="15">
        <v>44714</v>
      </c>
      <c r="B11" s="18" t="s">
        <v>9</v>
      </c>
      <c r="C11" s="1">
        <v>200294</v>
      </c>
      <c r="D11" s="1">
        <v>1</v>
      </c>
      <c r="E11" s="1" t="s">
        <v>11</v>
      </c>
      <c r="F11" s="1" t="s">
        <v>132</v>
      </c>
      <c r="G11" s="1"/>
      <c r="H11" s="1" t="s">
        <v>132</v>
      </c>
      <c r="I11" s="1"/>
      <c r="J11" s="1">
        <v>0</v>
      </c>
      <c r="K11" s="1">
        <v>0</v>
      </c>
      <c r="L11" s="1" t="s">
        <v>133</v>
      </c>
      <c r="M11" s="17">
        <v>0</v>
      </c>
      <c r="N11" s="17"/>
      <c r="O11" s="17">
        <v>0</v>
      </c>
      <c r="P11" s="17"/>
      <c r="Q11" s="17" t="str">
        <f t="shared" si="0"/>
        <v>200294DOR</v>
      </c>
      <c r="R11" s="17" t="str">
        <f t="shared" si="1"/>
        <v>200294PFR</v>
      </c>
      <c r="S11" s="17" t="s">
        <v>180</v>
      </c>
      <c r="T11" s="17" t="s">
        <v>181</v>
      </c>
    </row>
    <row r="12" spans="1:21" x14ac:dyDescent="0.2">
      <c r="A12" s="18">
        <v>44714</v>
      </c>
      <c r="B12" s="18" t="s">
        <v>9</v>
      </c>
      <c r="C12" s="14">
        <v>200309</v>
      </c>
      <c r="D12" s="14">
        <v>1</v>
      </c>
      <c r="E12" s="14" t="s">
        <v>8</v>
      </c>
      <c r="F12" s="14" t="s">
        <v>139</v>
      </c>
      <c r="G12" s="14"/>
      <c r="H12" s="14" t="s">
        <v>132</v>
      </c>
      <c r="I12" s="14"/>
      <c r="J12" s="1">
        <v>1</v>
      </c>
      <c r="K12" s="1">
        <v>0</v>
      </c>
      <c r="L12" s="1">
        <v>1</v>
      </c>
      <c r="M12" s="17">
        <v>0</v>
      </c>
      <c r="N12" s="17"/>
      <c r="O12" s="17">
        <v>0</v>
      </c>
      <c r="P12" s="17"/>
      <c r="Q12" s="17" t="str">
        <f t="shared" si="0"/>
        <v>200309DOL</v>
      </c>
      <c r="R12" s="17" t="str">
        <f t="shared" si="1"/>
        <v>200309PFL</v>
      </c>
      <c r="S12" s="17" t="s">
        <v>180</v>
      </c>
      <c r="T12" s="17" t="s">
        <v>181</v>
      </c>
    </row>
    <row r="13" spans="1:21" x14ac:dyDescent="0.2">
      <c r="A13" s="15">
        <v>44714</v>
      </c>
      <c r="B13" s="18" t="s">
        <v>9</v>
      </c>
      <c r="C13" s="1">
        <v>200309</v>
      </c>
      <c r="D13" s="1">
        <v>1</v>
      </c>
      <c r="E13" s="1" t="s">
        <v>11</v>
      </c>
      <c r="F13" s="1" t="s">
        <v>132</v>
      </c>
      <c r="G13" s="1"/>
      <c r="H13" s="1" t="s">
        <v>132</v>
      </c>
      <c r="I13" s="1"/>
      <c r="J13" s="1">
        <v>0</v>
      </c>
      <c r="K13" s="1">
        <v>0</v>
      </c>
      <c r="L13" s="1" t="s">
        <v>133</v>
      </c>
      <c r="M13" s="17">
        <v>0</v>
      </c>
      <c r="N13" s="17"/>
      <c r="O13" s="17">
        <v>0</v>
      </c>
      <c r="P13" s="17"/>
      <c r="Q13" s="17" t="str">
        <f t="shared" si="0"/>
        <v>200309DOR</v>
      </c>
      <c r="R13" s="17" t="str">
        <f t="shared" si="1"/>
        <v>200309PFR</v>
      </c>
      <c r="S13" s="17" t="s">
        <v>180</v>
      </c>
      <c r="T13" s="17" t="s">
        <v>181</v>
      </c>
    </row>
    <row r="14" spans="1:21" x14ac:dyDescent="0.2">
      <c r="A14" s="18">
        <v>44728</v>
      </c>
      <c r="B14" s="18" t="s">
        <v>9</v>
      </c>
      <c r="C14" s="14">
        <v>201087</v>
      </c>
      <c r="D14" s="14">
        <v>1</v>
      </c>
      <c r="E14" s="14" t="s">
        <v>8</v>
      </c>
      <c r="F14" s="14" t="s">
        <v>132</v>
      </c>
      <c r="G14" s="14"/>
      <c r="H14" s="14" t="s">
        <v>132</v>
      </c>
      <c r="I14" s="14"/>
      <c r="J14" s="1">
        <v>0</v>
      </c>
      <c r="K14" s="1">
        <v>0</v>
      </c>
      <c r="L14" s="1" t="s">
        <v>133</v>
      </c>
      <c r="M14" s="17">
        <v>0</v>
      </c>
      <c r="N14" s="17"/>
      <c r="O14" s="17">
        <v>0</v>
      </c>
      <c r="P14" s="17"/>
      <c r="Q14" s="17" t="str">
        <f t="shared" si="0"/>
        <v>201087DOL</v>
      </c>
      <c r="R14" s="17" t="str">
        <f t="shared" si="1"/>
        <v>201087PFL</v>
      </c>
      <c r="S14" s="17" t="s">
        <v>180</v>
      </c>
      <c r="T14" s="17" t="s">
        <v>181</v>
      </c>
    </row>
    <row r="15" spans="1:21" x14ac:dyDescent="0.2">
      <c r="A15" s="15">
        <v>44728</v>
      </c>
      <c r="B15" s="18" t="s">
        <v>9</v>
      </c>
      <c r="C15" s="1">
        <v>201087</v>
      </c>
      <c r="D15" s="1">
        <v>1</v>
      </c>
      <c r="E15" s="1" t="s">
        <v>11</v>
      </c>
      <c r="F15" s="1" t="s">
        <v>140</v>
      </c>
      <c r="G15" s="1"/>
      <c r="H15" s="1" t="s">
        <v>141</v>
      </c>
      <c r="I15" s="1"/>
      <c r="J15" s="1">
        <v>1</v>
      </c>
      <c r="K15" s="1">
        <v>1</v>
      </c>
      <c r="L15" s="1">
        <v>1</v>
      </c>
      <c r="M15" s="17">
        <v>1</v>
      </c>
      <c r="N15" s="17"/>
      <c r="O15" s="17">
        <v>1</v>
      </c>
      <c r="P15" s="17"/>
      <c r="Q15" s="17" t="str">
        <f t="shared" si="0"/>
        <v>201087DOR</v>
      </c>
      <c r="R15" s="17" t="str">
        <f t="shared" si="1"/>
        <v>201087PFR</v>
      </c>
      <c r="S15" s="17" t="s">
        <v>180</v>
      </c>
      <c r="T15" s="17" t="s">
        <v>181</v>
      </c>
    </row>
    <row r="16" spans="1:21" x14ac:dyDescent="0.2">
      <c r="A16" s="18">
        <v>44708</v>
      </c>
      <c r="B16" s="18" t="s">
        <v>9</v>
      </c>
      <c r="C16" s="14">
        <v>201694</v>
      </c>
      <c r="D16" s="14">
        <v>3</v>
      </c>
      <c r="E16" s="14" t="s">
        <v>8</v>
      </c>
      <c r="F16" s="14" t="s">
        <v>142</v>
      </c>
      <c r="G16" s="14"/>
      <c r="H16" s="14" t="s">
        <v>142</v>
      </c>
      <c r="I16" s="14"/>
      <c r="J16" s="1">
        <v>1</v>
      </c>
      <c r="K16" s="1">
        <v>1</v>
      </c>
      <c r="L16" s="1">
        <v>0</v>
      </c>
      <c r="M16" s="17">
        <v>0</v>
      </c>
      <c r="N16" s="17"/>
      <c r="O16" s="17">
        <v>1</v>
      </c>
      <c r="P16" s="17"/>
      <c r="Q16" s="17" t="str">
        <f t="shared" si="0"/>
        <v>201694DOL</v>
      </c>
      <c r="R16" s="17" t="str">
        <f t="shared" si="1"/>
        <v>201694PFL</v>
      </c>
      <c r="S16" s="17" t="s">
        <v>180</v>
      </c>
      <c r="T16" s="17" t="s">
        <v>181</v>
      </c>
    </row>
    <row r="17" spans="1:20" x14ac:dyDescent="0.2">
      <c r="A17" s="15">
        <v>44708</v>
      </c>
      <c r="B17" s="18" t="s">
        <v>9</v>
      </c>
      <c r="C17" s="1">
        <v>201694</v>
      </c>
      <c r="D17" s="1">
        <v>3</v>
      </c>
      <c r="E17" s="1" t="s">
        <v>11</v>
      </c>
      <c r="F17" s="1" t="s">
        <v>132</v>
      </c>
      <c r="G17" s="1"/>
      <c r="H17" s="1" t="s">
        <v>132</v>
      </c>
      <c r="I17" s="1"/>
      <c r="J17" s="1">
        <v>0</v>
      </c>
      <c r="K17" s="1">
        <v>0</v>
      </c>
      <c r="L17" s="1" t="s">
        <v>133</v>
      </c>
      <c r="M17" s="17">
        <v>0</v>
      </c>
      <c r="N17" s="17"/>
      <c r="O17" s="17">
        <v>0</v>
      </c>
      <c r="P17" s="17"/>
      <c r="Q17" s="17" t="str">
        <f t="shared" si="0"/>
        <v>201694DOR</v>
      </c>
      <c r="R17" s="17" t="str">
        <f t="shared" si="1"/>
        <v>201694PFR</v>
      </c>
      <c r="S17" s="17" t="s">
        <v>180</v>
      </c>
      <c r="T17" s="17" t="s">
        <v>181</v>
      </c>
    </row>
    <row r="18" spans="1:20" x14ac:dyDescent="0.2">
      <c r="A18" s="18">
        <v>44721</v>
      </c>
      <c r="B18" s="18" t="s">
        <v>9</v>
      </c>
      <c r="C18" s="14">
        <v>201724</v>
      </c>
      <c r="D18" s="14">
        <v>3</v>
      </c>
      <c r="E18" s="14" t="s">
        <v>8</v>
      </c>
      <c r="F18" s="14" t="s">
        <v>137</v>
      </c>
      <c r="G18" s="14" t="s">
        <v>140</v>
      </c>
      <c r="H18" s="14" t="s">
        <v>139</v>
      </c>
      <c r="I18" s="14"/>
      <c r="J18" s="1">
        <v>1</v>
      </c>
      <c r="K18" s="1">
        <v>1</v>
      </c>
      <c r="L18" s="1">
        <v>1</v>
      </c>
      <c r="M18" s="17">
        <v>1</v>
      </c>
      <c r="N18" s="17"/>
      <c r="O18" s="17">
        <v>1</v>
      </c>
      <c r="P18" s="17"/>
      <c r="Q18" s="17" t="str">
        <f t="shared" si="0"/>
        <v>201724DOL</v>
      </c>
      <c r="R18" s="17" t="str">
        <f t="shared" si="1"/>
        <v>201724PFL</v>
      </c>
      <c r="S18" s="17" t="s">
        <v>180</v>
      </c>
      <c r="T18" s="17" t="s">
        <v>181</v>
      </c>
    </row>
    <row r="19" spans="1:20" x14ac:dyDescent="0.2">
      <c r="A19" s="15">
        <v>44721</v>
      </c>
      <c r="B19" s="18" t="s">
        <v>9</v>
      </c>
      <c r="C19" s="1">
        <v>201724</v>
      </c>
      <c r="D19" s="1">
        <v>3</v>
      </c>
      <c r="E19" s="1" t="s">
        <v>11</v>
      </c>
      <c r="F19" s="1" t="s">
        <v>140</v>
      </c>
      <c r="G19" s="1"/>
      <c r="H19" s="1" t="s">
        <v>140</v>
      </c>
      <c r="I19" s="1"/>
      <c r="J19" s="1">
        <v>1</v>
      </c>
      <c r="K19" s="1">
        <v>1</v>
      </c>
      <c r="L19" s="1">
        <v>0</v>
      </c>
      <c r="M19" s="17">
        <v>0</v>
      </c>
      <c r="N19" s="17"/>
      <c r="O19" s="17">
        <v>1</v>
      </c>
      <c r="P19" s="17"/>
      <c r="Q19" s="17" t="str">
        <f t="shared" si="0"/>
        <v>201724DOR</v>
      </c>
      <c r="R19" s="17" t="str">
        <f t="shared" si="1"/>
        <v>201724PFR</v>
      </c>
      <c r="S19" s="17" t="s">
        <v>180</v>
      </c>
      <c r="T19" s="17" t="s">
        <v>181</v>
      </c>
    </row>
    <row r="20" spans="1:20" x14ac:dyDescent="0.2">
      <c r="A20" s="18">
        <v>44754</v>
      </c>
      <c r="B20" s="18" t="s">
        <v>9</v>
      </c>
      <c r="C20" s="14">
        <v>201789</v>
      </c>
      <c r="D20" s="14">
        <v>1</v>
      </c>
      <c r="E20" s="14" t="s">
        <v>8</v>
      </c>
      <c r="F20" s="14" t="s">
        <v>134</v>
      </c>
      <c r="G20" s="14"/>
      <c r="H20" s="14" t="s">
        <v>132</v>
      </c>
      <c r="I20" s="14"/>
      <c r="J20" s="1">
        <v>1</v>
      </c>
      <c r="K20" s="1">
        <v>0</v>
      </c>
      <c r="L20" s="1">
        <v>1</v>
      </c>
      <c r="M20" s="17">
        <v>0</v>
      </c>
      <c r="N20" s="17"/>
      <c r="O20" s="17">
        <v>0</v>
      </c>
      <c r="P20" s="17"/>
      <c r="Q20" s="17" t="str">
        <f t="shared" si="0"/>
        <v>201789DOL</v>
      </c>
      <c r="R20" s="17" t="str">
        <f t="shared" si="1"/>
        <v>201789PFL</v>
      </c>
      <c r="S20" s="17" t="s">
        <v>180</v>
      </c>
      <c r="T20" s="17" t="s">
        <v>181</v>
      </c>
    </row>
    <row r="21" spans="1:20" x14ac:dyDescent="0.2">
      <c r="A21" s="15">
        <v>44754</v>
      </c>
      <c r="B21" s="18" t="s">
        <v>9</v>
      </c>
      <c r="C21" s="1">
        <v>201789</v>
      </c>
      <c r="D21" s="1">
        <v>1</v>
      </c>
      <c r="E21" s="1" t="s">
        <v>11</v>
      </c>
      <c r="F21" s="1" t="s">
        <v>142</v>
      </c>
      <c r="G21" s="1"/>
      <c r="H21" s="1" t="s">
        <v>134</v>
      </c>
      <c r="I21" s="1"/>
      <c r="J21" s="1">
        <v>1</v>
      </c>
      <c r="K21" s="1">
        <v>1</v>
      </c>
      <c r="L21" s="1">
        <v>1</v>
      </c>
      <c r="M21" s="17">
        <v>1</v>
      </c>
      <c r="N21" s="17"/>
      <c r="O21" s="17">
        <v>1</v>
      </c>
      <c r="P21" s="17"/>
      <c r="Q21" s="17" t="str">
        <f t="shared" si="0"/>
        <v>201789DOR</v>
      </c>
      <c r="R21" s="17" t="str">
        <f t="shared" si="1"/>
        <v>201789PFR</v>
      </c>
      <c r="S21" s="17" t="s">
        <v>180</v>
      </c>
      <c r="T21" s="17" t="s">
        <v>181</v>
      </c>
    </row>
    <row r="22" spans="1:20" x14ac:dyDescent="0.2">
      <c r="A22" s="18">
        <v>44714</v>
      </c>
      <c r="B22" s="18" t="s">
        <v>9</v>
      </c>
      <c r="C22" s="14">
        <v>201801</v>
      </c>
      <c r="D22" s="14">
        <v>2</v>
      </c>
      <c r="E22" s="14" t="s">
        <v>8</v>
      </c>
      <c r="F22" s="14" t="s">
        <v>132</v>
      </c>
      <c r="G22" s="14"/>
      <c r="H22" s="14" t="s">
        <v>132</v>
      </c>
      <c r="I22" s="14"/>
      <c r="J22" s="1">
        <v>0</v>
      </c>
      <c r="K22" s="1">
        <v>0</v>
      </c>
      <c r="L22" s="1" t="s">
        <v>133</v>
      </c>
      <c r="M22" s="17">
        <v>0</v>
      </c>
      <c r="N22" s="17"/>
      <c r="O22" s="17">
        <v>0</v>
      </c>
      <c r="P22" s="17"/>
      <c r="Q22" s="17" t="str">
        <f t="shared" si="0"/>
        <v>201801DOL</v>
      </c>
      <c r="R22" s="17" t="str">
        <f t="shared" si="1"/>
        <v>201801PFL</v>
      </c>
      <c r="S22" s="17" t="s">
        <v>180</v>
      </c>
      <c r="T22" s="17" t="s">
        <v>181</v>
      </c>
    </row>
    <row r="23" spans="1:20" x14ac:dyDescent="0.2">
      <c r="A23" s="15">
        <v>44714</v>
      </c>
      <c r="B23" s="18" t="s">
        <v>9</v>
      </c>
      <c r="C23" s="1">
        <v>201801</v>
      </c>
      <c r="D23" s="1">
        <v>2</v>
      </c>
      <c r="E23" s="1" t="s">
        <v>11</v>
      </c>
      <c r="F23" s="1" t="s">
        <v>140</v>
      </c>
      <c r="G23" s="1" t="s">
        <v>142</v>
      </c>
      <c r="H23" s="1" t="s">
        <v>142</v>
      </c>
      <c r="I23" s="1"/>
      <c r="J23" s="1">
        <v>1</v>
      </c>
      <c r="K23" s="1">
        <v>1</v>
      </c>
      <c r="L23" s="1">
        <v>1</v>
      </c>
      <c r="M23" s="17">
        <v>1</v>
      </c>
      <c r="N23" s="17"/>
      <c r="O23" s="17">
        <v>1</v>
      </c>
      <c r="P23" s="17"/>
      <c r="Q23" s="17" t="str">
        <f t="shared" si="0"/>
        <v>201801DOR</v>
      </c>
      <c r="R23" s="17" t="str">
        <f t="shared" si="1"/>
        <v>201801PFR</v>
      </c>
      <c r="S23" s="17" t="s">
        <v>180</v>
      </c>
      <c r="T23" s="17" t="s">
        <v>181</v>
      </c>
    </row>
    <row r="24" spans="1:20" x14ac:dyDescent="0.2">
      <c r="A24" s="18">
        <v>44742</v>
      </c>
      <c r="B24" s="18" t="s">
        <v>9</v>
      </c>
      <c r="C24" s="14">
        <v>202157</v>
      </c>
      <c r="D24" s="14">
        <v>1</v>
      </c>
      <c r="E24" s="14" t="s">
        <v>8</v>
      </c>
      <c r="F24" s="14" t="s">
        <v>139</v>
      </c>
      <c r="G24" s="14"/>
      <c r="H24" s="14" t="s">
        <v>142</v>
      </c>
      <c r="I24" s="14"/>
      <c r="J24" s="1">
        <v>1</v>
      </c>
      <c r="K24" s="1">
        <v>1</v>
      </c>
      <c r="L24" s="1">
        <v>1</v>
      </c>
      <c r="M24" s="17">
        <v>1</v>
      </c>
      <c r="N24" s="17"/>
      <c r="O24" s="17">
        <v>1</v>
      </c>
      <c r="P24" s="17"/>
      <c r="Q24" s="17" t="str">
        <f t="shared" si="0"/>
        <v>202157DOL</v>
      </c>
      <c r="R24" s="17" t="str">
        <f t="shared" si="1"/>
        <v>202157PFL</v>
      </c>
      <c r="S24" s="17" t="s">
        <v>180</v>
      </c>
      <c r="T24" s="17" t="s">
        <v>181</v>
      </c>
    </row>
    <row r="25" spans="1:20" x14ac:dyDescent="0.2">
      <c r="A25" s="15">
        <v>44742</v>
      </c>
      <c r="B25" s="18" t="s">
        <v>9</v>
      </c>
      <c r="C25" s="1">
        <v>202157</v>
      </c>
      <c r="D25" s="1">
        <v>1</v>
      </c>
      <c r="E25" s="1" t="s">
        <v>11</v>
      </c>
      <c r="F25" s="1" t="s">
        <v>140</v>
      </c>
      <c r="G25" s="1"/>
      <c r="H25" s="1" t="s">
        <v>140</v>
      </c>
      <c r="I25" s="1"/>
      <c r="J25" s="1">
        <v>1</v>
      </c>
      <c r="K25" s="1">
        <v>1</v>
      </c>
      <c r="L25" s="1">
        <v>0</v>
      </c>
      <c r="M25" s="17">
        <v>0</v>
      </c>
      <c r="N25" s="17"/>
      <c r="O25" s="17">
        <v>1</v>
      </c>
      <c r="P25" s="17"/>
      <c r="Q25" s="17" t="str">
        <f t="shared" si="0"/>
        <v>202157DOR</v>
      </c>
      <c r="R25" s="17" t="str">
        <f t="shared" si="1"/>
        <v>202157PFR</v>
      </c>
      <c r="S25" s="17" t="s">
        <v>180</v>
      </c>
      <c r="T25" s="17" t="s">
        <v>181</v>
      </c>
    </row>
    <row r="26" spans="1:20" x14ac:dyDescent="0.2">
      <c r="A26" s="18">
        <v>44728</v>
      </c>
      <c r="B26" s="18" t="s">
        <v>9</v>
      </c>
      <c r="C26" s="14">
        <v>202398</v>
      </c>
      <c r="D26" s="14">
        <v>3</v>
      </c>
      <c r="E26" s="14" t="s">
        <v>8</v>
      </c>
      <c r="F26" s="14" t="s">
        <v>132</v>
      </c>
      <c r="G26" s="14"/>
      <c r="H26" s="14" t="s">
        <v>132</v>
      </c>
      <c r="I26" s="14"/>
      <c r="J26" s="1">
        <v>0</v>
      </c>
      <c r="K26" s="1">
        <v>0</v>
      </c>
      <c r="L26" s="1" t="s">
        <v>133</v>
      </c>
      <c r="M26" s="17">
        <v>0</v>
      </c>
      <c r="N26" s="17"/>
      <c r="O26" s="17">
        <v>0</v>
      </c>
      <c r="P26" s="17"/>
      <c r="Q26" s="17" t="str">
        <f t="shared" si="0"/>
        <v>202398DOL</v>
      </c>
      <c r="R26" s="17" t="str">
        <f t="shared" si="1"/>
        <v>202398PFL</v>
      </c>
      <c r="S26" s="17" t="s">
        <v>180</v>
      </c>
      <c r="T26" s="17" t="s">
        <v>181</v>
      </c>
    </row>
    <row r="27" spans="1:20" x14ac:dyDescent="0.2">
      <c r="A27" s="15">
        <v>44728</v>
      </c>
      <c r="B27" s="18" t="s">
        <v>9</v>
      </c>
      <c r="C27" s="1">
        <v>202398</v>
      </c>
      <c r="D27" s="1">
        <v>3</v>
      </c>
      <c r="E27" s="1" t="s">
        <v>11</v>
      </c>
      <c r="F27" s="1" t="s">
        <v>139</v>
      </c>
      <c r="G27" s="1"/>
      <c r="H27" s="1" t="s">
        <v>132</v>
      </c>
      <c r="I27" s="1"/>
      <c r="J27" s="1">
        <v>1</v>
      </c>
      <c r="K27" s="1">
        <v>0</v>
      </c>
      <c r="L27" s="1">
        <v>1</v>
      </c>
      <c r="M27" s="17">
        <v>0</v>
      </c>
      <c r="N27" s="17"/>
      <c r="O27" s="17">
        <v>0</v>
      </c>
      <c r="P27" s="17"/>
      <c r="Q27" s="17" t="str">
        <f t="shared" si="0"/>
        <v>202398DOR</v>
      </c>
      <c r="R27" s="17" t="str">
        <f t="shared" si="1"/>
        <v>202398PFR</v>
      </c>
      <c r="S27" s="17" t="s">
        <v>180</v>
      </c>
      <c r="T27" s="17" t="s">
        <v>181</v>
      </c>
    </row>
    <row r="28" spans="1:20" x14ac:dyDescent="0.2">
      <c r="A28" s="18">
        <v>44742</v>
      </c>
      <c r="B28" s="18" t="s">
        <v>9</v>
      </c>
      <c r="C28" s="14">
        <v>202511</v>
      </c>
      <c r="D28" s="14">
        <v>2</v>
      </c>
      <c r="E28" s="14" t="s">
        <v>8</v>
      </c>
      <c r="F28" s="14" t="s">
        <v>139</v>
      </c>
      <c r="G28" s="14" t="s">
        <v>135</v>
      </c>
      <c r="H28" s="14" t="s">
        <v>132</v>
      </c>
      <c r="I28" s="14"/>
      <c r="J28" s="1">
        <v>1</v>
      </c>
      <c r="K28" s="1">
        <v>0</v>
      </c>
      <c r="L28" s="1">
        <v>1</v>
      </c>
      <c r="M28" s="17">
        <v>0</v>
      </c>
      <c r="N28" s="17"/>
      <c r="O28" s="17">
        <v>0</v>
      </c>
      <c r="P28" s="17"/>
      <c r="Q28" s="17" t="str">
        <f t="shared" si="0"/>
        <v>202511DOL</v>
      </c>
      <c r="R28" s="17" t="str">
        <f t="shared" si="1"/>
        <v>202511PFL</v>
      </c>
      <c r="S28" s="17" t="s">
        <v>180</v>
      </c>
      <c r="T28" s="17" t="s">
        <v>181</v>
      </c>
    </row>
    <row r="29" spans="1:20" x14ac:dyDescent="0.2">
      <c r="A29" s="15">
        <v>44742</v>
      </c>
      <c r="B29" s="18" t="s">
        <v>9</v>
      </c>
      <c r="C29" s="1">
        <v>202511</v>
      </c>
      <c r="D29" s="1">
        <v>2</v>
      </c>
      <c r="E29" s="1" t="s">
        <v>11</v>
      </c>
      <c r="F29" s="1" t="s">
        <v>139</v>
      </c>
      <c r="G29" s="1"/>
      <c r="H29" s="1" t="s">
        <v>132</v>
      </c>
      <c r="I29" s="1"/>
      <c r="J29" s="1">
        <v>1</v>
      </c>
      <c r="K29" s="1">
        <v>0</v>
      </c>
      <c r="L29" s="1">
        <v>1</v>
      </c>
      <c r="M29" s="17">
        <v>0</v>
      </c>
      <c r="N29" s="17"/>
      <c r="O29" s="17">
        <v>0</v>
      </c>
      <c r="P29" s="17"/>
      <c r="Q29" s="17" t="str">
        <f t="shared" si="0"/>
        <v>202511DOR</v>
      </c>
      <c r="R29" s="17" t="str">
        <f t="shared" si="1"/>
        <v>202511PFR</v>
      </c>
      <c r="S29" s="17" t="s">
        <v>180</v>
      </c>
      <c r="T29" s="17" t="s">
        <v>181</v>
      </c>
    </row>
    <row r="30" spans="1:20" x14ac:dyDescent="0.2">
      <c r="A30" s="18">
        <v>44728</v>
      </c>
      <c r="B30" s="18" t="s">
        <v>9</v>
      </c>
      <c r="C30" s="14">
        <v>202728</v>
      </c>
      <c r="D30" s="14">
        <v>1</v>
      </c>
      <c r="E30" s="14" t="s">
        <v>8</v>
      </c>
      <c r="F30" s="14" t="s">
        <v>140</v>
      </c>
      <c r="G30" s="14" t="s">
        <v>139</v>
      </c>
      <c r="H30" s="14" t="s">
        <v>132</v>
      </c>
      <c r="I30" s="14"/>
      <c r="J30" s="1">
        <v>1</v>
      </c>
      <c r="K30" s="1">
        <v>0</v>
      </c>
      <c r="L30" s="1">
        <v>1</v>
      </c>
      <c r="M30" s="17">
        <v>0</v>
      </c>
      <c r="N30" s="17"/>
      <c r="O30" s="17">
        <v>0</v>
      </c>
      <c r="P30" s="17"/>
      <c r="Q30" s="17" t="str">
        <f t="shared" si="0"/>
        <v>202728DOL</v>
      </c>
      <c r="R30" s="17" t="str">
        <f t="shared" si="1"/>
        <v>202728PFL</v>
      </c>
      <c r="S30" s="17" t="s">
        <v>180</v>
      </c>
      <c r="T30" s="17" t="s">
        <v>181</v>
      </c>
    </row>
    <row r="31" spans="1:20" x14ac:dyDescent="0.2">
      <c r="A31" s="15">
        <v>44728</v>
      </c>
      <c r="B31" s="18" t="s">
        <v>9</v>
      </c>
      <c r="C31" s="1">
        <v>202728</v>
      </c>
      <c r="D31" s="1">
        <v>1</v>
      </c>
      <c r="E31" s="1" t="s">
        <v>11</v>
      </c>
      <c r="F31" s="1" t="s">
        <v>132</v>
      </c>
      <c r="G31" s="1"/>
      <c r="H31" s="1" t="s">
        <v>132</v>
      </c>
      <c r="I31" s="1"/>
      <c r="J31" s="1">
        <v>0</v>
      </c>
      <c r="K31" s="1">
        <v>0</v>
      </c>
      <c r="L31" s="1" t="s">
        <v>133</v>
      </c>
      <c r="M31" s="17">
        <v>0</v>
      </c>
      <c r="N31" s="17"/>
      <c r="O31" s="17">
        <v>0</v>
      </c>
      <c r="P31" s="17"/>
      <c r="Q31" s="17" t="str">
        <f t="shared" si="0"/>
        <v>202728DOR</v>
      </c>
      <c r="R31" s="17" t="str">
        <f t="shared" si="1"/>
        <v>202728PFR</v>
      </c>
      <c r="S31" s="17" t="s">
        <v>180</v>
      </c>
      <c r="T31" s="17" t="s">
        <v>181</v>
      </c>
    </row>
    <row r="32" spans="1:20" x14ac:dyDescent="0.2">
      <c r="A32" s="18">
        <v>44728</v>
      </c>
      <c r="B32" s="18" t="s">
        <v>9</v>
      </c>
      <c r="C32" s="14">
        <v>202915</v>
      </c>
      <c r="D32" s="14">
        <v>2</v>
      </c>
      <c r="E32" s="14" t="s">
        <v>8</v>
      </c>
      <c r="F32" s="14" t="s">
        <v>140</v>
      </c>
      <c r="G32" s="14"/>
      <c r="H32" s="14" t="s">
        <v>132</v>
      </c>
      <c r="I32" s="14"/>
      <c r="J32" s="1">
        <v>1</v>
      </c>
      <c r="K32" s="1">
        <v>0</v>
      </c>
      <c r="L32" s="1">
        <v>1</v>
      </c>
      <c r="M32" s="17">
        <v>0</v>
      </c>
      <c r="N32" s="17"/>
      <c r="O32" s="17">
        <v>0</v>
      </c>
      <c r="P32" s="17"/>
      <c r="Q32" s="17" t="str">
        <f t="shared" si="0"/>
        <v>202915DOL</v>
      </c>
      <c r="R32" s="17" t="str">
        <f t="shared" si="1"/>
        <v>202915PFL</v>
      </c>
      <c r="S32" s="17" t="s">
        <v>180</v>
      </c>
      <c r="T32" s="17" t="s">
        <v>181</v>
      </c>
    </row>
    <row r="33" spans="1:20" x14ac:dyDescent="0.2">
      <c r="A33" s="15">
        <v>44728</v>
      </c>
      <c r="B33" s="18" t="s">
        <v>9</v>
      </c>
      <c r="C33" s="1">
        <v>202915</v>
      </c>
      <c r="D33" s="1">
        <v>2</v>
      </c>
      <c r="E33" s="1" t="s">
        <v>11</v>
      </c>
      <c r="F33" s="1" t="s">
        <v>139</v>
      </c>
      <c r="G33" s="1"/>
      <c r="H33" s="1" t="s">
        <v>135</v>
      </c>
      <c r="I33" s="1"/>
      <c r="J33" s="1">
        <v>1</v>
      </c>
      <c r="K33" s="1">
        <v>1</v>
      </c>
      <c r="L33" s="1">
        <v>1</v>
      </c>
      <c r="M33" s="17">
        <v>1</v>
      </c>
      <c r="N33" s="17"/>
      <c r="O33" s="17">
        <v>1</v>
      </c>
      <c r="P33" s="17"/>
      <c r="Q33" s="17" t="str">
        <f t="shared" si="0"/>
        <v>202915DOR</v>
      </c>
      <c r="R33" s="17" t="str">
        <f t="shared" si="1"/>
        <v>202915PFR</v>
      </c>
      <c r="S33" s="17" t="s">
        <v>180</v>
      </c>
      <c r="T33" s="17" t="s">
        <v>181</v>
      </c>
    </row>
    <row r="34" spans="1:20" x14ac:dyDescent="0.2">
      <c r="A34" s="18">
        <v>44728</v>
      </c>
      <c r="B34" s="18" t="s">
        <v>9</v>
      </c>
      <c r="C34" s="14">
        <v>203047</v>
      </c>
      <c r="D34" s="14">
        <v>3</v>
      </c>
      <c r="E34" s="14" t="s">
        <v>8</v>
      </c>
      <c r="F34" s="14" t="s">
        <v>139</v>
      </c>
      <c r="G34" s="14"/>
      <c r="H34" s="14" t="s">
        <v>132</v>
      </c>
      <c r="I34" s="14"/>
      <c r="J34" s="1">
        <v>1</v>
      </c>
      <c r="K34" s="1">
        <v>0</v>
      </c>
      <c r="L34" s="1">
        <v>1</v>
      </c>
      <c r="M34" s="17">
        <v>0</v>
      </c>
      <c r="N34" s="17"/>
      <c r="O34" s="17">
        <v>0</v>
      </c>
      <c r="P34" s="17"/>
      <c r="Q34" s="17" t="str">
        <f t="shared" si="0"/>
        <v>203047DOL</v>
      </c>
      <c r="R34" s="17" t="str">
        <f t="shared" si="1"/>
        <v>203047PFL</v>
      </c>
      <c r="S34" s="17" t="s">
        <v>180</v>
      </c>
      <c r="T34" s="17" t="s">
        <v>181</v>
      </c>
    </row>
    <row r="35" spans="1:20" x14ac:dyDescent="0.2">
      <c r="A35" s="15">
        <v>44728</v>
      </c>
      <c r="B35" s="18" t="s">
        <v>9</v>
      </c>
      <c r="C35" s="1">
        <v>203047</v>
      </c>
      <c r="D35" s="1">
        <v>3</v>
      </c>
      <c r="E35" s="1" t="s">
        <v>11</v>
      </c>
      <c r="F35" s="1" t="s">
        <v>139</v>
      </c>
      <c r="G35" s="1"/>
      <c r="H35" s="1" t="s">
        <v>139</v>
      </c>
      <c r="I35" s="1"/>
      <c r="J35" s="1">
        <v>1</v>
      </c>
      <c r="K35" s="1">
        <v>1</v>
      </c>
      <c r="L35" s="1">
        <v>0</v>
      </c>
      <c r="M35" s="17">
        <v>0</v>
      </c>
      <c r="N35" s="17"/>
      <c r="O35" s="17">
        <v>1</v>
      </c>
      <c r="P35" s="17"/>
      <c r="Q35" s="17" t="str">
        <f t="shared" si="0"/>
        <v>203047DOR</v>
      </c>
      <c r="R35" s="17" t="str">
        <f t="shared" si="1"/>
        <v>203047PFR</v>
      </c>
      <c r="S35" s="17" t="s">
        <v>180</v>
      </c>
      <c r="T35" s="17" t="s">
        <v>181</v>
      </c>
    </row>
    <row r="36" spans="1:20" x14ac:dyDescent="0.2">
      <c r="A36" s="18">
        <v>44714</v>
      </c>
      <c r="B36" s="18" t="s">
        <v>9</v>
      </c>
      <c r="C36" s="14">
        <v>203638</v>
      </c>
      <c r="D36" s="14">
        <v>3</v>
      </c>
      <c r="E36" s="14" t="s">
        <v>8</v>
      </c>
      <c r="F36" s="14" t="s">
        <v>142</v>
      </c>
      <c r="G36" s="14"/>
      <c r="H36" s="14" t="s">
        <v>139</v>
      </c>
      <c r="I36" s="14"/>
      <c r="J36" s="1">
        <v>1</v>
      </c>
      <c r="K36" s="1">
        <v>1</v>
      </c>
      <c r="L36" s="1">
        <v>1</v>
      </c>
      <c r="M36" s="17">
        <v>1</v>
      </c>
      <c r="N36" s="17"/>
      <c r="O36" s="17">
        <v>1</v>
      </c>
      <c r="P36" s="17"/>
      <c r="Q36" s="17" t="str">
        <f t="shared" si="0"/>
        <v>203638DOL</v>
      </c>
      <c r="R36" s="17" t="str">
        <f t="shared" si="1"/>
        <v>203638PFL</v>
      </c>
      <c r="S36" s="17" t="s">
        <v>180</v>
      </c>
      <c r="T36" s="17" t="s">
        <v>181</v>
      </c>
    </row>
    <row r="37" spans="1:20" x14ac:dyDescent="0.2">
      <c r="A37" s="15">
        <v>44714</v>
      </c>
      <c r="B37" s="18" t="s">
        <v>9</v>
      </c>
      <c r="C37" s="1">
        <v>203638</v>
      </c>
      <c r="D37" s="1">
        <v>3</v>
      </c>
      <c r="E37" s="1" t="s">
        <v>11</v>
      </c>
      <c r="F37" s="1" t="s">
        <v>134</v>
      </c>
      <c r="G37" s="1"/>
      <c r="H37" s="1" t="s">
        <v>142</v>
      </c>
      <c r="I37" s="1"/>
      <c r="J37" s="1">
        <v>1</v>
      </c>
      <c r="K37" s="1">
        <v>1</v>
      </c>
      <c r="L37" s="1">
        <v>1</v>
      </c>
      <c r="M37" s="17">
        <v>1</v>
      </c>
      <c r="N37" s="17"/>
      <c r="O37" s="17">
        <v>1</v>
      </c>
      <c r="P37" s="17"/>
      <c r="Q37" s="17" t="str">
        <f t="shared" si="0"/>
        <v>203638DOR</v>
      </c>
      <c r="R37" s="17" t="str">
        <f t="shared" si="1"/>
        <v>203638PFR</v>
      </c>
      <c r="S37" s="17" t="s">
        <v>180</v>
      </c>
      <c r="T37" s="17" t="s">
        <v>181</v>
      </c>
    </row>
    <row r="38" spans="1:20" x14ac:dyDescent="0.2">
      <c r="A38" s="18">
        <v>44714</v>
      </c>
      <c r="B38" s="18" t="s">
        <v>9</v>
      </c>
      <c r="C38" s="14">
        <v>203783</v>
      </c>
      <c r="D38" s="14">
        <v>3</v>
      </c>
      <c r="E38" s="14" t="s">
        <v>8</v>
      </c>
      <c r="F38" s="14" t="s">
        <v>142</v>
      </c>
      <c r="G38" s="14"/>
      <c r="H38" s="14" t="s">
        <v>134</v>
      </c>
      <c r="I38" s="14"/>
      <c r="J38" s="1">
        <v>1</v>
      </c>
      <c r="K38" s="1">
        <v>1</v>
      </c>
      <c r="L38" s="1">
        <v>1</v>
      </c>
      <c r="M38" s="17">
        <v>1</v>
      </c>
      <c r="N38" s="17"/>
      <c r="O38" s="17">
        <v>1</v>
      </c>
      <c r="P38" s="17"/>
      <c r="Q38" s="17" t="str">
        <f t="shared" si="0"/>
        <v>203783DOL</v>
      </c>
      <c r="R38" s="17" t="str">
        <f t="shared" si="1"/>
        <v>203783PFL</v>
      </c>
      <c r="S38" s="17" t="s">
        <v>180</v>
      </c>
      <c r="T38" s="17" t="s">
        <v>181</v>
      </c>
    </row>
    <row r="39" spans="1:20" x14ac:dyDescent="0.2">
      <c r="A39" s="15">
        <v>44714</v>
      </c>
      <c r="B39" s="18" t="s">
        <v>9</v>
      </c>
      <c r="C39" s="1">
        <v>203783</v>
      </c>
      <c r="D39" s="1">
        <v>3</v>
      </c>
      <c r="E39" s="1" t="s">
        <v>11</v>
      </c>
      <c r="F39" s="1" t="s">
        <v>139</v>
      </c>
      <c r="G39" s="1"/>
      <c r="H39" s="1" t="s">
        <v>142</v>
      </c>
      <c r="I39" s="1"/>
      <c r="J39" s="1">
        <v>1</v>
      </c>
      <c r="K39" s="1">
        <v>1</v>
      </c>
      <c r="L39" s="1">
        <v>1</v>
      </c>
      <c r="M39" s="17">
        <v>1</v>
      </c>
      <c r="N39" s="17"/>
      <c r="O39" s="17">
        <v>1</v>
      </c>
      <c r="P39" s="17"/>
      <c r="Q39" s="17" t="str">
        <f t="shared" si="0"/>
        <v>203783DOR</v>
      </c>
      <c r="R39" s="17" t="str">
        <f t="shared" si="1"/>
        <v>203783PFR</v>
      </c>
      <c r="S39" s="17" t="s">
        <v>180</v>
      </c>
      <c r="T39" s="17" t="s">
        <v>181</v>
      </c>
    </row>
    <row r="40" spans="1:20" x14ac:dyDescent="0.2">
      <c r="A40" s="18">
        <v>44756</v>
      </c>
      <c r="B40" s="18" t="s">
        <v>9</v>
      </c>
      <c r="C40" s="14">
        <v>203913</v>
      </c>
      <c r="D40" s="14">
        <v>2</v>
      </c>
      <c r="E40" s="14" t="s">
        <v>8</v>
      </c>
      <c r="F40" s="14" t="s">
        <v>132</v>
      </c>
      <c r="G40" s="14"/>
      <c r="H40" s="14" t="s">
        <v>139</v>
      </c>
      <c r="I40" s="14"/>
      <c r="J40" s="1">
        <v>0</v>
      </c>
      <c r="K40" s="1">
        <v>1</v>
      </c>
      <c r="L40" s="1" t="s">
        <v>133</v>
      </c>
      <c r="M40" s="17">
        <v>1</v>
      </c>
      <c r="N40" s="17"/>
      <c r="O40" s="17">
        <v>1</v>
      </c>
      <c r="P40" s="17"/>
      <c r="Q40" s="17" t="str">
        <f t="shared" si="0"/>
        <v>203913DOL</v>
      </c>
      <c r="R40" s="17" t="str">
        <f t="shared" si="1"/>
        <v>203913PFL</v>
      </c>
      <c r="S40" s="17" t="s">
        <v>180</v>
      </c>
      <c r="T40" s="17" t="s">
        <v>181</v>
      </c>
    </row>
    <row r="41" spans="1:20" x14ac:dyDescent="0.2">
      <c r="A41" s="18">
        <v>44742</v>
      </c>
      <c r="B41" s="18" t="s">
        <v>9</v>
      </c>
      <c r="C41" s="14">
        <v>204133</v>
      </c>
      <c r="D41" s="14">
        <v>1</v>
      </c>
      <c r="E41" s="14" t="s">
        <v>8</v>
      </c>
      <c r="F41" s="14" t="s">
        <v>132</v>
      </c>
      <c r="G41" s="14"/>
      <c r="H41" s="14" t="s">
        <v>132</v>
      </c>
      <c r="I41" s="14"/>
      <c r="J41" s="1">
        <v>0</v>
      </c>
      <c r="K41" s="1">
        <v>0</v>
      </c>
      <c r="L41" s="1" t="s">
        <v>133</v>
      </c>
      <c r="M41" s="17">
        <v>0</v>
      </c>
      <c r="N41" s="17"/>
      <c r="O41" s="17">
        <v>0</v>
      </c>
      <c r="P41" s="17"/>
      <c r="Q41" s="17" t="str">
        <f t="shared" si="0"/>
        <v>204133DOL</v>
      </c>
      <c r="R41" s="17" t="str">
        <f t="shared" si="1"/>
        <v>204133PFL</v>
      </c>
      <c r="S41" s="17" t="s">
        <v>180</v>
      </c>
      <c r="T41" s="17" t="s">
        <v>181</v>
      </c>
    </row>
    <row r="42" spans="1:20" x14ac:dyDescent="0.2">
      <c r="A42" s="15">
        <v>44742</v>
      </c>
      <c r="B42" s="18" t="s">
        <v>9</v>
      </c>
      <c r="C42" s="1">
        <v>204133</v>
      </c>
      <c r="D42" s="14">
        <v>1</v>
      </c>
      <c r="E42" s="1" t="s">
        <v>11</v>
      </c>
      <c r="F42" s="1" t="s">
        <v>139</v>
      </c>
      <c r="G42" s="1"/>
      <c r="H42" s="1" t="s">
        <v>132</v>
      </c>
      <c r="I42" s="1"/>
      <c r="J42" s="1">
        <v>1</v>
      </c>
      <c r="K42" s="1">
        <v>0</v>
      </c>
      <c r="L42" s="1">
        <v>1</v>
      </c>
      <c r="M42" s="17">
        <v>0</v>
      </c>
      <c r="N42" s="17"/>
      <c r="O42" s="17">
        <v>0</v>
      </c>
      <c r="P42" s="17"/>
      <c r="Q42" s="17" t="str">
        <f t="shared" si="0"/>
        <v>204133DOR</v>
      </c>
      <c r="R42" s="17" t="str">
        <f t="shared" si="1"/>
        <v>204133PFR</v>
      </c>
      <c r="S42" s="17" t="s">
        <v>180</v>
      </c>
      <c r="T42" s="17" t="s">
        <v>181</v>
      </c>
    </row>
    <row r="43" spans="1:20" x14ac:dyDescent="0.2">
      <c r="A43" s="18">
        <v>44714</v>
      </c>
      <c r="B43" s="18" t="s">
        <v>9</v>
      </c>
      <c r="C43" s="14">
        <v>204181</v>
      </c>
      <c r="D43" s="14">
        <v>1</v>
      </c>
      <c r="E43" s="14" t="s">
        <v>8</v>
      </c>
      <c r="F43" s="14" t="s">
        <v>132</v>
      </c>
      <c r="G43" s="14"/>
      <c r="H43" s="14" t="s">
        <v>132</v>
      </c>
      <c r="I43" s="14"/>
      <c r="J43" s="1">
        <v>0</v>
      </c>
      <c r="K43" s="1">
        <v>0</v>
      </c>
      <c r="L43" s="1" t="s">
        <v>133</v>
      </c>
      <c r="M43" s="17">
        <v>0</v>
      </c>
      <c r="N43" s="17"/>
      <c r="O43" s="17">
        <v>0</v>
      </c>
      <c r="P43" s="17"/>
      <c r="Q43" s="17" t="str">
        <f t="shared" si="0"/>
        <v>204181DOL</v>
      </c>
      <c r="R43" s="17" t="str">
        <f t="shared" si="1"/>
        <v>204181PFL</v>
      </c>
      <c r="S43" s="17" t="s">
        <v>180</v>
      </c>
      <c r="T43" s="17" t="s">
        <v>181</v>
      </c>
    </row>
    <row r="44" spans="1:20" x14ac:dyDescent="0.2">
      <c r="A44" s="15">
        <v>44714</v>
      </c>
      <c r="B44" s="18" t="s">
        <v>9</v>
      </c>
      <c r="C44" s="1">
        <v>204181</v>
      </c>
      <c r="D44" s="14">
        <v>1</v>
      </c>
      <c r="E44" s="1" t="s">
        <v>11</v>
      </c>
      <c r="F44" s="1" t="s">
        <v>134</v>
      </c>
      <c r="G44" s="1"/>
      <c r="H44" s="1" t="s">
        <v>132</v>
      </c>
      <c r="I44" s="1"/>
      <c r="J44" s="1">
        <v>1</v>
      </c>
      <c r="K44" s="1">
        <v>0</v>
      </c>
      <c r="L44" s="1">
        <v>1</v>
      </c>
      <c r="M44" s="17">
        <v>0</v>
      </c>
      <c r="N44" s="17"/>
      <c r="O44" s="17">
        <v>0</v>
      </c>
      <c r="P44" s="17"/>
      <c r="Q44" s="17" t="str">
        <f t="shared" si="0"/>
        <v>204181DOR</v>
      </c>
      <c r="R44" s="17" t="str">
        <f t="shared" si="1"/>
        <v>204181PFR</v>
      </c>
      <c r="S44" s="17" t="s">
        <v>180</v>
      </c>
      <c r="T44" s="17" t="s">
        <v>181</v>
      </c>
    </row>
    <row r="45" spans="1:20" x14ac:dyDescent="0.2">
      <c r="A45" s="18">
        <v>44721</v>
      </c>
      <c r="B45" s="18" t="s">
        <v>9</v>
      </c>
      <c r="C45" s="14">
        <v>204194</v>
      </c>
      <c r="D45" s="14">
        <v>3</v>
      </c>
      <c r="E45" s="14" t="s">
        <v>8</v>
      </c>
      <c r="F45" s="14" t="s">
        <v>140</v>
      </c>
      <c r="G45" s="14"/>
      <c r="H45" s="14" t="s">
        <v>134</v>
      </c>
      <c r="I45" s="14"/>
      <c r="J45" s="1">
        <v>1</v>
      </c>
      <c r="K45" s="1">
        <v>1</v>
      </c>
      <c r="L45" s="1">
        <v>1</v>
      </c>
      <c r="M45" s="17">
        <v>1</v>
      </c>
      <c r="N45" s="17"/>
      <c r="O45" s="17">
        <v>1</v>
      </c>
      <c r="P45" s="17"/>
      <c r="Q45" s="17" t="str">
        <f t="shared" si="0"/>
        <v>204194DOL</v>
      </c>
      <c r="R45" s="17" t="str">
        <f t="shared" si="1"/>
        <v>204194PFL</v>
      </c>
      <c r="S45" s="17" t="s">
        <v>180</v>
      </c>
      <c r="T45" s="17" t="s">
        <v>181</v>
      </c>
    </row>
    <row r="46" spans="1:20" x14ac:dyDescent="0.2">
      <c r="A46" s="15">
        <v>44721</v>
      </c>
      <c r="B46" s="18" t="s">
        <v>9</v>
      </c>
      <c r="C46" s="1">
        <v>204194</v>
      </c>
      <c r="D46" s="14">
        <v>3</v>
      </c>
      <c r="E46" s="1" t="s">
        <v>11</v>
      </c>
      <c r="F46" s="1" t="s">
        <v>132</v>
      </c>
      <c r="G46" s="1"/>
      <c r="H46" s="1" t="s">
        <v>132</v>
      </c>
      <c r="I46" s="1"/>
      <c r="J46" s="1">
        <v>0</v>
      </c>
      <c r="K46" s="1">
        <v>0</v>
      </c>
      <c r="L46" s="1" t="s">
        <v>133</v>
      </c>
      <c r="M46" s="17">
        <v>0</v>
      </c>
      <c r="N46" s="17"/>
      <c r="O46" s="17">
        <v>0</v>
      </c>
      <c r="P46" s="17"/>
      <c r="Q46" s="17" t="str">
        <f t="shared" si="0"/>
        <v>204194DOR</v>
      </c>
      <c r="R46" s="17" t="str">
        <f t="shared" si="1"/>
        <v>204194PFR</v>
      </c>
      <c r="S46" s="17" t="s">
        <v>180</v>
      </c>
      <c r="T46" s="17" t="s">
        <v>181</v>
      </c>
    </row>
    <row r="47" spans="1:20" x14ac:dyDescent="0.2">
      <c r="A47" s="18">
        <v>44757</v>
      </c>
      <c r="B47" s="18" t="s">
        <v>9</v>
      </c>
      <c r="C47" s="14">
        <v>204446</v>
      </c>
      <c r="D47" s="14">
        <v>2</v>
      </c>
      <c r="E47" s="14" t="s">
        <v>8</v>
      </c>
      <c r="F47" s="1" t="s">
        <v>143</v>
      </c>
      <c r="G47" s="14" t="s">
        <v>144</v>
      </c>
      <c r="H47" s="14" t="s">
        <v>132</v>
      </c>
      <c r="I47" s="14"/>
      <c r="J47" s="1">
        <v>1</v>
      </c>
      <c r="K47" s="1">
        <v>0</v>
      </c>
      <c r="L47" s="1">
        <v>1</v>
      </c>
      <c r="M47" s="17">
        <v>0</v>
      </c>
      <c r="N47" s="17"/>
      <c r="O47" s="17">
        <v>0</v>
      </c>
      <c r="P47" s="17"/>
      <c r="Q47" s="17" t="str">
        <f t="shared" si="0"/>
        <v>204446DOL</v>
      </c>
      <c r="R47" s="17" t="str">
        <f t="shared" si="1"/>
        <v>204446PFL</v>
      </c>
      <c r="S47" s="17" t="s">
        <v>180</v>
      </c>
      <c r="T47" s="17" t="s">
        <v>181</v>
      </c>
    </row>
    <row r="48" spans="1:20" x14ac:dyDescent="0.2">
      <c r="A48" s="15">
        <v>44757</v>
      </c>
      <c r="B48" s="18" t="s">
        <v>9</v>
      </c>
      <c r="C48" s="1">
        <v>204446</v>
      </c>
      <c r="D48" s="14">
        <v>2</v>
      </c>
      <c r="E48" s="1" t="s">
        <v>11</v>
      </c>
      <c r="F48" s="1" t="s">
        <v>139</v>
      </c>
      <c r="G48" s="1"/>
      <c r="H48" s="1" t="s">
        <v>132</v>
      </c>
      <c r="I48" s="1"/>
      <c r="J48" s="1">
        <v>1</v>
      </c>
      <c r="K48" s="1">
        <v>0</v>
      </c>
      <c r="L48" s="1">
        <v>1</v>
      </c>
      <c r="M48" s="17">
        <v>0</v>
      </c>
      <c r="N48" s="17"/>
      <c r="O48" s="17">
        <v>0</v>
      </c>
      <c r="P48" s="17"/>
      <c r="Q48" s="17" t="str">
        <f t="shared" si="0"/>
        <v>204446DOR</v>
      </c>
      <c r="R48" s="17" t="str">
        <f t="shared" si="1"/>
        <v>204446PFR</v>
      </c>
      <c r="S48" s="17" t="s">
        <v>180</v>
      </c>
      <c r="T48" s="17" t="s">
        <v>181</v>
      </c>
    </row>
    <row r="49" spans="1:20" x14ac:dyDescent="0.2">
      <c r="A49" s="18">
        <v>44728</v>
      </c>
      <c r="B49" s="18" t="s">
        <v>9</v>
      </c>
      <c r="C49" s="14">
        <v>204516</v>
      </c>
      <c r="D49" s="14">
        <v>1</v>
      </c>
      <c r="E49" s="14" t="s">
        <v>8</v>
      </c>
      <c r="F49" s="14" t="s">
        <v>139</v>
      </c>
      <c r="G49" s="14"/>
      <c r="H49" s="14" t="s">
        <v>132</v>
      </c>
      <c r="I49" s="14"/>
      <c r="J49" s="1">
        <v>1</v>
      </c>
      <c r="K49" s="1">
        <v>0</v>
      </c>
      <c r="L49" s="1">
        <v>1</v>
      </c>
      <c r="M49" s="17">
        <v>0</v>
      </c>
      <c r="N49" s="17"/>
      <c r="O49" s="17">
        <v>0</v>
      </c>
      <c r="P49" s="17"/>
      <c r="Q49" s="17" t="str">
        <f t="shared" si="0"/>
        <v>204516DOL</v>
      </c>
      <c r="R49" s="17" t="str">
        <f t="shared" si="1"/>
        <v>204516PFL</v>
      </c>
      <c r="S49" s="17" t="s">
        <v>180</v>
      </c>
      <c r="T49" s="17" t="s">
        <v>181</v>
      </c>
    </row>
    <row r="50" spans="1:20" x14ac:dyDescent="0.2">
      <c r="A50" s="15">
        <v>44728</v>
      </c>
      <c r="B50" s="18" t="s">
        <v>9</v>
      </c>
      <c r="C50" s="1">
        <v>204516</v>
      </c>
      <c r="D50" s="14">
        <v>1</v>
      </c>
      <c r="E50" s="1" t="s">
        <v>8</v>
      </c>
      <c r="F50" s="1" t="s">
        <v>135</v>
      </c>
      <c r="G50" s="1"/>
      <c r="H50" s="1" t="s">
        <v>132</v>
      </c>
      <c r="I50" s="1"/>
      <c r="J50" s="1">
        <v>1</v>
      </c>
      <c r="K50" s="1">
        <v>0</v>
      </c>
      <c r="L50" s="1">
        <v>1</v>
      </c>
      <c r="M50" s="17">
        <v>0</v>
      </c>
      <c r="N50" s="17"/>
      <c r="O50" s="17">
        <v>0</v>
      </c>
      <c r="P50" s="17"/>
      <c r="Q50" s="17" t="str">
        <f t="shared" si="0"/>
        <v>204516DOL</v>
      </c>
      <c r="R50" s="17" t="str">
        <f t="shared" si="1"/>
        <v>204516PFL</v>
      </c>
      <c r="S50" s="17" t="s">
        <v>180</v>
      </c>
      <c r="T50" s="17" t="s">
        <v>181</v>
      </c>
    </row>
    <row r="51" spans="1:20" x14ac:dyDescent="0.2">
      <c r="A51" s="18">
        <v>44728</v>
      </c>
      <c r="B51" s="18" t="s">
        <v>9</v>
      </c>
      <c r="C51" s="14">
        <v>204683</v>
      </c>
      <c r="D51" s="14">
        <v>1</v>
      </c>
      <c r="E51" s="14" t="s">
        <v>8</v>
      </c>
      <c r="F51" s="14" t="s">
        <v>136</v>
      </c>
      <c r="G51" s="14"/>
      <c r="H51" s="14" t="s">
        <v>132</v>
      </c>
      <c r="I51" s="14"/>
      <c r="J51" s="1">
        <v>1</v>
      </c>
      <c r="K51" s="1">
        <v>0</v>
      </c>
      <c r="L51" s="1">
        <v>1</v>
      </c>
      <c r="M51" s="17">
        <v>0</v>
      </c>
      <c r="N51" s="17"/>
      <c r="O51" s="17">
        <v>0</v>
      </c>
      <c r="P51" s="17"/>
      <c r="Q51" s="17" t="str">
        <f t="shared" si="0"/>
        <v>204683DOL</v>
      </c>
      <c r="R51" s="17" t="str">
        <f t="shared" si="1"/>
        <v>204683PFL</v>
      </c>
      <c r="S51" s="17" t="s">
        <v>180</v>
      </c>
      <c r="T51" s="17" t="s">
        <v>181</v>
      </c>
    </row>
    <row r="52" spans="1:20" x14ac:dyDescent="0.2">
      <c r="A52" s="15">
        <v>44728</v>
      </c>
      <c r="B52" s="18" t="s">
        <v>9</v>
      </c>
      <c r="C52" s="1">
        <v>204683</v>
      </c>
      <c r="D52" s="14">
        <v>1</v>
      </c>
      <c r="E52" s="1" t="s">
        <v>11</v>
      </c>
      <c r="F52" s="1" t="s">
        <v>145</v>
      </c>
      <c r="G52" s="1"/>
      <c r="H52" s="1" t="s">
        <v>132</v>
      </c>
      <c r="I52" s="1"/>
      <c r="J52" s="1">
        <v>1</v>
      </c>
      <c r="K52" s="1">
        <v>0</v>
      </c>
      <c r="L52" s="1">
        <v>1</v>
      </c>
      <c r="M52" s="17">
        <v>0</v>
      </c>
      <c r="N52" s="17"/>
      <c r="O52" s="17">
        <v>0</v>
      </c>
      <c r="P52" s="17"/>
      <c r="Q52" s="17" t="str">
        <f t="shared" si="0"/>
        <v>204683DOR</v>
      </c>
      <c r="R52" s="17" t="str">
        <f t="shared" si="1"/>
        <v>204683PFR</v>
      </c>
      <c r="S52" s="17" t="s">
        <v>180</v>
      </c>
      <c r="T52" s="17" t="s">
        <v>181</v>
      </c>
    </row>
    <row r="53" spans="1:20" x14ac:dyDescent="0.2">
      <c r="A53" s="18">
        <v>44728</v>
      </c>
      <c r="B53" s="18" t="s">
        <v>9</v>
      </c>
      <c r="C53" s="14">
        <v>205053</v>
      </c>
      <c r="D53" s="14">
        <v>1</v>
      </c>
      <c r="E53" s="14" t="s">
        <v>8</v>
      </c>
      <c r="F53" s="14" t="s">
        <v>140</v>
      </c>
      <c r="G53" s="14"/>
      <c r="H53" s="14" t="s">
        <v>132</v>
      </c>
      <c r="I53" s="14"/>
      <c r="J53" s="1">
        <v>1</v>
      </c>
      <c r="K53" s="1">
        <v>0</v>
      </c>
      <c r="L53" s="1">
        <v>1</v>
      </c>
      <c r="M53" s="17">
        <v>0</v>
      </c>
      <c r="N53" s="17"/>
      <c r="O53" s="17">
        <v>0</v>
      </c>
      <c r="P53" s="17"/>
      <c r="Q53" s="17" t="str">
        <f t="shared" si="0"/>
        <v>205053DOL</v>
      </c>
      <c r="R53" s="17" t="str">
        <f t="shared" si="1"/>
        <v>205053PFL</v>
      </c>
      <c r="S53" s="17" t="s">
        <v>180</v>
      </c>
      <c r="T53" s="17" t="s">
        <v>181</v>
      </c>
    </row>
    <row r="54" spans="1:20" x14ac:dyDescent="0.2">
      <c r="A54" s="15">
        <v>44728</v>
      </c>
      <c r="B54" s="18" t="s">
        <v>9</v>
      </c>
      <c r="C54" s="1">
        <v>205053</v>
      </c>
      <c r="D54" s="14">
        <v>1</v>
      </c>
      <c r="E54" s="1" t="s">
        <v>11</v>
      </c>
      <c r="F54" s="1" t="s">
        <v>140</v>
      </c>
      <c r="G54" s="1"/>
      <c r="H54" s="1" t="s">
        <v>132</v>
      </c>
      <c r="I54" s="1"/>
      <c r="J54" s="1">
        <v>1</v>
      </c>
      <c r="K54" s="1">
        <v>0</v>
      </c>
      <c r="L54" s="1">
        <v>1</v>
      </c>
      <c r="M54" s="17">
        <v>0</v>
      </c>
      <c r="N54" s="17"/>
      <c r="O54" s="17">
        <v>0</v>
      </c>
      <c r="P54" s="17"/>
      <c r="Q54" s="17" t="str">
        <f t="shared" si="0"/>
        <v>205053DOR</v>
      </c>
      <c r="R54" s="17" t="str">
        <f t="shared" si="1"/>
        <v>205053PFR</v>
      </c>
      <c r="S54" s="17" t="s">
        <v>180</v>
      </c>
      <c r="T54" s="17" t="s">
        <v>181</v>
      </c>
    </row>
    <row r="55" spans="1:20" x14ac:dyDescent="0.2">
      <c r="A55" s="18">
        <v>44721</v>
      </c>
      <c r="B55" s="18" t="s">
        <v>9</v>
      </c>
      <c r="C55" s="14">
        <v>205348</v>
      </c>
      <c r="D55" s="14">
        <v>3</v>
      </c>
      <c r="E55" s="14" t="s">
        <v>8</v>
      </c>
      <c r="F55" s="14" t="s">
        <v>132</v>
      </c>
      <c r="G55" s="14"/>
      <c r="H55" s="14" t="s">
        <v>132</v>
      </c>
      <c r="I55" s="14"/>
      <c r="J55" s="1">
        <v>0</v>
      </c>
      <c r="K55" s="1">
        <v>0</v>
      </c>
      <c r="L55" s="1" t="s">
        <v>133</v>
      </c>
      <c r="M55" s="17">
        <v>0</v>
      </c>
      <c r="N55" s="17"/>
      <c r="O55" s="17">
        <v>0</v>
      </c>
      <c r="P55" s="17"/>
      <c r="Q55" s="17" t="str">
        <f t="shared" si="0"/>
        <v>205348DOL</v>
      </c>
      <c r="R55" s="17" t="str">
        <f t="shared" si="1"/>
        <v>205348PFL</v>
      </c>
      <c r="S55" s="17" t="s">
        <v>180</v>
      </c>
      <c r="T55" s="17" t="s">
        <v>181</v>
      </c>
    </row>
    <row r="56" spans="1:20" x14ac:dyDescent="0.2">
      <c r="A56" s="15">
        <v>44721</v>
      </c>
      <c r="B56" s="18" t="s">
        <v>9</v>
      </c>
      <c r="C56" s="1">
        <v>205348</v>
      </c>
      <c r="D56" s="14">
        <v>3</v>
      </c>
      <c r="E56" s="1" t="s">
        <v>11</v>
      </c>
      <c r="F56" s="1" t="s">
        <v>145</v>
      </c>
      <c r="G56" s="1"/>
      <c r="H56" s="1" t="s">
        <v>132</v>
      </c>
      <c r="I56" s="1"/>
      <c r="J56" s="1">
        <v>1</v>
      </c>
      <c r="K56" s="1">
        <v>0</v>
      </c>
      <c r="L56" s="1">
        <v>1</v>
      </c>
      <c r="M56" s="17">
        <v>0</v>
      </c>
      <c r="N56" s="17"/>
      <c r="O56" s="17">
        <v>0</v>
      </c>
      <c r="P56" s="17"/>
      <c r="Q56" s="17" t="str">
        <f t="shared" si="0"/>
        <v>205348DOR</v>
      </c>
      <c r="R56" s="17" t="str">
        <f t="shared" si="1"/>
        <v>205348PFR</v>
      </c>
      <c r="S56" s="17" t="s">
        <v>180</v>
      </c>
      <c r="T56" s="17" t="s">
        <v>181</v>
      </c>
    </row>
    <row r="57" spans="1:20" x14ac:dyDescent="0.2">
      <c r="A57" s="18">
        <v>44756</v>
      </c>
      <c r="B57" s="18" t="s">
        <v>9</v>
      </c>
      <c r="C57" s="14">
        <v>205437</v>
      </c>
      <c r="D57" s="14">
        <v>1</v>
      </c>
      <c r="E57" s="14" t="s">
        <v>8</v>
      </c>
      <c r="F57" s="1" t="s">
        <v>143</v>
      </c>
      <c r="G57" s="14"/>
      <c r="H57" s="14" t="s">
        <v>132</v>
      </c>
      <c r="I57" s="14"/>
      <c r="J57" s="1">
        <v>1</v>
      </c>
      <c r="K57" s="1">
        <v>0</v>
      </c>
      <c r="L57" s="1">
        <v>1</v>
      </c>
      <c r="M57" s="17">
        <v>0</v>
      </c>
      <c r="N57" s="17"/>
      <c r="O57" s="17">
        <v>0</v>
      </c>
      <c r="P57" s="17"/>
      <c r="Q57" s="17" t="str">
        <f t="shared" si="0"/>
        <v>205437DOL</v>
      </c>
      <c r="R57" s="17" t="str">
        <f t="shared" si="1"/>
        <v>205437PFL</v>
      </c>
      <c r="S57" s="17" t="s">
        <v>180</v>
      </c>
      <c r="T57" s="17" t="s">
        <v>181</v>
      </c>
    </row>
    <row r="58" spans="1:20" x14ac:dyDescent="0.2">
      <c r="A58" s="15">
        <v>44756</v>
      </c>
      <c r="B58" s="18" t="s">
        <v>9</v>
      </c>
      <c r="C58" s="1">
        <v>205437</v>
      </c>
      <c r="D58" s="14">
        <v>1</v>
      </c>
      <c r="E58" s="1" t="s">
        <v>11</v>
      </c>
      <c r="F58" s="1" t="s">
        <v>136</v>
      </c>
      <c r="G58" s="1"/>
      <c r="H58" s="1" t="s">
        <v>132</v>
      </c>
      <c r="I58" s="1"/>
      <c r="J58" s="1">
        <v>1</v>
      </c>
      <c r="K58" s="1">
        <v>0</v>
      </c>
      <c r="L58" s="1">
        <v>1</v>
      </c>
      <c r="M58" s="17">
        <v>0</v>
      </c>
      <c r="N58" s="17"/>
      <c r="O58" s="17">
        <v>0</v>
      </c>
      <c r="P58" s="17"/>
      <c r="Q58" s="17" t="str">
        <f t="shared" si="0"/>
        <v>205437DOR</v>
      </c>
      <c r="R58" s="17" t="str">
        <f t="shared" si="1"/>
        <v>205437PFR</v>
      </c>
      <c r="S58" s="17" t="s">
        <v>180</v>
      </c>
      <c r="T58" s="17" t="s">
        <v>181</v>
      </c>
    </row>
    <row r="59" spans="1:20" x14ac:dyDescent="0.2">
      <c r="A59" s="18">
        <v>44749</v>
      </c>
      <c r="B59" s="18" t="s">
        <v>9</v>
      </c>
      <c r="C59" s="14">
        <v>205681</v>
      </c>
      <c r="D59" s="14">
        <v>1</v>
      </c>
      <c r="E59" s="14" t="s">
        <v>8</v>
      </c>
      <c r="F59" s="14" t="s">
        <v>139</v>
      </c>
      <c r="G59" s="14"/>
      <c r="H59" s="14" t="s">
        <v>132</v>
      </c>
      <c r="I59" s="14"/>
      <c r="J59" s="1">
        <v>1</v>
      </c>
      <c r="K59" s="1">
        <v>0</v>
      </c>
      <c r="L59" s="1">
        <v>1</v>
      </c>
      <c r="M59" s="17">
        <v>0</v>
      </c>
      <c r="N59" s="17"/>
      <c r="O59" s="17">
        <v>0</v>
      </c>
      <c r="P59" s="17"/>
      <c r="Q59" s="17" t="str">
        <f t="shared" si="0"/>
        <v>205681DOL</v>
      </c>
      <c r="R59" s="17" t="str">
        <f t="shared" si="1"/>
        <v>205681PFL</v>
      </c>
      <c r="S59" s="17" t="s">
        <v>180</v>
      </c>
      <c r="T59" s="17" t="s">
        <v>181</v>
      </c>
    </row>
    <row r="60" spans="1:20" x14ac:dyDescent="0.2">
      <c r="A60" s="15">
        <v>44749</v>
      </c>
      <c r="B60" s="18" t="s">
        <v>9</v>
      </c>
      <c r="C60" s="1">
        <v>205681</v>
      </c>
      <c r="D60" s="14">
        <v>1</v>
      </c>
      <c r="E60" s="1" t="s">
        <v>11</v>
      </c>
      <c r="F60" s="1" t="s">
        <v>146</v>
      </c>
      <c r="G60" s="1"/>
      <c r="H60" s="1" t="s">
        <v>132</v>
      </c>
      <c r="I60" s="1"/>
      <c r="J60" s="1">
        <v>1</v>
      </c>
      <c r="K60" s="1">
        <v>0</v>
      </c>
      <c r="L60" s="1">
        <v>1</v>
      </c>
      <c r="M60" s="17">
        <v>0</v>
      </c>
      <c r="N60" s="17"/>
      <c r="O60" s="17">
        <v>0</v>
      </c>
      <c r="P60" s="17"/>
      <c r="Q60" s="17" t="str">
        <f t="shared" si="0"/>
        <v>205681DOR</v>
      </c>
      <c r="R60" s="17" t="str">
        <f t="shared" si="1"/>
        <v>205681PFR</v>
      </c>
      <c r="S60" s="17" t="s">
        <v>180</v>
      </c>
      <c r="T60" s="17" t="s">
        <v>181</v>
      </c>
    </row>
    <row r="61" spans="1:20" x14ac:dyDescent="0.2">
      <c r="A61" s="18">
        <v>44749</v>
      </c>
      <c r="B61" s="18" t="s">
        <v>9</v>
      </c>
      <c r="C61" s="14">
        <v>205751</v>
      </c>
      <c r="D61" s="14">
        <v>2</v>
      </c>
      <c r="E61" s="14" t="s">
        <v>8</v>
      </c>
      <c r="F61" s="14" t="s">
        <v>132</v>
      </c>
      <c r="G61" s="14"/>
      <c r="H61" s="14" t="s">
        <v>132</v>
      </c>
      <c r="I61" s="14"/>
      <c r="J61" s="1">
        <v>0</v>
      </c>
      <c r="K61" s="1">
        <v>0</v>
      </c>
      <c r="L61" s="1" t="s">
        <v>133</v>
      </c>
      <c r="M61" s="17">
        <v>0</v>
      </c>
      <c r="N61" s="17"/>
      <c r="O61" s="17">
        <v>0</v>
      </c>
      <c r="P61" s="17"/>
      <c r="Q61" s="17" t="str">
        <f t="shared" si="0"/>
        <v>205751DOL</v>
      </c>
      <c r="R61" s="17" t="str">
        <f t="shared" si="1"/>
        <v>205751PFL</v>
      </c>
      <c r="S61" s="17" t="s">
        <v>180</v>
      </c>
      <c r="T61" s="17" t="s">
        <v>181</v>
      </c>
    </row>
    <row r="62" spans="1:20" x14ac:dyDescent="0.2">
      <c r="A62" s="15">
        <v>44749</v>
      </c>
      <c r="B62" s="18" t="s">
        <v>9</v>
      </c>
      <c r="C62" s="1">
        <v>205751</v>
      </c>
      <c r="D62" s="14">
        <v>2</v>
      </c>
      <c r="E62" s="1" t="s">
        <v>11</v>
      </c>
      <c r="F62" s="1" t="s">
        <v>147</v>
      </c>
      <c r="G62" s="1"/>
      <c r="H62" s="1" t="s">
        <v>132</v>
      </c>
      <c r="I62" s="1"/>
      <c r="J62" s="1">
        <v>1</v>
      </c>
      <c r="K62" s="1">
        <v>0</v>
      </c>
      <c r="L62" s="1">
        <v>1</v>
      </c>
      <c r="M62" s="17">
        <v>0</v>
      </c>
      <c r="N62" s="17"/>
      <c r="O62" s="17">
        <v>0</v>
      </c>
      <c r="P62" s="17"/>
      <c r="Q62" s="17" t="str">
        <f t="shared" si="0"/>
        <v>205751DOR</v>
      </c>
      <c r="R62" s="17" t="str">
        <f t="shared" si="1"/>
        <v>205751PFR</v>
      </c>
      <c r="S62" s="17" t="s">
        <v>180</v>
      </c>
      <c r="T62" s="17" t="s">
        <v>181</v>
      </c>
    </row>
    <row r="63" spans="1:20" x14ac:dyDescent="0.2">
      <c r="A63" s="18">
        <v>44728</v>
      </c>
      <c r="B63" s="18" t="s">
        <v>9</v>
      </c>
      <c r="C63" s="14">
        <v>206196</v>
      </c>
      <c r="D63" s="14">
        <v>3</v>
      </c>
      <c r="E63" s="14" t="s">
        <v>8</v>
      </c>
      <c r="F63" s="14" t="s">
        <v>134</v>
      </c>
      <c r="G63" s="14"/>
      <c r="H63" s="14" t="s">
        <v>132</v>
      </c>
      <c r="I63" s="14"/>
      <c r="J63" s="1">
        <v>1</v>
      </c>
      <c r="K63" s="1">
        <v>0</v>
      </c>
      <c r="L63" s="1">
        <v>1</v>
      </c>
      <c r="M63" s="17">
        <v>0</v>
      </c>
      <c r="N63" s="17"/>
      <c r="O63" s="17">
        <v>0</v>
      </c>
      <c r="P63" s="17"/>
      <c r="Q63" s="17" t="str">
        <f t="shared" si="0"/>
        <v>206196DOL</v>
      </c>
      <c r="R63" s="17" t="str">
        <f t="shared" si="1"/>
        <v>206196PFL</v>
      </c>
      <c r="S63" s="17" t="s">
        <v>180</v>
      </c>
      <c r="T63" s="17" t="s">
        <v>181</v>
      </c>
    </row>
    <row r="64" spans="1:20" x14ac:dyDescent="0.2">
      <c r="A64" s="15">
        <v>44728</v>
      </c>
      <c r="B64" s="18" t="s">
        <v>9</v>
      </c>
      <c r="C64" s="1">
        <v>206196</v>
      </c>
      <c r="D64" s="14">
        <v>3</v>
      </c>
      <c r="E64" s="1" t="s">
        <v>11</v>
      </c>
      <c r="F64" s="1" t="s">
        <v>132</v>
      </c>
      <c r="G64" s="1"/>
      <c r="H64" s="1" t="s">
        <v>134</v>
      </c>
      <c r="I64" s="1"/>
      <c r="J64" s="1">
        <v>0</v>
      </c>
      <c r="K64" s="1">
        <v>1</v>
      </c>
      <c r="L64" s="1" t="s">
        <v>133</v>
      </c>
      <c r="M64" s="17">
        <v>1</v>
      </c>
      <c r="N64" s="17"/>
      <c r="O64" s="17">
        <v>1</v>
      </c>
      <c r="P64" s="17"/>
      <c r="Q64" s="17" t="str">
        <f t="shared" si="0"/>
        <v>206196DOR</v>
      </c>
      <c r="R64" s="17" t="str">
        <f t="shared" si="1"/>
        <v>206196PFR</v>
      </c>
      <c r="S64" s="17" t="s">
        <v>180</v>
      </c>
      <c r="T64" s="17" t="s">
        <v>181</v>
      </c>
    </row>
    <row r="65" spans="1:20" x14ac:dyDescent="0.2">
      <c r="A65" s="18">
        <v>44756</v>
      </c>
      <c r="B65" s="18" t="s">
        <v>9</v>
      </c>
      <c r="C65" s="14">
        <v>206280</v>
      </c>
      <c r="D65" s="14">
        <v>2</v>
      </c>
      <c r="E65" s="14" t="s">
        <v>8</v>
      </c>
      <c r="F65" s="14" t="s">
        <v>139</v>
      </c>
      <c r="G65" s="14"/>
      <c r="H65" s="14" t="s">
        <v>132</v>
      </c>
      <c r="I65" s="14"/>
      <c r="J65" s="1">
        <v>1</v>
      </c>
      <c r="K65" s="1">
        <v>0</v>
      </c>
      <c r="L65" s="1">
        <v>1</v>
      </c>
      <c r="M65" s="17">
        <v>0</v>
      </c>
      <c r="N65" s="17"/>
      <c r="O65" s="17">
        <v>0</v>
      </c>
      <c r="P65" s="17"/>
      <c r="Q65" s="17" t="str">
        <f t="shared" si="0"/>
        <v>206280DOL</v>
      </c>
      <c r="R65" s="17" t="str">
        <f t="shared" si="1"/>
        <v>206280PFL</v>
      </c>
      <c r="S65" s="17" t="s">
        <v>180</v>
      </c>
      <c r="T65" s="17" t="s">
        <v>181</v>
      </c>
    </row>
    <row r="66" spans="1:20" x14ac:dyDescent="0.2">
      <c r="A66" s="15">
        <v>44756</v>
      </c>
      <c r="B66" s="18" t="s">
        <v>9</v>
      </c>
      <c r="C66" s="1">
        <v>206280</v>
      </c>
      <c r="D66" s="14">
        <v>2</v>
      </c>
      <c r="E66" s="1" t="s">
        <v>11</v>
      </c>
      <c r="F66" s="1" t="s">
        <v>132</v>
      </c>
      <c r="G66" s="1"/>
      <c r="H66" s="1" t="s">
        <v>132</v>
      </c>
      <c r="I66" s="1"/>
      <c r="J66" s="1">
        <v>0</v>
      </c>
      <c r="K66" s="1">
        <v>0</v>
      </c>
      <c r="L66" s="1" t="s">
        <v>133</v>
      </c>
      <c r="M66" s="17">
        <v>0</v>
      </c>
      <c r="N66" s="17"/>
      <c r="O66" s="17">
        <v>0</v>
      </c>
      <c r="P66" s="17"/>
      <c r="Q66" s="17" t="str">
        <f t="shared" si="0"/>
        <v>206280DOR</v>
      </c>
      <c r="R66" s="17" t="str">
        <f t="shared" si="1"/>
        <v>206280PFR</v>
      </c>
      <c r="S66" s="17" t="s">
        <v>180</v>
      </c>
      <c r="T66" s="17" t="s">
        <v>181</v>
      </c>
    </row>
    <row r="67" spans="1:20" x14ac:dyDescent="0.2">
      <c r="A67" s="18">
        <v>44714</v>
      </c>
      <c r="B67" s="18" t="s">
        <v>9</v>
      </c>
      <c r="C67" s="14">
        <v>206354</v>
      </c>
      <c r="D67" s="14">
        <v>3</v>
      </c>
      <c r="E67" s="14" t="s">
        <v>8</v>
      </c>
      <c r="F67" s="14" t="s">
        <v>132</v>
      </c>
      <c r="G67" s="14"/>
      <c r="H67" s="14" t="s">
        <v>132</v>
      </c>
      <c r="I67" s="14"/>
      <c r="J67" s="1">
        <v>0</v>
      </c>
      <c r="K67" s="1">
        <v>0</v>
      </c>
      <c r="L67" s="1" t="s">
        <v>133</v>
      </c>
      <c r="M67" s="17">
        <v>0</v>
      </c>
      <c r="N67" s="17"/>
      <c r="O67" s="17">
        <v>0</v>
      </c>
      <c r="P67" s="17"/>
      <c r="Q67" s="17" t="str">
        <f t="shared" ref="Q67:Q130" si="2">C67&amp;S67&amp;E67</f>
        <v>206354DOL</v>
      </c>
      <c r="R67" s="17" t="str">
        <f t="shared" ref="R67:R130" si="3">C67&amp;T67&amp;E67</f>
        <v>206354PFL</v>
      </c>
      <c r="S67" s="17" t="s">
        <v>180</v>
      </c>
      <c r="T67" s="17" t="s">
        <v>181</v>
      </c>
    </row>
    <row r="68" spans="1:20" x14ac:dyDescent="0.2">
      <c r="A68" s="15">
        <v>44714</v>
      </c>
      <c r="B68" s="18" t="s">
        <v>9</v>
      </c>
      <c r="C68" s="1">
        <v>206354</v>
      </c>
      <c r="D68" s="14">
        <v>3</v>
      </c>
      <c r="E68" s="1" t="s">
        <v>11</v>
      </c>
      <c r="F68" s="1" t="s">
        <v>140</v>
      </c>
      <c r="G68" s="1"/>
      <c r="H68" s="1" t="s">
        <v>132</v>
      </c>
      <c r="I68" s="1"/>
      <c r="J68" s="1">
        <v>1</v>
      </c>
      <c r="K68" s="1">
        <v>0</v>
      </c>
      <c r="L68" s="1">
        <v>1</v>
      </c>
      <c r="M68" s="17">
        <v>0</v>
      </c>
      <c r="N68" s="17"/>
      <c r="O68" s="17">
        <v>0</v>
      </c>
      <c r="P68" s="17"/>
      <c r="Q68" s="17" t="str">
        <f t="shared" si="2"/>
        <v>206354DOR</v>
      </c>
      <c r="R68" s="17" t="str">
        <f t="shared" si="3"/>
        <v>206354PFR</v>
      </c>
      <c r="S68" s="17" t="s">
        <v>180</v>
      </c>
      <c r="T68" s="17" t="s">
        <v>181</v>
      </c>
    </row>
    <row r="69" spans="1:20" x14ac:dyDescent="0.2">
      <c r="A69" s="18">
        <v>44728</v>
      </c>
      <c r="B69" s="18" t="s">
        <v>9</v>
      </c>
      <c r="C69" s="14">
        <v>206368</v>
      </c>
      <c r="D69" s="14">
        <v>1</v>
      </c>
      <c r="E69" s="14" t="s">
        <v>8</v>
      </c>
      <c r="F69" s="14" t="s">
        <v>134</v>
      </c>
      <c r="G69" s="14"/>
      <c r="H69" s="14" t="s">
        <v>132</v>
      </c>
      <c r="I69" s="14"/>
      <c r="J69" s="1">
        <v>1</v>
      </c>
      <c r="K69" s="1">
        <v>0</v>
      </c>
      <c r="L69" s="1">
        <v>1</v>
      </c>
      <c r="M69" s="17">
        <v>0</v>
      </c>
      <c r="N69" s="17"/>
      <c r="O69" s="17">
        <v>0</v>
      </c>
      <c r="P69" s="17"/>
      <c r="Q69" s="17" t="str">
        <f t="shared" si="2"/>
        <v>206368DOL</v>
      </c>
      <c r="R69" s="17" t="str">
        <f t="shared" si="3"/>
        <v>206368PFL</v>
      </c>
      <c r="S69" s="17" t="s">
        <v>180</v>
      </c>
      <c r="T69" s="17" t="s">
        <v>181</v>
      </c>
    </row>
    <row r="70" spans="1:20" x14ac:dyDescent="0.2">
      <c r="A70" s="15">
        <v>44728</v>
      </c>
      <c r="B70" s="18" t="s">
        <v>9</v>
      </c>
      <c r="C70" s="1">
        <v>206368</v>
      </c>
      <c r="D70" s="14">
        <v>1</v>
      </c>
      <c r="E70" s="1" t="s">
        <v>11</v>
      </c>
      <c r="F70" s="1" t="s">
        <v>132</v>
      </c>
      <c r="G70" s="1"/>
      <c r="H70" s="1" t="s">
        <v>140</v>
      </c>
      <c r="I70" s="1"/>
      <c r="J70" s="1">
        <v>0</v>
      </c>
      <c r="K70" s="1">
        <v>1</v>
      </c>
      <c r="L70" s="1" t="s">
        <v>133</v>
      </c>
      <c r="M70" s="17">
        <v>1</v>
      </c>
      <c r="N70" s="17"/>
      <c r="O70" s="17">
        <v>1</v>
      </c>
      <c r="P70" s="17"/>
      <c r="Q70" s="17" t="str">
        <f t="shared" si="2"/>
        <v>206368DOR</v>
      </c>
      <c r="R70" s="17" t="str">
        <f t="shared" si="3"/>
        <v>206368PFR</v>
      </c>
      <c r="S70" s="17" t="s">
        <v>180</v>
      </c>
      <c r="T70" s="17" t="s">
        <v>181</v>
      </c>
    </row>
    <row r="71" spans="1:20" x14ac:dyDescent="0.2">
      <c r="A71" s="18">
        <v>44728</v>
      </c>
      <c r="B71" s="18" t="s">
        <v>9</v>
      </c>
      <c r="C71" s="14">
        <v>206441</v>
      </c>
      <c r="D71" s="14">
        <v>2</v>
      </c>
      <c r="E71" s="14" t="s">
        <v>8</v>
      </c>
      <c r="F71" s="14" t="s">
        <v>132</v>
      </c>
      <c r="G71" s="14"/>
      <c r="H71" s="1" t="s">
        <v>148</v>
      </c>
      <c r="I71" s="1"/>
      <c r="J71" s="1">
        <v>0</v>
      </c>
      <c r="K71" s="1">
        <v>1</v>
      </c>
      <c r="L71" s="1" t="s">
        <v>133</v>
      </c>
      <c r="M71" s="17">
        <v>1</v>
      </c>
      <c r="N71" s="17"/>
      <c r="O71" s="17">
        <v>1</v>
      </c>
      <c r="P71" s="17"/>
      <c r="Q71" s="17" t="str">
        <f t="shared" si="2"/>
        <v>206441DOL</v>
      </c>
      <c r="R71" s="17" t="str">
        <f t="shared" si="3"/>
        <v>206441PFL</v>
      </c>
      <c r="S71" s="17" t="s">
        <v>180</v>
      </c>
      <c r="T71" s="17" t="s">
        <v>181</v>
      </c>
    </row>
    <row r="72" spans="1:20" x14ac:dyDescent="0.2">
      <c r="A72" s="15">
        <v>44728</v>
      </c>
      <c r="B72" s="18" t="s">
        <v>9</v>
      </c>
      <c r="C72" s="1">
        <v>206441</v>
      </c>
      <c r="D72" s="14">
        <v>2</v>
      </c>
      <c r="E72" s="1" t="s">
        <v>11</v>
      </c>
      <c r="F72" s="1" t="s">
        <v>149</v>
      </c>
      <c r="G72" s="1"/>
      <c r="H72" s="1" t="s">
        <v>150</v>
      </c>
      <c r="I72" s="1" t="s">
        <v>151</v>
      </c>
      <c r="J72" s="1">
        <v>1</v>
      </c>
      <c r="K72" s="1">
        <v>1</v>
      </c>
      <c r="L72" s="1">
        <v>1</v>
      </c>
      <c r="M72" s="17">
        <v>1</v>
      </c>
      <c r="N72" s="17"/>
      <c r="O72" s="17">
        <v>1</v>
      </c>
      <c r="P72" s="17"/>
      <c r="Q72" s="17" t="str">
        <f t="shared" si="2"/>
        <v>206441DOR</v>
      </c>
      <c r="R72" s="17" t="str">
        <f t="shared" si="3"/>
        <v>206441PFR</v>
      </c>
      <c r="S72" s="17" t="s">
        <v>180</v>
      </c>
      <c r="T72" s="17" t="s">
        <v>181</v>
      </c>
    </row>
    <row r="73" spans="1:20" x14ac:dyDescent="0.2">
      <c r="A73" s="18">
        <v>44728</v>
      </c>
      <c r="B73" s="18" t="s">
        <v>9</v>
      </c>
      <c r="C73" s="14">
        <v>206482</v>
      </c>
      <c r="D73" s="14">
        <v>2</v>
      </c>
      <c r="E73" s="14" t="s">
        <v>8</v>
      </c>
      <c r="F73" s="14" t="s">
        <v>140</v>
      </c>
      <c r="G73" s="14" t="s">
        <v>139</v>
      </c>
      <c r="H73" s="14" t="s">
        <v>140</v>
      </c>
      <c r="I73" s="14"/>
      <c r="J73" s="1">
        <v>1</v>
      </c>
      <c r="K73" s="1">
        <v>1</v>
      </c>
      <c r="L73" s="1">
        <v>0</v>
      </c>
      <c r="M73" s="17">
        <v>0</v>
      </c>
      <c r="N73" s="17"/>
      <c r="O73" s="17">
        <v>1</v>
      </c>
      <c r="P73" s="17"/>
      <c r="Q73" s="17" t="str">
        <f t="shared" si="2"/>
        <v>206482DOL</v>
      </c>
      <c r="R73" s="17" t="str">
        <f t="shared" si="3"/>
        <v>206482PFL</v>
      </c>
      <c r="S73" s="17" t="s">
        <v>180</v>
      </c>
      <c r="T73" s="17" t="s">
        <v>181</v>
      </c>
    </row>
    <row r="74" spans="1:20" x14ac:dyDescent="0.2">
      <c r="A74" s="15">
        <v>44728</v>
      </c>
      <c r="B74" s="18" t="s">
        <v>9</v>
      </c>
      <c r="C74" s="1">
        <v>206482</v>
      </c>
      <c r="D74" s="14">
        <v>2</v>
      </c>
      <c r="E74" s="1" t="s">
        <v>11</v>
      </c>
      <c r="F74" s="1" t="s">
        <v>139</v>
      </c>
      <c r="G74" s="1" t="s">
        <v>137</v>
      </c>
      <c r="H74" s="1" t="s">
        <v>132</v>
      </c>
      <c r="I74" s="1"/>
      <c r="J74" s="1">
        <v>1</v>
      </c>
      <c r="K74" s="1">
        <v>0</v>
      </c>
      <c r="L74" s="1">
        <v>1</v>
      </c>
      <c r="M74" s="17">
        <v>0</v>
      </c>
      <c r="N74" s="17"/>
      <c r="O74" s="17">
        <v>0</v>
      </c>
      <c r="P74" s="17"/>
      <c r="Q74" s="17" t="str">
        <f t="shared" si="2"/>
        <v>206482DOR</v>
      </c>
      <c r="R74" s="17" t="str">
        <f t="shared" si="3"/>
        <v>206482PFR</v>
      </c>
      <c r="S74" s="17" t="s">
        <v>180</v>
      </c>
      <c r="T74" s="17" t="s">
        <v>181</v>
      </c>
    </row>
    <row r="75" spans="1:20" x14ac:dyDescent="0.2">
      <c r="A75" s="18">
        <v>44728</v>
      </c>
      <c r="B75" s="18" t="s">
        <v>9</v>
      </c>
      <c r="C75" s="14">
        <v>206544</v>
      </c>
      <c r="D75" s="14">
        <v>3</v>
      </c>
      <c r="E75" s="14" t="s">
        <v>8</v>
      </c>
      <c r="F75" s="14" t="s">
        <v>140</v>
      </c>
      <c r="G75" s="14"/>
      <c r="H75" s="14" t="s">
        <v>132</v>
      </c>
      <c r="I75" s="14"/>
      <c r="J75" s="1">
        <v>1</v>
      </c>
      <c r="K75" s="1">
        <v>0</v>
      </c>
      <c r="L75" s="1">
        <v>1</v>
      </c>
      <c r="M75" s="17">
        <v>0</v>
      </c>
      <c r="N75" s="17"/>
      <c r="O75" s="17">
        <v>0</v>
      </c>
      <c r="P75" s="17"/>
      <c r="Q75" s="17" t="str">
        <f t="shared" si="2"/>
        <v>206544DOL</v>
      </c>
      <c r="R75" s="17" t="str">
        <f t="shared" si="3"/>
        <v>206544PFL</v>
      </c>
      <c r="S75" s="17" t="s">
        <v>180</v>
      </c>
      <c r="T75" s="17" t="s">
        <v>181</v>
      </c>
    </row>
    <row r="76" spans="1:20" x14ac:dyDescent="0.2">
      <c r="A76" s="15">
        <v>44728</v>
      </c>
      <c r="B76" s="18" t="s">
        <v>9</v>
      </c>
      <c r="C76" s="1">
        <v>206544</v>
      </c>
      <c r="D76" s="14">
        <v>3</v>
      </c>
      <c r="E76" s="1" t="s">
        <v>11</v>
      </c>
      <c r="F76" s="1" t="s">
        <v>140</v>
      </c>
      <c r="G76" s="1"/>
      <c r="H76" s="1" t="s">
        <v>132</v>
      </c>
      <c r="I76" s="1"/>
      <c r="J76" s="1">
        <v>1</v>
      </c>
      <c r="K76" s="1">
        <v>0</v>
      </c>
      <c r="L76" s="1">
        <v>1</v>
      </c>
      <c r="M76" s="17">
        <v>0</v>
      </c>
      <c r="N76" s="17"/>
      <c r="O76" s="17">
        <v>0</v>
      </c>
      <c r="P76" s="17"/>
      <c r="Q76" s="17" t="str">
        <f t="shared" si="2"/>
        <v>206544DOR</v>
      </c>
      <c r="R76" s="17" t="str">
        <f t="shared" si="3"/>
        <v>206544PFR</v>
      </c>
      <c r="S76" s="17" t="s">
        <v>180</v>
      </c>
      <c r="T76" s="17" t="s">
        <v>181</v>
      </c>
    </row>
    <row r="77" spans="1:20" x14ac:dyDescent="0.2">
      <c r="A77" s="18">
        <v>44728</v>
      </c>
      <c r="B77" s="18" t="s">
        <v>9</v>
      </c>
      <c r="C77" s="14">
        <v>206722</v>
      </c>
      <c r="D77" s="14">
        <v>3</v>
      </c>
      <c r="E77" s="14" t="s">
        <v>8</v>
      </c>
      <c r="F77" s="14" t="s">
        <v>135</v>
      </c>
      <c r="G77" s="14" t="s">
        <v>140</v>
      </c>
      <c r="H77" s="14" t="s">
        <v>132</v>
      </c>
      <c r="I77" s="14"/>
      <c r="J77" s="1">
        <v>1</v>
      </c>
      <c r="K77" s="1">
        <v>0</v>
      </c>
      <c r="L77" s="1">
        <v>1</v>
      </c>
      <c r="M77" s="17">
        <v>0</v>
      </c>
      <c r="N77" s="17"/>
      <c r="O77" s="17">
        <v>0</v>
      </c>
      <c r="P77" s="17"/>
      <c r="Q77" s="17" t="str">
        <f t="shared" si="2"/>
        <v>206722DOL</v>
      </c>
      <c r="R77" s="17" t="str">
        <f t="shared" si="3"/>
        <v>206722PFL</v>
      </c>
      <c r="S77" s="17" t="s">
        <v>180</v>
      </c>
      <c r="T77" s="17" t="s">
        <v>181</v>
      </c>
    </row>
    <row r="78" spans="1:20" x14ac:dyDescent="0.2">
      <c r="A78" s="15">
        <v>44728</v>
      </c>
      <c r="B78" s="18" t="s">
        <v>9</v>
      </c>
      <c r="C78" s="1">
        <v>206722</v>
      </c>
      <c r="D78" s="14">
        <v>3</v>
      </c>
      <c r="E78" s="1" t="s">
        <v>11</v>
      </c>
      <c r="F78" s="1" t="s">
        <v>132</v>
      </c>
      <c r="G78" s="1"/>
      <c r="H78" s="1" t="s">
        <v>132</v>
      </c>
      <c r="I78" s="1"/>
      <c r="J78" s="1">
        <v>0</v>
      </c>
      <c r="K78" s="1">
        <v>0</v>
      </c>
      <c r="L78" s="1" t="s">
        <v>133</v>
      </c>
      <c r="M78" s="17">
        <v>0</v>
      </c>
      <c r="N78" s="17"/>
      <c r="O78" s="17">
        <v>0</v>
      </c>
      <c r="P78" s="17"/>
      <c r="Q78" s="17" t="str">
        <f t="shared" si="2"/>
        <v>206722DOR</v>
      </c>
      <c r="R78" s="17" t="str">
        <f t="shared" si="3"/>
        <v>206722PFR</v>
      </c>
      <c r="S78" s="17" t="s">
        <v>180</v>
      </c>
      <c r="T78" s="17" t="s">
        <v>181</v>
      </c>
    </row>
    <row r="79" spans="1:20" x14ac:dyDescent="0.2">
      <c r="A79" s="18">
        <v>44756</v>
      </c>
      <c r="B79" s="18" t="s">
        <v>9</v>
      </c>
      <c r="C79" s="14">
        <v>206844</v>
      </c>
      <c r="D79" s="14">
        <v>2</v>
      </c>
      <c r="E79" s="14" t="s">
        <v>8</v>
      </c>
      <c r="F79" s="14" t="s">
        <v>132</v>
      </c>
      <c r="G79" s="14"/>
      <c r="H79" s="14" t="s">
        <v>132</v>
      </c>
      <c r="I79" s="14"/>
      <c r="J79" s="1">
        <v>0</v>
      </c>
      <c r="K79" s="1">
        <v>0</v>
      </c>
      <c r="L79" s="1" t="s">
        <v>133</v>
      </c>
      <c r="M79" s="17">
        <v>0</v>
      </c>
      <c r="N79" s="17"/>
      <c r="O79" s="17">
        <v>0</v>
      </c>
      <c r="P79" s="17"/>
      <c r="Q79" s="17" t="str">
        <f t="shared" si="2"/>
        <v>206844DOL</v>
      </c>
      <c r="R79" s="17" t="str">
        <f t="shared" si="3"/>
        <v>206844PFL</v>
      </c>
      <c r="S79" s="17" t="s">
        <v>180</v>
      </c>
      <c r="T79" s="17" t="s">
        <v>181</v>
      </c>
    </row>
    <row r="80" spans="1:20" x14ac:dyDescent="0.2">
      <c r="A80" s="15">
        <v>44756</v>
      </c>
      <c r="B80" s="18" t="s">
        <v>9</v>
      </c>
      <c r="C80" s="1">
        <v>206844</v>
      </c>
      <c r="D80" s="14">
        <v>2</v>
      </c>
      <c r="E80" s="1" t="s">
        <v>11</v>
      </c>
      <c r="F80" s="1" t="s">
        <v>139</v>
      </c>
      <c r="G80" s="1"/>
      <c r="H80" s="1" t="s">
        <v>132</v>
      </c>
      <c r="I80" s="1"/>
      <c r="J80" s="1">
        <v>1</v>
      </c>
      <c r="K80" s="1">
        <v>0</v>
      </c>
      <c r="L80" s="1">
        <v>1</v>
      </c>
      <c r="M80" s="17">
        <v>0</v>
      </c>
      <c r="N80" s="17"/>
      <c r="O80" s="17">
        <v>0</v>
      </c>
      <c r="P80" s="17"/>
      <c r="Q80" s="17" t="str">
        <f t="shared" si="2"/>
        <v>206844DOR</v>
      </c>
      <c r="R80" s="17" t="str">
        <f t="shared" si="3"/>
        <v>206844PFR</v>
      </c>
      <c r="S80" s="17" t="s">
        <v>180</v>
      </c>
      <c r="T80" s="17" t="s">
        <v>181</v>
      </c>
    </row>
    <row r="81" spans="1:20" x14ac:dyDescent="0.2">
      <c r="A81" s="18">
        <v>44728</v>
      </c>
      <c r="B81" s="18" t="s">
        <v>9</v>
      </c>
      <c r="C81" s="14">
        <v>207000</v>
      </c>
      <c r="D81" s="14">
        <v>1</v>
      </c>
      <c r="E81" s="14" t="s">
        <v>8</v>
      </c>
      <c r="F81" s="14" t="s">
        <v>139</v>
      </c>
      <c r="G81" s="14"/>
      <c r="H81" s="14" t="s">
        <v>132</v>
      </c>
      <c r="I81" s="14"/>
      <c r="J81" s="1">
        <v>1</v>
      </c>
      <c r="K81" s="1">
        <v>0</v>
      </c>
      <c r="L81" s="1">
        <v>1</v>
      </c>
      <c r="M81" s="17">
        <v>0</v>
      </c>
      <c r="N81" s="17"/>
      <c r="O81" s="17">
        <v>0</v>
      </c>
      <c r="P81" s="17"/>
      <c r="Q81" s="17" t="str">
        <f t="shared" si="2"/>
        <v>207000DOL</v>
      </c>
      <c r="R81" s="17" t="str">
        <f t="shared" si="3"/>
        <v>207000PFL</v>
      </c>
      <c r="S81" s="17" t="s">
        <v>180</v>
      </c>
      <c r="T81" s="17" t="s">
        <v>181</v>
      </c>
    </row>
    <row r="82" spans="1:20" x14ac:dyDescent="0.2">
      <c r="A82" s="15">
        <v>44728</v>
      </c>
      <c r="B82" s="18" t="s">
        <v>9</v>
      </c>
      <c r="C82" s="1">
        <v>207000</v>
      </c>
      <c r="D82" s="14">
        <v>1</v>
      </c>
      <c r="E82" s="1" t="s">
        <v>11</v>
      </c>
      <c r="F82" s="1" t="s">
        <v>132</v>
      </c>
      <c r="G82" s="1"/>
      <c r="H82" s="1" t="s">
        <v>132</v>
      </c>
      <c r="I82" s="1"/>
      <c r="J82" s="1">
        <v>0</v>
      </c>
      <c r="K82" s="1">
        <v>0</v>
      </c>
      <c r="L82" s="1" t="s">
        <v>133</v>
      </c>
      <c r="M82" s="17">
        <v>0</v>
      </c>
      <c r="N82" s="17"/>
      <c r="O82" s="17">
        <v>0</v>
      </c>
      <c r="P82" s="17"/>
      <c r="Q82" s="17" t="str">
        <f t="shared" si="2"/>
        <v>207000DOR</v>
      </c>
      <c r="R82" s="17" t="str">
        <f t="shared" si="3"/>
        <v>207000PFR</v>
      </c>
      <c r="S82" s="17" t="s">
        <v>180</v>
      </c>
      <c r="T82" s="17" t="s">
        <v>181</v>
      </c>
    </row>
    <row r="83" spans="1:20" x14ac:dyDescent="0.2">
      <c r="A83" s="18">
        <v>44756</v>
      </c>
      <c r="B83" s="18" t="s">
        <v>9</v>
      </c>
      <c r="C83" s="14">
        <v>400034</v>
      </c>
      <c r="D83" s="14">
        <v>2</v>
      </c>
      <c r="E83" s="14" t="s">
        <v>8</v>
      </c>
      <c r="F83" s="14" t="s">
        <v>134</v>
      </c>
      <c r="G83" s="14"/>
      <c r="H83" s="14" t="s">
        <v>132</v>
      </c>
      <c r="I83" s="14"/>
      <c r="J83" s="1">
        <v>1</v>
      </c>
      <c r="K83" s="1">
        <v>0</v>
      </c>
      <c r="L83" s="1">
        <v>1</v>
      </c>
      <c r="M83" s="17">
        <v>0</v>
      </c>
      <c r="N83" s="17"/>
      <c r="O83" s="17">
        <v>0</v>
      </c>
      <c r="P83" s="17"/>
      <c r="Q83" s="17" t="str">
        <f t="shared" si="2"/>
        <v>400034DOL</v>
      </c>
      <c r="R83" s="17" t="str">
        <f t="shared" si="3"/>
        <v>400034PFL</v>
      </c>
      <c r="S83" s="17" t="s">
        <v>180</v>
      </c>
      <c r="T83" s="17" t="s">
        <v>181</v>
      </c>
    </row>
    <row r="84" spans="1:20" x14ac:dyDescent="0.2">
      <c r="A84" s="15">
        <v>44756</v>
      </c>
      <c r="B84" s="18" t="s">
        <v>9</v>
      </c>
      <c r="C84" s="1">
        <v>400034</v>
      </c>
      <c r="D84" s="14">
        <v>2</v>
      </c>
      <c r="E84" s="1" t="s">
        <v>11</v>
      </c>
      <c r="F84" s="1" t="s">
        <v>140</v>
      </c>
      <c r="G84" s="1"/>
      <c r="H84" s="1" t="s">
        <v>132</v>
      </c>
      <c r="I84" s="1"/>
      <c r="J84" s="1">
        <v>1</v>
      </c>
      <c r="K84" s="1">
        <v>0</v>
      </c>
      <c r="L84" s="1">
        <v>1</v>
      </c>
      <c r="M84" s="17">
        <v>0</v>
      </c>
      <c r="N84" s="17"/>
      <c r="O84" s="17">
        <v>0</v>
      </c>
      <c r="P84" s="17"/>
      <c r="Q84" s="17" t="str">
        <f t="shared" si="2"/>
        <v>400034DOR</v>
      </c>
      <c r="R84" s="17" t="str">
        <f t="shared" si="3"/>
        <v>400034PFR</v>
      </c>
      <c r="S84" s="17" t="s">
        <v>180</v>
      </c>
      <c r="T84" s="17" t="s">
        <v>181</v>
      </c>
    </row>
    <row r="85" spans="1:20" x14ac:dyDescent="0.2">
      <c r="A85" s="18">
        <v>44728</v>
      </c>
      <c r="B85" s="18" t="s">
        <v>9</v>
      </c>
      <c r="C85" s="14">
        <v>400187</v>
      </c>
      <c r="D85" s="14">
        <v>1</v>
      </c>
      <c r="E85" s="14" t="s">
        <v>8</v>
      </c>
      <c r="F85" s="14" t="s">
        <v>132</v>
      </c>
      <c r="G85" s="14"/>
      <c r="H85" s="14" t="s">
        <v>132</v>
      </c>
      <c r="I85" s="14"/>
      <c r="J85" s="1">
        <v>0</v>
      </c>
      <c r="K85" s="1">
        <v>0</v>
      </c>
      <c r="L85" s="1" t="s">
        <v>133</v>
      </c>
      <c r="M85" s="17">
        <v>0</v>
      </c>
      <c r="N85" s="17"/>
      <c r="O85" s="17">
        <v>0</v>
      </c>
      <c r="P85" s="17"/>
      <c r="Q85" s="17" t="str">
        <f t="shared" si="2"/>
        <v>400187DOL</v>
      </c>
      <c r="R85" s="17" t="str">
        <f t="shared" si="3"/>
        <v>400187PFL</v>
      </c>
      <c r="S85" s="17" t="s">
        <v>180</v>
      </c>
      <c r="T85" s="17" t="s">
        <v>181</v>
      </c>
    </row>
    <row r="86" spans="1:20" x14ac:dyDescent="0.2">
      <c r="A86" s="15">
        <v>44728</v>
      </c>
      <c r="B86" s="18" t="s">
        <v>9</v>
      </c>
      <c r="C86" s="1">
        <v>400187</v>
      </c>
      <c r="D86" s="14">
        <v>1</v>
      </c>
      <c r="E86" s="1" t="s">
        <v>11</v>
      </c>
      <c r="F86" s="1" t="s">
        <v>140</v>
      </c>
      <c r="G86" s="1"/>
      <c r="H86" s="1" t="s">
        <v>132</v>
      </c>
      <c r="I86" s="1"/>
      <c r="J86" s="1">
        <v>1</v>
      </c>
      <c r="K86" s="1">
        <v>0</v>
      </c>
      <c r="L86" s="1">
        <v>1</v>
      </c>
      <c r="M86" s="17">
        <v>0</v>
      </c>
      <c r="N86" s="17"/>
      <c r="O86" s="17">
        <v>0</v>
      </c>
      <c r="P86" s="17"/>
      <c r="Q86" s="17" t="str">
        <f t="shared" si="2"/>
        <v>400187DOR</v>
      </c>
      <c r="R86" s="17" t="str">
        <f t="shared" si="3"/>
        <v>400187PFR</v>
      </c>
      <c r="S86" s="17" t="s">
        <v>180</v>
      </c>
      <c r="T86" s="17" t="s">
        <v>181</v>
      </c>
    </row>
    <row r="87" spans="1:20" x14ac:dyDescent="0.2">
      <c r="A87" s="18">
        <v>44742</v>
      </c>
      <c r="B87" s="18" t="s">
        <v>9</v>
      </c>
      <c r="C87" s="14">
        <v>400443</v>
      </c>
      <c r="D87" s="14">
        <v>3</v>
      </c>
      <c r="E87" s="14" t="s">
        <v>8</v>
      </c>
      <c r="F87" s="14" t="s">
        <v>134</v>
      </c>
      <c r="G87" s="14"/>
      <c r="H87" s="14" t="s">
        <v>132</v>
      </c>
      <c r="I87" s="14"/>
      <c r="J87" s="1">
        <v>1</v>
      </c>
      <c r="K87" s="1">
        <v>0</v>
      </c>
      <c r="L87" s="1">
        <v>1</v>
      </c>
      <c r="M87" s="17">
        <v>0</v>
      </c>
      <c r="N87" s="17"/>
      <c r="O87" s="17">
        <v>0</v>
      </c>
      <c r="P87" s="17"/>
      <c r="Q87" s="17" t="str">
        <f t="shared" si="2"/>
        <v>400443DOL</v>
      </c>
      <c r="R87" s="17" t="str">
        <f t="shared" si="3"/>
        <v>400443PFL</v>
      </c>
      <c r="S87" s="17" t="s">
        <v>180</v>
      </c>
      <c r="T87" s="17" t="s">
        <v>181</v>
      </c>
    </row>
    <row r="88" spans="1:20" x14ac:dyDescent="0.2">
      <c r="A88" s="15">
        <v>44742</v>
      </c>
      <c r="B88" s="18" t="s">
        <v>9</v>
      </c>
      <c r="C88" s="1">
        <v>400443</v>
      </c>
      <c r="D88" s="14">
        <v>3</v>
      </c>
      <c r="E88" s="1" t="s">
        <v>11</v>
      </c>
      <c r="F88" s="1" t="s">
        <v>134</v>
      </c>
      <c r="G88" s="1"/>
      <c r="H88" s="1" t="s">
        <v>134</v>
      </c>
      <c r="I88" s="1"/>
      <c r="J88" s="1">
        <v>1</v>
      </c>
      <c r="K88" s="1">
        <v>1</v>
      </c>
      <c r="L88" s="1">
        <v>0</v>
      </c>
      <c r="M88" s="17">
        <v>0</v>
      </c>
      <c r="N88" s="17"/>
      <c r="O88" s="17">
        <v>1</v>
      </c>
      <c r="P88" s="17"/>
      <c r="Q88" s="17" t="str">
        <f t="shared" si="2"/>
        <v>400443DOR</v>
      </c>
      <c r="R88" s="17" t="str">
        <f t="shared" si="3"/>
        <v>400443PFR</v>
      </c>
      <c r="S88" s="17" t="s">
        <v>180</v>
      </c>
      <c r="T88" s="17" t="s">
        <v>181</v>
      </c>
    </row>
    <row r="89" spans="1:20" x14ac:dyDescent="0.2">
      <c r="A89" s="18">
        <v>44708</v>
      </c>
      <c r="B89" s="18" t="s">
        <v>9</v>
      </c>
      <c r="C89" s="14">
        <v>400683</v>
      </c>
      <c r="D89" s="14">
        <v>1</v>
      </c>
      <c r="E89" s="14" t="s">
        <v>8</v>
      </c>
      <c r="F89" s="14" t="s">
        <v>139</v>
      </c>
      <c r="G89" s="14"/>
      <c r="H89" s="14" t="s">
        <v>134</v>
      </c>
      <c r="I89" s="14"/>
      <c r="J89" s="1">
        <v>1</v>
      </c>
      <c r="K89" s="1">
        <v>1</v>
      </c>
      <c r="L89" s="1">
        <v>1</v>
      </c>
      <c r="M89" s="17">
        <v>1</v>
      </c>
      <c r="N89" s="17"/>
      <c r="O89" s="17">
        <v>1</v>
      </c>
      <c r="P89" s="17"/>
      <c r="Q89" s="17" t="str">
        <f t="shared" si="2"/>
        <v>400683DOL</v>
      </c>
      <c r="R89" s="17" t="str">
        <f t="shared" si="3"/>
        <v>400683PFL</v>
      </c>
      <c r="S89" s="17" t="s">
        <v>180</v>
      </c>
      <c r="T89" s="17" t="s">
        <v>181</v>
      </c>
    </row>
    <row r="90" spans="1:20" x14ac:dyDescent="0.2">
      <c r="A90" s="15">
        <v>44708</v>
      </c>
      <c r="B90" s="18" t="s">
        <v>9</v>
      </c>
      <c r="C90" s="1">
        <v>400683</v>
      </c>
      <c r="D90" s="14">
        <v>1</v>
      </c>
      <c r="E90" s="1" t="s">
        <v>11</v>
      </c>
      <c r="F90" s="1" t="s">
        <v>132</v>
      </c>
      <c r="G90" s="1"/>
      <c r="H90" s="1" t="s">
        <v>132</v>
      </c>
      <c r="I90" s="1"/>
      <c r="J90" s="1">
        <v>0</v>
      </c>
      <c r="K90" s="1">
        <v>0</v>
      </c>
      <c r="L90" s="1" t="s">
        <v>133</v>
      </c>
      <c r="M90" s="17">
        <v>0</v>
      </c>
      <c r="N90" s="17"/>
      <c r="O90" s="17">
        <v>0</v>
      </c>
      <c r="P90" s="17"/>
      <c r="Q90" s="17" t="str">
        <f t="shared" si="2"/>
        <v>400683DOR</v>
      </c>
      <c r="R90" s="17" t="str">
        <f t="shared" si="3"/>
        <v>400683PFR</v>
      </c>
      <c r="S90" s="17" t="s">
        <v>180</v>
      </c>
      <c r="T90" s="17" t="s">
        <v>181</v>
      </c>
    </row>
    <row r="91" spans="1:20" x14ac:dyDescent="0.2">
      <c r="A91" s="18">
        <v>44756</v>
      </c>
      <c r="B91" s="18" t="s">
        <v>9</v>
      </c>
      <c r="C91" s="14">
        <v>400971</v>
      </c>
      <c r="D91" s="14">
        <v>3</v>
      </c>
      <c r="E91" s="14" t="s">
        <v>8</v>
      </c>
      <c r="F91" s="14" t="s">
        <v>140</v>
      </c>
      <c r="G91" s="14"/>
      <c r="H91" s="14" t="s">
        <v>132</v>
      </c>
      <c r="I91" s="14"/>
      <c r="J91" s="1">
        <v>1</v>
      </c>
      <c r="K91" s="1">
        <v>0</v>
      </c>
      <c r="L91" s="1">
        <v>1</v>
      </c>
      <c r="M91" s="17">
        <v>0</v>
      </c>
      <c r="N91" s="17"/>
      <c r="O91" s="17">
        <v>0</v>
      </c>
      <c r="P91" s="17"/>
      <c r="Q91" s="17" t="str">
        <f t="shared" si="2"/>
        <v>400971DOL</v>
      </c>
      <c r="R91" s="17" t="str">
        <f t="shared" si="3"/>
        <v>400971PFL</v>
      </c>
      <c r="S91" s="17" t="s">
        <v>180</v>
      </c>
      <c r="T91" s="17" t="s">
        <v>181</v>
      </c>
    </row>
    <row r="92" spans="1:20" x14ac:dyDescent="0.2">
      <c r="A92" s="15">
        <v>44756</v>
      </c>
      <c r="B92" s="18" t="s">
        <v>9</v>
      </c>
      <c r="C92" s="1">
        <v>400971</v>
      </c>
      <c r="D92" s="14">
        <v>3</v>
      </c>
      <c r="E92" s="1" t="s">
        <v>11</v>
      </c>
      <c r="F92" s="1" t="s">
        <v>132</v>
      </c>
      <c r="G92" s="1"/>
      <c r="H92" s="1" t="s">
        <v>140</v>
      </c>
      <c r="I92" s="1"/>
      <c r="J92" s="1">
        <v>0</v>
      </c>
      <c r="K92" s="1">
        <v>1</v>
      </c>
      <c r="L92" s="1" t="s">
        <v>133</v>
      </c>
      <c r="M92" s="17">
        <v>1</v>
      </c>
      <c r="N92" s="17"/>
      <c r="O92" s="17">
        <v>1</v>
      </c>
      <c r="P92" s="17"/>
      <c r="Q92" s="17" t="str">
        <f t="shared" si="2"/>
        <v>400971DOR</v>
      </c>
      <c r="R92" s="17" t="str">
        <f t="shared" si="3"/>
        <v>400971PFR</v>
      </c>
      <c r="S92" s="17" t="s">
        <v>180</v>
      </c>
      <c r="T92" s="17" t="s">
        <v>181</v>
      </c>
    </row>
    <row r="93" spans="1:20" x14ac:dyDescent="0.2">
      <c r="A93" s="18">
        <v>44728</v>
      </c>
      <c r="B93" s="18" t="s">
        <v>9</v>
      </c>
      <c r="C93" s="14">
        <v>401123</v>
      </c>
      <c r="D93" s="14">
        <v>2</v>
      </c>
      <c r="E93" s="14" t="s">
        <v>8</v>
      </c>
      <c r="F93" s="14" t="s">
        <v>132</v>
      </c>
      <c r="G93" s="14"/>
      <c r="H93" s="14" t="s">
        <v>132</v>
      </c>
      <c r="I93" s="14"/>
      <c r="J93" s="1">
        <v>0</v>
      </c>
      <c r="K93" s="1">
        <v>0</v>
      </c>
      <c r="L93" s="1" t="s">
        <v>133</v>
      </c>
      <c r="M93" s="17">
        <v>0</v>
      </c>
      <c r="N93" s="17"/>
      <c r="O93" s="17">
        <v>0</v>
      </c>
      <c r="P93" s="17"/>
      <c r="Q93" s="17" t="str">
        <f t="shared" si="2"/>
        <v>401123DOL</v>
      </c>
      <c r="R93" s="17" t="str">
        <f t="shared" si="3"/>
        <v>401123PFL</v>
      </c>
      <c r="S93" s="17" t="s">
        <v>180</v>
      </c>
      <c r="T93" s="17" t="s">
        <v>181</v>
      </c>
    </row>
    <row r="94" spans="1:20" x14ac:dyDescent="0.2">
      <c r="A94" s="18">
        <v>44714</v>
      </c>
      <c r="B94" s="18" t="s">
        <v>9</v>
      </c>
      <c r="C94" s="14">
        <v>401133</v>
      </c>
      <c r="D94" s="14">
        <v>3</v>
      </c>
      <c r="E94" s="14" t="s">
        <v>8</v>
      </c>
      <c r="F94" s="14" t="s">
        <v>140</v>
      </c>
      <c r="G94" s="14"/>
      <c r="H94" s="14" t="s">
        <v>135</v>
      </c>
      <c r="I94" s="14"/>
      <c r="J94" s="1">
        <v>1</v>
      </c>
      <c r="K94" s="1">
        <v>1</v>
      </c>
      <c r="L94" s="1">
        <v>1</v>
      </c>
      <c r="M94" s="17">
        <v>1</v>
      </c>
      <c r="N94" s="17"/>
      <c r="O94" s="17">
        <v>1</v>
      </c>
      <c r="P94" s="17"/>
      <c r="Q94" s="17" t="str">
        <f t="shared" si="2"/>
        <v>401133DOL</v>
      </c>
      <c r="R94" s="17" t="str">
        <f t="shared" si="3"/>
        <v>401133PFL</v>
      </c>
      <c r="S94" s="17" t="s">
        <v>180</v>
      </c>
      <c r="T94" s="17" t="s">
        <v>181</v>
      </c>
    </row>
    <row r="95" spans="1:20" x14ac:dyDescent="0.2">
      <c r="A95" s="15">
        <v>44714</v>
      </c>
      <c r="B95" s="18" t="s">
        <v>9</v>
      </c>
      <c r="C95" s="1">
        <v>401133</v>
      </c>
      <c r="D95" s="14">
        <v>3</v>
      </c>
      <c r="E95" s="1" t="s">
        <v>11</v>
      </c>
      <c r="F95" s="1" t="s">
        <v>132</v>
      </c>
      <c r="G95" s="1"/>
      <c r="H95" s="1" t="s">
        <v>132</v>
      </c>
      <c r="I95" s="1"/>
      <c r="J95" s="1">
        <v>0</v>
      </c>
      <c r="K95" s="1">
        <v>0</v>
      </c>
      <c r="L95" s="1" t="s">
        <v>133</v>
      </c>
      <c r="M95" s="17">
        <v>0</v>
      </c>
      <c r="N95" s="17"/>
      <c r="O95" s="17">
        <v>0</v>
      </c>
      <c r="P95" s="17"/>
      <c r="Q95" s="17" t="str">
        <f t="shared" si="2"/>
        <v>401133DOR</v>
      </c>
      <c r="R95" s="17" t="str">
        <f t="shared" si="3"/>
        <v>401133PFR</v>
      </c>
      <c r="S95" s="17" t="s">
        <v>180</v>
      </c>
      <c r="T95" s="17" t="s">
        <v>181</v>
      </c>
    </row>
    <row r="96" spans="1:20" x14ac:dyDescent="0.2">
      <c r="A96" s="18">
        <v>44728</v>
      </c>
      <c r="B96" s="18" t="s">
        <v>9</v>
      </c>
      <c r="C96" s="14">
        <v>401352</v>
      </c>
      <c r="D96" s="14">
        <v>3</v>
      </c>
      <c r="E96" s="14" t="s">
        <v>8</v>
      </c>
      <c r="F96" s="14" t="s">
        <v>140</v>
      </c>
      <c r="G96" s="14"/>
      <c r="H96" s="14" t="s">
        <v>132</v>
      </c>
      <c r="I96" s="14"/>
      <c r="J96" s="1">
        <v>1</v>
      </c>
      <c r="K96" s="1">
        <v>0</v>
      </c>
      <c r="L96" s="1">
        <v>1</v>
      </c>
      <c r="M96" s="17">
        <v>0</v>
      </c>
      <c r="N96" s="17"/>
      <c r="O96" s="17">
        <v>0</v>
      </c>
      <c r="P96" s="17"/>
      <c r="Q96" s="17" t="str">
        <f t="shared" si="2"/>
        <v>401352DOL</v>
      </c>
      <c r="R96" s="17" t="str">
        <f t="shared" si="3"/>
        <v>401352PFL</v>
      </c>
      <c r="S96" s="17" t="s">
        <v>180</v>
      </c>
      <c r="T96" s="17" t="s">
        <v>181</v>
      </c>
    </row>
    <row r="97" spans="1:20" x14ac:dyDescent="0.2">
      <c r="A97" s="15">
        <v>44728</v>
      </c>
      <c r="B97" s="18" t="s">
        <v>9</v>
      </c>
      <c r="C97" s="1">
        <v>401352</v>
      </c>
      <c r="D97" s="14">
        <v>3</v>
      </c>
      <c r="E97" s="1" t="s">
        <v>11</v>
      </c>
      <c r="F97" s="1" t="s">
        <v>132</v>
      </c>
      <c r="G97" s="1"/>
      <c r="H97" s="1" t="s">
        <v>132</v>
      </c>
      <c r="I97" s="1"/>
      <c r="J97" s="1">
        <v>0</v>
      </c>
      <c r="K97" s="1">
        <v>0</v>
      </c>
      <c r="L97" s="1" t="s">
        <v>133</v>
      </c>
      <c r="M97" s="17">
        <v>0</v>
      </c>
      <c r="N97" s="17"/>
      <c r="O97" s="17">
        <v>0</v>
      </c>
      <c r="P97" s="17"/>
      <c r="Q97" s="17" t="str">
        <f t="shared" si="2"/>
        <v>401352DOR</v>
      </c>
      <c r="R97" s="17" t="str">
        <f t="shared" si="3"/>
        <v>401352PFR</v>
      </c>
      <c r="S97" s="17" t="s">
        <v>180</v>
      </c>
      <c r="T97" s="17" t="s">
        <v>181</v>
      </c>
    </row>
    <row r="98" spans="1:20" x14ac:dyDescent="0.2">
      <c r="A98" s="18">
        <v>44728</v>
      </c>
      <c r="B98" s="18" t="s">
        <v>9</v>
      </c>
      <c r="C98" s="14">
        <v>401594</v>
      </c>
      <c r="D98" s="14">
        <v>3</v>
      </c>
      <c r="E98" s="14" t="s">
        <v>8</v>
      </c>
      <c r="F98" s="14" t="s">
        <v>140</v>
      </c>
      <c r="G98" s="14"/>
      <c r="H98" s="14" t="s">
        <v>132</v>
      </c>
      <c r="I98" s="14"/>
      <c r="J98" s="1">
        <v>1</v>
      </c>
      <c r="K98" s="1">
        <v>0</v>
      </c>
      <c r="L98" s="1">
        <v>1</v>
      </c>
      <c r="M98" s="17">
        <v>0</v>
      </c>
      <c r="N98" s="17"/>
      <c r="O98" s="17">
        <v>0</v>
      </c>
      <c r="P98" s="17"/>
      <c r="Q98" s="17" t="str">
        <f t="shared" si="2"/>
        <v>401594DOL</v>
      </c>
      <c r="R98" s="17" t="str">
        <f t="shared" si="3"/>
        <v>401594PFL</v>
      </c>
      <c r="S98" s="17" t="s">
        <v>180</v>
      </c>
      <c r="T98" s="17" t="s">
        <v>181</v>
      </c>
    </row>
    <row r="99" spans="1:20" x14ac:dyDescent="0.2">
      <c r="A99" s="15">
        <v>44728</v>
      </c>
      <c r="B99" s="18" t="s">
        <v>9</v>
      </c>
      <c r="C99" s="1">
        <v>401594</v>
      </c>
      <c r="D99" s="14">
        <v>3</v>
      </c>
      <c r="E99" s="1" t="s">
        <v>11</v>
      </c>
      <c r="F99" s="1" t="s">
        <v>132</v>
      </c>
      <c r="G99" s="1"/>
      <c r="H99" s="1" t="s">
        <v>140</v>
      </c>
      <c r="I99" s="1"/>
      <c r="J99" s="1">
        <v>0</v>
      </c>
      <c r="K99" s="1">
        <v>1</v>
      </c>
      <c r="L99" s="1" t="s">
        <v>133</v>
      </c>
      <c r="M99" s="17">
        <v>1</v>
      </c>
      <c r="N99" s="17"/>
      <c r="O99" s="17">
        <v>1</v>
      </c>
      <c r="P99" s="17"/>
      <c r="Q99" s="17" t="str">
        <f t="shared" si="2"/>
        <v>401594DOR</v>
      </c>
      <c r="R99" s="17" t="str">
        <f t="shared" si="3"/>
        <v>401594PFR</v>
      </c>
      <c r="S99" s="17" t="s">
        <v>180</v>
      </c>
      <c r="T99" s="17" t="s">
        <v>181</v>
      </c>
    </row>
    <row r="100" spans="1:20" x14ac:dyDescent="0.2">
      <c r="A100" s="18">
        <v>44728</v>
      </c>
      <c r="B100" s="18" t="s">
        <v>9</v>
      </c>
      <c r="C100" s="14">
        <v>401601</v>
      </c>
      <c r="D100" s="14">
        <v>2</v>
      </c>
      <c r="E100" s="14" t="s">
        <v>8</v>
      </c>
      <c r="F100" s="14" t="s">
        <v>132</v>
      </c>
      <c r="G100" s="14"/>
      <c r="H100" s="14" t="s">
        <v>132</v>
      </c>
      <c r="I100" s="14"/>
      <c r="J100" s="1">
        <v>0</v>
      </c>
      <c r="K100" s="1">
        <v>0</v>
      </c>
      <c r="L100" s="1" t="s">
        <v>133</v>
      </c>
      <c r="M100" s="17">
        <v>0</v>
      </c>
      <c r="N100" s="17"/>
      <c r="O100" s="17">
        <v>0</v>
      </c>
      <c r="P100" s="17"/>
      <c r="Q100" s="17" t="str">
        <f t="shared" si="2"/>
        <v>401601DOL</v>
      </c>
      <c r="R100" s="17" t="str">
        <f t="shared" si="3"/>
        <v>401601PFL</v>
      </c>
      <c r="S100" s="17" t="s">
        <v>180</v>
      </c>
      <c r="T100" s="17" t="s">
        <v>181</v>
      </c>
    </row>
    <row r="101" spans="1:20" x14ac:dyDescent="0.2">
      <c r="A101" s="15">
        <v>44728</v>
      </c>
      <c r="B101" s="18" t="s">
        <v>9</v>
      </c>
      <c r="C101" s="1">
        <v>401601</v>
      </c>
      <c r="D101" s="14">
        <v>2</v>
      </c>
      <c r="E101" s="1" t="s">
        <v>11</v>
      </c>
      <c r="F101" s="1" t="s">
        <v>152</v>
      </c>
      <c r="G101" s="1"/>
      <c r="H101" s="1" t="s">
        <v>132</v>
      </c>
      <c r="I101" s="1"/>
      <c r="J101" s="1">
        <v>1</v>
      </c>
      <c r="K101" s="1">
        <v>0</v>
      </c>
      <c r="L101" s="1">
        <v>1</v>
      </c>
      <c r="M101" s="17">
        <v>0</v>
      </c>
      <c r="N101" s="17"/>
      <c r="O101" s="17">
        <v>0</v>
      </c>
      <c r="P101" s="17"/>
      <c r="Q101" s="17" t="str">
        <f t="shared" si="2"/>
        <v>401601DOR</v>
      </c>
      <c r="R101" s="17" t="str">
        <f t="shared" si="3"/>
        <v>401601PFR</v>
      </c>
      <c r="S101" s="17" t="s">
        <v>180</v>
      </c>
      <c r="T101" s="17" t="s">
        <v>181</v>
      </c>
    </row>
    <row r="102" spans="1:20" x14ac:dyDescent="0.2">
      <c r="A102" s="18">
        <v>44728</v>
      </c>
      <c r="B102" s="18" t="s">
        <v>9</v>
      </c>
      <c r="C102" s="14">
        <v>401899</v>
      </c>
      <c r="D102" s="14">
        <v>3</v>
      </c>
      <c r="E102" s="14" t="s">
        <v>8</v>
      </c>
      <c r="F102" s="14" t="s">
        <v>139</v>
      </c>
      <c r="G102" s="14"/>
      <c r="H102" s="14" t="s">
        <v>132</v>
      </c>
      <c r="I102" s="14"/>
      <c r="J102" s="1">
        <v>1</v>
      </c>
      <c r="K102" s="1">
        <v>0</v>
      </c>
      <c r="L102" s="1">
        <v>1</v>
      </c>
      <c r="M102" s="17">
        <v>0</v>
      </c>
      <c r="N102" s="17"/>
      <c r="O102" s="17">
        <v>0</v>
      </c>
      <c r="P102" s="17"/>
      <c r="Q102" s="17" t="str">
        <f t="shared" si="2"/>
        <v>401899DOL</v>
      </c>
      <c r="R102" s="17" t="str">
        <f t="shared" si="3"/>
        <v>401899PFL</v>
      </c>
      <c r="S102" s="17" t="s">
        <v>180</v>
      </c>
      <c r="T102" s="17" t="s">
        <v>181</v>
      </c>
    </row>
    <row r="103" spans="1:20" x14ac:dyDescent="0.2">
      <c r="A103" s="15">
        <v>44728</v>
      </c>
      <c r="B103" s="18" t="s">
        <v>9</v>
      </c>
      <c r="C103" s="1">
        <v>401899</v>
      </c>
      <c r="D103" s="14">
        <v>3</v>
      </c>
      <c r="E103" s="1" t="s">
        <v>11</v>
      </c>
      <c r="F103" s="1" t="s">
        <v>140</v>
      </c>
      <c r="G103" s="1"/>
      <c r="H103" s="1" t="s">
        <v>139</v>
      </c>
      <c r="I103" s="1"/>
      <c r="J103" s="1">
        <v>1</v>
      </c>
      <c r="K103" s="1">
        <v>1</v>
      </c>
      <c r="L103" s="1">
        <v>1</v>
      </c>
      <c r="M103" s="17">
        <v>1</v>
      </c>
      <c r="N103" s="17"/>
      <c r="O103" s="17">
        <v>1</v>
      </c>
      <c r="P103" s="17"/>
      <c r="Q103" s="17" t="str">
        <f t="shared" si="2"/>
        <v>401899DOR</v>
      </c>
      <c r="R103" s="17" t="str">
        <f t="shared" si="3"/>
        <v>401899PFR</v>
      </c>
      <c r="S103" s="17" t="s">
        <v>180</v>
      </c>
      <c r="T103" s="17" t="s">
        <v>181</v>
      </c>
    </row>
    <row r="104" spans="1:20" x14ac:dyDescent="0.2">
      <c r="A104" s="18">
        <v>44728</v>
      </c>
      <c r="B104" s="18" t="s">
        <v>9</v>
      </c>
      <c r="C104" s="14">
        <v>401945</v>
      </c>
      <c r="D104" s="14">
        <v>2</v>
      </c>
      <c r="E104" s="14" t="s">
        <v>8</v>
      </c>
      <c r="F104" s="14" t="s">
        <v>132</v>
      </c>
      <c r="G104" s="14"/>
      <c r="H104" s="14" t="s">
        <v>140</v>
      </c>
      <c r="I104" s="14"/>
      <c r="J104" s="1">
        <v>0</v>
      </c>
      <c r="K104" s="1">
        <v>1</v>
      </c>
      <c r="L104" s="1" t="s">
        <v>133</v>
      </c>
      <c r="M104" s="17">
        <v>1</v>
      </c>
      <c r="N104" s="17"/>
      <c r="O104" s="17">
        <v>1</v>
      </c>
      <c r="P104" s="17"/>
      <c r="Q104" s="17" t="str">
        <f t="shared" si="2"/>
        <v>401945DOL</v>
      </c>
      <c r="R104" s="17" t="str">
        <f t="shared" si="3"/>
        <v>401945PFL</v>
      </c>
      <c r="S104" s="17" t="s">
        <v>180</v>
      </c>
      <c r="T104" s="17" t="s">
        <v>181</v>
      </c>
    </row>
    <row r="105" spans="1:20" x14ac:dyDescent="0.2">
      <c r="A105" s="15">
        <v>44728</v>
      </c>
      <c r="B105" s="18" t="s">
        <v>9</v>
      </c>
      <c r="C105" s="1">
        <v>401945</v>
      </c>
      <c r="D105" s="14">
        <v>2</v>
      </c>
      <c r="E105" s="1" t="s">
        <v>11</v>
      </c>
      <c r="F105" s="1" t="s">
        <v>135</v>
      </c>
      <c r="G105" s="1" t="s">
        <v>140</v>
      </c>
      <c r="H105" s="1" t="s">
        <v>132</v>
      </c>
      <c r="I105" s="1"/>
      <c r="J105" s="1">
        <v>1</v>
      </c>
      <c r="K105" s="1">
        <v>0</v>
      </c>
      <c r="L105" s="1">
        <v>1</v>
      </c>
      <c r="M105" s="17">
        <v>0</v>
      </c>
      <c r="N105" s="17"/>
      <c r="O105" s="17">
        <v>0</v>
      </c>
      <c r="P105" s="17"/>
      <c r="Q105" s="17" t="str">
        <f t="shared" si="2"/>
        <v>401945DOR</v>
      </c>
      <c r="R105" s="17" t="str">
        <f t="shared" si="3"/>
        <v>401945PFR</v>
      </c>
      <c r="S105" s="17" t="s">
        <v>180</v>
      </c>
      <c r="T105" s="17" t="s">
        <v>181</v>
      </c>
    </row>
    <row r="106" spans="1:20" x14ac:dyDescent="0.2">
      <c r="A106" s="18">
        <v>44756</v>
      </c>
      <c r="B106" s="18" t="s">
        <v>9</v>
      </c>
      <c r="C106" s="14">
        <v>402031</v>
      </c>
      <c r="D106" s="14">
        <v>2</v>
      </c>
      <c r="E106" s="14" t="s">
        <v>8</v>
      </c>
      <c r="F106" s="14" t="s">
        <v>132</v>
      </c>
      <c r="G106" s="14"/>
      <c r="H106" s="14" t="s">
        <v>132</v>
      </c>
      <c r="I106" s="14"/>
      <c r="J106" s="1">
        <v>0</v>
      </c>
      <c r="K106" s="1">
        <v>0</v>
      </c>
      <c r="L106" s="1" t="s">
        <v>133</v>
      </c>
      <c r="M106" s="17">
        <v>0</v>
      </c>
      <c r="N106" s="17"/>
      <c r="O106" s="17">
        <v>0</v>
      </c>
      <c r="P106" s="17"/>
      <c r="Q106" s="17" t="str">
        <f t="shared" si="2"/>
        <v>402031DOL</v>
      </c>
      <c r="R106" s="17" t="str">
        <f t="shared" si="3"/>
        <v>402031PFL</v>
      </c>
      <c r="S106" s="17" t="s">
        <v>180</v>
      </c>
      <c r="T106" s="17" t="s">
        <v>181</v>
      </c>
    </row>
    <row r="107" spans="1:20" x14ac:dyDescent="0.2">
      <c r="A107" s="15">
        <v>44756</v>
      </c>
      <c r="B107" s="18" t="s">
        <v>9</v>
      </c>
      <c r="C107" s="1">
        <v>402031</v>
      </c>
      <c r="D107" s="14">
        <v>2</v>
      </c>
      <c r="E107" s="1" t="s">
        <v>11</v>
      </c>
      <c r="F107" s="1" t="s">
        <v>139</v>
      </c>
      <c r="G107" s="1"/>
      <c r="H107" s="1" t="s">
        <v>132</v>
      </c>
      <c r="I107" s="1"/>
      <c r="J107" s="1">
        <v>1</v>
      </c>
      <c r="K107" s="1">
        <v>0</v>
      </c>
      <c r="L107" s="1">
        <v>1</v>
      </c>
      <c r="M107" s="17">
        <v>0</v>
      </c>
      <c r="N107" s="17"/>
      <c r="O107" s="17">
        <v>0</v>
      </c>
      <c r="P107" s="17"/>
      <c r="Q107" s="17" t="str">
        <f t="shared" si="2"/>
        <v>402031DOR</v>
      </c>
      <c r="R107" s="17" t="str">
        <f t="shared" si="3"/>
        <v>402031PFR</v>
      </c>
      <c r="S107" s="17" t="s">
        <v>180</v>
      </c>
      <c r="T107" s="17" t="s">
        <v>181</v>
      </c>
    </row>
    <row r="108" spans="1:20" x14ac:dyDescent="0.2">
      <c r="A108" s="18">
        <v>44728</v>
      </c>
      <c r="B108" s="18" t="s">
        <v>9</v>
      </c>
      <c r="C108" s="14">
        <v>402158</v>
      </c>
      <c r="D108" s="14">
        <v>2</v>
      </c>
      <c r="E108" s="14" t="s">
        <v>8</v>
      </c>
      <c r="F108" s="14" t="s">
        <v>139</v>
      </c>
      <c r="G108" s="14"/>
      <c r="H108" s="14" t="s">
        <v>132</v>
      </c>
      <c r="I108" s="14"/>
      <c r="J108" s="1">
        <v>1</v>
      </c>
      <c r="K108" s="1">
        <v>0</v>
      </c>
      <c r="L108" s="1">
        <v>1</v>
      </c>
      <c r="M108" s="17">
        <v>0</v>
      </c>
      <c r="N108" s="17"/>
      <c r="O108" s="17">
        <v>0</v>
      </c>
      <c r="P108" s="17"/>
      <c r="Q108" s="17" t="str">
        <f t="shared" si="2"/>
        <v>402158DOL</v>
      </c>
      <c r="R108" s="17" t="str">
        <f t="shared" si="3"/>
        <v>402158PFL</v>
      </c>
      <c r="S108" s="17" t="s">
        <v>180</v>
      </c>
      <c r="T108" s="17" t="s">
        <v>181</v>
      </c>
    </row>
    <row r="109" spans="1:20" x14ac:dyDescent="0.2">
      <c r="A109" s="15">
        <v>44728</v>
      </c>
      <c r="B109" s="18" t="s">
        <v>9</v>
      </c>
      <c r="C109" s="1">
        <v>402158</v>
      </c>
      <c r="D109" s="14">
        <v>2</v>
      </c>
      <c r="E109" s="1" t="s">
        <v>11</v>
      </c>
      <c r="F109" s="1" t="s">
        <v>132</v>
      </c>
      <c r="G109" s="1"/>
      <c r="H109" s="1" t="s">
        <v>132</v>
      </c>
      <c r="I109" s="1"/>
      <c r="J109" s="1">
        <v>0</v>
      </c>
      <c r="K109" s="1">
        <v>0</v>
      </c>
      <c r="L109" s="1" t="s">
        <v>133</v>
      </c>
      <c r="M109" s="17">
        <v>0</v>
      </c>
      <c r="N109" s="17"/>
      <c r="O109" s="17">
        <v>0</v>
      </c>
      <c r="P109" s="17"/>
      <c r="Q109" s="17" t="str">
        <f t="shared" si="2"/>
        <v>402158DOR</v>
      </c>
      <c r="R109" s="17" t="str">
        <f t="shared" si="3"/>
        <v>402158PFR</v>
      </c>
      <c r="S109" s="17" t="s">
        <v>180</v>
      </c>
      <c r="T109" s="17" t="s">
        <v>181</v>
      </c>
    </row>
    <row r="110" spans="1:20" x14ac:dyDescent="0.2">
      <c r="A110" s="18">
        <v>44742</v>
      </c>
      <c r="B110" s="18" t="s">
        <v>9</v>
      </c>
      <c r="C110" s="14">
        <v>402235</v>
      </c>
      <c r="D110" s="14">
        <v>3</v>
      </c>
      <c r="E110" s="14" t="s">
        <v>8</v>
      </c>
      <c r="F110" s="14" t="s">
        <v>134</v>
      </c>
      <c r="G110" s="14"/>
      <c r="H110" s="14" t="s">
        <v>132</v>
      </c>
      <c r="I110" s="14"/>
      <c r="J110" s="1">
        <v>1</v>
      </c>
      <c r="K110" s="1">
        <v>0</v>
      </c>
      <c r="L110" s="1">
        <v>1</v>
      </c>
      <c r="M110" s="17">
        <v>0</v>
      </c>
      <c r="N110" s="17"/>
      <c r="O110" s="17">
        <v>0</v>
      </c>
      <c r="P110" s="17"/>
      <c r="Q110" s="17" t="str">
        <f t="shared" si="2"/>
        <v>402235DOL</v>
      </c>
      <c r="R110" s="17" t="str">
        <f t="shared" si="3"/>
        <v>402235PFL</v>
      </c>
      <c r="S110" s="17" t="s">
        <v>180</v>
      </c>
      <c r="T110" s="17" t="s">
        <v>181</v>
      </c>
    </row>
    <row r="111" spans="1:20" x14ac:dyDescent="0.2">
      <c r="A111" s="15">
        <v>44742</v>
      </c>
      <c r="B111" s="18" t="s">
        <v>9</v>
      </c>
      <c r="C111" s="1">
        <v>402235</v>
      </c>
      <c r="D111" s="14">
        <v>3</v>
      </c>
      <c r="E111" s="1" t="s">
        <v>11</v>
      </c>
      <c r="F111" s="1" t="s">
        <v>140</v>
      </c>
      <c r="G111" s="1" t="s">
        <v>139</v>
      </c>
      <c r="H111" s="1" t="s">
        <v>134</v>
      </c>
      <c r="I111" s="1"/>
      <c r="J111" s="1">
        <v>1</v>
      </c>
      <c r="K111" s="1">
        <v>1</v>
      </c>
      <c r="L111" s="1">
        <v>1</v>
      </c>
      <c r="M111" s="17">
        <v>1</v>
      </c>
      <c r="N111" s="17"/>
      <c r="O111" s="17">
        <v>1</v>
      </c>
      <c r="P111" s="17"/>
      <c r="Q111" s="17" t="str">
        <f t="shared" si="2"/>
        <v>402235DOR</v>
      </c>
      <c r="R111" s="17" t="str">
        <f t="shared" si="3"/>
        <v>402235PFR</v>
      </c>
      <c r="S111" s="17" t="s">
        <v>180</v>
      </c>
      <c r="T111" s="17" t="s">
        <v>181</v>
      </c>
    </row>
    <row r="112" spans="1:20" x14ac:dyDescent="0.2">
      <c r="A112" s="18">
        <v>44756</v>
      </c>
      <c r="B112" s="18" t="s">
        <v>9</v>
      </c>
      <c r="C112" s="14">
        <v>402301</v>
      </c>
      <c r="D112" s="14">
        <v>1</v>
      </c>
      <c r="E112" s="14" t="s">
        <v>8</v>
      </c>
      <c r="F112" s="14" t="s">
        <v>142</v>
      </c>
      <c r="G112" s="14"/>
      <c r="H112" s="14" t="s">
        <v>140</v>
      </c>
      <c r="I112" s="14"/>
      <c r="J112" s="1">
        <v>1</v>
      </c>
      <c r="K112" s="1">
        <v>1</v>
      </c>
      <c r="L112" s="1">
        <v>1</v>
      </c>
      <c r="M112" s="17">
        <v>1</v>
      </c>
      <c r="N112" s="17"/>
      <c r="O112" s="17">
        <v>1</v>
      </c>
      <c r="P112" s="17"/>
      <c r="Q112" s="17" t="str">
        <f t="shared" si="2"/>
        <v>402301DOL</v>
      </c>
      <c r="R112" s="17" t="str">
        <f t="shared" si="3"/>
        <v>402301PFL</v>
      </c>
      <c r="S112" s="17" t="s">
        <v>180</v>
      </c>
      <c r="T112" s="17" t="s">
        <v>181</v>
      </c>
    </row>
    <row r="113" spans="1:20" x14ac:dyDescent="0.2">
      <c r="A113" s="15">
        <v>44756</v>
      </c>
      <c r="B113" s="18" t="s">
        <v>9</v>
      </c>
      <c r="C113" s="1">
        <v>402301</v>
      </c>
      <c r="D113" s="14">
        <v>1</v>
      </c>
      <c r="E113" s="1" t="s">
        <v>11</v>
      </c>
      <c r="F113" s="1" t="s">
        <v>132</v>
      </c>
      <c r="G113" s="1"/>
      <c r="H113" s="1" t="s">
        <v>132</v>
      </c>
      <c r="I113" s="1"/>
      <c r="J113" s="1">
        <v>0</v>
      </c>
      <c r="K113" s="1">
        <v>0</v>
      </c>
      <c r="L113" s="1" t="s">
        <v>133</v>
      </c>
      <c r="M113" s="17">
        <v>0</v>
      </c>
      <c r="N113" s="17"/>
      <c r="O113" s="17">
        <v>0</v>
      </c>
      <c r="P113" s="17"/>
      <c r="Q113" s="17" t="str">
        <f t="shared" si="2"/>
        <v>402301DOR</v>
      </c>
      <c r="R113" s="17" t="str">
        <f t="shared" si="3"/>
        <v>402301PFR</v>
      </c>
      <c r="S113" s="17" t="s">
        <v>180</v>
      </c>
      <c r="T113" s="17" t="s">
        <v>181</v>
      </c>
    </row>
    <row r="114" spans="1:20" x14ac:dyDescent="0.2">
      <c r="A114" s="18">
        <v>44756</v>
      </c>
      <c r="B114" s="18" t="s">
        <v>9</v>
      </c>
      <c r="C114" s="14">
        <v>402476</v>
      </c>
      <c r="D114" s="14">
        <v>1</v>
      </c>
      <c r="E114" s="14" t="s">
        <v>8</v>
      </c>
      <c r="F114" s="14" t="s">
        <v>152</v>
      </c>
      <c r="G114" s="14"/>
      <c r="H114" s="14" t="s">
        <v>132</v>
      </c>
      <c r="I114" s="14"/>
      <c r="J114" s="1">
        <v>1</v>
      </c>
      <c r="K114" s="1">
        <v>0</v>
      </c>
      <c r="L114" s="1">
        <v>1</v>
      </c>
      <c r="M114" s="17">
        <v>0</v>
      </c>
      <c r="N114" s="17"/>
      <c r="O114" s="17">
        <v>0</v>
      </c>
      <c r="P114" s="17"/>
      <c r="Q114" s="17" t="str">
        <f t="shared" si="2"/>
        <v>402476DOL</v>
      </c>
      <c r="R114" s="17" t="str">
        <f t="shared" si="3"/>
        <v>402476PFL</v>
      </c>
      <c r="S114" s="17" t="s">
        <v>180</v>
      </c>
      <c r="T114" s="17" t="s">
        <v>181</v>
      </c>
    </row>
    <row r="115" spans="1:20" x14ac:dyDescent="0.2">
      <c r="A115" s="15">
        <v>44756</v>
      </c>
      <c r="B115" s="18" t="s">
        <v>9</v>
      </c>
      <c r="C115" s="1">
        <v>402476</v>
      </c>
      <c r="D115" s="14">
        <v>1</v>
      </c>
      <c r="E115" s="1" t="s">
        <v>11</v>
      </c>
      <c r="F115" s="1" t="s">
        <v>140</v>
      </c>
      <c r="G115" s="1"/>
      <c r="H115" s="1" t="s">
        <v>132</v>
      </c>
      <c r="I115" s="1"/>
      <c r="J115" s="1">
        <v>1</v>
      </c>
      <c r="K115" s="1">
        <v>0</v>
      </c>
      <c r="L115" s="1">
        <v>1</v>
      </c>
      <c r="M115" s="17">
        <v>0</v>
      </c>
      <c r="N115" s="17"/>
      <c r="O115" s="17">
        <v>0</v>
      </c>
      <c r="P115" s="17"/>
      <c r="Q115" s="17" t="str">
        <f t="shared" si="2"/>
        <v>402476DOR</v>
      </c>
      <c r="R115" s="17" t="str">
        <f t="shared" si="3"/>
        <v>402476PFR</v>
      </c>
      <c r="S115" s="17" t="s">
        <v>180</v>
      </c>
      <c r="T115" s="17" t="s">
        <v>181</v>
      </c>
    </row>
    <row r="116" spans="1:20" x14ac:dyDescent="0.2">
      <c r="A116" s="18">
        <v>44742</v>
      </c>
      <c r="B116" s="18" t="s">
        <v>9</v>
      </c>
      <c r="C116" s="14">
        <v>402638</v>
      </c>
      <c r="D116" s="14">
        <v>1</v>
      </c>
      <c r="E116" s="14" t="s">
        <v>8</v>
      </c>
      <c r="F116" s="14" t="s">
        <v>139</v>
      </c>
      <c r="G116" s="14"/>
      <c r="H116" s="14" t="s">
        <v>132</v>
      </c>
      <c r="I116" s="14"/>
      <c r="J116" s="1">
        <v>1</v>
      </c>
      <c r="K116" s="1">
        <v>0</v>
      </c>
      <c r="L116" s="1">
        <v>1</v>
      </c>
      <c r="M116" s="17">
        <v>0</v>
      </c>
      <c r="N116" s="17"/>
      <c r="O116" s="17">
        <v>0</v>
      </c>
      <c r="P116" s="17"/>
      <c r="Q116" s="17" t="str">
        <f t="shared" si="2"/>
        <v>402638DOL</v>
      </c>
      <c r="R116" s="17" t="str">
        <f t="shared" si="3"/>
        <v>402638PFL</v>
      </c>
      <c r="S116" s="17" t="s">
        <v>180</v>
      </c>
      <c r="T116" s="17" t="s">
        <v>181</v>
      </c>
    </row>
    <row r="117" spans="1:20" x14ac:dyDescent="0.2">
      <c r="A117" s="15">
        <v>44742</v>
      </c>
      <c r="B117" s="18" t="s">
        <v>9</v>
      </c>
      <c r="C117" s="1">
        <v>402638</v>
      </c>
      <c r="D117" s="14">
        <v>1</v>
      </c>
      <c r="E117" s="1" t="s">
        <v>11</v>
      </c>
      <c r="F117" s="1" t="s">
        <v>139</v>
      </c>
      <c r="G117" s="1"/>
      <c r="H117" s="1" t="s">
        <v>132</v>
      </c>
      <c r="I117" s="1"/>
      <c r="J117" s="1">
        <v>1</v>
      </c>
      <c r="K117" s="1">
        <v>0</v>
      </c>
      <c r="L117" s="1">
        <v>1</v>
      </c>
      <c r="M117" s="17">
        <v>0</v>
      </c>
      <c r="N117" s="17"/>
      <c r="O117" s="17">
        <v>0</v>
      </c>
      <c r="P117" s="17"/>
      <c r="Q117" s="17" t="str">
        <f t="shared" si="2"/>
        <v>402638DOR</v>
      </c>
      <c r="R117" s="17" t="str">
        <f t="shared" si="3"/>
        <v>402638PFR</v>
      </c>
      <c r="S117" s="17" t="s">
        <v>180</v>
      </c>
      <c r="T117" s="17" t="s">
        <v>181</v>
      </c>
    </row>
    <row r="118" spans="1:20" x14ac:dyDescent="0.2">
      <c r="A118" s="18">
        <v>44756</v>
      </c>
      <c r="B118" s="18" t="s">
        <v>9</v>
      </c>
      <c r="C118" s="14">
        <v>402969</v>
      </c>
      <c r="D118" s="14">
        <v>1</v>
      </c>
      <c r="E118" s="14" t="s">
        <v>8</v>
      </c>
      <c r="F118" s="14" t="s">
        <v>132</v>
      </c>
      <c r="G118" s="14"/>
      <c r="H118" s="14" t="s">
        <v>132</v>
      </c>
      <c r="I118" s="14"/>
      <c r="J118" s="1">
        <v>0</v>
      </c>
      <c r="K118" s="1">
        <v>0</v>
      </c>
      <c r="L118" s="1" t="s">
        <v>133</v>
      </c>
      <c r="M118" s="17">
        <v>0</v>
      </c>
      <c r="N118" s="17"/>
      <c r="O118" s="17">
        <v>0</v>
      </c>
      <c r="P118" s="17"/>
      <c r="Q118" s="17" t="str">
        <f t="shared" si="2"/>
        <v>402969DOL</v>
      </c>
      <c r="R118" s="17" t="str">
        <f t="shared" si="3"/>
        <v>402969PFL</v>
      </c>
      <c r="S118" s="17" t="s">
        <v>180</v>
      </c>
      <c r="T118" s="17" t="s">
        <v>181</v>
      </c>
    </row>
    <row r="119" spans="1:20" x14ac:dyDescent="0.2">
      <c r="A119" s="15">
        <v>44756</v>
      </c>
      <c r="B119" s="18" t="s">
        <v>9</v>
      </c>
      <c r="C119" s="1">
        <v>402969</v>
      </c>
      <c r="D119" s="14">
        <v>1</v>
      </c>
      <c r="E119" s="1" t="s">
        <v>11</v>
      </c>
      <c r="F119" s="1" t="s">
        <v>138</v>
      </c>
      <c r="G119" s="1"/>
      <c r="H119" s="1" t="s">
        <v>132</v>
      </c>
      <c r="I119" s="1"/>
      <c r="J119" s="1">
        <v>1</v>
      </c>
      <c r="K119" s="1">
        <v>0</v>
      </c>
      <c r="L119" s="1">
        <v>1</v>
      </c>
      <c r="M119" s="17">
        <v>0</v>
      </c>
      <c r="N119" s="17"/>
      <c r="O119" s="17">
        <v>0</v>
      </c>
      <c r="P119" s="17"/>
      <c r="Q119" s="17" t="str">
        <f t="shared" si="2"/>
        <v>402969DOR</v>
      </c>
      <c r="R119" s="17" t="str">
        <f t="shared" si="3"/>
        <v>402969PFR</v>
      </c>
      <c r="S119" s="17" t="s">
        <v>180</v>
      </c>
      <c r="T119" s="17" t="s">
        <v>181</v>
      </c>
    </row>
    <row r="120" spans="1:20" x14ac:dyDescent="0.2">
      <c r="A120" s="18">
        <v>44749</v>
      </c>
      <c r="B120" s="18" t="s">
        <v>9</v>
      </c>
      <c r="C120" s="14">
        <v>403042</v>
      </c>
      <c r="D120" s="14">
        <v>3</v>
      </c>
      <c r="E120" s="14" t="s">
        <v>8</v>
      </c>
      <c r="F120" s="14" t="s">
        <v>139</v>
      </c>
      <c r="G120" s="14"/>
      <c r="H120" s="1" t="s">
        <v>132</v>
      </c>
      <c r="I120" s="14"/>
      <c r="J120" s="1">
        <v>1</v>
      </c>
      <c r="K120" s="1">
        <v>0</v>
      </c>
      <c r="L120" s="1">
        <v>1</v>
      </c>
      <c r="M120" s="17">
        <v>0</v>
      </c>
      <c r="N120" s="17"/>
      <c r="O120" s="17">
        <v>0</v>
      </c>
      <c r="P120" s="17"/>
      <c r="Q120" s="17" t="str">
        <f t="shared" si="2"/>
        <v>403042DOL</v>
      </c>
      <c r="R120" s="17" t="str">
        <f t="shared" si="3"/>
        <v>403042PFL</v>
      </c>
      <c r="S120" s="17" t="s">
        <v>180</v>
      </c>
      <c r="T120" s="17" t="s">
        <v>181</v>
      </c>
    </row>
    <row r="121" spans="1:20" x14ac:dyDescent="0.2">
      <c r="A121" s="15">
        <v>44749</v>
      </c>
      <c r="B121" s="18" t="s">
        <v>9</v>
      </c>
      <c r="C121" s="1">
        <v>403042</v>
      </c>
      <c r="D121" s="14">
        <v>3</v>
      </c>
      <c r="E121" s="1" t="s">
        <v>11</v>
      </c>
      <c r="F121" s="1" t="s">
        <v>139</v>
      </c>
      <c r="G121" s="1"/>
      <c r="H121" s="1" t="s">
        <v>132</v>
      </c>
      <c r="I121" s="1"/>
      <c r="J121" s="1">
        <v>1</v>
      </c>
      <c r="K121" s="1">
        <v>0</v>
      </c>
      <c r="L121" s="1">
        <v>1</v>
      </c>
      <c r="M121" s="17">
        <v>0</v>
      </c>
      <c r="N121" s="17"/>
      <c r="O121" s="17">
        <v>0</v>
      </c>
      <c r="P121" s="17"/>
      <c r="Q121" s="17" t="str">
        <f t="shared" si="2"/>
        <v>403042DOR</v>
      </c>
      <c r="R121" s="17" t="str">
        <f t="shared" si="3"/>
        <v>403042PFR</v>
      </c>
      <c r="S121" s="17" t="s">
        <v>180</v>
      </c>
      <c r="T121" s="17" t="s">
        <v>181</v>
      </c>
    </row>
    <row r="122" spans="1:20" x14ac:dyDescent="0.2">
      <c r="A122" s="18">
        <v>44742</v>
      </c>
      <c r="B122" s="18" t="s">
        <v>9</v>
      </c>
      <c r="C122" s="14">
        <v>403294</v>
      </c>
      <c r="D122" s="14">
        <v>1</v>
      </c>
      <c r="E122" s="14" t="s">
        <v>8</v>
      </c>
      <c r="F122" s="14" t="s">
        <v>140</v>
      </c>
      <c r="G122" s="14" t="s">
        <v>139</v>
      </c>
      <c r="H122" s="14" t="s">
        <v>132</v>
      </c>
      <c r="I122" s="14"/>
      <c r="J122" s="1">
        <v>1</v>
      </c>
      <c r="K122" s="1">
        <v>0</v>
      </c>
      <c r="L122" s="1">
        <v>1</v>
      </c>
      <c r="M122" s="17">
        <v>0</v>
      </c>
      <c r="N122" s="17"/>
      <c r="O122" s="17">
        <v>0</v>
      </c>
      <c r="P122" s="17"/>
      <c r="Q122" s="17" t="str">
        <f t="shared" si="2"/>
        <v>403294DOL</v>
      </c>
      <c r="R122" s="17" t="str">
        <f t="shared" si="3"/>
        <v>403294PFL</v>
      </c>
      <c r="S122" s="17" t="s">
        <v>180</v>
      </c>
      <c r="T122" s="17" t="s">
        <v>181</v>
      </c>
    </row>
    <row r="123" spans="1:20" x14ac:dyDescent="0.2">
      <c r="A123" s="15">
        <v>44742</v>
      </c>
      <c r="B123" s="18" t="s">
        <v>9</v>
      </c>
      <c r="C123" s="1">
        <v>403294</v>
      </c>
      <c r="D123" s="14">
        <v>1</v>
      </c>
      <c r="E123" s="1" t="s">
        <v>11</v>
      </c>
      <c r="F123" s="1" t="s">
        <v>132</v>
      </c>
      <c r="G123" s="1"/>
      <c r="H123" s="1" t="s">
        <v>132</v>
      </c>
      <c r="I123" s="1"/>
      <c r="J123" s="1">
        <v>0</v>
      </c>
      <c r="K123" s="1">
        <v>0</v>
      </c>
      <c r="L123" s="1" t="s">
        <v>133</v>
      </c>
      <c r="M123" s="17">
        <v>0</v>
      </c>
      <c r="N123" s="17"/>
      <c r="O123" s="17">
        <v>0</v>
      </c>
      <c r="P123" s="17"/>
      <c r="Q123" s="17" t="str">
        <f t="shared" si="2"/>
        <v>403294DOR</v>
      </c>
      <c r="R123" s="17" t="str">
        <f t="shared" si="3"/>
        <v>403294PFR</v>
      </c>
      <c r="S123" s="17" t="s">
        <v>180</v>
      </c>
      <c r="T123" s="17" t="s">
        <v>181</v>
      </c>
    </row>
    <row r="124" spans="1:20" x14ac:dyDescent="0.2">
      <c r="A124" s="18">
        <v>44756</v>
      </c>
      <c r="B124" s="18" t="s">
        <v>9</v>
      </c>
      <c r="C124" s="14">
        <v>403476</v>
      </c>
      <c r="D124" s="14">
        <v>1</v>
      </c>
      <c r="E124" s="14" t="s">
        <v>8</v>
      </c>
      <c r="F124" s="14" t="s">
        <v>132</v>
      </c>
      <c r="G124" s="14"/>
      <c r="H124" s="14" t="s">
        <v>132</v>
      </c>
      <c r="I124" s="14"/>
      <c r="J124" s="1">
        <v>0</v>
      </c>
      <c r="K124" s="1">
        <v>0</v>
      </c>
      <c r="L124" s="1" t="s">
        <v>133</v>
      </c>
      <c r="M124" s="17">
        <v>0</v>
      </c>
      <c r="N124" s="17"/>
      <c r="O124" s="17">
        <v>0</v>
      </c>
      <c r="P124" s="17"/>
      <c r="Q124" s="17" t="str">
        <f t="shared" si="2"/>
        <v>403476DOL</v>
      </c>
      <c r="R124" s="17" t="str">
        <f t="shared" si="3"/>
        <v>403476PFL</v>
      </c>
      <c r="S124" s="17" t="s">
        <v>180</v>
      </c>
      <c r="T124" s="17" t="s">
        <v>181</v>
      </c>
    </row>
    <row r="125" spans="1:20" x14ac:dyDescent="0.2">
      <c r="A125" s="15">
        <v>44756</v>
      </c>
      <c r="B125" s="18" t="s">
        <v>9</v>
      </c>
      <c r="C125" s="1">
        <v>403476</v>
      </c>
      <c r="D125" s="14">
        <v>1</v>
      </c>
      <c r="E125" s="1" t="s">
        <v>11</v>
      </c>
      <c r="F125" s="1" t="s">
        <v>153</v>
      </c>
      <c r="G125" s="1"/>
      <c r="H125" s="1" t="s">
        <v>132</v>
      </c>
      <c r="I125" s="1"/>
      <c r="J125" s="1">
        <v>1</v>
      </c>
      <c r="K125" s="1">
        <v>0</v>
      </c>
      <c r="L125" s="1">
        <v>1</v>
      </c>
      <c r="M125" s="17">
        <v>0</v>
      </c>
      <c r="N125" s="17"/>
      <c r="O125" s="17">
        <v>0</v>
      </c>
      <c r="P125" s="17"/>
      <c r="Q125" s="17" t="str">
        <f t="shared" si="2"/>
        <v>403476DOR</v>
      </c>
      <c r="R125" s="17" t="str">
        <f t="shared" si="3"/>
        <v>403476PFR</v>
      </c>
      <c r="S125" s="17" t="s">
        <v>180</v>
      </c>
      <c r="T125" s="17" t="s">
        <v>181</v>
      </c>
    </row>
    <row r="126" spans="1:20" x14ac:dyDescent="0.2">
      <c r="A126" s="18">
        <v>44742</v>
      </c>
      <c r="B126" s="18" t="s">
        <v>9</v>
      </c>
      <c r="C126" s="14">
        <v>403585</v>
      </c>
      <c r="D126" s="14">
        <v>2</v>
      </c>
      <c r="E126" s="14" t="s">
        <v>8</v>
      </c>
      <c r="F126" s="14" t="s">
        <v>140</v>
      </c>
      <c r="G126" s="14"/>
      <c r="H126" s="14" t="s">
        <v>132</v>
      </c>
      <c r="I126" s="14"/>
      <c r="J126" s="1">
        <v>1</v>
      </c>
      <c r="K126" s="1">
        <v>0</v>
      </c>
      <c r="L126" s="1">
        <v>1</v>
      </c>
      <c r="M126" s="17">
        <v>0</v>
      </c>
      <c r="N126" s="17"/>
      <c r="O126" s="17">
        <v>0</v>
      </c>
      <c r="P126" s="17"/>
      <c r="Q126" s="17" t="str">
        <f t="shared" si="2"/>
        <v>403585DOL</v>
      </c>
      <c r="R126" s="17" t="str">
        <f t="shared" si="3"/>
        <v>403585PFL</v>
      </c>
      <c r="S126" s="17" t="s">
        <v>180</v>
      </c>
      <c r="T126" s="17" t="s">
        <v>181</v>
      </c>
    </row>
    <row r="127" spans="1:20" x14ac:dyDescent="0.2">
      <c r="A127" s="15">
        <v>44742</v>
      </c>
      <c r="B127" s="18" t="s">
        <v>9</v>
      </c>
      <c r="C127" s="1">
        <v>403585</v>
      </c>
      <c r="D127" s="14">
        <v>2</v>
      </c>
      <c r="E127" s="1" t="s">
        <v>11</v>
      </c>
      <c r="F127" s="1" t="s">
        <v>140</v>
      </c>
      <c r="G127" s="1"/>
      <c r="H127" s="1" t="s">
        <v>134</v>
      </c>
      <c r="I127" s="1"/>
      <c r="J127" s="1">
        <v>1</v>
      </c>
      <c r="K127" s="1">
        <v>1</v>
      </c>
      <c r="L127" s="1">
        <v>1</v>
      </c>
      <c r="M127" s="17">
        <v>1</v>
      </c>
      <c r="N127" s="17"/>
      <c r="O127" s="17">
        <v>1</v>
      </c>
      <c r="P127" s="17"/>
      <c r="Q127" s="17" t="str">
        <f t="shared" si="2"/>
        <v>403585DOR</v>
      </c>
      <c r="R127" s="17" t="str">
        <f t="shared" si="3"/>
        <v>403585PFR</v>
      </c>
      <c r="S127" s="17" t="s">
        <v>180</v>
      </c>
      <c r="T127" s="17" t="s">
        <v>181</v>
      </c>
    </row>
    <row r="128" spans="1:20" x14ac:dyDescent="0.2">
      <c r="A128" s="18">
        <v>44714</v>
      </c>
      <c r="B128" s="18" t="s">
        <v>9</v>
      </c>
      <c r="C128" s="14">
        <v>403625</v>
      </c>
      <c r="D128" s="14">
        <v>1</v>
      </c>
      <c r="E128" s="14" t="s">
        <v>8</v>
      </c>
      <c r="F128" s="14" t="s">
        <v>140</v>
      </c>
      <c r="G128" s="14"/>
      <c r="H128" s="14" t="s">
        <v>132</v>
      </c>
      <c r="I128" s="14"/>
      <c r="J128" s="1">
        <v>1</v>
      </c>
      <c r="K128" s="1">
        <v>0</v>
      </c>
      <c r="L128" s="1">
        <v>1</v>
      </c>
      <c r="M128" s="17">
        <v>0</v>
      </c>
      <c r="N128" s="17"/>
      <c r="O128" s="17">
        <v>0</v>
      </c>
      <c r="P128" s="17"/>
      <c r="Q128" s="17" t="str">
        <f t="shared" si="2"/>
        <v>403625DOL</v>
      </c>
      <c r="R128" s="17" t="str">
        <f t="shared" si="3"/>
        <v>403625PFL</v>
      </c>
      <c r="S128" s="17" t="s">
        <v>180</v>
      </c>
      <c r="T128" s="17" t="s">
        <v>181</v>
      </c>
    </row>
    <row r="129" spans="1:20" x14ac:dyDescent="0.2">
      <c r="A129" s="15">
        <v>44714</v>
      </c>
      <c r="B129" s="18" t="s">
        <v>9</v>
      </c>
      <c r="C129" s="1">
        <v>403625</v>
      </c>
      <c r="D129" s="14">
        <v>1</v>
      </c>
      <c r="E129" s="1" t="s">
        <v>11</v>
      </c>
      <c r="F129" s="1" t="s">
        <v>132</v>
      </c>
      <c r="G129" s="1"/>
      <c r="H129" s="1" t="s">
        <v>140</v>
      </c>
      <c r="I129" s="1"/>
      <c r="J129" s="1">
        <v>0</v>
      </c>
      <c r="K129" s="1">
        <v>1</v>
      </c>
      <c r="L129" s="1" t="s">
        <v>133</v>
      </c>
      <c r="M129" s="17">
        <v>1</v>
      </c>
      <c r="N129" s="17"/>
      <c r="O129" s="17">
        <v>1</v>
      </c>
      <c r="P129" s="17"/>
      <c r="Q129" s="17" t="str">
        <f t="shared" si="2"/>
        <v>403625DOR</v>
      </c>
      <c r="R129" s="17" t="str">
        <f t="shared" si="3"/>
        <v>403625PFR</v>
      </c>
      <c r="S129" s="17" t="s">
        <v>180</v>
      </c>
      <c r="T129" s="17" t="s">
        <v>181</v>
      </c>
    </row>
    <row r="130" spans="1:20" x14ac:dyDescent="0.2">
      <c r="A130" s="18">
        <v>44749</v>
      </c>
      <c r="B130" s="18" t="s">
        <v>9</v>
      </c>
      <c r="C130" s="14">
        <v>403708</v>
      </c>
      <c r="D130" s="14">
        <v>2</v>
      </c>
      <c r="E130" s="14" t="s">
        <v>8</v>
      </c>
      <c r="F130" s="14" t="s">
        <v>142</v>
      </c>
      <c r="G130" s="14"/>
      <c r="H130" s="14" t="s">
        <v>132</v>
      </c>
      <c r="I130" s="14"/>
      <c r="J130" s="1">
        <v>1</v>
      </c>
      <c r="K130" s="1">
        <v>0</v>
      </c>
      <c r="L130" s="1">
        <v>1</v>
      </c>
      <c r="M130" s="17">
        <v>0</v>
      </c>
      <c r="N130" s="17"/>
      <c r="O130" s="17">
        <v>0</v>
      </c>
      <c r="P130" s="17"/>
      <c r="Q130" s="17" t="str">
        <f t="shared" si="2"/>
        <v>403708DOL</v>
      </c>
      <c r="R130" s="17" t="str">
        <f t="shared" si="3"/>
        <v>403708PFL</v>
      </c>
      <c r="S130" s="17" t="s">
        <v>180</v>
      </c>
      <c r="T130" s="17" t="s">
        <v>181</v>
      </c>
    </row>
    <row r="131" spans="1:20" x14ac:dyDescent="0.2">
      <c r="A131" s="15">
        <v>44749</v>
      </c>
      <c r="B131" s="18" t="s">
        <v>9</v>
      </c>
      <c r="C131" s="1">
        <v>403708</v>
      </c>
      <c r="D131" s="14">
        <v>2</v>
      </c>
      <c r="E131" s="1" t="s">
        <v>11</v>
      </c>
      <c r="F131" s="1" t="s">
        <v>132</v>
      </c>
      <c r="G131" s="1"/>
      <c r="H131" s="1" t="s">
        <v>132</v>
      </c>
      <c r="I131" s="1"/>
      <c r="J131" s="1">
        <v>0</v>
      </c>
      <c r="K131" s="1">
        <v>0</v>
      </c>
      <c r="L131" s="1" t="s">
        <v>133</v>
      </c>
      <c r="M131" s="17">
        <v>0</v>
      </c>
      <c r="N131" s="17"/>
      <c r="O131" s="17">
        <v>0</v>
      </c>
      <c r="P131" s="17"/>
      <c r="Q131" s="17" t="str">
        <f t="shared" ref="Q131:Q194" si="4">C131&amp;S131&amp;E131</f>
        <v>403708DOR</v>
      </c>
      <c r="R131" s="17" t="str">
        <f t="shared" ref="R131:R194" si="5">C131&amp;T131&amp;E131</f>
        <v>403708PFR</v>
      </c>
      <c r="S131" s="17" t="s">
        <v>180</v>
      </c>
      <c r="T131" s="17" t="s">
        <v>181</v>
      </c>
    </row>
    <row r="132" spans="1:20" x14ac:dyDescent="0.2">
      <c r="A132" s="18">
        <v>44736</v>
      </c>
      <c r="B132" s="18" t="s">
        <v>9</v>
      </c>
      <c r="C132" s="14">
        <v>403886</v>
      </c>
      <c r="D132" s="14">
        <v>3</v>
      </c>
      <c r="E132" s="14" t="s">
        <v>11</v>
      </c>
      <c r="F132" s="14" t="s">
        <v>139</v>
      </c>
      <c r="G132" s="14"/>
      <c r="H132" s="14" t="s">
        <v>132</v>
      </c>
      <c r="I132" s="14"/>
      <c r="J132" s="1">
        <v>1</v>
      </c>
      <c r="K132" s="1">
        <v>0</v>
      </c>
      <c r="L132" s="1">
        <v>1</v>
      </c>
      <c r="M132" s="17">
        <v>0</v>
      </c>
      <c r="N132" s="17"/>
      <c r="O132" s="17">
        <v>0</v>
      </c>
      <c r="P132" s="17"/>
      <c r="Q132" s="17" t="str">
        <f t="shared" si="4"/>
        <v>403886DOR</v>
      </c>
      <c r="R132" s="17" t="str">
        <f t="shared" si="5"/>
        <v>403886PFR</v>
      </c>
      <c r="S132" s="17" t="s">
        <v>180</v>
      </c>
      <c r="T132" s="17" t="s">
        <v>181</v>
      </c>
    </row>
    <row r="133" spans="1:20" x14ac:dyDescent="0.2">
      <c r="A133" s="15">
        <v>44736</v>
      </c>
      <c r="B133" s="18" t="s">
        <v>9</v>
      </c>
      <c r="C133" s="1">
        <v>403886</v>
      </c>
      <c r="D133" s="14">
        <v>3</v>
      </c>
      <c r="E133" s="1" t="s">
        <v>11</v>
      </c>
      <c r="F133" s="1" t="s">
        <v>140</v>
      </c>
      <c r="G133" s="1"/>
      <c r="H133" s="1" t="s">
        <v>140</v>
      </c>
      <c r="I133" s="1"/>
      <c r="J133" s="1">
        <v>1</v>
      </c>
      <c r="K133" s="1">
        <v>1</v>
      </c>
      <c r="L133" s="1">
        <v>0</v>
      </c>
      <c r="M133" s="17">
        <v>0</v>
      </c>
      <c r="N133" s="17"/>
      <c r="O133" s="17">
        <v>1</v>
      </c>
      <c r="P133" s="17"/>
      <c r="Q133" s="17" t="str">
        <f t="shared" si="4"/>
        <v>403886DOR</v>
      </c>
      <c r="R133" s="17" t="str">
        <f t="shared" si="5"/>
        <v>403886PFR</v>
      </c>
      <c r="S133" s="17" t="s">
        <v>180</v>
      </c>
      <c r="T133" s="17" t="s">
        <v>181</v>
      </c>
    </row>
    <row r="134" spans="1:20" x14ac:dyDescent="0.2">
      <c r="A134" s="18">
        <v>44742</v>
      </c>
      <c r="B134" s="18" t="s">
        <v>9</v>
      </c>
      <c r="C134" s="14">
        <v>403989</v>
      </c>
      <c r="D134" s="14">
        <v>2</v>
      </c>
      <c r="E134" s="14" t="s">
        <v>8</v>
      </c>
      <c r="F134" s="14" t="s">
        <v>134</v>
      </c>
      <c r="G134" s="14"/>
      <c r="H134" s="14" t="s">
        <v>140</v>
      </c>
      <c r="I134" s="14"/>
      <c r="J134" s="1">
        <v>1</v>
      </c>
      <c r="K134" s="1">
        <v>1</v>
      </c>
      <c r="L134" s="1">
        <v>1</v>
      </c>
      <c r="M134" s="17">
        <v>1</v>
      </c>
      <c r="N134" s="17"/>
      <c r="O134" s="17">
        <v>1</v>
      </c>
      <c r="P134" s="17"/>
      <c r="Q134" s="17" t="str">
        <f t="shared" si="4"/>
        <v>403989DOL</v>
      </c>
      <c r="R134" s="17" t="str">
        <f t="shared" si="5"/>
        <v>403989PFL</v>
      </c>
      <c r="S134" s="17" t="s">
        <v>180</v>
      </c>
      <c r="T134" s="17" t="s">
        <v>181</v>
      </c>
    </row>
    <row r="135" spans="1:20" x14ac:dyDescent="0.2">
      <c r="A135" s="15">
        <v>44742</v>
      </c>
      <c r="B135" s="18" t="s">
        <v>9</v>
      </c>
      <c r="C135" s="1">
        <v>403989</v>
      </c>
      <c r="D135" s="14">
        <v>2</v>
      </c>
      <c r="E135" s="1" t="s">
        <v>11</v>
      </c>
      <c r="F135" s="1" t="s">
        <v>138</v>
      </c>
      <c r="G135" s="1" t="s">
        <v>140</v>
      </c>
      <c r="H135" s="1" t="s">
        <v>134</v>
      </c>
      <c r="I135" s="1"/>
      <c r="J135" s="1">
        <v>1</v>
      </c>
      <c r="K135" s="1">
        <v>1</v>
      </c>
      <c r="L135" s="1">
        <v>1</v>
      </c>
      <c r="M135" s="17">
        <v>1</v>
      </c>
      <c r="N135" s="17"/>
      <c r="O135" s="17">
        <v>1</v>
      </c>
      <c r="P135" s="17"/>
      <c r="Q135" s="17" t="str">
        <f t="shared" si="4"/>
        <v>403989DOR</v>
      </c>
      <c r="R135" s="17" t="str">
        <f t="shared" si="5"/>
        <v>403989PFR</v>
      </c>
      <c r="S135" s="17" t="s">
        <v>180</v>
      </c>
      <c r="T135" s="17" t="s">
        <v>181</v>
      </c>
    </row>
    <row r="136" spans="1:20" x14ac:dyDescent="0.2">
      <c r="A136" s="18">
        <v>44708</v>
      </c>
      <c r="B136" s="18" t="s">
        <v>9</v>
      </c>
      <c r="C136" s="14">
        <v>404166</v>
      </c>
      <c r="D136" s="14">
        <v>2</v>
      </c>
      <c r="E136" s="14" t="s">
        <v>8</v>
      </c>
      <c r="F136" s="14" t="s">
        <v>132</v>
      </c>
      <c r="G136" s="14"/>
      <c r="H136" s="14" t="s">
        <v>132</v>
      </c>
      <c r="I136" s="14"/>
      <c r="J136" s="1">
        <v>0</v>
      </c>
      <c r="K136" s="1">
        <v>0</v>
      </c>
      <c r="L136" s="1" t="s">
        <v>133</v>
      </c>
      <c r="M136" s="17">
        <v>0</v>
      </c>
      <c r="N136" s="17"/>
      <c r="O136" s="17">
        <v>0</v>
      </c>
      <c r="P136" s="17"/>
      <c r="Q136" s="17" t="str">
        <f t="shared" si="4"/>
        <v>404166DOL</v>
      </c>
      <c r="R136" s="17" t="str">
        <f t="shared" si="5"/>
        <v>404166PFL</v>
      </c>
      <c r="S136" s="17" t="s">
        <v>180</v>
      </c>
      <c r="T136" s="17" t="s">
        <v>181</v>
      </c>
    </row>
    <row r="137" spans="1:20" x14ac:dyDescent="0.2">
      <c r="A137" s="15">
        <v>44708</v>
      </c>
      <c r="B137" s="18" t="s">
        <v>9</v>
      </c>
      <c r="C137" s="1">
        <v>404166</v>
      </c>
      <c r="D137" s="14">
        <v>2</v>
      </c>
      <c r="E137" s="1" t="s">
        <v>11</v>
      </c>
      <c r="F137" s="1" t="s">
        <v>140</v>
      </c>
      <c r="G137" s="1"/>
      <c r="H137" s="1" t="s">
        <v>132</v>
      </c>
      <c r="I137" s="1"/>
      <c r="J137" s="1">
        <v>1</v>
      </c>
      <c r="K137" s="1">
        <v>0</v>
      </c>
      <c r="L137" s="1">
        <v>1</v>
      </c>
      <c r="M137" s="17">
        <v>0</v>
      </c>
      <c r="N137" s="17"/>
      <c r="O137" s="17">
        <v>0</v>
      </c>
      <c r="P137" s="17"/>
      <c r="Q137" s="17" t="str">
        <f t="shared" si="4"/>
        <v>404166DOR</v>
      </c>
      <c r="R137" s="17" t="str">
        <f t="shared" si="5"/>
        <v>404166PFR</v>
      </c>
      <c r="S137" s="17" t="s">
        <v>180</v>
      </c>
      <c r="T137" s="17" t="s">
        <v>181</v>
      </c>
    </row>
    <row r="138" spans="1:20" x14ac:dyDescent="0.2">
      <c r="A138" s="18">
        <v>44714</v>
      </c>
      <c r="B138" s="18" t="s">
        <v>9</v>
      </c>
      <c r="C138" s="14">
        <v>404326</v>
      </c>
      <c r="D138" s="14">
        <v>1</v>
      </c>
      <c r="E138" s="14" t="s">
        <v>8</v>
      </c>
      <c r="F138" s="14" t="s">
        <v>139</v>
      </c>
      <c r="G138" s="14"/>
      <c r="H138" s="14" t="s">
        <v>132</v>
      </c>
      <c r="I138" s="14"/>
      <c r="J138" s="1">
        <v>1</v>
      </c>
      <c r="K138" s="1">
        <v>0</v>
      </c>
      <c r="L138" s="1">
        <v>1</v>
      </c>
      <c r="M138" s="17">
        <v>0</v>
      </c>
      <c r="N138" s="17"/>
      <c r="O138" s="17">
        <v>0</v>
      </c>
      <c r="P138" s="17"/>
      <c r="Q138" s="17" t="str">
        <f t="shared" si="4"/>
        <v>404326DOL</v>
      </c>
      <c r="R138" s="17" t="str">
        <f t="shared" si="5"/>
        <v>404326PFL</v>
      </c>
      <c r="S138" s="17" t="s">
        <v>180</v>
      </c>
      <c r="T138" s="17" t="s">
        <v>181</v>
      </c>
    </row>
    <row r="139" spans="1:20" x14ac:dyDescent="0.2">
      <c r="A139" s="15">
        <v>44714</v>
      </c>
      <c r="B139" s="18" t="s">
        <v>9</v>
      </c>
      <c r="C139" s="1">
        <v>404326</v>
      </c>
      <c r="D139" s="14">
        <v>1</v>
      </c>
      <c r="E139" s="1" t="s">
        <v>11</v>
      </c>
      <c r="F139" s="1" t="s">
        <v>132</v>
      </c>
      <c r="G139" s="1"/>
      <c r="H139" s="1" t="s">
        <v>132</v>
      </c>
      <c r="I139" s="1"/>
      <c r="J139" s="1">
        <v>0</v>
      </c>
      <c r="K139" s="1">
        <v>0</v>
      </c>
      <c r="L139" s="1" t="s">
        <v>133</v>
      </c>
      <c r="M139" s="17">
        <v>0</v>
      </c>
      <c r="N139" s="17"/>
      <c r="O139" s="17">
        <v>0</v>
      </c>
      <c r="P139" s="17"/>
      <c r="Q139" s="17" t="str">
        <f t="shared" si="4"/>
        <v>404326DOR</v>
      </c>
      <c r="R139" s="17" t="str">
        <f t="shared" si="5"/>
        <v>404326PFR</v>
      </c>
      <c r="S139" s="17" t="s">
        <v>180</v>
      </c>
      <c r="T139" s="17" t="s">
        <v>181</v>
      </c>
    </row>
    <row r="140" spans="1:20" x14ac:dyDescent="0.2">
      <c r="A140" s="18">
        <v>44708</v>
      </c>
      <c r="B140" s="18" t="s">
        <v>9</v>
      </c>
      <c r="C140" s="14">
        <v>404337</v>
      </c>
      <c r="D140" s="14">
        <v>1</v>
      </c>
      <c r="E140" s="14" t="s">
        <v>8</v>
      </c>
      <c r="F140" s="14" t="s">
        <v>132</v>
      </c>
      <c r="G140" s="14"/>
      <c r="H140" s="14" t="s">
        <v>132</v>
      </c>
      <c r="I140" s="14"/>
      <c r="J140" s="1">
        <v>0</v>
      </c>
      <c r="K140" s="1">
        <v>0</v>
      </c>
      <c r="L140" s="1" t="s">
        <v>133</v>
      </c>
      <c r="M140" s="17">
        <v>0</v>
      </c>
      <c r="N140" s="17"/>
      <c r="O140" s="17">
        <v>0</v>
      </c>
      <c r="P140" s="17"/>
      <c r="Q140" s="17" t="str">
        <f t="shared" si="4"/>
        <v>404337DOL</v>
      </c>
      <c r="R140" s="17" t="str">
        <f t="shared" si="5"/>
        <v>404337PFL</v>
      </c>
      <c r="S140" s="17" t="s">
        <v>180</v>
      </c>
      <c r="T140" s="17" t="s">
        <v>181</v>
      </c>
    </row>
    <row r="141" spans="1:20" x14ac:dyDescent="0.2">
      <c r="A141" s="15">
        <v>44708</v>
      </c>
      <c r="B141" s="18" t="s">
        <v>9</v>
      </c>
      <c r="C141" s="1">
        <v>404337</v>
      </c>
      <c r="D141" s="14">
        <v>1</v>
      </c>
      <c r="E141" s="1" t="s">
        <v>11</v>
      </c>
      <c r="F141" s="1" t="s">
        <v>139</v>
      </c>
      <c r="G141" s="1"/>
      <c r="H141" s="1" t="s">
        <v>132</v>
      </c>
      <c r="I141" s="1"/>
      <c r="J141" s="1">
        <v>1</v>
      </c>
      <c r="K141" s="1">
        <v>0</v>
      </c>
      <c r="L141" s="1">
        <v>1</v>
      </c>
      <c r="M141" s="17">
        <v>0</v>
      </c>
      <c r="N141" s="17"/>
      <c r="O141" s="17">
        <v>0</v>
      </c>
      <c r="P141" s="17"/>
      <c r="Q141" s="17" t="str">
        <f t="shared" si="4"/>
        <v>404337DOR</v>
      </c>
      <c r="R141" s="17" t="str">
        <f t="shared" si="5"/>
        <v>404337PFR</v>
      </c>
      <c r="S141" s="17" t="s">
        <v>180</v>
      </c>
      <c r="T141" s="17" t="s">
        <v>181</v>
      </c>
    </row>
    <row r="142" spans="1:20" x14ac:dyDescent="0.2">
      <c r="A142" s="18">
        <v>44736</v>
      </c>
      <c r="B142" s="18" t="s">
        <v>9</v>
      </c>
      <c r="C142" s="14">
        <v>404344</v>
      </c>
      <c r="D142" s="14">
        <v>2</v>
      </c>
      <c r="E142" s="14" t="s">
        <v>8</v>
      </c>
      <c r="F142" s="14" t="s">
        <v>138</v>
      </c>
      <c r="G142" s="14"/>
      <c r="H142" s="14" t="s">
        <v>140</v>
      </c>
      <c r="I142" s="14"/>
      <c r="J142" s="1">
        <v>1</v>
      </c>
      <c r="K142" s="1">
        <v>1</v>
      </c>
      <c r="L142" s="1">
        <v>1</v>
      </c>
      <c r="M142" s="17">
        <v>1</v>
      </c>
      <c r="N142" s="17"/>
      <c r="O142" s="17">
        <v>1</v>
      </c>
      <c r="P142" s="17"/>
      <c r="Q142" s="17" t="str">
        <f t="shared" si="4"/>
        <v>404344DOL</v>
      </c>
      <c r="R142" s="17" t="str">
        <f t="shared" si="5"/>
        <v>404344PFL</v>
      </c>
      <c r="S142" s="17" t="s">
        <v>180</v>
      </c>
      <c r="T142" s="17" t="s">
        <v>181</v>
      </c>
    </row>
    <row r="143" spans="1:20" x14ac:dyDescent="0.2">
      <c r="A143" s="15">
        <v>44736</v>
      </c>
      <c r="B143" s="18" t="s">
        <v>9</v>
      </c>
      <c r="C143" s="1">
        <v>404344</v>
      </c>
      <c r="D143" s="14">
        <v>2</v>
      </c>
      <c r="E143" s="1" t="s">
        <v>11</v>
      </c>
      <c r="F143" s="1" t="s">
        <v>143</v>
      </c>
      <c r="G143" s="1"/>
      <c r="H143" s="1" t="s">
        <v>140</v>
      </c>
      <c r="I143" s="1"/>
      <c r="J143" s="1">
        <v>1</v>
      </c>
      <c r="K143" s="1">
        <v>1</v>
      </c>
      <c r="L143" s="1">
        <v>1</v>
      </c>
      <c r="M143" s="17">
        <v>1</v>
      </c>
      <c r="N143" s="17"/>
      <c r="O143" s="17">
        <v>1</v>
      </c>
      <c r="P143" s="17"/>
      <c r="Q143" s="17" t="str">
        <f t="shared" si="4"/>
        <v>404344DOR</v>
      </c>
      <c r="R143" s="17" t="str">
        <f t="shared" si="5"/>
        <v>404344PFR</v>
      </c>
      <c r="S143" s="17" t="s">
        <v>180</v>
      </c>
      <c r="T143" s="17" t="s">
        <v>181</v>
      </c>
    </row>
    <row r="144" spans="1:20" x14ac:dyDescent="0.2">
      <c r="A144" s="18">
        <v>44756</v>
      </c>
      <c r="B144" s="18" t="s">
        <v>9</v>
      </c>
      <c r="C144" s="14">
        <v>404623</v>
      </c>
      <c r="D144" s="14">
        <v>1</v>
      </c>
      <c r="E144" s="14" t="s">
        <v>8</v>
      </c>
      <c r="F144" s="14" t="s">
        <v>139</v>
      </c>
      <c r="G144" s="14"/>
      <c r="H144" s="1" t="s">
        <v>139</v>
      </c>
      <c r="I144" s="14"/>
      <c r="J144" s="1">
        <v>1</v>
      </c>
      <c r="K144" s="1">
        <v>1</v>
      </c>
      <c r="L144" s="1">
        <v>0</v>
      </c>
      <c r="M144" s="17">
        <v>0</v>
      </c>
      <c r="N144" s="17"/>
      <c r="O144" s="17">
        <v>1</v>
      </c>
      <c r="P144" s="17"/>
      <c r="Q144" s="17" t="str">
        <f t="shared" si="4"/>
        <v>404623DOL</v>
      </c>
      <c r="R144" s="17" t="str">
        <f t="shared" si="5"/>
        <v>404623PFL</v>
      </c>
      <c r="S144" s="17" t="s">
        <v>180</v>
      </c>
      <c r="T144" s="17" t="s">
        <v>181</v>
      </c>
    </row>
    <row r="145" spans="1:20" x14ac:dyDescent="0.2">
      <c r="A145" s="15">
        <v>44756</v>
      </c>
      <c r="B145" s="18" t="s">
        <v>9</v>
      </c>
      <c r="C145" s="1">
        <v>404623</v>
      </c>
      <c r="D145" s="14">
        <v>1</v>
      </c>
      <c r="E145" s="1" t="s">
        <v>11</v>
      </c>
      <c r="F145" s="1" t="s">
        <v>132</v>
      </c>
      <c r="G145" s="1"/>
      <c r="H145" s="1" t="s">
        <v>132</v>
      </c>
      <c r="I145" s="1"/>
      <c r="J145" s="1">
        <v>0</v>
      </c>
      <c r="K145" s="1">
        <v>0</v>
      </c>
      <c r="L145" s="1" t="s">
        <v>133</v>
      </c>
      <c r="M145" s="17">
        <v>0</v>
      </c>
      <c r="N145" s="17"/>
      <c r="O145" s="17">
        <v>0</v>
      </c>
      <c r="P145" s="17"/>
      <c r="Q145" s="17" t="str">
        <f t="shared" si="4"/>
        <v>404623DOR</v>
      </c>
      <c r="R145" s="17" t="str">
        <f t="shared" si="5"/>
        <v>404623PFR</v>
      </c>
      <c r="S145" s="17" t="s">
        <v>180</v>
      </c>
      <c r="T145" s="17" t="s">
        <v>181</v>
      </c>
    </row>
    <row r="146" spans="1:20" x14ac:dyDescent="0.2">
      <c r="A146" s="18">
        <v>44742</v>
      </c>
      <c r="B146" s="18" t="s">
        <v>9</v>
      </c>
      <c r="C146" s="14">
        <v>404717</v>
      </c>
      <c r="D146" s="14">
        <v>3</v>
      </c>
      <c r="E146" s="14" t="s">
        <v>8</v>
      </c>
      <c r="F146" s="14" t="s">
        <v>139</v>
      </c>
      <c r="G146" s="14"/>
      <c r="H146" s="14" t="s">
        <v>132</v>
      </c>
      <c r="I146" s="14"/>
      <c r="J146" s="1">
        <v>1</v>
      </c>
      <c r="K146" s="1">
        <v>0</v>
      </c>
      <c r="L146" s="1">
        <v>1</v>
      </c>
      <c r="M146" s="17">
        <v>0</v>
      </c>
      <c r="N146" s="17"/>
      <c r="O146" s="17">
        <v>0</v>
      </c>
      <c r="P146" s="17"/>
      <c r="Q146" s="17" t="str">
        <f t="shared" si="4"/>
        <v>404717DOL</v>
      </c>
      <c r="R146" s="17" t="str">
        <f t="shared" si="5"/>
        <v>404717PFL</v>
      </c>
      <c r="S146" s="17" t="s">
        <v>180</v>
      </c>
      <c r="T146" s="17" t="s">
        <v>181</v>
      </c>
    </row>
    <row r="147" spans="1:20" x14ac:dyDescent="0.2">
      <c r="A147" s="15">
        <v>44742</v>
      </c>
      <c r="B147" s="18" t="s">
        <v>9</v>
      </c>
      <c r="C147" s="1">
        <v>404717</v>
      </c>
      <c r="D147" s="14">
        <v>3</v>
      </c>
      <c r="E147" s="1" t="s">
        <v>11</v>
      </c>
      <c r="F147" s="1" t="s">
        <v>139</v>
      </c>
      <c r="G147" s="1"/>
      <c r="H147" s="1" t="s">
        <v>132</v>
      </c>
      <c r="I147" s="1"/>
      <c r="J147" s="1">
        <v>1</v>
      </c>
      <c r="K147" s="1">
        <v>0</v>
      </c>
      <c r="L147" s="1">
        <v>1</v>
      </c>
      <c r="M147" s="17">
        <v>0</v>
      </c>
      <c r="N147" s="17"/>
      <c r="O147" s="17">
        <v>0</v>
      </c>
      <c r="P147" s="17"/>
      <c r="Q147" s="17" t="str">
        <f t="shared" si="4"/>
        <v>404717DOR</v>
      </c>
      <c r="R147" s="17" t="str">
        <f t="shared" si="5"/>
        <v>404717PFR</v>
      </c>
      <c r="S147" s="17" t="s">
        <v>180</v>
      </c>
      <c r="T147" s="17" t="s">
        <v>181</v>
      </c>
    </row>
    <row r="148" spans="1:20" x14ac:dyDescent="0.2">
      <c r="A148" s="18">
        <v>44736</v>
      </c>
      <c r="B148" s="18" t="s">
        <v>9</v>
      </c>
      <c r="C148" s="14">
        <v>405414</v>
      </c>
      <c r="D148" s="14">
        <v>2</v>
      </c>
      <c r="E148" s="14" t="s">
        <v>8</v>
      </c>
      <c r="F148" s="14" t="s">
        <v>134</v>
      </c>
      <c r="G148" s="14"/>
      <c r="H148" s="14" t="s">
        <v>132</v>
      </c>
      <c r="I148" s="14"/>
      <c r="J148" s="1">
        <v>1</v>
      </c>
      <c r="K148" s="1">
        <v>0</v>
      </c>
      <c r="L148" s="1">
        <v>1</v>
      </c>
      <c r="M148" s="17">
        <v>0</v>
      </c>
      <c r="N148" s="17"/>
      <c r="O148" s="17">
        <v>0</v>
      </c>
      <c r="P148" s="17"/>
      <c r="Q148" s="17" t="str">
        <f t="shared" si="4"/>
        <v>405414DOL</v>
      </c>
      <c r="R148" s="17" t="str">
        <f t="shared" si="5"/>
        <v>405414PFL</v>
      </c>
      <c r="S148" s="17" t="s">
        <v>180</v>
      </c>
      <c r="T148" s="17" t="s">
        <v>181</v>
      </c>
    </row>
    <row r="149" spans="1:20" x14ac:dyDescent="0.2">
      <c r="A149" s="15">
        <v>44736</v>
      </c>
      <c r="B149" s="18" t="s">
        <v>9</v>
      </c>
      <c r="C149" s="1">
        <v>405414</v>
      </c>
      <c r="D149" s="14">
        <v>2</v>
      </c>
      <c r="E149" s="1" t="s">
        <v>11</v>
      </c>
      <c r="F149" s="1" t="s">
        <v>134</v>
      </c>
      <c r="G149" s="1"/>
      <c r="H149" s="1" t="s">
        <v>132</v>
      </c>
      <c r="I149" s="1"/>
      <c r="J149" s="1">
        <v>1</v>
      </c>
      <c r="K149" s="1">
        <v>0</v>
      </c>
      <c r="L149" s="1">
        <v>1</v>
      </c>
      <c r="M149" s="17">
        <v>0</v>
      </c>
      <c r="N149" s="17"/>
      <c r="O149" s="17">
        <v>0</v>
      </c>
      <c r="P149" s="17"/>
      <c r="Q149" s="17" t="str">
        <f t="shared" si="4"/>
        <v>405414DOR</v>
      </c>
      <c r="R149" s="17" t="str">
        <f t="shared" si="5"/>
        <v>405414PFR</v>
      </c>
      <c r="S149" s="17" t="s">
        <v>180</v>
      </c>
      <c r="T149" s="17" t="s">
        <v>181</v>
      </c>
    </row>
    <row r="150" spans="1:20" x14ac:dyDescent="0.2">
      <c r="A150" s="18">
        <v>44708</v>
      </c>
      <c r="B150" s="18" t="s">
        <v>9</v>
      </c>
      <c r="C150" s="14">
        <v>405715</v>
      </c>
      <c r="D150" s="14">
        <v>1</v>
      </c>
      <c r="E150" s="14" t="s">
        <v>8</v>
      </c>
      <c r="F150" s="14" t="s">
        <v>140</v>
      </c>
      <c r="G150" s="14"/>
      <c r="H150" s="14" t="s">
        <v>132</v>
      </c>
      <c r="I150" s="14"/>
      <c r="J150" s="1">
        <v>1</v>
      </c>
      <c r="K150" s="1">
        <v>0</v>
      </c>
      <c r="L150" s="1">
        <v>1</v>
      </c>
      <c r="M150" s="17">
        <v>0</v>
      </c>
      <c r="N150" s="17"/>
      <c r="O150" s="17">
        <v>0</v>
      </c>
      <c r="P150" s="17"/>
      <c r="Q150" s="17" t="str">
        <f t="shared" si="4"/>
        <v>405715DOL</v>
      </c>
      <c r="R150" s="17" t="str">
        <f t="shared" si="5"/>
        <v>405715PFL</v>
      </c>
      <c r="S150" s="17" t="s">
        <v>180</v>
      </c>
      <c r="T150" s="17" t="s">
        <v>181</v>
      </c>
    </row>
    <row r="151" spans="1:20" x14ac:dyDescent="0.2">
      <c r="A151" s="15">
        <v>44708</v>
      </c>
      <c r="B151" s="18" t="s">
        <v>9</v>
      </c>
      <c r="C151" s="1">
        <v>405715</v>
      </c>
      <c r="D151" s="14">
        <v>1</v>
      </c>
      <c r="E151" s="1" t="s">
        <v>11</v>
      </c>
      <c r="F151" s="1" t="s">
        <v>132</v>
      </c>
      <c r="G151" s="1"/>
      <c r="H151" s="1" t="s">
        <v>140</v>
      </c>
      <c r="I151" s="1"/>
      <c r="J151" s="1">
        <v>0</v>
      </c>
      <c r="K151" s="1">
        <v>1</v>
      </c>
      <c r="L151" s="1" t="s">
        <v>133</v>
      </c>
      <c r="M151" s="17">
        <v>1</v>
      </c>
      <c r="N151" s="17"/>
      <c r="O151" s="17">
        <v>1</v>
      </c>
      <c r="P151" s="17"/>
      <c r="Q151" s="17" t="str">
        <f t="shared" si="4"/>
        <v>405715DOR</v>
      </c>
      <c r="R151" s="17" t="str">
        <f t="shared" si="5"/>
        <v>405715PFR</v>
      </c>
      <c r="S151" s="17" t="s">
        <v>180</v>
      </c>
      <c r="T151" s="17" t="s">
        <v>181</v>
      </c>
    </row>
    <row r="152" spans="1:20" x14ac:dyDescent="0.2">
      <c r="A152" s="18">
        <v>44721</v>
      </c>
      <c r="B152" s="18" t="s">
        <v>9</v>
      </c>
      <c r="C152" s="14">
        <v>700633</v>
      </c>
      <c r="D152" s="14">
        <v>3</v>
      </c>
      <c r="E152" s="14" t="s">
        <v>8</v>
      </c>
      <c r="F152" s="14" t="s">
        <v>152</v>
      </c>
      <c r="G152" s="14"/>
      <c r="H152" s="14" t="s">
        <v>140</v>
      </c>
      <c r="I152" s="14"/>
      <c r="J152" s="1">
        <v>1</v>
      </c>
      <c r="K152" s="1">
        <v>1</v>
      </c>
      <c r="L152" s="1">
        <v>1</v>
      </c>
      <c r="M152" s="17">
        <v>1</v>
      </c>
      <c r="N152" s="17"/>
      <c r="O152" s="17">
        <v>1</v>
      </c>
      <c r="P152" s="17"/>
      <c r="Q152" s="17" t="str">
        <f t="shared" si="4"/>
        <v>700633DOL</v>
      </c>
      <c r="R152" s="17" t="str">
        <f t="shared" si="5"/>
        <v>700633PFL</v>
      </c>
      <c r="S152" s="17" t="s">
        <v>180</v>
      </c>
      <c r="T152" s="17" t="s">
        <v>181</v>
      </c>
    </row>
    <row r="153" spans="1:20" x14ac:dyDescent="0.2">
      <c r="A153" s="15">
        <v>44721</v>
      </c>
      <c r="B153" s="18" t="s">
        <v>9</v>
      </c>
      <c r="C153" s="1">
        <v>700633</v>
      </c>
      <c r="D153" s="14">
        <v>3</v>
      </c>
      <c r="E153" s="1" t="s">
        <v>11</v>
      </c>
      <c r="F153" s="1" t="s">
        <v>132</v>
      </c>
      <c r="G153" s="1"/>
      <c r="H153" s="1" t="s">
        <v>132</v>
      </c>
      <c r="I153" s="1"/>
      <c r="J153" s="1">
        <v>0</v>
      </c>
      <c r="K153" s="1">
        <v>0</v>
      </c>
      <c r="L153" s="1" t="s">
        <v>133</v>
      </c>
      <c r="M153" s="17">
        <v>0</v>
      </c>
      <c r="N153" s="17"/>
      <c r="O153" s="17">
        <v>0</v>
      </c>
      <c r="P153" s="17"/>
      <c r="Q153" s="17" t="str">
        <f t="shared" si="4"/>
        <v>700633DOR</v>
      </c>
      <c r="R153" s="17" t="str">
        <f t="shared" si="5"/>
        <v>700633PFR</v>
      </c>
      <c r="S153" s="17" t="s">
        <v>180</v>
      </c>
      <c r="T153" s="17" t="s">
        <v>181</v>
      </c>
    </row>
    <row r="154" spans="1:20" x14ac:dyDescent="0.2">
      <c r="A154" s="18">
        <v>44736</v>
      </c>
      <c r="B154" s="18" t="s">
        <v>9</v>
      </c>
      <c r="C154" s="14">
        <v>701091</v>
      </c>
      <c r="D154" s="14">
        <v>1</v>
      </c>
      <c r="E154" s="14" t="s">
        <v>8</v>
      </c>
      <c r="F154" s="14" t="s">
        <v>154</v>
      </c>
      <c r="G154" s="14"/>
      <c r="H154" s="14" t="s">
        <v>132</v>
      </c>
      <c r="I154" s="14"/>
      <c r="J154" s="1">
        <v>1</v>
      </c>
      <c r="K154" s="1">
        <v>0</v>
      </c>
      <c r="L154" s="1">
        <v>1</v>
      </c>
      <c r="M154" s="17">
        <v>0</v>
      </c>
      <c r="N154" s="17"/>
      <c r="O154" s="17">
        <v>0</v>
      </c>
      <c r="P154" s="17"/>
      <c r="Q154" s="17" t="str">
        <f t="shared" si="4"/>
        <v>701091DOL</v>
      </c>
      <c r="R154" s="17" t="str">
        <f t="shared" si="5"/>
        <v>701091PFL</v>
      </c>
      <c r="S154" s="17" t="s">
        <v>180</v>
      </c>
      <c r="T154" s="17" t="s">
        <v>181</v>
      </c>
    </row>
    <row r="155" spans="1:20" x14ac:dyDescent="0.2">
      <c r="A155" s="15">
        <v>44736</v>
      </c>
      <c r="B155" s="18" t="s">
        <v>9</v>
      </c>
      <c r="C155" s="1">
        <v>701091</v>
      </c>
      <c r="D155" s="14">
        <v>1</v>
      </c>
      <c r="E155" s="1" t="s">
        <v>11</v>
      </c>
      <c r="F155" s="1" t="s">
        <v>140</v>
      </c>
      <c r="G155" s="1"/>
      <c r="H155" s="1" t="s">
        <v>132</v>
      </c>
      <c r="I155" s="1"/>
      <c r="J155" s="1">
        <v>1</v>
      </c>
      <c r="K155" s="1">
        <v>0</v>
      </c>
      <c r="L155" s="1">
        <v>1</v>
      </c>
      <c r="M155" s="17">
        <v>0</v>
      </c>
      <c r="N155" s="17"/>
      <c r="O155" s="17">
        <v>0</v>
      </c>
      <c r="P155" s="17"/>
      <c r="Q155" s="17" t="str">
        <f t="shared" si="4"/>
        <v>701091DOR</v>
      </c>
      <c r="R155" s="17" t="str">
        <f t="shared" si="5"/>
        <v>701091PFR</v>
      </c>
      <c r="S155" s="17" t="s">
        <v>180</v>
      </c>
      <c r="T155" s="17" t="s">
        <v>181</v>
      </c>
    </row>
    <row r="156" spans="1:20" x14ac:dyDescent="0.2">
      <c r="A156" s="18">
        <v>44736</v>
      </c>
      <c r="B156" s="18" t="s">
        <v>9</v>
      </c>
      <c r="C156" s="14">
        <v>701136</v>
      </c>
      <c r="D156" s="14">
        <v>1</v>
      </c>
      <c r="E156" s="14" t="s">
        <v>8</v>
      </c>
      <c r="F156" s="14" t="s">
        <v>132</v>
      </c>
      <c r="G156" s="14"/>
      <c r="H156" s="14" t="s">
        <v>132</v>
      </c>
      <c r="I156" s="14"/>
      <c r="J156" s="1">
        <v>0</v>
      </c>
      <c r="K156" s="1">
        <v>0</v>
      </c>
      <c r="L156" s="1" t="s">
        <v>133</v>
      </c>
      <c r="M156" s="17">
        <v>0</v>
      </c>
      <c r="N156" s="17"/>
      <c r="O156" s="17">
        <v>0</v>
      </c>
      <c r="P156" s="17"/>
      <c r="Q156" s="17" t="str">
        <f t="shared" si="4"/>
        <v>701136DOL</v>
      </c>
      <c r="R156" s="17" t="str">
        <f t="shared" si="5"/>
        <v>701136PFL</v>
      </c>
      <c r="S156" s="17" t="s">
        <v>180</v>
      </c>
      <c r="T156" s="17" t="s">
        <v>181</v>
      </c>
    </row>
    <row r="157" spans="1:20" x14ac:dyDescent="0.2">
      <c r="A157" s="15">
        <v>44736</v>
      </c>
      <c r="B157" s="18" t="s">
        <v>9</v>
      </c>
      <c r="C157" s="1">
        <v>701136</v>
      </c>
      <c r="D157" s="14">
        <v>1</v>
      </c>
      <c r="E157" s="1" t="s">
        <v>11</v>
      </c>
      <c r="F157" s="1" t="s">
        <v>135</v>
      </c>
      <c r="G157" s="1" t="s">
        <v>152</v>
      </c>
      <c r="H157" s="1" t="s">
        <v>132</v>
      </c>
      <c r="I157" s="1"/>
      <c r="J157" s="1">
        <v>1</v>
      </c>
      <c r="K157" s="1">
        <v>0</v>
      </c>
      <c r="L157" s="1">
        <v>1</v>
      </c>
      <c r="M157" s="17">
        <v>0</v>
      </c>
      <c r="N157" s="17"/>
      <c r="O157" s="17">
        <v>0</v>
      </c>
      <c r="P157" s="17"/>
      <c r="Q157" s="17" t="str">
        <f t="shared" si="4"/>
        <v>701136DOR</v>
      </c>
      <c r="R157" s="17" t="str">
        <f t="shared" si="5"/>
        <v>701136PFR</v>
      </c>
      <c r="S157" s="17" t="s">
        <v>180</v>
      </c>
      <c r="T157" s="17" t="s">
        <v>181</v>
      </c>
    </row>
    <row r="158" spans="1:20" x14ac:dyDescent="0.2">
      <c r="A158" s="18">
        <v>44736</v>
      </c>
      <c r="B158" s="18" t="s">
        <v>9</v>
      </c>
      <c r="C158" s="14">
        <v>701238</v>
      </c>
      <c r="D158" s="14">
        <v>1</v>
      </c>
      <c r="E158" s="14" t="s">
        <v>8</v>
      </c>
      <c r="F158" s="14" t="s">
        <v>155</v>
      </c>
      <c r="G158" s="14"/>
      <c r="H158" s="14" t="s">
        <v>132</v>
      </c>
      <c r="I158" s="14"/>
      <c r="J158" s="1">
        <v>1</v>
      </c>
      <c r="K158" s="1">
        <v>0</v>
      </c>
      <c r="L158" s="1">
        <v>1</v>
      </c>
      <c r="M158" s="17">
        <v>0</v>
      </c>
      <c r="N158" s="17"/>
      <c r="O158" s="17">
        <v>0</v>
      </c>
      <c r="P158" s="17"/>
      <c r="Q158" s="17" t="str">
        <f t="shared" si="4"/>
        <v>701238DOL</v>
      </c>
      <c r="R158" s="17" t="str">
        <f t="shared" si="5"/>
        <v>701238PFL</v>
      </c>
      <c r="S158" s="17" t="s">
        <v>180</v>
      </c>
      <c r="T158" s="17" t="s">
        <v>181</v>
      </c>
    </row>
    <row r="159" spans="1:20" x14ac:dyDescent="0.2">
      <c r="A159" s="15">
        <v>44736</v>
      </c>
      <c r="B159" s="18" t="s">
        <v>9</v>
      </c>
      <c r="C159" s="1">
        <v>701238</v>
      </c>
      <c r="D159" s="14">
        <v>1</v>
      </c>
      <c r="E159" s="1" t="s">
        <v>11</v>
      </c>
      <c r="F159" s="1" t="s">
        <v>139</v>
      </c>
      <c r="G159" s="1"/>
      <c r="H159" s="1" t="s">
        <v>132</v>
      </c>
      <c r="I159" s="1"/>
      <c r="J159" s="1">
        <v>1</v>
      </c>
      <c r="K159" s="1">
        <v>0</v>
      </c>
      <c r="L159" s="1">
        <v>1</v>
      </c>
      <c r="M159" s="17">
        <v>0</v>
      </c>
      <c r="N159" s="17"/>
      <c r="O159" s="17">
        <v>0</v>
      </c>
      <c r="P159" s="17"/>
      <c r="Q159" s="17" t="str">
        <f t="shared" si="4"/>
        <v>701238DOR</v>
      </c>
      <c r="R159" s="17" t="str">
        <f t="shared" si="5"/>
        <v>701238PFR</v>
      </c>
      <c r="S159" s="17" t="s">
        <v>180</v>
      </c>
      <c r="T159" s="17" t="s">
        <v>181</v>
      </c>
    </row>
    <row r="160" spans="1:20" x14ac:dyDescent="0.2">
      <c r="A160" s="18">
        <v>44721</v>
      </c>
      <c r="B160" s="18" t="s">
        <v>9</v>
      </c>
      <c r="C160" s="14">
        <v>701330</v>
      </c>
      <c r="D160" s="14">
        <v>3</v>
      </c>
      <c r="E160" s="14" t="s">
        <v>8</v>
      </c>
      <c r="F160" s="14" t="s">
        <v>132</v>
      </c>
      <c r="G160" s="14"/>
      <c r="H160" s="14" t="s">
        <v>134</v>
      </c>
      <c r="I160" s="14"/>
      <c r="J160" s="1">
        <v>0</v>
      </c>
      <c r="K160" s="1">
        <v>1</v>
      </c>
      <c r="L160" s="1" t="s">
        <v>133</v>
      </c>
      <c r="M160" s="17">
        <v>1</v>
      </c>
      <c r="N160" s="17"/>
      <c r="O160" s="17">
        <v>1</v>
      </c>
      <c r="P160" s="17"/>
      <c r="Q160" s="17" t="str">
        <f t="shared" si="4"/>
        <v>701330DOL</v>
      </c>
      <c r="R160" s="17" t="str">
        <f t="shared" si="5"/>
        <v>701330PFL</v>
      </c>
      <c r="S160" s="17" t="s">
        <v>180</v>
      </c>
      <c r="T160" s="17" t="s">
        <v>181</v>
      </c>
    </row>
    <row r="161" spans="1:20" x14ac:dyDescent="0.2">
      <c r="A161" s="15">
        <v>44721</v>
      </c>
      <c r="B161" s="18" t="s">
        <v>9</v>
      </c>
      <c r="C161" s="1">
        <v>701330</v>
      </c>
      <c r="D161" s="14">
        <v>3</v>
      </c>
      <c r="E161" s="1" t="s">
        <v>11</v>
      </c>
      <c r="F161" s="1" t="s">
        <v>139</v>
      </c>
      <c r="G161" s="1"/>
      <c r="H161" s="1" t="s">
        <v>132</v>
      </c>
      <c r="I161" s="1"/>
      <c r="J161" s="1">
        <v>1</v>
      </c>
      <c r="K161" s="1">
        <v>0</v>
      </c>
      <c r="L161" s="1">
        <v>1</v>
      </c>
      <c r="M161" s="17">
        <v>0</v>
      </c>
      <c r="N161" s="17"/>
      <c r="O161" s="17">
        <v>0</v>
      </c>
      <c r="P161" s="17"/>
      <c r="Q161" s="17" t="str">
        <f t="shared" si="4"/>
        <v>701330DOR</v>
      </c>
      <c r="R161" s="17" t="str">
        <f t="shared" si="5"/>
        <v>701330PFR</v>
      </c>
      <c r="S161" s="17" t="s">
        <v>180</v>
      </c>
      <c r="T161" s="17" t="s">
        <v>181</v>
      </c>
    </row>
    <row r="162" spans="1:20" x14ac:dyDescent="0.2">
      <c r="A162" s="18">
        <v>44742</v>
      </c>
      <c r="B162" s="18" t="s">
        <v>9</v>
      </c>
      <c r="C162" s="14">
        <v>701676</v>
      </c>
      <c r="D162" s="14">
        <v>2</v>
      </c>
      <c r="E162" s="14" t="s">
        <v>8</v>
      </c>
      <c r="F162" s="14" t="s">
        <v>139</v>
      </c>
      <c r="G162" s="14"/>
      <c r="H162" s="14" t="s">
        <v>139</v>
      </c>
      <c r="I162" s="14"/>
      <c r="J162" s="1">
        <v>1</v>
      </c>
      <c r="K162" s="1">
        <v>1</v>
      </c>
      <c r="L162" s="1">
        <v>0</v>
      </c>
      <c r="M162" s="17">
        <v>0</v>
      </c>
      <c r="N162" s="17"/>
      <c r="O162" s="17">
        <v>1</v>
      </c>
      <c r="P162" s="17"/>
      <c r="Q162" s="17" t="str">
        <f t="shared" si="4"/>
        <v>701676DOL</v>
      </c>
      <c r="R162" s="17" t="str">
        <f t="shared" si="5"/>
        <v>701676PFL</v>
      </c>
      <c r="S162" s="17" t="s">
        <v>180</v>
      </c>
      <c r="T162" s="17" t="s">
        <v>181</v>
      </c>
    </row>
    <row r="163" spans="1:20" x14ac:dyDescent="0.2">
      <c r="A163" s="15">
        <v>44742</v>
      </c>
      <c r="B163" s="18" t="s">
        <v>9</v>
      </c>
      <c r="C163" s="1">
        <v>701676</v>
      </c>
      <c r="D163" s="14">
        <v>2</v>
      </c>
      <c r="E163" s="1" t="s">
        <v>11</v>
      </c>
      <c r="F163" s="1" t="s">
        <v>138</v>
      </c>
      <c r="G163" s="1" t="s">
        <v>139</v>
      </c>
      <c r="H163" s="1" t="s">
        <v>132</v>
      </c>
      <c r="I163" s="1"/>
      <c r="J163" s="1">
        <v>1</v>
      </c>
      <c r="K163" s="1">
        <v>0</v>
      </c>
      <c r="L163" s="1">
        <v>1</v>
      </c>
      <c r="M163" s="17">
        <v>0</v>
      </c>
      <c r="N163" s="17"/>
      <c r="O163" s="17">
        <v>0</v>
      </c>
      <c r="P163" s="17"/>
      <c r="Q163" s="17" t="str">
        <f t="shared" si="4"/>
        <v>701676DOR</v>
      </c>
      <c r="R163" s="17" t="str">
        <f t="shared" si="5"/>
        <v>701676PFR</v>
      </c>
      <c r="S163" s="17" t="s">
        <v>180</v>
      </c>
      <c r="T163" s="17" t="s">
        <v>181</v>
      </c>
    </row>
    <row r="164" spans="1:20" x14ac:dyDescent="0.2">
      <c r="A164" s="18">
        <v>44756</v>
      </c>
      <c r="B164" s="18" t="s">
        <v>9</v>
      </c>
      <c r="C164" s="14">
        <v>701960</v>
      </c>
      <c r="D164" s="14">
        <v>3</v>
      </c>
      <c r="E164" s="14" t="s">
        <v>8</v>
      </c>
      <c r="F164" s="14" t="s">
        <v>132</v>
      </c>
      <c r="G164" s="14"/>
      <c r="H164" s="14" t="s">
        <v>132</v>
      </c>
      <c r="I164" s="14"/>
      <c r="J164" s="1">
        <v>0</v>
      </c>
      <c r="K164" s="1">
        <v>0</v>
      </c>
      <c r="L164" s="1" t="s">
        <v>133</v>
      </c>
      <c r="M164" s="17">
        <v>0</v>
      </c>
      <c r="N164" s="17"/>
      <c r="O164" s="17">
        <v>0</v>
      </c>
      <c r="P164" s="17"/>
      <c r="Q164" s="17" t="str">
        <f t="shared" si="4"/>
        <v>701960DOL</v>
      </c>
      <c r="R164" s="17" t="str">
        <f t="shared" si="5"/>
        <v>701960PFL</v>
      </c>
      <c r="S164" s="17" t="s">
        <v>180</v>
      </c>
      <c r="T164" s="17" t="s">
        <v>181</v>
      </c>
    </row>
    <row r="165" spans="1:20" x14ac:dyDescent="0.2">
      <c r="A165" s="15">
        <v>44756</v>
      </c>
      <c r="B165" s="18" t="s">
        <v>9</v>
      </c>
      <c r="C165" s="1">
        <v>701960</v>
      </c>
      <c r="D165" s="14">
        <v>3</v>
      </c>
      <c r="E165" s="1" t="s">
        <v>11</v>
      </c>
      <c r="F165" s="1" t="s">
        <v>143</v>
      </c>
      <c r="G165" s="1"/>
      <c r="H165" s="1" t="s">
        <v>132</v>
      </c>
      <c r="I165" s="1"/>
      <c r="J165" s="1">
        <v>1</v>
      </c>
      <c r="K165" s="1">
        <v>0</v>
      </c>
      <c r="L165" s="1">
        <v>1</v>
      </c>
      <c r="M165" s="17">
        <v>0</v>
      </c>
      <c r="N165" s="17"/>
      <c r="O165" s="17">
        <v>0</v>
      </c>
      <c r="P165" s="17"/>
      <c r="Q165" s="17" t="str">
        <f t="shared" si="4"/>
        <v>701960DOR</v>
      </c>
      <c r="R165" s="17" t="str">
        <f t="shared" si="5"/>
        <v>701960PFR</v>
      </c>
      <c r="S165" s="17" t="s">
        <v>180</v>
      </c>
      <c r="T165" s="17" t="s">
        <v>181</v>
      </c>
    </row>
    <row r="166" spans="1:20" x14ac:dyDescent="0.2">
      <c r="A166" s="18">
        <v>44708</v>
      </c>
      <c r="B166" s="18" t="s">
        <v>9</v>
      </c>
      <c r="C166" s="14">
        <v>702130</v>
      </c>
      <c r="D166" s="14">
        <v>2</v>
      </c>
      <c r="E166" s="14" t="s">
        <v>8</v>
      </c>
      <c r="F166" s="14" t="s">
        <v>156</v>
      </c>
      <c r="G166" s="14"/>
      <c r="H166" s="14" t="s">
        <v>132</v>
      </c>
      <c r="I166" s="14"/>
      <c r="J166" s="1">
        <v>1</v>
      </c>
      <c r="K166" s="1">
        <v>0</v>
      </c>
      <c r="L166" s="1">
        <v>1</v>
      </c>
      <c r="M166" s="17">
        <v>0</v>
      </c>
      <c r="N166" s="17"/>
      <c r="O166" s="17">
        <v>0</v>
      </c>
      <c r="P166" s="17"/>
      <c r="Q166" s="17" t="str">
        <f t="shared" si="4"/>
        <v>702130DOL</v>
      </c>
      <c r="R166" s="17" t="str">
        <f t="shared" si="5"/>
        <v>702130PFL</v>
      </c>
      <c r="S166" s="17" t="s">
        <v>180</v>
      </c>
      <c r="T166" s="17" t="s">
        <v>181</v>
      </c>
    </row>
    <row r="167" spans="1:20" x14ac:dyDescent="0.2">
      <c r="A167" s="15">
        <v>44708</v>
      </c>
      <c r="B167" s="18" t="s">
        <v>9</v>
      </c>
      <c r="C167" s="1">
        <v>702130</v>
      </c>
      <c r="D167" s="14">
        <v>2</v>
      </c>
      <c r="E167" s="1" t="s">
        <v>11</v>
      </c>
      <c r="F167" s="1" t="s">
        <v>139</v>
      </c>
      <c r="G167" s="1"/>
      <c r="H167" s="1" t="s">
        <v>132</v>
      </c>
      <c r="I167" s="1"/>
      <c r="J167" s="1">
        <v>1</v>
      </c>
      <c r="K167" s="1">
        <v>0</v>
      </c>
      <c r="L167" s="1">
        <v>1</v>
      </c>
      <c r="M167" s="17">
        <v>0</v>
      </c>
      <c r="N167" s="17"/>
      <c r="O167" s="17">
        <v>0</v>
      </c>
      <c r="P167" s="17"/>
      <c r="Q167" s="17" t="str">
        <f t="shared" si="4"/>
        <v>702130DOR</v>
      </c>
      <c r="R167" s="17" t="str">
        <f t="shared" si="5"/>
        <v>702130PFR</v>
      </c>
      <c r="S167" s="17" t="s">
        <v>180</v>
      </c>
      <c r="T167" s="17" t="s">
        <v>181</v>
      </c>
    </row>
    <row r="168" spans="1:20" x14ac:dyDescent="0.2">
      <c r="A168" s="18">
        <v>44756</v>
      </c>
      <c r="B168" s="18" t="s">
        <v>9</v>
      </c>
      <c r="C168" s="14">
        <v>702396</v>
      </c>
      <c r="D168" s="14">
        <v>3</v>
      </c>
      <c r="E168" s="14" t="s">
        <v>8</v>
      </c>
      <c r="F168" s="14" t="s">
        <v>139</v>
      </c>
      <c r="G168" s="14"/>
      <c r="H168" s="14" t="s">
        <v>140</v>
      </c>
      <c r="I168" s="14"/>
      <c r="J168" s="1">
        <v>1</v>
      </c>
      <c r="K168" s="1">
        <v>1</v>
      </c>
      <c r="L168" s="1">
        <v>1</v>
      </c>
      <c r="M168" s="17">
        <v>1</v>
      </c>
      <c r="N168" s="17"/>
      <c r="O168" s="17">
        <v>1</v>
      </c>
      <c r="P168" s="17"/>
      <c r="Q168" s="17" t="str">
        <f t="shared" si="4"/>
        <v>702396DOL</v>
      </c>
      <c r="R168" s="17" t="str">
        <f t="shared" si="5"/>
        <v>702396PFL</v>
      </c>
      <c r="S168" s="17" t="s">
        <v>180</v>
      </c>
      <c r="T168" s="17" t="s">
        <v>181</v>
      </c>
    </row>
    <row r="169" spans="1:20" x14ac:dyDescent="0.2">
      <c r="A169" s="15">
        <v>44756</v>
      </c>
      <c r="B169" s="18" t="s">
        <v>9</v>
      </c>
      <c r="C169" s="1">
        <v>702396</v>
      </c>
      <c r="D169" s="14">
        <v>3</v>
      </c>
      <c r="E169" s="1" t="s">
        <v>11</v>
      </c>
      <c r="F169" s="1" t="s">
        <v>132</v>
      </c>
      <c r="G169" s="1"/>
      <c r="H169" s="1" t="s">
        <v>139</v>
      </c>
      <c r="I169" s="1"/>
      <c r="J169" s="1">
        <v>0</v>
      </c>
      <c r="K169" s="1">
        <v>1</v>
      </c>
      <c r="L169" s="1" t="s">
        <v>133</v>
      </c>
      <c r="M169" s="17">
        <v>1</v>
      </c>
      <c r="N169" s="17"/>
      <c r="O169" s="17">
        <v>1</v>
      </c>
      <c r="P169" s="17"/>
      <c r="Q169" s="17" t="str">
        <f t="shared" si="4"/>
        <v>702396DOR</v>
      </c>
      <c r="R169" s="17" t="str">
        <f t="shared" si="5"/>
        <v>702396PFR</v>
      </c>
      <c r="S169" s="17" t="s">
        <v>180</v>
      </c>
      <c r="T169" s="17" t="s">
        <v>181</v>
      </c>
    </row>
    <row r="170" spans="1:20" x14ac:dyDescent="0.2">
      <c r="A170" s="18">
        <v>44736</v>
      </c>
      <c r="B170" s="18" t="s">
        <v>9</v>
      </c>
      <c r="C170" s="14">
        <v>703083</v>
      </c>
      <c r="D170" s="14">
        <v>1</v>
      </c>
      <c r="E170" s="14" t="s">
        <v>8</v>
      </c>
      <c r="F170" s="14" t="s">
        <v>132</v>
      </c>
      <c r="G170" s="14"/>
      <c r="H170" s="14" t="s">
        <v>139</v>
      </c>
      <c r="I170" s="14"/>
      <c r="J170" s="1">
        <v>0</v>
      </c>
      <c r="K170" s="1">
        <v>1</v>
      </c>
      <c r="L170" s="1" t="s">
        <v>133</v>
      </c>
      <c r="M170" s="17">
        <v>1</v>
      </c>
      <c r="N170" s="17"/>
      <c r="O170" s="17">
        <v>1</v>
      </c>
      <c r="P170" s="17"/>
      <c r="Q170" s="17" t="str">
        <f t="shared" si="4"/>
        <v>703083DOL</v>
      </c>
      <c r="R170" s="17" t="str">
        <f t="shared" si="5"/>
        <v>703083PFL</v>
      </c>
      <c r="S170" s="17" t="s">
        <v>180</v>
      </c>
      <c r="T170" s="17" t="s">
        <v>181</v>
      </c>
    </row>
    <row r="171" spans="1:20" x14ac:dyDescent="0.2">
      <c r="A171" s="15">
        <v>44736</v>
      </c>
      <c r="B171" s="18" t="s">
        <v>9</v>
      </c>
      <c r="C171" s="1">
        <v>703083</v>
      </c>
      <c r="D171" s="14">
        <v>1</v>
      </c>
      <c r="E171" s="1" t="s">
        <v>11</v>
      </c>
      <c r="F171" s="1" t="s">
        <v>140</v>
      </c>
      <c r="G171" s="1" t="s">
        <v>142</v>
      </c>
      <c r="H171" s="1" t="s">
        <v>132</v>
      </c>
      <c r="I171" s="1"/>
      <c r="J171" s="1">
        <v>1</v>
      </c>
      <c r="K171" s="1">
        <v>0</v>
      </c>
      <c r="L171" s="1">
        <v>1</v>
      </c>
      <c r="M171" s="17">
        <v>0</v>
      </c>
      <c r="N171" s="17"/>
      <c r="O171" s="17">
        <v>0</v>
      </c>
      <c r="P171" s="17"/>
      <c r="Q171" s="17" t="str">
        <f t="shared" si="4"/>
        <v>703083DOR</v>
      </c>
      <c r="R171" s="17" t="str">
        <f t="shared" si="5"/>
        <v>703083PFR</v>
      </c>
      <c r="S171" s="17" t="s">
        <v>180</v>
      </c>
      <c r="T171" s="17" t="s">
        <v>181</v>
      </c>
    </row>
    <row r="172" spans="1:20" x14ac:dyDescent="0.2">
      <c r="A172" s="18">
        <v>44756</v>
      </c>
      <c r="B172" s="18" t="s">
        <v>9</v>
      </c>
      <c r="C172" s="14">
        <v>703436</v>
      </c>
      <c r="D172" s="14">
        <v>2</v>
      </c>
      <c r="E172" s="14" t="s">
        <v>8</v>
      </c>
      <c r="F172" s="14" t="s">
        <v>132</v>
      </c>
      <c r="G172" s="14"/>
      <c r="H172" s="14" t="s">
        <v>132</v>
      </c>
      <c r="I172" s="14"/>
      <c r="J172" s="1">
        <v>0</v>
      </c>
      <c r="K172" s="1">
        <v>0</v>
      </c>
      <c r="L172" s="1" t="s">
        <v>133</v>
      </c>
      <c r="M172" s="17">
        <v>0</v>
      </c>
      <c r="N172" s="17"/>
      <c r="O172" s="17">
        <v>0</v>
      </c>
      <c r="P172" s="17"/>
      <c r="Q172" s="17" t="str">
        <f t="shared" si="4"/>
        <v>703436DOL</v>
      </c>
      <c r="R172" s="17" t="str">
        <f t="shared" si="5"/>
        <v>703436PFL</v>
      </c>
      <c r="S172" s="17" t="s">
        <v>180</v>
      </c>
      <c r="T172" s="17" t="s">
        <v>181</v>
      </c>
    </row>
    <row r="173" spans="1:20" x14ac:dyDescent="0.2">
      <c r="A173" s="15">
        <v>44756</v>
      </c>
      <c r="B173" s="18" t="s">
        <v>9</v>
      </c>
      <c r="C173" s="1">
        <v>703436</v>
      </c>
      <c r="D173" s="14">
        <v>2</v>
      </c>
      <c r="E173" s="1" t="s">
        <v>11</v>
      </c>
      <c r="F173" s="1" t="s">
        <v>134</v>
      </c>
      <c r="G173" s="1"/>
      <c r="H173" s="1" t="s">
        <v>132</v>
      </c>
      <c r="I173" s="1"/>
      <c r="J173" s="1">
        <v>1</v>
      </c>
      <c r="K173" s="1">
        <v>0</v>
      </c>
      <c r="L173" s="1">
        <v>1</v>
      </c>
      <c r="M173" s="17">
        <v>0</v>
      </c>
      <c r="N173" s="17"/>
      <c r="O173" s="17">
        <v>0</v>
      </c>
      <c r="P173" s="17"/>
      <c r="Q173" s="17" t="str">
        <f t="shared" si="4"/>
        <v>703436DOR</v>
      </c>
      <c r="R173" s="17" t="str">
        <f t="shared" si="5"/>
        <v>703436PFR</v>
      </c>
      <c r="S173" s="17" t="s">
        <v>180</v>
      </c>
      <c r="T173" s="17" t="s">
        <v>181</v>
      </c>
    </row>
    <row r="174" spans="1:20" x14ac:dyDescent="0.2">
      <c r="A174" s="18">
        <v>44714</v>
      </c>
      <c r="B174" s="18" t="s">
        <v>9</v>
      </c>
      <c r="C174" s="14">
        <v>703561</v>
      </c>
      <c r="D174" s="14">
        <v>3</v>
      </c>
      <c r="E174" s="14" t="s">
        <v>8</v>
      </c>
      <c r="F174" s="14" t="s">
        <v>140</v>
      </c>
      <c r="G174" s="14"/>
      <c r="H174" s="14" t="s">
        <v>132</v>
      </c>
      <c r="I174" s="14"/>
      <c r="J174" s="1">
        <v>1</v>
      </c>
      <c r="K174" s="1">
        <v>0</v>
      </c>
      <c r="L174" s="1">
        <v>1</v>
      </c>
      <c r="M174" s="17">
        <v>0</v>
      </c>
      <c r="N174" s="17"/>
      <c r="O174" s="17">
        <v>0</v>
      </c>
      <c r="P174" s="17"/>
      <c r="Q174" s="17" t="str">
        <f t="shared" si="4"/>
        <v>703561DOL</v>
      </c>
      <c r="R174" s="17" t="str">
        <f t="shared" si="5"/>
        <v>703561PFL</v>
      </c>
      <c r="S174" s="17" t="s">
        <v>180</v>
      </c>
      <c r="T174" s="17" t="s">
        <v>181</v>
      </c>
    </row>
    <row r="175" spans="1:20" x14ac:dyDescent="0.2">
      <c r="A175" s="15">
        <v>44714</v>
      </c>
      <c r="B175" s="18" t="s">
        <v>9</v>
      </c>
      <c r="C175" s="1">
        <v>703561</v>
      </c>
      <c r="D175" s="14">
        <v>3</v>
      </c>
      <c r="E175" s="1" t="s">
        <v>11</v>
      </c>
      <c r="F175" s="1" t="s">
        <v>132</v>
      </c>
      <c r="G175" s="1"/>
      <c r="H175" s="1" t="s">
        <v>140</v>
      </c>
      <c r="I175" s="1"/>
      <c r="J175" s="1">
        <v>0</v>
      </c>
      <c r="K175" s="1">
        <v>1</v>
      </c>
      <c r="L175" s="1" t="s">
        <v>133</v>
      </c>
      <c r="M175" s="17">
        <v>1</v>
      </c>
      <c r="N175" s="17"/>
      <c r="O175" s="17">
        <v>1</v>
      </c>
      <c r="P175" s="17"/>
      <c r="Q175" s="17" t="str">
        <f t="shared" si="4"/>
        <v>703561DOR</v>
      </c>
      <c r="R175" s="17" t="str">
        <f t="shared" si="5"/>
        <v>703561PFR</v>
      </c>
      <c r="S175" s="17" t="s">
        <v>180</v>
      </c>
      <c r="T175" s="17" t="s">
        <v>181</v>
      </c>
    </row>
    <row r="176" spans="1:20" x14ac:dyDescent="0.2">
      <c r="A176" s="18">
        <v>44721</v>
      </c>
      <c r="B176" s="18" t="s">
        <v>9</v>
      </c>
      <c r="C176" s="14">
        <v>703564</v>
      </c>
      <c r="D176" s="14">
        <v>2</v>
      </c>
      <c r="E176" s="14" t="s">
        <v>8</v>
      </c>
      <c r="F176" s="14" t="s">
        <v>132</v>
      </c>
      <c r="G176" s="14"/>
      <c r="H176" s="14" t="s">
        <v>140</v>
      </c>
      <c r="I176" s="14"/>
      <c r="J176" s="1">
        <v>0</v>
      </c>
      <c r="K176" s="1">
        <v>1</v>
      </c>
      <c r="L176" s="1" t="s">
        <v>133</v>
      </c>
      <c r="M176" s="17">
        <v>1</v>
      </c>
      <c r="N176" s="17"/>
      <c r="O176" s="17">
        <v>1</v>
      </c>
      <c r="P176" s="17"/>
      <c r="Q176" s="17" t="str">
        <f t="shared" si="4"/>
        <v>703564DOL</v>
      </c>
      <c r="R176" s="17" t="str">
        <f t="shared" si="5"/>
        <v>703564PFL</v>
      </c>
      <c r="S176" s="17" t="s">
        <v>180</v>
      </c>
      <c r="T176" s="17" t="s">
        <v>181</v>
      </c>
    </row>
    <row r="177" spans="1:20" x14ac:dyDescent="0.2">
      <c r="A177" s="15">
        <v>44721</v>
      </c>
      <c r="B177" s="18" t="s">
        <v>9</v>
      </c>
      <c r="C177" s="1">
        <v>703564</v>
      </c>
      <c r="D177" s="14">
        <v>2</v>
      </c>
      <c r="E177" s="1" t="s">
        <v>11</v>
      </c>
      <c r="F177" s="1" t="s">
        <v>134</v>
      </c>
      <c r="G177" s="1" t="s">
        <v>140</v>
      </c>
      <c r="H177" s="1" t="s">
        <v>132</v>
      </c>
      <c r="I177" s="1"/>
      <c r="J177" s="1">
        <v>1</v>
      </c>
      <c r="K177" s="1">
        <v>0</v>
      </c>
      <c r="L177" s="1">
        <v>1</v>
      </c>
      <c r="M177" s="17">
        <v>0</v>
      </c>
      <c r="N177" s="17"/>
      <c r="O177" s="17">
        <v>0</v>
      </c>
      <c r="P177" s="17"/>
      <c r="Q177" s="17" t="str">
        <f t="shared" si="4"/>
        <v>703564DOR</v>
      </c>
      <c r="R177" s="17" t="str">
        <f t="shared" si="5"/>
        <v>703564PFR</v>
      </c>
      <c r="S177" s="17" t="s">
        <v>180</v>
      </c>
      <c r="T177" s="17" t="s">
        <v>181</v>
      </c>
    </row>
    <row r="178" spans="1:20" x14ac:dyDescent="0.2">
      <c r="A178" s="18">
        <v>44756</v>
      </c>
      <c r="B178" s="18" t="s">
        <v>9</v>
      </c>
      <c r="C178" s="14">
        <v>704105</v>
      </c>
      <c r="D178" s="14">
        <v>3</v>
      </c>
      <c r="E178" s="14" t="s">
        <v>8</v>
      </c>
      <c r="F178" s="14" t="s">
        <v>142</v>
      </c>
      <c r="G178" s="14"/>
      <c r="H178" s="14" t="s">
        <v>132</v>
      </c>
      <c r="I178" s="14"/>
      <c r="J178" s="1">
        <v>1</v>
      </c>
      <c r="K178" s="1">
        <v>0</v>
      </c>
      <c r="L178" s="1">
        <v>1</v>
      </c>
      <c r="M178" s="17">
        <v>0</v>
      </c>
      <c r="N178" s="17"/>
      <c r="O178" s="17">
        <v>0</v>
      </c>
      <c r="P178" s="17"/>
      <c r="Q178" s="17" t="str">
        <f t="shared" si="4"/>
        <v>704105DOL</v>
      </c>
      <c r="R178" s="17" t="str">
        <f t="shared" si="5"/>
        <v>704105PFL</v>
      </c>
      <c r="S178" s="17" t="s">
        <v>180</v>
      </c>
      <c r="T178" s="17" t="s">
        <v>181</v>
      </c>
    </row>
    <row r="179" spans="1:20" x14ac:dyDescent="0.2">
      <c r="A179" s="15">
        <v>44756</v>
      </c>
      <c r="B179" s="18" t="s">
        <v>9</v>
      </c>
      <c r="C179" s="1">
        <v>704105</v>
      </c>
      <c r="D179" s="14">
        <v>3</v>
      </c>
      <c r="E179" s="1" t="s">
        <v>11</v>
      </c>
      <c r="F179" s="1" t="s">
        <v>132</v>
      </c>
      <c r="G179" s="1"/>
      <c r="H179" s="1" t="s">
        <v>132</v>
      </c>
      <c r="I179" s="1"/>
      <c r="J179" s="1">
        <v>0</v>
      </c>
      <c r="K179" s="1">
        <v>0</v>
      </c>
      <c r="L179" s="1" t="s">
        <v>133</v>
      </c>
      <c r="M179" s="17">
        <v>0</v>
      </c>
      <c r="N179" s="17"/>
      <c r="O179" s="17">
        <v>0</v>
      </c>
      <c r="P179" s="17"/>
      <c r="Q179" s="17" t="str">
        <f t="shared" si="4"/>
        <v>704105DOR</v>
      </c>
      <c r="R179" s="17" t="str">
        <f t="shared" si="5"/>
        <v>704105PFR</v>
      </c>
      <c r="S179" s="17" t="s">
        <v>180</v>
      </c>
      <c r="T179" s="17" t="s">
        <v>181</v>
      </c>
    </row>
    <row r="180" spans="1:20" x14ac:dyDescent="0.2">
      <c r="A180" s="18">
        <v>44714</v>
      </c>
      <c r="B180" s="18" t="s">
        <v>9</v>
      </c>
      <c r="C180" s="14">
        <v>704761</v>
      </c>
      <c r="D180" s="14">
        <v>3</v>
      </c>
      <c r="E180" s="14" t="s">
        <v>8</v>
      </c>
      <c r="F180" s="14" t="s">
        <v>145</v>
      </c>
      <c r="G180" s="14"/>
      <c r="H180" s="14" t="s">
        <v>132</v>
      </c>
      <c r="I180" s="14"/>
      <c r="J180" s="1">
        <v>1</v>
      </c>
      <c r="K180" s="1">
        <v>0</v>
      </c>
      <c r="L180" s="1">
        <v>1</v>
      </c>
      <c r="M180" s="17">
        <v>0</v>
      </c>
      <c r="N180" s="17"/>
      <c r="O180" s="17">
        <v>0</v>
      </c>
      <c r="P180" s="17"/>
      <c r="Q180" s="17" t="str">
        <f t="shared" si="4"/>
        <v>704761DOL</v>
      </c>
      <c r="R180" s="17" t="str">
        <f t="shared" si="5"/>
        <v>704761PFL</v>
      </c>
      <c r="S180" s="17" t="s">
        <v>180</v>
      </c>
      <c r="T180" s="17" t="s">
        <v>181</v>
      </c>
    </row>
    <row r="181" spans="1:20" x14ac:dyDescent="0.2">
      <c r="A181" s="15">
        <v>44714</v>
      </c>
      <c r="B181" s="18" t="s">
        <v>9</v>
      </c>
      <c r="C181" s="1">
        <v>704761</v>
      </c>
      <c r="D181" s="14">
        <v>3</v>
      </c>
      <c r="E181" s="1" t="s">
        <v>11</v>
      </c>
      <c r="F181" s="1" t="s">
        <v>140</v>
      </c>
      <c r="G181" s="1"/>
      <c r="H181" s="1" t="s">
        <v>135</v>
      </c>
      <c r="I181" s="1"/>
      <c r="J181" s="1">
        <v>1</v>
      </c>
      <c r="K181" s="1">
        <v>1</v>
      </c>
      <c r="L181" s="1">
        <v>1</v>
      </c>
      <c r="M181" s="17">
        <v>1</v>
      </c>
      <c r="N181" s="17"/>
      <c r="O181" s="17">
        <v>1</v>
      </c>
      <c r="P181" s="17"/>
      <c r="Q181" s="17" t="str">
        <f t="shared" si="4"/>
        <v>704761DOR</v>
      </c>
      <c r="R181" s="17" t="str">
        <f t="shared" si="5"/>
        <v>704761PFR</v>
      </c>
      <c r="S181" s="17" t="s">
        <v>180</v>
      </c>
      <c r="T181" s="17" t="s">
        <v>181</v>
      </c>
    </row>
    <row r="182" spans="1:20" x14ac:dyDescent="0.2">
      <c r="A182" s="18">
        <v>44742</v>
      </c>
      <c r="B182" s="18" t="s">
        <v>9</v>
      </c>
      <c r="C182" s="14">
        <v>705674</v>
      </c>
      <c r="D182" s="14">
        <v>3</v>
      </c>
      <c r="E182" s="14" t="s">
        <v>8</v>
      </c>
      <c r="F182" s="14" t="s">
        <v>140</v>
      </c>
      <c r="G182" s="14"/>
      <c r="H182" s="14" t="s">
        <v>140</v>
      </c>
      <c r="I182" s="14"/>
      <c r="J182" s="1">
        <v>1</v>
      </c>
      <c r="K182" s="1">
        <v>1</v>
      </c>
      <c r="L182" s="1">
        <v>0</v>
      </c>
      <c r="M182" s="17">
        <v>0</v>
      </c>
      <c r="N182" s="17"/>
      <c r="O182" s="17">
        <v>1</v>
      </c>
      <c r="P182" s="17"/>
      <c r="Q182" s="17" t="str">
        <f t="shared" si="4"/>
        <v>705674DOL</v>
      </c>
      <c r="R182" s="17" t="str">
        <f t="shared" si="5"/>
        <v>705674PFL</v>
      </c>
      <c r="S182" s="17" t="s">
        <v>180</v>
      </c>
      <c r="T182" s="17" t="s">
        <v>181</v>
      </c>
    </row>
    <row r="183" spans="1:20" x14ac:dyDescent="0.2">
      <c r="A183" s="15">
        <v>44742</v>
      </c>
      <c r="B183" s="18" t="s">
        <v>9</v>
      </c>
      <c r="C183" s="1">
        <v>705674</v>
      </c>
      <c r="D183" s="14">
        <v>3</v>
      </c>
      <c r="E183" s="1" t="s">
        <v>11</v>
      </c>
      <c r="F183" s="1" t="s">
        <v>152</v>
      </c>
      <c r="G183" s="1" t="s">
        <v>140</v>
      </c>
      <c r="H183" s="1" t="s">
        <v>140</v>
      </c>
      <c r="I183" s="1"/>
      <c r="J183" s="1">
        <v>1</v>
      </c>
      <c r="K183" s="1">
        <v>1</v>
      </c>
      <c r="L183" s="1">
        <v>1</v>
      </c>
      <c r="M183" s="17">
        <v>1</v>
      </c>
      <c r="N183" s="17"/>
      <c r="O183" s="17">
        <v>1</v>
      </c>
      <c r="P183" s="17"/>
      <c r="Q183" s="17" t="str">
        <f t="shared" si="4"/>
        <v>705674DOR</v>
      </c>
      <c r="R183" s="17" t="str">
        <f t="shared" si="5"/>
        <v>705674PFR</v>
      </c>
      <c r="S183" s="17" t="s">
        <v>180</v>
      </c>
      <c r="T183" s="17" t="s">
        <v>181</v>
      </c>
    </row>
    <row r="184" spans="1:20" x14ac:dyDescent="0.2">
      <c r="A184" s="18">
        <v>44736</v>
      </c>
      <c r="B184" s="18" t="s">
        <v>9</v>
      </c>
      <c r="C184" s="14">
        <v>705949</v>
      </c>
      <c r="D184" s="14">
        <v>3</v>
      </c>
      <c r="E184" s="14" t="s">
        <v>8</v>
      </c>
      <c r="F184" s="14" t="s">
        <v>157</v>
      </c>
      <c r="G184" s="14"/>
      <c r="H184" s="14" t="s">
        <v>132</v>
      </c>
      <c r="I184" s="14"/>
      <c r="J184" s="1">
        <v>1</v>
      </c>
      <c r="K184" s="1">
        <v>0</v>
      </c>
      <c r="L184" s="1">
        <v>1</v>
      </c>
      <c r="M184" s="17">
        <v>0</v>
      </c>
      <c r="N184" s="17"/>
      <c r="O184" s="17">
        <v>0</v>
      </c>
      <c r="P184" s="17"/>
      <c r="Q184" s="17" t="str">
        <f t="shared" si="4"/>
        <v>705949DOL</v>
      </c>
      <c r="R184" s="17" t="str">
        <f t="shared" si="5"/>
        <v>705949PFL</v>
      </c>
      <c r="S184" s="17" t="s">
        <v>180</v>
      </c>
      <c r="T184" s="17" t="s">
        <v>181</v>
      </c>
    </row>
    <row r="185" spans="1:20" x14ac:dyDescent="0.2">
      <c r="A185" s="15">
        <v>44736</v>
      </c>
      <c r="B185" s="18" t="s">
        <v>9</v>
      </c>
      <c r="C185" s="1">
        <v>705949</v>
      </c>
      <c r="D185" s="14">
        <v>3</v>
      </c>
      <c r="E185" s="1" t="s">
        <v>11</v>
      </c>
      <c r="F185" s="1" t="s">
        <v>132</v>
      </c>
      <c r="G185" s="1"/>
      <c r="H185" s="1" t="s">
        <v>132</v>
      </c>
      <c r="I185" s="1"/>
      <c r="J185" s="1">
        <v>0</v>
      </c>
      <c r="K185" s="1">
        <v>0</v>
      </c>
      <c r="L185" s="1" t="s">
        <v>133</v>
      </c>
      <c r="M185" s="17">
        <v>0</v>
      </c>
      <c r="N185" s="17"/>
      <c r="O185" s="17">
        <v>0</v>
      </c>
      <c r="P185" s="17"/>
      <c r="Q185" s="17" t="str">
        <f t="shared" si="4"/>
        <v>705949DOR</v>
      </c>
      <c r="R185" s="17" t="str">
        <f t="shared" si="5"/>
        <v>705949PFR</v>
      </c>
      <c r="S185" s="17" t="s">
        <v>180</v>
      </c>
      <c r="T185" s="17" t="s">
        <v>181</v>
      </c>
    </row>
    <row r="186" spans="1:20" x14ac:dyDescent="0.2">
      <c r="A186" s="18">
        <v>44714</v>
      </c>
      <c r="B186" s="18" t="s">
        <v>9</v>
      </c>
      <c r="C186" s="14">
        <v>707087</v>
      </c>
      <c r="D186" s="14">
        <v>2</v>
      </c>
      <c r="E186" s="14" t="s">
        <v>8</v>
      </c>
      <c r="F186" s="14" t="s">
        <v>138</v>
      </c>
      <c r="G186" s="14"/>
      <c r="H186" s="14" t="s">
        <v>132</v>
      </c>
      <c r="I186" s="14"/>
      <c r="J186" s="1">
        <v>1</v>
      </c>
      <c r="K186" s="1">
        <v>0</v>
      </c>
      <c r="L186" s="1">
        <v>1</v>
      </c>
      <c r="M186" s="17">
        <v>0</v>
      </c>
      <c r="N186" s="17"/>
      <c r="O186" s="17">
        <v>0</v>
      </c>
      <c r="P186" s="17"/>
      <c r="Q186" s="17" t="str">
        <f t="shared" si="4"/>
        <v>707087DOL</v>
      </c>
      <c r="R186" s="17" t="str">
        <f t="shared" si="5"/>
        <v>707087PFL</v>
      </c>
      <c r="S186" s="17" t="s">
        <v>180</v>
      </c>
      <c r="T186" s="17" t="s">
        <v>181</v>
      </c>
    </row>
    <row r="187" spans="1:20" x14ac:dyDescent="0.2">
      <c r="A187" s="15">
        <v>44714</v>
      </c>
      <c r="B187" s="18" t="s">
        <v>9</v>
      </c>
      <c r="C187" s="1">
        <v>707087</v>
      </c>
      <c r="D187" s="14">
        <v>2</v>
      </c>
      <c r="E187" s="1" t="s">
        <v>11</v>
      </c>
      <c r="F187" s="1" t="s">
        <v>132</v>
      </c>
      <c r="G187" s="1"/>
      <c r="H187" s="1" t="s">
        <v>132</v>
      </c>
      <c r="I187" s="1"/>
      <c r="J187" s="1">
        <v>0</v>
      </c>
      <c r="K187" s="1">
        <v>0</v>
      </c>
      <c r="L187" s="1" t="s">
        <v>133</v>
      </c>
      <c r="M187" s="17">
        <v>0</v>
      </c>
      <c r="N187" s="17"/>
      <c r="O187" s="17">
        <v>0</v>
      </c>
      <c r="P187" s="17"/>
      <c r="Q187" s="17" t="str">
        <f t="shared" si="4"/>
        <v>707087DOR</v>
      </c>
      <c r="R187" s="17" t="str">
        <f t="shared" si="5"/>
        <v>707087PFR</v>
      </c>
      <c r="S187" s="17" t="s">
        <v>180</v>
      </c>
      <c r="T187" s="17" t="s">
        <v>181</v>
      </c>
    </row>
    <row r="188" spans="1:20" x14ac:dyDescent="0.2">
      <c r="A188" s="18">
        <v>44742</v>
      </c>
      <c r="B188" s="18" t="s">
        <v>9</v>
      </c>
      <c r="C188" s="14">
        <v>800860</v>
      </c>
      <c r="D188" s="14">
        <v>2</v>
      </c>
      <c r="E188" s="14" t="s">
        <v>8</v>
      </c>
      <c r="F188" s="14" t="s">
        <v>157</v>
      </c>
      <c r="G188" s="14"/>
      <c r="H188" s="14" t="s">
        <v>132</v>
      </c>
      <c r="I188" s="14"/>
      <c r="J188" s="1">
        <v>1</v>
      </c>
      <c r="K188" s="1">
        <v>0</v>
      </c>
      <c r="L188" s="1">
        <v>1</v>
      </c>
      <c r="M188" s="17">
        <v>0</v>
      </c>
      <c r="N188" s="17"/>
      <c r="O188" s="17">
        <v>0</v>
      </c>
      <c r="P188" s="17"/>
      <c r="Q188" s="17" t="str">
        <f t="shared" si="4"/>
        <v>800860DOL</v>
      </c>
      <c r="R188" s="17" t="str">
        <f t="shared" si="5"/>
        <v>800860PFL</v>
      </c>
      <c r="S188" s="17" t="s">
        <v>180</v>
      </c>
      <c r="T188" s="17" t="s">
        <v>181</v>
      </c>
    </row>
    <row r="189" spans="1:20" x14ac:dyDescent="0.2">
      <c r="A189" s="15">
        <v>44742</v>
      </c>
      <c r="B189" s="18" t="s">
        <v>9</v>
      </c>
      <c r="C189" s="1">
        <v>800860</v>
      </c>
      <c r="D189" s="14">
        <v>2</v>
      </c>
      <c r="E189" s="1" t="s">
        <v>11</v>
      </c>
      <c r="F189" s="1" t="s">
        <v>139</v>
      </c>
      <c r="G189" s="1" t="s">
        <v>134</v>
      </c>
      <c r="H189" s="1" t="s">
        <v>132</v>
      </c>
      <c r="I189" s="1"/>
      <c r="J189" s="1">
        <v>1</v>
      </c>
      <c r="K189" s="1">
        <v>0</v>
      </c>
      <c r="L189" s="1">
        <v>1</v>
      </c>
      <c r="M189" s="17">
        <v>0</v>
      </c>
      <c r="N189" s="17"/>
      <c r="O189" s="17">
        <v>0</v>
      </c>
      <c r="P189" s="17"/>
      <c r="Q189" s="17" t="str">
        <f t="shared" si="4"/>
        <v>800860DOR</v>
      </c>
      <c r="R189" s="17" t="str">
        <f t="shared" si="5"/>
        <v>800860PFR</v>
      </c>
      <c r="S189" s="17" t="s">
        <v>180</v>
      </c>
      <c r="T189" s="17" t="s">
        <v>181</v>
      </c>
    </row>
    <row r="190" spans="1:20" x14ac:dyDescent="0.2">
      <c r="A190" s="18">
        <v>44749</v>
      </c>
      <c r="B190" s="18" t="s">
        <v>9</v>
      </c>
      <c r="C190" s="14">
        <v>801618</v>
      </c>
      <c r="D190" s="14">
        <v>3</v>
      </c>
      <c r="E190" s="14" t="s">
        <v>8</v>
      </c>
      <c r="F190" s="14" t="s">
        <v>134</v>
      </c>
      <c r="G190" s="14"/>
      <c r="H190" s="14" t="s">
        <v>132</v>
      </c>
      <c r="I190" s="14"/>
      <c r="J190" s="1">
        <v>1</v>
      </c>
      <c r="K190" s="1">
        <v>0</v>
      </c>
      <c r="L190" s="1">
        <v>1</v>
      </c>
      <c r="M190" s="17">
        <v>0</v>
      </c>
      <c r="N190" s="17"/>
      <c r="O190" s="17">
        <v>0</v>
      </c>
      <c r="P190" s="17"/>
      <c r="Q190" s="17" t="str">
        <f t="shared" si="4"/>
        <v>801618DOL</v>
      </c>
      <c r="R190" s="17" t="str">
        <f t="shared" si="5"/>
        <v>801618PFL</v>
      </c>
      <c r="S190" s="17" t="s">
        <v>180</v>
      </c>
      <c r="T190" s="17" t="s">
        <v>181</v>
      </c>
    </row>
    <row r="191" spans="1:20" x14ac:dyDescent="0.2">
      <c r="A191" s="15">
        <v>44749</v>
      </c>
      <c r="B191" s="18" t="s">
        <v>9</v>
      </c>
      <c r="C191" s="1">
        <v>801618</v>
      </c>
      <c r="D191" s="14">
        <v>3</v>
      </c>
      <c r="E191" s="1" t="s">
        <v>11</v>
      </c>
      <c r="F191" s="1" t="s">
        <v>134</v>
      </c>
      <c r="G191" s="1"/>
      <c r="H191" s="1" t="s">
        <v>132</v>
      </c>
      <c r="I191" s="1"/>
      <c r="J191" s="1">
        <v>1</v>
      </c>
      <c r="K191" s="1">
        <v>0</v>
      </c>
      <c r="L191" s="1">
        <v>1</v>
      </c>
      <c r="M191" s="17">
        <v>0</v>
      </c>
      <c r="N191" s="17"/>
      <c r="O191" s="17">
        <v>0</v>
      </c>
      <c r="P191" s="17"/>
      <c r="Q191" s="17" t="str">
        <f t="shared" si="4"/>
        <v>801618DOR</v>
      </c>
      <c r="R191" s="17" t="str">
        <f t="shared" si="5"/>
        <v>801618PFR</v>
      </c>
      <c r="S191" s="17" t="s">
        <v>180</v>
      </c>
      <c r="T191" s="17" t="s">
        <v>181</v>
      </c>
    </row>
    <row r="192" spans="1:20" x14ac:dyDescent="0.2">
      <c r="A192" s="18">
        <v>44736</v>
      </c>
      <c r="B192" s="18" t="s">
        <v>9</v>
      </c>
      <c r="C192" s="14">
        <v>802145</v>
      </c>
      <c r="D192" s="14">
        <v>2</v>
      </c>
      <c r="E192" s="14" t="s">
        <v>8</v>
      </c>
      <c r="F192" s="14" t="s">
        <v>132</v>
      </c>
      <c r="G192" s="14"/>
      <c r="H192" s="14" t="s">
        <v>132</v>
      </c>
      <c r="I192" s="14"/>
      <c r="J192" s="1">
        <v>0</v>
      </c>
      <c r="K192" s="1">
        <v>0</v>
      </c>
      <c r="L192" s="1" t="s">
        <v>133</v>
      </c>
      <c r="M192" s="17">
        <v>0</v>
      </c>
      <c r="N192" s="17"/>
      <c r="O192" s="17">
        <v>0</v>
      </c>
      <c r="P192" s="17"/>
      <c r="Q192" s="17" t="str">
        <f t="shared" si="4"/>
        <v>802145DOL</v>
      </c>
      <c r="R192" s="17" t="str">
        <f t="shared" si="5"/>
        <v>802145PFL</v>
      </c>
      <c r="S192" s="17" t="s">
        <v>180</v>
      </c>
      <c r="T192" s="17" t="s">
        <v>181</v>
      </c>
    </row>
    <row r="193" spans="1:20" x14ac:dyDescent="0.2">
      <c r="A193" s="15">
        <v>44736</v>
      </c>
      <c r="B193" s="18" t="s">
        <v>9</v>
      </c>
      <c r="C193" s="1">
        <v>802145</v>
      </c>
      <c r="D193" s="14">
        <v>2</v>
      </c>
      <c r="E193" s="1" t="s">
        <v>11</v>
      </c>
      <c r="F193" s="1" t="s">
        <v>155</v>
      </c>
      <c r="G193" s="1"/>
      <c r="H193" s="1" t="s">
        <v>132</v>
      </c>
      <c r="I193" s="1"/>
      <c r="J193" s="1">
        <v>1</v>
      </c>
      <c r="K193" s="1">
        <v>0</v>
      </c>
      <c r="L193" s="1">
        <v>1</v>
      </c>
      <c r="M193" s="17">
        <v>0</v>
      </c>
      <c r="N193" s="17"/>
      <c r="O193" s="17">
        <v>0</v>
      </c>
      <c r="P193" s="17"/>
      <c r="Q193" s="17" t="str">
        <f t="shared" si="4"/>
        <v>802145DOR</v>
      </c>
      <c r="R193" s="17" t="str">
        <f t="shared" si="5"/>
        <v>802145PFR</v>
      </c>
      <c r="S193" s="17" t="s">
        <v>180</v>
      </c>
      <c r="T193" s="17" t="s">
        <v>181</v>
      </c>
    </row>
    <row r="194" spans="1:20" x14ac:dyDescent="0.2">
      <c r="A194" s="18">
        <v>44708</v>
      </c>
      <c r="B194" s="18" t="s">
        <v>9</v>
      </c>
      <c r="C194" s="14">
        <v>802181</v>
      </c>
      <c r="D194" s="14">
        <v>2</v>
      </c>
      <c r="E194" s="14" t="s">
        <v>8</v>
      </c>
      <c r="F194" s="14" t="s">
        <v>140</v>
      </c>
      <c r="G194" s="14"/>
      <c r="H194" s="14" t="s">
        <v>158</v>
      </c>
      <c r="I194" s="14"/>
      <c r="J194" s="1">
        <v>1</v>
      </c>
      <c r="K194" s="1">
        <v>1</v>
      </c>
      <c r="L194" s="1">
        <v>1</v>
      </c>
      <c r="M194" s="17">
        <v>1</v>
      </c>
      <c r="N194" s="17"/>
      <c r="O194" s="17">
        <v>1</v>
      </c>
      <c r="P194" s="17"/>
      <c r="Q194" s="17" t="str">
        <f t="shared" si="4"/>
        <v>802181DOL</v>
      </c>
      <c r="R194" s="17" t="str">
        <f t="shared" si="5"/>
        <v>802181PFL</v>
      </c>
      <c r="S194" s="17" t="s">
        <v>180</v>
      </c>
      <c r="T194" s="17" t="s">
        <v>181</v>
      </c>
    </row>
    <row r="195" spans="1:20" x14ac:dyDescent="0.2">
      <c r="A195" s="15">
        <v>44708</v>
      </c>
      <c r="B195" s="18" t="s">
        <v>9</v>
      </c>
      <c r="C195" s="1">
        <v>802181</v>
      </c>
      <c r="D195" s="14">
        <v>2</v>
      </c>
      <c r="E195" s="1" t="s">
        <v>11</v>
      </c>
      <c r="F195" s="1" t="s">
        <v>140</v>
      </c>
      <c r="G195" s="1"/>
      <c r="H195" s="1" t="s">
        <v>132</v>
      </c>
      <c r="I195" s="1"/>
      <c r="J195" s="1">
        <v>1</v>
      </c>
      <c r="K195" s="1">
        <v>0</v>
      </c>
      <c r="L195" s="1">
        <v>1</v>
      </c>
      <c r="M195" s="17">
        <v>0</v>
      </c>
      <c r="N195" s="17"/>
      <c r="O195" s="17">
        <v>0</v>
      </c>
      <c r="P195" s="17"/>
      <c r="Q195" s="17" t="str">
        <f t="shared" ref="Q195:Q258" si="6">C195&amp;S195&amp;E195</f>
        <v>802181DOR</v>
      </c>
      <c r="R195" s="17" t="str">
        <f t="shared" ref="R195:R258" si="7">C195&amp;T195&amp;E195</f>
        <v>802181PFR</v>
      </c>
      <c r="S195" s="17" t="s">
        <v>180</v>
      </c>
      <c r="T195" s="17" t="s">
        <v>181</v>
      </c>
    </row>
    <row r="196" spans="1:20" x14ac:dyDescent="0.2">
      <c r="A196" s="18">
        <v>44736</v>
      </c>
      <c r="B196" s="18" t="s">
        <v>9</v>
      </c>
      <c r="C196" s="14">
        <v>802366</v>
      </c>
      <c r="D196" s="14">
        <v>2</v>
      </c>
      <c r="E196" s="14" t="s">
        <v>8</v>
      </c>
      <c r="F196" s="14" t="s">
        <v>139</v>
      </c>
      <c r="G196" s="14"/>
      <c r="H196" s="14" t="s">
        <v>132</v>
      </c>
      <c r="I196" s="14"/>
      <c r="J196" s="1">
        <v>1</v>
      </c>
      <c r="K196" s="1">
        <v>0</v>
      </c>
      <c r="L196" s="1">
        <v>1</v>
      </c>
      <c r="M196" s="17">
        <v>0</v>
      </c>
      <c r="N196" s="17"/>
      <c r="O196" s="17">
        <v>0</v>
      </c>
      <c r="P196" s="17"/>
      <c r="Q196" s="17" t="str">
        <f t="shared" si="6"/>
        <v>802366DOL</v>
      </c>
      <c r="R196" s="17" t="str">
        <f t="shared" si="7"/>
        <v>802366PFL</v>
      </c>
      <c r="S196" s="17" t="s">
        <v>180</v>
      </c>
      <c r="T196" s="17" t="s">
        <v>181</v>
      </c>
    </row>
    <row r="197" spans="1:20" x14ac:dyDescent="0.2">
      <c r="A197" s="15">
        <v>44736</v>
      </c>
      <c r="B197" s="18" t="s">
        <v>9</v>
      </c>
      <c r="C197" s="1">
        <v>802366</v>
      </c>
      <c r="D197" s="14">
        <v>2</v>
      </c>
      <c r="E197" s="1" t="s">
        <v>11</v>
      </c>
      <c r="F197" s="1" t="s">
        <v>139</v>
      </c>
      <c r="G197" s="1"/>
      <c r="H197" s="1" t="s">
        <v>132</v>
      </c>
      <c r="I197" s="1"/>
      <c r="J197" s="1">
        <v>1</v>
      </c>
      <c r="K197" s="1">
        <v>0</v>
      </c>
      <c r="L197" s="1">
        <v>1</v>
      </c>
      <c r="M197" s="17">
        <v>0</v>
      </c>
      <c r="N197" s="17"/>
      <c r="O197" s="17">
        <v>0</v>
      </c>
      <c r="P197" s="17"/>
      <c r="Q197" s="17" t="str">
        <f t="shared" si="6"/>
        <v>802366DOR</v>
      </c>
      <c r="R197" s="17" t="str">
        <f t="shared" si="7"/>
        <v>802366PFR</v>
      </c>
      <c r="S197" s="17" t="s">
        <v>180</v>
      </c>
      <c r="T197" s="17" t="s">
        <v>181</v>
      </c>
    </row>
    <row r="198" spans="1:20" x14ac:dyDescent="0.2">
      <c r="A198" s="18">
        <v>44736</v>
      </c>
      <c r="B198" s="18" t="s">
        <v>9</v>
      </c>
      <c r="C198" s="14">
        <v>802516</v>
      </c>
      <c r="D198" s="14">
        <v>2</v>
      </c>
      <c r="E198" s="14" t="s">
        <v>8</v>
      </c>
      <c r="F198" s="14" t="s">
        <v>132</v>
      </c>
      <c r="G198" s="14"/>
      <c r="H198" s="14" t="s">
        <v>132</v>
      </c>
      <c r="I198" s="14"/>
      <c r="J198" s="1">
        <v>0</v>
      </c>
      <c r="K198" s="1">
        <v>0</v>
      </c>
      <c r="L198" s="1" t="s">
        <v>133</v>
      </c>
      <c r="M198" s="17">
        <v>0</v>
      </c>
      <c r="N198" s="17"/>
      <c r="O198" s="17">
        <v>0</v>
      </c>
      <c r="P198" s="17"/>
      <c r="Q198" s="17" t="str">
        <f t="shared" si="6"/>
        <v>802516DOL</v>
      </c>
      <c r="R198" s="17" t="str">
        <f t="shared" si="7"/>
        <v>802516PFL</v>
      </c>
      <c r="S198" s="17" t="s">
        <v>180</v>
      </c>
      <c r="T198" s="17" t="s">
        <v>181</v>
      </c>
    </row>
    <row r="199" spans="1:20" x14ac:dyDescent="0.2">
      <c r="A199" s="15">
        <v>44736</v>
      </c>
      <c r="B199" s="18" t="s">
        <v>9</v>
      </c>
      <c r="C199" s="1">
        <v>802516</v>
      </c>
      <c r="D199" s="14">
        <v>2</v>
      </c>
      <c r="E199" s="1" t="s">
        <v>11</v>
      </c>
      <c r="F199" s="1" t="s">
        <v>159</v>
      </c>
      <c r="G199" s="1"/>
      <c r="H199" s="1" t="s">
        <v>140</v>
      </c>
      <c r="I199" s="1"/>
      <c r="J199" s="1">
        <v>1</v>
      </c>
      <c r="K199" s="1">
        <v>1</v>
      </c>
      <c r="L199" s="1">
        <v>1</v>
      </c>
      <c r="M199" s="17">
        <v>1</v>
      </c>
      <c r="N199" s="17"/>
      <c r="O199" s="17">
        <v>1</v>
      </c>
      <c r="P199" s="17"/>
      <c r="Q199" s="17" t="str">
        <f t="shared" si="6"/>
        <v>802516DOR</v>
      </c>
      <c r="R199" s="17" t="str">
        <f t="shared" si="7"/>
        <v>802516PFR</v>
      </c>
      <c r="S199" s="17" t="s">
        <v>180</v>
      </c>
      <c r="T199" s="17" t="s">
        <v>181</v>
      </c>
    </row>
    <row r="200" spans="1:20" x14ac:dyDescent="0.2">
      <c r="A200" s="18">
        <v>44749</v>
      </c>
      <c r="B200" s="18" t="s">
        <v>9</v>
      </c>
      <c r="C200" s="14">
        <v>802530</v>
      </c>
      <c r="D200" s="14">
        <v>1</v>
      </c>
      <c r="E200" s="14" t="s">
        <v>8</v>
      </c>
      <c r="F200" s="14" t="s">
        <v>132</v>
      </c>
      <c r="G200" s="14"/>
      <c r="H200" s="14" t="s">
        <v>132</v>
      </c>
      <c r="I200" s="14"/>
      <c r="J200" s="1">
        <v>0</v>
      </c>
      <c r="K200" s="1">
        <v>0</v>
      </c>
      <c r="L200" s="1" t="s">
        <v>133</v>
      </c>
      <c r="M200" s="17">
        <v>0</v>
      </c>
      <c r="N200" s="17"/>
      <c r="O200" s="17">
        <v>0</v>
      </c>
      <c r="P200" s="17"/>
      <c r="Q200" s="17" t="str">
        <f t="shared" si="6"/>
        <v>802530DOL</v>
      </c>
      <c r="R200" s="17" t="str">
        <f t="shared" si="7"/>
        <v>802530PFL</v>
      </c>
      <c r="S200" s="17" t="s">
        <v>180</v>
      </c>
      <c r="T200" s="17" t="s">
        <v>181</v>
      </c>
    </row>
    <row r="201" spans="1:20" x14ac:dyDescent="0.2">
      <c r="A201" s="15">
        <v>44749</v>
      </c>
      <c r="B201" s="18" t="s">
        <v>9</v>
      </c>
      <c r="C201" s="1">
        <v>802530</v>
      </c>
      <c r="D201" s="14">
        <v>1</v>
      </c>
      <c r="E201" s="1" t="s">
        <v>11</v>
      </c>
      <c r="F201" s="1" t="s">
        <v>160</v>
      </c>
      <c r="G201" s="1"/>
      <c r="H201" s="1" t="s">
        <v>135</v>
      </c>
      <c r="I201" s="1"/>
      <c r="J201" s="1">
        <v>1</v>
      </c>
      <c r="K201" s="1">
        <v>1</v>
      </c>
      <c r="L201" s="1">
        <v>1</v>
      </c>
      <c r="M201" s="17">
        <v>1</v>
      </c>
      <c r="N201" s="17"/>
      <c r="O201" s="17">
        <v>1</v>
      </c>
      <c r="P201" s="17"/>
      <c r="Q201" s="17" t="str">
        <f t="shared" si="6"/>
        <v>802530DOR</v>
      </c>
      <c r="R201" s="17" t="str">
        <f t="shared" si="7"/>
        <v>802530PFR</v>
      </c>
      <c r="S201" s="17" t="s">
        <v>180</v>
      </c>
      <c r="T201" s="17" t="s">
        <v>181</v>
      </c>
    </row>
    <row r="202" spans="1:20" x14ac:dyDescent="0.2">
      <c r="A202" s="18">
        <v>44736</v>
      </c>
      <c r="B202" s="18" t="s">
        <v>9</v>
      </c>
      <c r="C202" s="14">
        <v>802701</v>
      </c>
      <c r="D202" s="14">
        <v>3</v>
      </c>
      <c r="E202" s="14" t="s">
        <v>8</v>
      </c>
      <c r="F202" s="14" t="s">
        <v>139</v>
      </c>
      <c r="G202" s="14"/>
      <c r="H202" s="14" t="s">
        <v>132</v>
      </c>
      <c r="I202" s="14"/>
      <c r="J202" s="1">
        <v>1</v>
      </c>
      <c r="K202" s="1">
        <v>0</v>
      </c>
      <c r="L202" s="1">
        <v>1</v>
      </c>
      <c r="M202" s="17">
        <v>0</v>
      </c>
      <c r="N202" s="17"/>
      <c r="O202" s="17">
        <v>0</v>
      </c>
      <c r="P202" s="17"/>
      <c r="Q202" s="17" t="str">
        <f t="shared" si="6"/>
        <v>802701DOL</v>
      </c>
      <c r="R202" s="17" t="str">
        <f t="shared" si="7"/>
        <v>802701PFL</v>
      </c>
      <c r="S202" s="17" t="s">
        <v>180</v>
      </c>
      <c r="T202" s="17" t="s">
        <v>181</v>
      </c>
    </row>
    <row r="203" spans="1:20" x14ac:dyDescent="0.2">
      <c r="A203" s="15">
        <v>44736</v>
      </c>
      <c r="B203" s="18" t="s">
        <v>9</v>
      </c>
      <c r="C203" s="1">
        <v>802701</v>
      </c>
      <c r="D203" s="14">
        <v>3</v>
      </c>
      <c r="E203" s="1" t="s">
        <v>11</v>
      </c>
      <c r="F203" s="1" t="s">
        <v>132</v>
      </c>
      <c r="G203" s="1"/>
      <c r="H203" s="1" t="s">
        <v>132</v>
      </c>
      <c r="I203" s="1"/>
      <c r="J203" s="1">
        <v>0</v>
      </c>
      <c r="K203" s="1">
        <v>0</v>
      </c>
      <c r="L203" s="1" t="s">
        <v>133</v>
      </c>
      <c r="M203" s="17">
        <v>0</v>
      </c>
      <c r="N203" s="17"/>
      <c r="O203" s="17">
        <v>0</v>
      </c>
      <c r="P203" s="17"/>
      <c r="Q203" s="17" t="str">
        <f t="shared" si="6"/>
        <v>802701DOR</v>
      </c>
      <c r="R203" s="17" t="str">
        <f t="shared" si="7"/>
        <v>802701PFR</v>
      </c>
      <c r="S203" s="17" t="s">
        <v>180</v>
      </c>
      <c r="T203" s="17" t="s">
        <v>181</v>
      </c>
    </row>
    <row r="204" spans="1:20" x14ac:dyDescent="0.2">
      <c r="A204" s="18">
        <v>44736</v>
      </c>
      <c r="B204" s="18" t="s">
        <v>9</v>
      </c>
      <c r="C204" s="14">
        <v>802869</v>
      </c>
      <c r="D204" s="14">
        <v>2</v>
      </c>
      <c r="E204" s="14" t="s">
        <v>8</v>
      </c>
      <c r="F204" s="14" t="s">
        <v>132</v>
      </c>
      <c r="G204" s="14"/>
      <c r="H204" s="14" t="s">
        <v>132</v>
      </c>
      <c r="I204" s="14"/>
      <c r="J204" s="1">
        <v>0</v>
      </c>
      <c r="K204" s="1">
        <v>0</v>
      </c>
      <c r="L204" s="1" t="s">
        <v>133</v>
      </c>
      <c r="M204" s="17">
        <v>0</v>
      </c>
      <c r="N204" s="17"/>
      <c r="O204" s="17">
        <v>0</v>
      </c>
      <c r="P204" s="17"/>
      <c r="Q204" s="17" t="str">
        <f t="shared" si="6"/>
        <v>802869DOL</v>
      </c>
      <c r="R204" s="17" t="str">
        <f t="shared" si="7"/>
        <v>802869PFL</v>
      </c>
      <c r="S204" s="17" t="s">
        <v>180</v>
      </c>
      <c r="T204" s="17" t="s">
        <v>181</v>
      </c>
    </row>
    <row r="205" spans="1:20" x14ac:dyDescent="0.2">
      <c r="A205" s="15">
        <v>44736</v>
      </c>
      <c r="B205" s="18" t="s">
        <v>9</v>
      </c>
      <c r="C205" s="1">
        <v>802869</v>
      </c>
      <c r="D205" s="14">
        <v>2</v>
      </c>
      <c r="E205" s="1" t="s">
        <v>11</v>
      </c>
      <c r="F205" s="1" t="s">
        <v>139</v>
      </c>
      <c r="G205" s="1"/>
      <c r="H205" s="1" t="s">
        <v>132</v>
      </c>
      <c r="I205" s="1"/>
      <c r="J205" s="1">
        <v>1</v>
      </c>
      <c r="K205" s="1">
        <v>0</v>
      </c>
      <c r="L205" s="1">
        <v>1</v>
      </c>
      <c r="M205" s="17">
        <v>0</v>
      </c>
      <c r="N205" s="17"/>
      <c r="O205" s="17">
        <v>0</v>
      </c>
      <c r="P205" s="17"/>
      <c r="Q205" s="17" t="str">
        <f t="shared" si="6"/>
        <v>802869DOR</v>
      </c>
      <c r="R205" s="17" t="str">
        <f t="shared" si="7"/>
        <v>802869PFR</v>
      </c>
      <c r="S205" s="17" t="s">
        <v>180</v>
      </c>
      <c r="T205" s="17" t="s">
        <v>181</v>
      </c>
    </row>
    <row r="206" spans="1:20" x14ac:dyDescent="0.2">
      <c r="A206" s="18">
        <v>44714</v>
      </c>
      <c r="B206" s="18" t="s">
        <v>9</v>
      </c>
      <c r="C206" s="14">
        <v>802939</v>
      </c>
      <c r="D206" s="14">
        <v>3</v>
      </c>
      <c r="E206" s="14" t="s">
        <v>8</v>
      </c>
      <c r="F206" s="14" t="s">
        <v>140</v>
      </c>
      <c r="G206" s="14"/>
      <c r="H206" s="14" t="s">
        <v>140</v>
      </c>
      <c r="I206" s="14"/>
      <c r="J206" s="1">
        <v>1</v>
      </c>
      <c r="K206" s="1">
        <v>1</v>
      </c>
      <c r="L206" s="1">
        <v>0</v>
      </c>
      <c r="M206" s="17">
        <v>0</v>
      </c>
      <c r="N206" s="17"/>
      <c r="O206" s="17">
        <v>1</v>
      </c>
      <c r="P206" s="17"/>
      <c r="Q206" s="17" t="str">
        <f t="shared" si="6"/>
        <v>802939DOL</v>
      </c>
      <c r="R206" s="17" t="str">
        <f t="shared" si="7"/>
        <v>802939PFL</v>
      </c>
      <c r="S206" s="17" t="s">
        <v>180</v>
      </c>
      <c r="T206" s="17" t="s">
        <v>181</v>
      </c>
    </row>
    <row r="207" spans="1:20" x14ac:dyDescent="0.2">
      <c r="A207" s="15">
        <v>44714</v>
      </c>
      <c r="B207" s="18" t="s">
        <v>9</v>
      </c>
      <c r="C207" s="1">
        <v>802939</v>
      </c>
      <c r="D207" s="14">
        <v>3</v>
      </c>
      <c r="E207" s="1" t="s">
        <v>11</v>
      </c>
      <c r="F207" s="1" t="s">
        <v>139</v>
      </c>
      <c r="G207" s="1"/>
      <c r="H207" s="1" t="s">
        <v>161</v>
      </c>
      <c r="I207" s="1"/>
      <c r="J207" s="1">
        <v>1</v>
      </c>
      <c r="K207" s="1">
        <v>1</v>
      </c>
      <c r="L207" s="1">
        <v>1</v>
      </c>
      <c r="M207" s="17">
        <v>1</v>
      </c>
      <c r="N207" s="17"/>
      <c r="O207" s="17">
        <v>1</v>
      </c>
      <c r="P207" s="17"/>
      <c r="Q207" s="17" t="str">
        <f t="shared" si="6"/>
        <v>802939DOR</v>
      </c>
      <c r="R207" s="17" t="str">
        <f t="shared" si="7"/>
        <v>802939PFR</v>
      </c>
      <c r="S207" s="17" t="s">
        <v>180</v>
      </c>
      <c r="T207" s="17" t="s">
        <v>181</v>
      </c>
    </row>
    <row r="208" spans="1:20" x14ac:dyDescent="0.2">
      <c r="A208" s="18">
        <v>44714</v>
      </c>
      <c r="B208" s="18" t="s">
        <v>9</v>
      </c>
      <c r="C208" s="14">
        <v>802974</v>
      </c>
      <c r="D208" s="14">
        <v>1</v>
      </c>
      <c r="E208" s="14" t="s">
        <v>8</v>
      </c>
      <c r="F208" s="14" t="s">
        <v>140</v>
      </c>
      <c r="G208" s="14"/>
      <c r="H208" s="14" t="s">
        <v>139</v>
      </c>
      <c r="I208" s="14"/>
      <c r="J208" s="1">
        <v>1</v>
      </c>
      <c r="K208" s="1">
        <v>1</v>
      </c>
      <c r="L208" s="1">
        <v>1</v>
      </c>
      <c r="M208" s="17">
        <v>1</v>
      </c>
      <c r="N208" s="17"/>
      <c r="O208" s="17">
        <v>1</v>
      </c>
      <c r="P208" s="17"/>
      <c r="Q208" s="17" t="str">
        <f t="shared" si="6"/>
        <v>802974DOL</v>
      </c>
      <c r="R208" s="17" t="str">
        <f t="shared" si="7"/>
        <v>802974PFL</v>
      </c>
      <c r="S208" s="17" t="s">
        <v>180</v>
      </c>
      <c r="T208" s="17" t="s">
        <v>181</v>
      </c>
    </row>
    <row r="209" spans="1:20" x14ac:dyDescent="0.2">
      <c r="A209" s="15">
        <v>44714</v>
      </c>
      <c r="B209" s="18" t="s">
        <v>9</v>
      </c>
      <c r="C209" s="1">
        <v>802974</v>
      </c>
      <c r="D209" s="14">
        <v>1</v>
      </c>
      <c r="E209" s="1" t="s">
        <v>11</v>
      </c>
      <c r="F209" s="1" t="s">
        <v>140</v>
      </c>
      <c r="G209" s="1"/>
      <c r="H209" s="1" t="s">
        <v>139</v>
      </c>
      <c r="I209" s="1"/>
      <c r="J209" s="1">
        <v>1</v>
      </c>
      <c r="K209" s="1">
        <v>1</v>
      </c>
      <c r="L209" s="1">
        <v>1</v>
      </c>
      <c r="M209" s="17">
        <v>1</v>
      </c>
      <c r="N209" s="17"/>
      <c r="O209" s="17">
        <v>1</v>
      </c>
      <c r="P209" s="17"/>
      <c r="Q209" s="17" t="str">
        <f t="shared" si="6"/>
        <v>802974DOR</v>
      </c>
      <c r="R209" s="17" t="str">
        <f t="shared" si="7"/>
        <v>802974PFR</v>
      </c>
      <c r="S209" s="17" t="s">
        <v>180</v>
      </c>
      <c r="T209" s="17" t="s">
        <v>181</v>
      </c>
    </row>
    <row r="210" spans="1:20" x14ac:dyDescent="0.2">
      <c r="A210" s="18">
        <v>44736</v>
      </c>
      <c r="B210" s="18" t="s">
        <v>9</v>
      </c>
      <c r="C210" s="14">
        <v>803001</v>
      </c>
      <c r="D210" s="14">
        <v>1</v>
      </c>
      <c r="E210" s="14" t="s">
        <v>8</v>
      </c>
      <c r="F210" s="14" t="s">
        <v>135</v>
      </c>
      <c r="G210" s="14"/>
      <c r="H210" s="14" t="s">
        <v>135</v>
      </c>
      <c r="I210" s="14"/>
      <c r="J210" s="1">
        <v>1</v>
      </c>
      <c r="K210" s="1">
        <v>1</v>
      </c>
      <c r="L210" s="1">
        <v>0</v>
      </c>
      <c r="M210" s="17">
        <v>0</v>
      </c>
      <c r="N210" s="17"/>
      <c r="O210" s="17">
        <v>1</v>
      </c>
      <c r="P210" s="17"/>
      <c r="Q210" s="17" t="str">
        <f t="shared" si="6"/>
        <v>803001DOL</v>
      </c>
      <c r="R210" s="17" t="str">
        <f t="shared" si="7"/>
        <v>803001PFL</v>
      </c>
      <c r="S210" s="17" t="s">
        <v>180</v>
      </c>
      <c r="T210" s="17" t="s">
        <v>181</v>
      </c>
    </row>
    <row r="211" spans="1:20" x14ac:dyDescent="0.2">
      <c r="A211" s="15">
        <v>44736</v>
      </c>
      <c r="B211" s="18" t="s">
        <v>9</v>
      </c>
      <c r="C211" s="1">
        <v>803001</v>
      </c>
      <c r="D211" s="14">
        <v>1</v>
      </c>
      <c r="E211" s="1" t="s">
        <v>11</v>
      </c>
      <c r="F211" s="1" t="s">
        <v>132</v>
      </c>
      <c r="G211" s="1"/>
      <c r="H211" s="1" t="s">
        <v>132</v>
      </c>
      <c r="I211" s="1"/>
      <c r="J211" s="1">
        <v>0</v>
      </c>
      <c r="K211" s="1">
        <v>0</v>
      </c>
      <c r="L211" s="1" t="s">
        <v>133</v>
      </c>
      <c r="M211" s="17">
        <v>0</v>
      </c>
      <c r="N211" s="17"/>
      <c r="O211" s="17">
        <v>0</v>
      </c>
      <c r="P211" s="17"/>
      <c r="Q211" s="17" t="str">
        <f t="shared" si="6"/>
        <v>803001DOR</v>
      </c>
      <c r="R211" s="17" t="str">
        <f t="shared" si="7"/>
        <v>803001PFR</v>
      </c>
      <c r="S211" s="17" t="s">
        <v>180</v>
      </c>
      <c r="T211" s="17" t="s">
        <v>181</v>
      </c>
    </row>
    <row r="212" spans="1:20" x14ac:dyDescent="0.2">
      <c r="A212" s="18">
        <v>44742</v>
      </c>
      <c r="B212" s="18" t="s">
        <v>9</v>
      </c>
      <c r="C212" s="14">
        <v>803410</v>
      </c>
      <c r="D212" s="14">
        <v>1</v>
      </c>
      <c r="E212" s="14" t="s">
        <v>8</v>
      </c>
      <c r="F212" s="14" t="s">
        <v>138</v>
      </c>
      <c r="G212" s="14"/>
      <c r="H212" s="14" t="s">
        <v>132</v>
      </c>
      <c r="I212" s="14"/>
      <c r="J212" s="1">
        <v>1</v>
      </c>
      <c r="K212" s="1">
        <v>0</v>
      </c>
      <c r="L212" s="1">
        <v>1</v>
      </c>
      <c r="M212" s="17">
        <v>0</v>
      </c>
      <c r="N212" s="17"/>
      <c r="O212" s="17">
        <v>0</v>
      </c>
      <c r="P212" s="17"/>
      <c r="Q212" s="17" t="str">
        <f t="shared" si="6"/>
        <v>803410DOL</v>
      </c>
      <c r="R212" s="17" t="str">
        <f t="shared" si="7"/>
        <v>803410PFL</v>
      </c>
      <c r="S212" s="17" t="s">
        <v>180</v>
      </c>
      <c r="T212" s="17" t="s">
        <v>181</v>
      </c>
    </row>
    <row r="213" spans="1:20" x14ac:dyDescent="0.2">
      <c r="A213" s="15">
        <v>44742</v>
      </c>
      <c r="B213" s="18" t="s">
        <v>9</v>
      </c>
      <c r="C213" s="1">
        <v>803410</v>
      </c>
      <c r="D213" s="14">
        <v>1</v>
      </c>
      <c r="E213" s="1" t="s">
        <v>11</v>
      </c>
      <c r="F213" s="1" t="s">
        <v>162</v>
      </c>
      <c r="G213" s="1"/>
      <c r="H213" s="1" t="s">
        <v>132</v>
      </c>
      <c r="I213" s="1"/>
      <c r="J213" s="1">
        <v>1</v>
      </c>
      <c r="K213" s="1">
        <v>0</v>
      </c>
      <c r="L213" s="1">
        <v>1</v>
      </c>
      <c r="M213" s="17">
        <v>0</v>
      </c>
      <c r="N213" s="17"/>
      <c r="O213" s="17">
        <v>0</v>
      </c>
      <c r="P213" s="17"/>
      <c r="Q213" s="17" t="str">
        <f t="shared" si="6"/>
        <v>803410DOR</v>
      </c>
      <c r="R213" s="17" t="str">
        <f t="shared" si="7"/>
        <v>803410PFR</v>
      </c>
      <c r="S213" s="17" t="s">
        <v>180</v>
      </c>
      <c r="T213" s="17" t="s">
        <v>181</v>
      </c>
    </row>
    <row r="214" spans="1:20" x14ac:dyDescent="0.2">
      <c r="A214" s="18">
        <v>44736</v>
      </c>
      <c r="B214" s="18" t="s">
        <v>9</v>
      </c>
      <c r="C214" s="14">
        <v>803471</v>
      </c>
      <c r="D214" s="14">
        <v>3</v>
      </c>
      <c r="E214" s="14" t="s">
        <v>8</v>
      </c>
      <c r="F214" s="14" t="s">
        <v>132</v>
      </c>
      <c r="G214" s="14"/>
      <c r="H214" s="14" t="s">
        <v>132</v>
      </c>
      <c r="I214" s="14"/>
      <c r="J214" s="1">
        <v>0</v>
      </c>
      <c r="K214" s="1">
        <v>0</v>
      </c>
      <c r="L214" s="1" t="s">
        <v>133</v>
      </c>
      <c r="M214" s="17">
        <v>0</v>
      </c>
      <c r="N214" s="17"/>
      <c r="O214" s="17">
        <v>0</v>
      </c>
      <c r="P214" s="17"/>
      <c r="Q214" s="17" t="str">
        <f t="shared" si="6"/>
        <v>803471DOL</v>
      </c>
      <c r="R214" s="17" t="str">
        <f t="shared" si="7"/>
        <v>803471PFL</v>
      </c>
      <c r="S214" s="17" t="s">
        <v>180</v>
      </c>
      <c r="T214" s="17" t="s">
        <v>181</v>
      </c>
    </row>
    <row r="215" spans="1:20" x14ac:dyDescent="0.2">
      <c r="A215" s="15">
        <v>44736</v>
      </c>
      <c r="B215" s="18" t="s">
        <v>9</v>
      </c>
      <c r="C215" s="1">
        <v>803471</v>
      </c>
      <c r="D215" s="14">
        <v>3</v>
      </c>
      <c r="E215" s="1" t="s">
        <v>11</v>
      </c>
      <c r="F215" s="1" t="s">
        <v>142</v>
      </c>
      <c r="G215" s="1"/>
      <c r="H215" s="1" t="s">
        <v>132</v>
      </c>
      <c r="I215" s="1"/>
      <c r="J215" s="1">
        <v>1</v>
      </c>
      <c r="K215" s="1">
        <v>0</v>
      </c>
      <c r="L215" s="1">
        <v>1</v>
      </c>
      <c r="M215" s="17">
        <v>0</v>
      </c>
      <c r="N215" s="17"/>
      <c r="O215" s="17">
        <v>0</v>
      </c>
      <c r="P215" s="17"/>
      <c r="Q215" s="17" t="str">
        <f t="shared" si="6"/>
        <v>803471DOR</v>
      </c>
      <c r="R215" s="17" t="str">
        <f t="shared" si="7"/>
        <v>803471PFR</v>
      </c>
      <c r="S215" s="17" t="s">
        <v>180</v>
      </c>
      <c r="T215" s="17" t="s">
        <v>181</v>
      </c>
    </row>
    <row r="216" spans="1:20" x14ac:dyDescent="0.2">
      <c r="A216" s="18">
        <v>44749</v>
      </c>
      <c r="B216" s="18" t="s">
        <v>9</v>
      </c>
      <c r="C216" s="14">
        <v>804629</v>
      </c>
      <c r="D216" s="14">
        <v>3</v>
      </c>
      <c r="E216" s="14" t="s">
        <v>8</v>
      </c>
      <c r="F216" s="14" t="s">
        <v>132</v>
      </c>
      <c r="G216" s="14"/>
      <c r="H216" s="14" t="s">
        <v>142</v>
      </c>
      <c r="I216" s="14"/>
      <c r="J216" s="1">
        <v>0</v>
      </c>
      <c r="K216" s="1">
        <v>1</v>
      </c>
      <c r="L216" s="1" t="s">
        <v>133</v>
      </c>
      <c r="M216" s="17">
        <v>1</v>
      </c>
      <c r="N216" s="17"/>
      <c r="O216" s="17">
        <v>1</v>
      </c>
      <c r="P216" s="17"/>
      <c r="Q216" s="17" t="str">
        <f t="shared" si="6"/>
        <v>804629DOL</v>
      </c>
      <c r="R216" s="17" t="str">
        <f t="shared" si="7"/>
        <v>804629PFL</v>
      </c>
      <c r="S216" s="17" t="s">
        <v>180</v>
      </c>
      <c r="T216" s="17" t="s">
        <v>181</v>
      </c>
    </row>
    <row r="217" spans="1:20" x14ac:dyDescent="0.2">
      <c r="A217" s="15">
        <v>44749</v>
      </c>
      <c r="B217" s="18" t="s">
        <v>9</v>
      </c>
      <c r="C217" s="1">
        <v>804629</v>
      </c>
      <c r="D217" s="14">
        <v>3</v>
      </c>
      <c r="E217" s="1" t="s">
        <v>11</v>
      </c>
      <c r="F217" s="1" t="s">
        <v>138</v>
      </c>
      <c r="G217" s="1"/>
      <c r="H217" s="1" t="s">
        <v>140</v>
      </c>
      <c r="I217" s="1"/>
      <c r="J217" s="1">
        <v>1</v>
      </c>
      <c r="K217" s="1">
        <v>1</v>
      </c>
      <c r="L217" s="1">
        <v>1</v>
      </c>
      <c r="M217" s="17">
        <v>1</v>
      </c>
      <c r="N217" s="17"/>
      <c r="O217" s="17">
        <v>1</v>
      </c>
      <c r="P217" s="17"/>
      <c r="Q217" s="17" t="str">
        <f t="shared" si="6"/>
        <v>804629DOR</v>
      </c>
      <c r="R217" s="17" t="str">
        <f t="shared" si="7"/>
        <v>804629PFR</v>
      </c>
      <c r="S217" s="17" t="s">
        <v>180</v>
      </c>
      <c r="T217" s="17" t="s">
        <v>181</v>
      </c>
    </row>
    <row r="218" spans="1:20" x14ac:dyDescent="0.2">
      <c r="A218" s="18">
        <v>44742</v>
      </c>
      <c r="B218" s="18" t="s">
        <v>9</v>
      </c>
      <c r="C218" s="14">
        <v>805570</v>
      </c>
      <c r="D218" s="14">
        <v>3</v>
      </c>
      <c r="E218" s="14" t="s">
        <v>8</v>
      </c>
      <c r="F218" s="14" t="s">
        <v>140</v>
      </c>
      <c r="G218" s="14"/>
      <c r="H218" s="14" t="s">
        <v>132</v>
      </c>
      <c r="I218" s="14"/>
      <c r="J218" s="1">
        <v>1</v>
      </c>
      <c r="K218" s="1">
        <v>0</v>
      </c>
      <c r="L218" s="1">
        <v>1</v>
      </c>
      <c r="M218" s="17">
        <v>0</v>
      </c>
      <c r="N218" s="17"/>
      <c r="O218" s="17">
        <v>0</v>
      </c>
      <c r="P218" s="17"/>
      <c r="Q218" s="17" t="str">
        <f t="shared" si="6"/>
        <v>805570DOL</v>
      </c>
      <c r="R218" s="17" t="str">
        <f t="shared" si="7"/>
        <v>805570PFL</v>
      </c>
      <c r="S218" s="17" t="s">
        <v>180</v>
      </c>
      <c r="T218" s="17" t="s">
        <v>181</v>
      </c>
    </row>
    <row r="219" spans="1:20" x14ac:dyDescent="0.2">
      <c r="A219" s="15">
        <v>44742</v>
      </c>
      <c r="B219" s="18" t="s">
        <v>9</v>
      </c>
      <c r="C219" s="1">
        <v>805570</v>
      </c>
      <c r="D219" s="14">
        <v>3</v>
      </c>
      <c r="E219" s="1" t="s">
        <v>11</v>
      </c>
      <c r="F219" s="1" t="s">
        <v>162</v>
      </c>
      <c r="G219" s="1"/>
      <c r="H219" s="1" t="s">
        <v>140</v>
      </c>
      <c r="I219" s="1"/>
      <c r="J219" s="1">
        <v>1</v>
      </c>
      <c r="K219" s="1">
        <v>1</v>
      </c>
      <c r="L219" s="1">
        <v>1</v>
      </c>
      <c r="M219" s="17">
        <v>1</v>
      </c>
      <c r="N219" s="17"/>
      <c r="O219" s="17">
        <v>1</v>
      </c>
      <c r="P219" s="17"/>
      <c r="Q219" s="17" t="str">
        <f t="shared" si="6"/>
        <v>805570DOR</v>
      </c>
      <c r="R219" s="17" t="str">
        <f t="shared" si="7"/>
        <v>805570PFR</v>
      </c>
      <c r="S219" s="17" t="s">
        <v>180</v>
      </c>
      <c r="T219" s="17" t="s">
        <v>181</v>
      </c>
    </row>
    <row r="220" spans="1:20" x14ac:dyDescent="0.2">
      <c r="A220" s="18">
        <v>44714</v>
      </c>
      <c r="B220" s="18" t="s">
        <v>9</v>
      </c>
      <c r="C220" s="14">
        <v>806446</v>
      </c>
      <c r="D220" s="14">
        <v>2</v>
      </c>
      <c r="E220" s="14" t="s">
        <v>8</v>
      </c>
      <c r="F220" s="14" t="s">
        <v>139</v>
      </c>
      <c r="G220" s="14"/>
      <c r="H220" s="14" t="s">
        <v>163</v>
      </c>
      <c r="I220" s="14"/>
      <c r="J220" s="1">
        <v>1</v>
      </c>
      <c r="K220" s="1">
        <v>1</v>
      </c>
      <c r="L220" s="1">
        <v>1</v>
      </c>
      <c r="M220" s="17">
        <v>1</v>
      </c>
      <c r="N220" s="17"/>
      <c r="O220" s="17">
        <v>1</v>
      </c>
      <c r="P220" s="17"/>
      <c r="Q220" s="17" t="str">
        <f t="shared" si="6"/>
        <v>806446DOL</v>
      </c>
      <c r="R220" s="17" t="str">
        <f t="shared" si="7"/>
        <v>806446PFL</v>
      </c>
      <c r="S220" s="17" t="s">
        <v>180</v>
      </c>
      <c r="T220" s="17" t="s">
        <v>181</v>
      </c>
    </row>
    <row r="221" spans="1:20" x14ac:dyDescent="0.2">
      <c r="A221" s="15">
        <v>44714</v>
      </c>
      <c r="B221" s="18" t="s">
        <v>9</v>
      </c>
      <c r="C221" s="1">
        <v>806446</v>
      </c>
      <c r="D221" s="14">
        <v>2</v>
      </c>
      <c r="E221" s="1" t="s">
        <v>11</v>
      </c>
      <c r="F221" s="1" t="s">
        <v>140</v>
      </c>
      <c r="G221" s="1"/>
      <c r="H221" s="1" t="s">
        <v>132</v>
      </c>
      <c r="I221" s="1"/>
      <c r="J221" s="1">
        <v>1</v>
      </c>
      <c r="K221" s="1">
        <v>0</v>
      </c>
      <c r="L221" s="1">
        <v>1</v>
      </c>
      <c r="M221" s="17">
        <v>0</v>
      </c>
      <c r="N221" s="17"/>
      <c r="O221" s="17">
        <v>0</v>
      </c>
      <c r="P221" s="17"/>
      <c r="Q221" s="17" t="str">
        <f t="shared" si="6"/>
        <v>806446DOR</v>
      </c>
      <c r="R221" s="17" t="str">
        <f t="shared" si="7"/>
        <v>806446PFR</v>
      </c>
      <c r="S221" s="17" t="s">
        <v>180</v>
      </c>
      <c r="T221" s="17" t="s">
        <v>181</v>
      </c>
    </row>
    <row r="222" spans="1:20" x14ac:dyDescent="0.2">
      <c r="A222" s="18">
        <v>44742</v>
      </c>
      <c r="B222" s="18" t="s">
        <v>9</v>
      </c>
      <c r="C222" s="14">
        <v>806479</v>
      </c>
      <c r="D222" s="14">
        <v>3</v>
      </c>
      <c r="E222" s="14" t="s">
        <v>8</v>
      </c>
      <c r="F222" s="14" t="s">
        <v>132</v>
      </c>
      <c r="G222" s="14"/>
      <c r="H222" s="14" t="s">
        <v>132</v>
      </c>
      <c r="I222" s="14"/>
      <c r="J222" s="1">
        <v>0</v>
      </c>
      <c r="K222" s="1">
        <v>0</v>
      </c>
      <c r="L222" s="1" t="s">
        <v>133</v>
      </c>
      <c r="M222" s="17">
        <v>0</v>
      </c>
      <c r="N222" s="17"/>
      <c r="O222" s="17">
        <v>0</v>
      </c>
      <c r="P222" s="17"/>
      <c r="Q222" s="17" t="str">
        <f t="shared" si="6"/>
        <v>806479DOL</v>
      </c>
      <c r="R222" s="17" t="str">
        <f t="shared" si="7"/>
        <v>806479PFL</v>
      </c>
      <c r="S222" s="17" t="s">
        <v>180</v>
      </c>
      <c r="T222" s="17" t="s">
        <v>181</v>
      </c>
    </row>
    <row r="223" spans="1:20" x14ac:dyDescent="0.2">
      <c r="A223" s="15">
        <v>44742</v>
      </c>
      <c r="B223" s="18" t="s">
        <v>9</v>
      </c>
      <c r="C223" s="1">
        <v>806479</v>
      </c>
      <c r="D223" s="14">
        <v>3</v>
      </c>
      <c r="E223" s="1" t="s">
        <v>11</v>
      </c>
      <c r="F223" s="1" t="s">
        <v>134</v>
      </c>
      <c r="G223" s="1" t="s">
        <v>160</v>
      </c>
      <c r="H223" s="1" t="s">
        <v>132</v>
      </c>
      <c r="I223" s="1"/>
      <c r="J223" s="1">
        <v>1</v>
      </c>
      <c r="K223" s="1">
        <v>0</v>
      </c>
      <c r="L223" s="1">
        <v>1</v>
      </c>
      <c r="M223" s="17">
        <v>0</v>
      </c>
      <c r="N223" s="17"/>
      <c r="O223" s="17">
        <v>0</v>
      </c>
      <c r="P223" s="17"/>
      <c r="Q223" s="17" t="str">
        <f t="shared" si="6"/>
        <v>806479DOR</v>
      </c>
      <c r="R223" s="17" t="str">
        <f t="shared" si="7"/>
        <v>806479PFR</v>
      </c>
      <c r="S223" s="17" t="s">
        <v>180</v>
      </c>
      <c r="T223" s="17" t="s">
        <v>181</v>
      </c>
    </row>
    <row r="224" spans="1:20" x14ac:dyDescent="0.2">
      <c r="A224" s="15">
        <v>44893</v>
      </c>
      <c r="B224" s="15" t="s">
        <v>74</v>
      </c>
      <c r="C224" s="1">
        <v>144</v>
      </c>
      <c r="D224" s="1">
        <v>1</v>
      </c>
      <c r="E224" s="1" t="s">
        <v>8</v>
      </c>
      <c r="F224" s="1" t="s">
        <v>139</v>
      </c>
      <c r="G224" s="1"/>
      <c r="H224" s="1" t="s">
        <v>132</v>
      </c>
      <c r="I224" s="1"/>
      <c r="J224" s="1">
        <v>1</v>
      </c>
      <c r="K224" s="1">
        <v>0</v>
      </c>
      <c r="L224" s="1">
        <v>1</v>
      </c>
      <c r="M224" s="17">
        <v>0</v>
      </c>
      <c r="N224" s="1"/>
      <c r="O224" s="17">
        <v>0</v>
      </c>
      <c r="P224" s="1"/>
      <c r="Q224" s="17" t="str">
        <f t="shared" si="6"/>
        <v>144DOL</v>
      </c>
      <c r="R224" s="17" t="str">
        <f t="shared" si="7"/>
        <v>144PFL</v>
      </c>
      <c r="S224" s="17" t="s">
        <v>180</v>
      </c>
      <c r="T224" s="17" t="s">
        <v>181</v>
      </c>
    </row>
    <row r="225" spans="1:20" x14ac:dyDescent="0.2">
      <c r="A225" s="15">
        <v>44893</v>
      </c>
      <c r="B225" s="15" t="s">
        <v>74</v>
      </c>
      <c r="C225" s="1">
        <v>144</v>
      </c>
      <c r="D225" s="1">
        <v>1</v>
      </c>
      <c r="E225" s="1" t="s">
        <v>11</v>
      </c>
      <c r="F225" s="1" t="s">
        <v>164</v>
      </c>
      <c r="G225" s="1"/>
      <c r="H225" s="1" t="s">
        <v>132</v>
      </c>
      <c r="I225" s="1"/>
      <c r="J225" s="1">
        <v>1</v>
      </c>
      <c r="K225" s="1">
        <v>0</v>
      </c>
      <c r="L225" s="1">
        <v>1</v>
      </c>
      <c r="M225" s="17">
        <v>0</v>
      </c>
      <c r="N225" s="1"/>
      <c r="O225" s="17">
        <v>0</v>
      </c>
      <c r="P225" s="1"/>
      <c r="Q225" s="17" t="str">
        <f t="shared" si="6"/>
        <v>144DOR</v>
      </c>
      <c r="R225" s="17" t="str">
        <f t="shared" si="7"/>
        <v>144PFR</v>
      </c>
      <c r="S225" s="17" t="s">
        <v>180</v>
      </c>
      <c r="T225" s="17" t="s">
        <v>181</v>
      </c>
    </row>
    <row r="226" spans="1:20" x14ac:dyDescent="0.2">
      <c r="A226" s="15">
        <v>44886</v>
      </c>
      <c r="B226" s="15" t="s">
        <v>74</v>
      </c>
      <c r="C226" s="1">
        <v>149</v>
      </c>
      <c r="D226" s="1">
        <v>2</v>
      </c>
      <c r="E226" s="1" t="s">
        <v>8</v>
      </c>
      <c r="F226" s="1" t="s">
        <v>140</v>
      </c>
      <c r="G226" s="1"/>
      <c r="H226" s="1" t="s">
        <v>132</v>
      </c>
      <c r="I226" s="1"/>
      <c r="J226" s="1">
        <v>1</v>
      </c>
      <c r="K226" s="1">
        <v>0</v>
      </c>
      <c r="L226" s="1">
        <v>1</v>
      </c>
      <c r="M226" s="17">
        <v>0</v>
      </c>
      <c r="N226" s="1"/>
      <c r="O226" s="17">
        <v>0</v>
      </c>
      <c r="P226" s="1"/>
      <c r="Q226" s="17" t="str">
        <f t="shared" si="6"/>
        <v>149DOL</v>
      </c>
      <c r="R226" s="17" t="str">
        <f t="shared" si="7"/>
        <v>149PFL</v>
      </c>
      <c r="S226" s="17" t="s">
        <v>180</v>
      </c>
      <c r="T226" s="17" t="s">
        <v>181</v>
      </c>
    </row>
    <row r="227" spans="1:20" x14ac:dyDescent="0.2">
      <c r="A227" s="15">
        <v>44879</v>
      </c>
      <c r="B227" s="15" t="s">
        <v>74</v>
      </c>
      <c r="C227" s="1">
        <v>157</v>
      </c>
      <c r="D227" s="1">
        <v>1</v>
      </c>
      <c r="E227" s="1" t="s">
        <v>8</v>
      </c>
      <c r="F227" s="1" t="s">
        <v>132</v>
      </c>
      <c r="G227" s="1"/>
      <c r="H227" s="1" t="s">
        <v>140</v>
      </c>
      <c r="I227" s="1"/>
      <c r="J227" s="1">
        <v>0</v>
      </c>
      <c r="K227" s="1">
        <v>1</v>
      </c>
      <c r="L227" s="1" t="s">
        <v>133</v>
      </c>
      <c r="M227" s="17">
        <v>1</v>
      </c>
      <c r="N227" s="1"/>
      <c r="O227" s="17">
        <v>1</v>
      </c>
      <c r="P227" s="1"/>
      <c r="Q227" s="17" t="str">
        <f t="shared" si="6"/>
        <v>157DOL</v>
      </c>
      <c r="R227" s="17" t="str">
        <f t="shared" si="7"/>
        <v>157PFL</v>
      </c>
      <c r="S227" s="17" t="s">
        <v>180</v>
      </c>
      <c r="T227" s="17" t="s">
        <v>181</v>
      </c>
    </row>
    <row r="228" spans="1:20" x14ac:dyDescent="0.2">
      <c r="A228" s="15">
        <v>44879</v>
      </c>
      <c r="B228" s="15" t="s">
        <v>74</v>
      </c>
      <c r="C228" s="1">
        <v>157</v>
      </c>
      <c r="D228" s="1">
        <v>1</v>
      </c>
      <c r="E228" s="1" t="s">
        <v>11</v>
      </c>
      <c r="F228" s="1" t="s">
        <v>143</v>
      </c>
      <c r="G228" s="1"/>
      <c r="H228" s="1" t="s">
        <v>165</v>
      </c>
      <c r="I228" s="1"/>
      <c r="J228" s="1">
        <v>1</v>
      </c>
      <c r="K228" s="1">
        <v>1</v>
      </c>
      <c r="L228" s="1">
        <v>1</v>
      </c>
      <c r="M228" s="17">
        <v>1</v>
      </c>
      <c r="N228" s="1"/>
      <c r="O228" s="17">
        <v>1</v>
      </c>
      <c r="P228" s="1"/>
      <c r="Q228" s="17" t="str">
        <f t="shared" si="6"/>
        <v>157DOR</v>
      </c>
      <c r="R228" s="17" t="str">
        <f t="shared" si="7"/>
        <v>157PFR</v>
      </c>
      <c r="S228" s="17" t="s">
        <v>180</v>
      </c>
      <c r="T228" s="17" t="s">
        <v>181</v>
      </c>
    </row>
    <row r="229" spans="1:20" x14ac:dyDescent="0.2">
      <c r="A229" s="15">
        <v>44879</v>
      </c>
      <c r="B229" s="15" t="s">
        <v>74</v>
      </c>
      <c r="C229" s="1">
        <v>165</v>
      </c>
      <c r="D229" s="1">
        <v>3</v>
      </c>
      <c r="E229" s="1" t="s">
        <v>8</v>
      </c>
      <c r="F229" s="1" t="s">
        <v>132</v>
      </c>
      <c r="G229" s="1"/>
      <c r="H229" s="1" t="s">
        <v>147</v>
      </c>
      <c r="I229" s="1"/>
      <c r="J229" s="1">
        <v>0</v>
      </c>
      <c r="K229" s="1">
        <v>1</v>
      </c>
      <c r="L229" s="1" t="s">
        <v>133</v>
      </c>
      <c r="M229" s="17">
        <v>1</v>
      </c>
      <c r="N229" s="1"/>
      <c r="O229" s="17">
        <v>1</v>
      </c>
      <c r="P229" s="1"/>
      <c r="Q229" s="17" t="str">
        <f t="shared" si="6"/>
        <v>165DOL</v>
      </c>
      <c r="R229" s="17" t="str">
        <f t="shared" si="7"/>
        <v>165PFL</v>
      </c>
      <c r="S229" s="17" t="s">
        <v>180</v>
      </c>
      <c r="T229" s="17" t="s">
        <v>181</v>
      </c>
    </row>
    <row r="230" spans="1:20" x14ac:dyDescent="0.2">
      <c r="A230" s="15">
        <v>44879</v>
      </c>
      <c r="B230" s="15" t="s">
        <v>74</v>
      </c>
      <c r="C230" s="1">
        <v>165</v>
      </c>
      <c r="D230" s="1">
        <v>3</v>
      </c>
      <c r="E230" s="1" t="s">
        <v>11</v>
      </c>
      <c r="F230" s="1" t="s">
        <v>132</v>
      </c>
      <c r="G230" s="1"/>
      <c r="H230" s="1" t="s">
        <v>136</v>
      </c>
      <c r="I230" s="1"/>
      <c r="J230" s="1">
        <v>0</v>
      </c>
      <c r="K230" s="1">
        <v>1</v>
      </c>
      <c r="L230" s="1" t="s">
        <v>133</v>
      </c>
      <c r="M230" s="17">
        <v>1</v>
      </c>
      <c r="N230" s="1"/>
      <c r="O230" s="17">
        <v>1</v>
      </c>
      <c r="P230" s="1"/>
      <c r="Q230" s="17" t="str">
        <f t="shared" si="6"/>
        <v>165DOR</v>
      </c>
      <c r="R230" s="17" t="str">
        <f t="shared" si="7"/>
        <v>165PFR</v>
      </c>
      <c r="S230" s="17" t="s">
        <v>180</v>
      </c>
      <c r="T230" s="17" t="s">
        <v>181</v>
      </c>
    </row>
    <row r="231" spans="1:20" x14ac:dyDescent="0.2">
      <c r="A231" s="15">
        <v>44872</v>
      </c>
      <c r="B231" s="15" t="s">
        <v>74</v>
      </c>
      <c r="C231" s="1">
        <v>186</v>
      </c>
      <c r="D231" s="1">
        <v>2</v>
      </c>
      <c r="E231" s="1" t="s">
        <v>8</v>
      </c>
      <c r="F231" s="1" t="s">
        <v>139</v>
      </c>
      <c r="G231" s="1"/>
      <c r="H231" s="1" t="s">
        <v>132</v>
      </c>
      <c r="I231" s="1"/>
      <c r="J231" s="1">
        <v>1</v>
      </c>
      <c r="K231" s="1">
        <v>0</v>
      </c>
      <c r="L231" s="1">
        <v>1</v>
      </c>
      <c r="M231" s="17">
        <v>0</v>
      </c>
      <c r="N231" s="1"/>
      <c r="O231" s="17">
        <v>0</v>
      </c>
      <c r="P231" s="1"/>
      <c r="Q231" s="17" t="str">
        <f t="shared" si="6"/>
        <v>186DOL</v>
      </c>
      <c r="R231" s="17" t="str">
        <f t="shared" si="7"/>
        <v>186PFL</v>
      </c>
      <c r="S231" s="17" t="s">
        <v>180</v>
      </c>
      <c r="T231" s="17" t="s">
        <v>181</v>
      </c>
    </row>
    <row r="232" spans="1:20" x14ac:dyDescent="0.2">
      <c r="A232" s="15">
        <v>44872</v>
      </c>
      <c r="B232" s="15" t="s">
        <v>74</v>
      </c>
      <c r="C232" s="1">
        <v>186</v>
      </c>
      <c r="D232" s="1">
        <v>2</v>
      </c>
      <c r="E232" s="1" t="s">
        <v>11</v>
      </c>
      <c r="F232" s="1" t="s">
        <v>139</v>
      </c>
      <c r="G232" s="1"/>
      <c r="H232" s="1" t="s">
        <v>132</v>
      </c>
      <c r="I232" s="1"/>
      <c r="J232" s="1">
        <v>1</v>
      </c>
      <c r="K232" s="1">
        <v>0</v>
      </c>
      <c r="L232" s="1">
        <v>1</v>
      </c>
      <c r="M232" s="17">
        <v>0</v>
      </c>
      <c r="N232" s="1"/>
      <c r="O232" s="17">
        <v>0</v>
      </c>
      <c r="P232" s="1"/>
      <c r="Q232" s="17" t="str">
        <f t="shared" si="6"/>
        <v>186DOR</v>
      </c>
      <c r="R232" s="17" t="str">
        <f t="shared" si="7"/>
        <v>186PFR</v>
      </c>
      <c r="S232" s="17" t="s">
        <v>180</v>
      </c>
      <c r="T232" s="17" t="s">
        <v>181</v>
      </c>
    </row>
    <row r="233" spans="1:20" x14ac:dyDescent="0.2">
      <c r="A233" s="15">
        <v>44893</v>
      </c>
      <c r="B233" s="15" t="s">
        <v>74</v>
      </c>
      <c r="C233" s="1">
        <v>188</v>
      </c>
      <c r="D233" s="1">
        <v>3</v>
      </c>
      <c r="E233" s="1" t="s">
        <v>8</v>
      </c>
      <c r="F233" s="1" t="s">
        <v>164</v>
      </c>
      <c r="G233" s="1"/>
      <c r="H233" s="1" t="s">
        <v>134</v>
      </c>
      <c r="I233" s="1"/>
      <c r="J233" s="1">
        <v>1</v>
      </c>
      <c r="K233" s="1">
        <v>1</v>
      </c>
      <c r="L233" s="1">
        <v>1</v>
      </c>
      <c r="M233" s="17">
        <v>1</v>
      </c>
      <c r="N233" s="1"/>
      <c r="O233" s="17">
        <v>1</v>
      </c>
      <c r="P233" s="1"/>
      <c r="Q233" s="17" t="str">
        <f t="shared" si="6"/>
        <v>188DOL</v>
      </c>
      <c r="R233" s="17" t="str">
        <f t="shared" si="7"/>
        <v>188PFL</v>
      </c>
      <c r="S233" s="17" t="s">
        <v>180</v>
      </c>
      <c r="T233" s="17" t="s">
        <v>181</v>
      </c>
    </row>
    <row r="234" spans="1:20" x14ac:dyDescent="0.2">
      <c r="A234" s="15">
        <v>44893</v>
      </c>
      <c r="B234" s="15" t="s">
        <v>74</v>
      </c>
      <c r="C234" s="1">
        <v>188</v>
      </c>
      <c r="D234" s="1">
        <v>3</v>
      </c>
      <c r="E234" s="1" t="s">
        <v>11</v>
      </c>
      <c r="F234" s="1" t="s">
        <v>166</v>
      </c>
      <c r="G234" s="1"/>
      <c r="H234" s="1" t="s">
        <v>134</v>
      </c>
      <c r="I234" s="1"/>
      <c r="J234" s="1">
        <v>1</v>
      </c>
      <c r="K234" s="1">
        <v>1</v>
      </c>
      <c r="L234" s="1">
        <v>1</v>
      </c>
      <c r="M234" s="17">
        <v>1</v>
      </c>
      <c r="N234" s="1"/>
      <c r="O234" s="17">
        <v>1</v>
      </c>
      <c r="P234" s="1"/>
      <c r="Q234" s="17" t="str">
        <f t="shared" si="6"/>
        <v>188DOR</v>
      </c>
      <c r="R234" s="17" t="str">
        <f t="shared" si="7"/>
        <v>188PFR</v>
      </c>
      <c r="S234" s="17" t="s">
        <v>180</v>
      </c>
      <c r="T234" s="17" t="s">
        <v>181</v>
      </c>
    </row>
    <row r="235" spans="1:20" x14ac:dyDescent="0.2">
      <c r="A235" s="15">
        <v>44907</v>
      </c>
      <c r="B235" s="15" t="s">
        <v>74</v>
      </c>
      <c r="C235" s="1">
        <v>195</v>
      </c>
      <c r="D235" s="1">
        <v>3</v>
      </c>
      <c r="E235" s="1" t="s">
        <v>11</v>
      </c>
      <c r="F235" s="1" t="s">
        <v>132</v>
      </c>
      <c r="G235" s="1"/>
      <c r="H235" s="1" t="s">
        <v>134</v>
      </c>
      <c r="I235" s="1"/>
      <c r="J235" s="1">
        <v>0</v>
      </c>
      <c r="K235" s="1">
        <v>1</v>
      </c>
      <c r="L235" s="1" t="s">
        <v>133</v>
      </c>
      <c r="M235" s="17">
        <v>1</v>
      </c>
      <c r="N235" s="1"/>
      <c r="O235" s="17">
        <v>1</v>
      </c>
      <c r="P235" s="1"/>
      <c r="Q235" s="17" t="str">
        <f t="shared" si="6"/>
        <v>195DOR</v>
      </c>
      <c r="R235" s="17" t="str">
        <f t="shared" si="7"/>
        <v>195PFR</v>
      </c>
      <c r="S235" s="17" t="s">
        <v>180</v>
      </c>
      <c r="T235" s="17" t="s">
        <v>181</v>
      </c>
    </row>
    <row r="236" spans="1:20" x14ac:dyDescent="0.2">
      <c r="A236" s="15">
        <v>44879</v>
      </c>
      <c r="B236" s="15" t="s">
        <v>74</v>
      </c>
      <c r="C236" s="1">
        <v>204</v>
      </c>
      <c r="D236" s="1">
        <v>2</v>
      </c>
      <c r="E236" s="1" t="s">
        <v>8</v>
      </c>
      <c r="F236" s="1" t="s">
        <v>164</v>
      </c>
      <c r="G236" s="1"/>
      <c r="H236" s="1" t="s">
        <v>167</v>
      </c>
      <c r="I236" s="1"/>
      <c r="J236" s="1">
        <v>1</v>
      </c>
      <c r="K236" s="1">
        <v>1</v>
      </c>
      <c r="L236" s="1">
        <v>1</v>
      </c>
      <c r="M236" s="17">
        <v>1</v>
      </c>
      <c r="N236" s="1"/>
      <c r="O236" s="17">
        <v>1</v>
      </c>
      <c r="P236" s="1"/>
      <c r="Q236" s="17" t="str">
        <f t="shared" si="6"/>
        <v>204DOL</v>
      </c>
      <c r="R236" s="17" t="str">
        <f t="shared" si="7"/>
        <v>204PFL</v>
      </c>
      <c r="S236" s="17" t="s">
        <v>180</v>
      </c>
      <c r="T236" s="17" t="s">
        <v>181</v>
      </c>
    </row>
    <row r="237" spans="1:20" x14ac:dyDescent="0.2">
      <c r="A237" s="15">
        <v>44879</v>
      </c>
      <c r="B237" s="15" t="s">
        <v>74</v>
      </c>
      <c r="C237" s="1">
        <v>204</v>
      </c>
      <c r="D237" s="1">
        <v>2</v>
      </c>
      <c r="E237" s="1" t="s">
        <v>11</v>
      </c>
      <c r="F237" s="1" t="s">
        <v>132</v>
      </c>
      <c r="G237" s="1"/>
      <c r="H237" s="1" t="s">
        <v>132</v>
      </c>
      <c r="I237" s="1"/>
      <c r="J237" s="1">
        <v>0</v>
      </c>
      <c r="K237" s="1">
        <v>0</v>
      </c>
      <c r="L237" s="1" t="s">
        <v>133</v>
      </c>
      <c r="M237" s="17">
        <v>0</v>
      </c>
      <c r="N237" s="1"/>
      <c r="O237" s="17">
        <v>0</v>
      </c>
      <c r="P237" s="1"/>
      <c r="Q237" s="17" t="str">
        <f t="shared" si="6"/>
        <v>204DOR</v>
      </c>
      <c r="R237" s="17" t="str">
        <f t="shared" si="7"/>
        <v>204PFR</v>
      </c>
      <c r="S237" s="17" t="s">
        <v>180</v>
      </c>
      <c r="T237" s="17" t="s">
        <v>181</v>
      </c>
    </row>
    <row r="238" spans="1:20" x14ac:dyDescent="0.2">
      <c r="A238" s="15">
        <v>44893</v>
      </c>
      <c r="B238" s="15" t="s">
        <v>74</v>
      </c>
      <c r="C238" s="1">
        <v>219</v>
      </c>
      <c r="D238" s="1">
        <v>2</v>
      </c>
      <c r="E238" s="1" t="s">
        <v>8</v>
      </c>
      <c r="F238" s="1" t="s">
        <v>132</v>
      </c>
      <c r="G238" s="1"/>
      <c r="H238" s="1" t="s">
        <v>132</v>
      </c>
      <c r="I238" s="1"/>
      <c r="J238" s="1">
        <v>0</v>
      </c>
      <c r="K238" s="1">
        <v>0</v>
      </c>
      <c r="L238" s="1" t="s">
        <v>133</v>
      </c>
      <c r="M238" s="17">
        <v>0</v>
      </c>
      <c r="N238" s="1"/>
      <c r="O238" s="17">
        <v>0</v>
      </c>
      <c r="P238" s="1"/>
      <c r="Q238" s="17" t="str">
        <f t="shared" si="6"/>
        <v>219DOL</v>
      </c>
      <c r="R238" s="17" t="str">
        <f t="shared" si="7"/>
        <v>219PFL</v>
      </c>
      <c r="S238" s="17" t="s">
        <v>180</v>
      </c>
      <c r="T238" s="17" t="s">
        <v>181</v>
      </c>
    </row>
    <row r="239" spans="1:20" x14ac:dyDescent="0.2">
      <c r="A239" s="15">
        <v>44893</v>
      </c>
      <c r="B239" s="15" t="s">
        <v>74</v>
      </c>
      <c r="C239" s="1">
        <v>219</v>
      </c>
      <c r="D239" s="1">
        <v>2</v>
      </c>
      <c r="E239" s="1" t="s">
        <v>11</v>
      </c>
      <c r="F239" s="1" t="s">
        <v>139</v>
      </c>
      <c r="G239" s="1"/>
      <c r="H239" s="1" t="s">
        <v>164</v>
      </c>
      <c r="I239" s="1"/>
      <c r="J239" s="1">
        <v>1</v>
      </c>
      <c r="K239" s="1">
        <v>1</v>
      </c>
      <c r="L239" s="1">
        <v>1</v>
      </c>
      <c r="M239" s="17">
        <v>1</v>
      </c>
      <c r="N239" s="1"/>
      <c r="O239" s="17">
        <v>1</v>
      </c>
      <c r="P239" s="1"/>
      <c r="Q239" s="17" t="str">
        <f t="shared" si="6"/>
        <v>219DOR</v>
      </c>
      <c r="R239" s="17" t="str">
        <f t="shared" si="7"/>
        <v>219PFR</v>
      </c>
      <c r="S239" s="17" t="s">
        <v>180</v>
      </c>
      <c r="T239" s="17" t="s">
        <v>181</v>
      </c>
    </row>
    <row r="240" spans="1:20" x14ac:dyDescent="0.2">
      <c r="A240" s="15">
        <v>44872</v>
      </c>
      <c r="B240" s="15" t="s">
        <v>74</v>
      </c>
      <c r="C240" s="1">
        <v>220</v>
      </c>
      <c r="D240" s="1">
        <v>2</v>
      </c>
      <c r="E240" s="1" t="s">
        <v>8</v>
      </c>
      <c r="F240" s="1" t="s">
        <v>132</v>
      </c>
      <c r="G240" s="1"/>
      <c r="H240" s="1" t="s">
        <v>140</v>
      </c>
      <c r="I240" s="1"/>
      <c r="J240" s="1">
        <v>0</v>
      </c>
      <c r="K240" s="1">
        <v>1</v>
      </c>
      <c r="L240" s="1" t="s">
        <v>133</v>
      </c>
      <c r="M240" s="17">
        <v>1</v>
      </c>
      <c r="N240" s="1"/>
      <c r="O240" s="17">
        <v>1</v>
      </c>
      <c r="P240" s="1"/>
      <c r="Q240" s="17" t="str">
        <f t="shared" si="6"/>
        <v>220DOL</v>
      </c>
      <c r="R240" s="17" t="str">
        <f t="shared" si="7"/>
        <v>220PFL</v>
      </c>
      <c r="S240" s="17" t="s">
        <v>180</v>
      </c>
      <c r="T240" s="17" t="s">
        <v>181</v>
      </c>
    </row>
    <row r="241" spans="1:20" x14ac:dyDescent="0.2">
      <c r="A241" s="15">
        <v>44872</v>
      </c>
      <c r="B241" s="15" t="s">
        <v>74</v>
      </c>
      <c r="C241" s="1">
        <v>220</v>
      </c>
      <c r="D241" s="1">
        <v>2</v>
      </c>
      <c r="E241" s="1" t="s">
        <v>11</v>
      </c>
      <c r="F241" s="1" t="s">
        <v>168</v>
      </c>
      <c r="G241" s="1"/>
      <c r="H241" s="1" t="s">
        <v>140</v>
      </c>
      <c r="I241" s="1"/>
      <c r="J241" s="1">
        <v>1</v>
      </c>
      <c r="K241" s="1">
        <v>1</v>
      </c>
      <c r="L241" s="1">
        <v>1</v>
      </c>
      <c r="M241" s="17">
        <v>1</v>
      </c>
      <c r="N241" s="1"/>
      <c r="O241" s="17">
        <v>1</v>
      </c>
      <c r="P241" s="1"/>
      <c r="Q241" s="17" t="str">
        <f t="shared" si="6"/>
        <v>220DOR</v>
      </c>
      <c r="R241" s="17" t="str">
        <f t="shared" si="7"/>
        <v>220PFR</v>
      </c>
      <c r="S241" s="17" t="s">
        <v>180</v>
      </c>
      <c r="T241" s="17" t="s">
        <v>181</v>
      </c>
    </row>
    <row r="242" spans="1:20" x14ac:dyDescent="0.2">
      <c r="A242" s="15">
        <v>44907</v>
      </c>
      <c r="B242" s="15" t="s">
        <v>74</v>
      </c>
      <c r="C242" s="1">
        <v>223</v>
      </c>
      <c r="D242" s="1">
        <v>1</v>
      </c>
      <c r="E242" s="1" t="s">
        <v>8</v>
      </c>
      <c r="F242" s="1" t="s">
        <v>140</v>
      </c>
      <c r="G242" s="1"/>
      <c r="H242" s="1" t="s">
        <v>136</v>
      </c>
      <c r="I242" s="1"/>
      <c r="J242" s="1">
        <v>1</v>
      </c>
      <c r="K242" s="1">
        <v>1</v>
      </c>
      <c r="L242" s="1">
        <v>1</v>
      </c>
      <c r="M242" s="17">
        <v>1</v>
      </c>
      <c r="N242" s="1"/>
      <c r="O242" s="17">
        <v>1</v>
      </c>
      <c r="P242" s="1"/>
      <c r="Q242" s="17" t="str">
        <f t="shared" si="6"/>
        <v>223DOL</v>
      </c>
      <c r="R242" s="17" t="str">
        <f t="shared" si="7"/>
        <v>223PFL</v>
      </c>
      <c r="S242" s="17" t="s">
        <v>180</v>
      </c>
      <c r="T242" s="17" t="s">
        <v>181</v>
      </c>
    </row>
    <row r="243" spans="1:20" x14ac:dyDescent="0.2">
      <c r="A243" s="15">
        <v>44907</v>
      </c>
      <c r="B243" s="15" t="s">
        <v>74</v>
      </c>
      <c r="C243" s="1">
        <v>223</v>
      </c>
      <c r="D243" s="1">
        <v>1</v>
      </c>
      <c r="E243" s="1" t="s">
        <v>11</v>
      </c>
      <c r="F243" s="1" t="s">
        <v>132</v>
      </c>
      <c r="G243" s="1"/>
      <c r="H243" s="1" t="s">
        <v>136</v>
      </c>
      <c r="I243" s="1"/>
      <c r="J243" s="1">
        <v>0</v>
      </c>
      <c r="K243" s="1">
        <v>1</v>
      </c>
      <c r="L243" s="1" t="s">
        <v>133</v>
      </c>
      <c r="M243" s="17">
        <v>1</v>
      </c>
      <c r="N243" s="1"/>
      <c r="O243" s="17">
        <v>1</v>
      </c>
      <c r="P243" s="1"/>
      <c r="Q243" s="17" t="str">
        <f t="shared" si="6"/>
        <v>223DOR</v>
      </c>
      <c r="R243" s="17" t="str">
        <f t="shared" si="7"/>
        <v>223PFR</v>
      </c>
      <c r="S243" s="17" t="s">
        <v>180</v>
      </c>
      <c r="T243" s="17" t="s">
        <v>181</v>
      </c>
    </row>
    <row r="244" spans="1:20" x14ac:dyDescent="0.2">
      <c r="A244" s="15">
        <v>44872</v>
      </c>
      <c r="B244" s="15" t="s">
        <v>74</v>
      </c>
      <c r="C244" s="1">
        <v>243</v>
      </c>
      <c r="D244" s="1">
        <v>2</v>
      </c>
      <c r="E244" s="1" t="s">
        <v>8</v>
      </c>
      <c r="F244" s="1" t="s">
        <v>164</v>
      </c>
      <c r="G244" s="1"/>
      <c r="H244" s="1" t="s">
        <v>132</v>
      </c>
      <c r="I244" s="1"/>
      <c r="J244" s="1">
        <v>1</v>
      </c>
      <c r="K244" s="1">
        <v>0</v>
      </c>
      <c r="L244" s="1">
        <v>1</v>
      </c>
      <c r="M244" s="17">
        <v>0</v>
      </c>
      <c r="N244" s="1"/>
      <c r="O244" s="17">
        <v>0</v>
      </c>
      <c r="P244" s="1"/>
      <c r="Q244" s="17" t="str">
        <f t="shared" si="6"/>
        <v>243DOL</v>
      </c>
      <c r="R244" s="17" t="str">
        <f t="shared" si="7"/>
        <v>243PFL</v>
      </c>
      <c r="S244" s="17" t="s">
        <v>180</v>
      </c>
      <c r="T244" s="17" t="s">
        <v>181</v>
      </c>
    </row>
    <row r="245" spans="1:20" x14ac:dyDescent="0.2">
      <c r="A245" s="15">
        <v>44872</v>
      </c>
      <c r="B245" s="15" t="s">
        <v>74</v>
      </c>
      <c r="C245" s="1">
        <v>243</v>
      </c>
      <c r="D245" s="1">
        <v>2</v>
      </c>
      <c r="E245" s="1" t="s">
        <v>11</v>
      </c>
      <c r="F245" s="1" t="s">
        <v>134</v>
      </c>
      <c r="G245" s="1"/>
      <c r="H245" s="1" t="s">
        <v>164</v>
      </c>
      <c r="I245" s="1"/>
      <c r="J245" s="1">
        <v>1</v>
      </c>
      <c r="K245" s="1">
        <v>1</v>
      </c>
      <c r="L245" s="1">
        <v>1</v>
      </c>
      <c r="M245" s="17">
        <v>1</v>
      </c>
      <c r="N245" s="1"/>
      <c r="O245" s="17">
        <v>1</v>
      </c>
      <c r="P245" s="1"/>
      <c r="Q245" s="17" t="str">
        <f t="shared" si="6"/>
        <v>243DOR</v>
      </c>
      <c r="R245" s="17" t="str">
        <f t="shared" si="7"/>
        <v>243PFR</v>
      </c>
      <c r="S245" s="17" t="s">
        <v>180</v>
      </c>
      <c r="T245" s="17" t="s">
        <v>181</v>
      </c>
    </row>
    <row r="246" spans="1:20" x14ac:dyDescent="0.2">
      <c r="A246" s="15">
        <v>44907</v>
      </c>
      <c r="B246" s="15" t="s">
        <v>74</v>
      </c>
      <c r="C246" s="1">
        <v>244</v>
      </c>
      <c r="D246" s="1">
        <v>1</v>
      </c>
      <c r="E246" s="1" t="s">
        <v>8</v>
      </c>
      <c r="F246" s="1" t="s">
        <v>167</v>
      </c>
      <c r="G246" s="1"/>
      <c r="H246" s="1" t="s">
        <v>132</v>
      </c>
      <c r="I246" s="1"/>
      <c r="J246" s="1">
        <v>1</v>
      </c>
      <c r="K246" s="1">
        <v>0</v>
      </c>
      <c r="L246" s="1">
        <v>1</v>
      </c>
      <c r="M246" s="17">
        <v>0</v>
      </c>
      <c r="N246" s="1"/>
      <c r="O246" s="17">
        <v>0</v>
      </c>
      <c r="P246" s="1"/>
      <c r="Q246" s="17" t="str">
        <f t="shared" si="6"/>
        <v>244DOL</v>
      </c>
      <c r="R246" s="17" t="str">
        <f t="shared" si="7"/>
        <v>244PFL</v>
      </c>
      <c r="S246" s="17" t="s">
        <v>180</v>
      </c>
      <c r="T246" s="17" t="s">
        <v>181</v>
      </c>
    </row>
    <row r="247" spans="1:20" x14ac:dyDescent="0.2">
      <c r="A247" s="15">
        <v>44907</v>
      </c>
      <c r="B247" s="15" t="s">
        <v>74</v>
      </c>
      <c r="C247" s="1">
        <v>244</v>
      </c>
      <c r="D247" s="1">
        <v>1</v>
      </c>
      <c r="E247" s="1" t="s">
        <v>11</v>
      </c>
      <c r="F247" s="1" t="s">
        <v>139</v>
      </c>
      <c r="G247" s="1"/>
      <c r="H247" s="1" t="s">
        <v>132</v>
      </c>
      <c r="I247" s="1"/>
      <c r="J247" s="1">
        <v>1</v>
      </c>
      <c r="K247" s="1">
        <v>0</v>
      </c>
      <c r="L247" s="1">
        <v>1</v>
      </c>
      <c r="M247" s="17">
        <v>0</v>
      </c>
      <c r="N247" s="1"/>
      <c r="O247" s="17">
        <v>0</v>
      </c>
      <c r="P247" s="1"/>
      <c r="Q247" s="17" t="str">
        <f t="shared" si="6"/>
        <v>244DOR</v>
      </c>
      <c r="R247" s="17" t="str">
        <f t="shared" si="7"/>
        <v>244PFR</v>
      </c>
      <c r="S247" s="17" t="s">
        <v>180</v>
      </c>
      <c r="T247" s="17" t="s">
        <v>181</v>
      </c>
    </row>
    <row r="248" spans="1:20" x14ac:dyDescent="0.2">
      <c r="A248" s="15">
        <v>44886</v>
      </c>
      <c r="B248" s="15" t="s">
        <v>74</v>
      </c>
      <c r="C248" s="1">
        <v>251</v>
      </c>
      <c r="D248" s="1">
        <v>1</v>
      </c>
      <c r="E248" s="1" t="s">
        <v>8</v>
      </c>
      <c r="F248" s="1" t="s">
        <v>139</v>
      </c>
      <c r="G248" s="1"/>
      <c r="H248" s="1" t="s">
        <v>169</v>
      </c>
      <c r="I248" s="1"/>
      <c r="J248" s="1">
        <v>1</v>
      </c>
      <c r="K248" s="1">
        <v>1</v>
      </c>
      <c r="L248" s="1">
        <v>1</v>
      </c>
      <c r="M248" s="17">
        <v>1</v>
      </c>
      <c r="N248" s="1"/>
      <c r="O248" s="17">
        <v>1</v>
      </c>
      <c r="P248" s="1"/>
      <c r="Q248" s="17" t="str">
        <f t="shared" si="6"/>
        <v>251DOL</v>
      </c>
      <c r="R248" s="17" t="str">
        <f t="shared" si="7"/>
        <v>251PFL</v>
      </c>
      <c r="S248" s="17" t="s">
        <v>180</v>
      </c>
      <c r="T248" s="17" t="s">
        <v>181</v>
      </c>
    </row>
    <row r="249" spans="1:20" x14ac:dyDescent="0.2">
      <c r="A249" s="15">
        <v>44886</v>
      </c>
      <c r="B249" s="15" t="s">
        <v>74</v>
      </c>
      <c r="C249" s="1">
        <v>251</v>
      </c>
      <c r="D249" s="1">
        <v>1</v>
      </c>
      <c r="E249" s="1" t="s">
        <v>11</v>
      </c>
      <c r="F249" s="1" t="s">
        <v>132</v>
      </c>
      <c r="G249" s="1"/>
      <c r="H249" s="1" t="s">
        <v>135</v>
      </c>
      <c r="I249" s="1"/>
      <c r="J249" s="1">
        <v>0</v>
      </c>
      <c r="K249" s="1">
        <v>1</v>
      </c>
      <c r="L249" s="1" t="s">
        <v>133</v>
      </c>
      <c r="M249" s="17">
        <v>1</v>
      </c>
      <c r="N249" s="1"/>
      <c r="O249" s="17">
        <v>1</v>
      </c>
      <c r="P249" s="1"/>
      <c r="Q249" s="17" t="str">
        <f t="shared" si="6"/>
        <v>251DOR</v>
      </c>
      <c r="R249" s="17" t="str">
        <f t="shared" si="7"/>
        <v>251PFR</v>
      </c>
      <c r="S249" s="17" t="s">
        <v>180</v>
      </c>
      <c r="T249" s="17" t="s">
        <v>181</v>
      </c>
    </row>
    <row r="250" spans="1:20" x14ac:dyDescent="0.2">
      <c r="A250" s="15">
        <v>44886</v>
      </c>
      <c r="B250" s="15" t="s">
        <v>74</v>
      </c>
      <c r="C250" s="1">
        <v>263</v>
      </c>
      <c r="D250" s="1">
        <v>1</v>
      </c>
      <c r="E250" s="1" t="s">
        <v>8</v>
      </c>
      <c r="F250" s="1" t="s">
        <v>132</v>
      </c>
      <c r="G250" s="1"/>
      <c r="H250" s="1" t="s">
        <v>134</v>
      </c>
      <c r="I250" s="1"/>
      <c r="J250" s="1">
        <v>0</v>
      </c>
      <c r="K250" s="1">
        <v>1</v>
      </c>
      <c r="L250" s="1" t="s">
        <v>133</v>
      </c>
      <c r="M250" s="17">
        <v>1</v>
      </c>
      <c r="N250" s="1"/>
      <c r="O250" s="17">
        <v>1</v>
      </c>
      <c r="P250" s="1"/>
      <c r="Q250" s="17" t="str">
        <f t="shared" si="6"/>
        <v>263DOL</v>
      </c>
      <c r="R250" s="17" t="str">
        <f t="shared" si="7"/>
        <v>263PFL</v>
      </c>
      <c r="S250" s="17" t="s">
        <v>180</v>
      </c>
      <c r="T250" s="17" t="s">
        <v>181</v>
      </c>
    </row>
    <row r="251" spans="1:20" x14ac:dyDescent="0.2">
      <c r="A251" s="15">
        <v>44886</v>
      </c>
      <c r="B251" s="15" t="s">
        <v>74</v>
      </c>
      <c r="C251" s="1">
        <v>263</v>
      </c>
      <c r="D251" s="1">
        <v>1</v>
      </c>
      <c r="E251" s="1" t="s">
        <v>11</v>
      </c>
      <c r="F251" s="1" t="s">
        <v>164</v>
      </c>
      <c r="G251" s="1"/>
      <c r="H251" s="1" t="s">
        <v>132</v>
      </c>
      <c r="I251" s="1"/>
      <c r="J251" s="1">
        <v>1</v>
      </c>
      <c r="K251" s="1">
        <v>0</v>
      </c>
      <c r="L251" s="1">
        <v>1</v>
      </c>
      <c r="M251" s="17">
        <v>0</v>
      </c>
      <c r="N251" s="1"/>
      <c r="O251" s="17">
        <v>0</v>
      </c>
      <c r="P251" s="1"/>
      <c r="Q251" s="17" t="str">
        <f t="shared" si="6"/>
        <v>263DOR</v>
      </c>
      <c r="R251" s="17" t="str">
        <f t="shared" si="7"/>
        <v>263PFR</v>
      </c>
      <c r="S251" s="17" t="s">
        <v>180</v>
      </c>
      <c r="T251" s="17" t="s">
        <v>181</v>
      </c>
    </row>
    <row r="252" spans="1:20" x14ac:dyDescent="0.2">
      <c r="A252" s="15">
        <v>44886</v>
      </c>
      <c r="B252" s="15" t="s">
        <v>74</v>
      </c>
      <c r="C252" s="1">
        <v>264</v>
      </c>
      <c r="D252" s="1">
        <v>3</v>
      </c>
      <c r="E252" s="1" t="s">
        <v>11</v>
      </c>
      <c r="F252" s="1" t="s">
        <v>132</v>
      </c>
      <c r="G252" s="1"/>
      <c r="H252" s="1" t="s">
        <v>140</v>
      </c>
      <c r="I252" s="1"/>
      <c r="J252" s="1">
        <v>0</v>
      </c>
      <c r="K252" s="1">
        <v>1</v>
      </c>
      <c r="L252" s="1" t="s">
        <v>133</v>
      </c>
      <c r="M252" s="17">
        <v>1</v>
      </c>
      <c r="N252" s="1"/>
      <c r="O252" s="17">
        <v>1</v>
      </c>
      <c r="P252" s="1"/>
      <c r="Q252" s="17" t="str">
        <f t="shared" si="6"/>
        <v>264DOR</v>
      </c>
      <c r="R252" s="17" t="str">
        <f t="shared" si="7"/>
        <v>264PFR</v>
      </c>
      <c r="S252" s="17" t="s">
        <v>180</v>
      </c>
      <c r="T252" s="17" t="s">
        <v>181</v>
      </c>
    </row>
    <row r="253" spans="1:20" x14ac:dyDescent="0.2">
      <c r="A253" s="15">
        <v>44886</v>
      </c>
      <c r="B253" s="15" t="s">
        <v>74</v>
      </c>
      <c r="C253" s="1">
        <v>271</v>
      </c>
      <c r="D253" s="1">
        <v>3</v>
      </c>
      <c r="E253" s="1" t="s">
        <v>8</v>
      </c>
      <c r="F253" s="1" t="s">
        <v>170</v>
      </c>
      <c r="G253" s="1"/>
      <c r="H253" s="1" t="s">
        <v>140</v>
      </c>
      <c r="I253" s="1"/>
      <c r="J253" s="1">
        <v>1</v>
      </c>
      <c r="K253" s="1">
        <v>1</v>
      </c>
      <c r="L253" s="1">
        <v>1</v>
      </c>
      <c r="M253" s="17">
        <v>1</v>
      </c>
      <c r="N253" s="1"/>
      <c r="O253" s="17">
        <v>1</v>
      </c>
      <c r="P253" s="1"/>
      <c r="Q253" s="17" t="str">
        <f t="shared" si="6"/>
        <v>271DOL</v>
      </c>
      <c r="R253" s="17" t="str">
        <f t="shared" si="7"/>
        <v>271PFL</v>
      </c>
      <c r="S253" s="17" t="s">
        <v>180</v>
      </c>
      <c r="T253" s="17" t="s">
        <v>181</v>
      </c>
    </row>
    <row r="254" spans="1:20" x14ac:dyDescent="0.2">
      <c r="A254" s="15">
        <v>44886</v>
      </c>
      <c r="B254" s="15" t="s">
        <v>74</v>
      </c>
      <c r="C254" s="1">
        <v>271</v>
      </c>
      <c r="D254" s="1">
        <v>3</v>
      </c>
      <c r="E254" s="1" t="s">
        <v>11</v>
      </c>
      <c r="F254" s="1" t="s">
        <v>132</v>
      </c>
      <c r="G254" s="1"/>
      <c r="H254" s="1" t="s">
        <v>138</v>
      </c>
      <c r="I254" s="1"/>
      <c r="J254" s="1">
        <v>0</v>
      </c>
      <c r="K254" s="1">
        <v>1</v>
      </c>
      <c r="L254" s="1" t="s">
        <v>133</v>
      </c>
      <c r="M254" s="17">
        <v>1</v>
      </c>
      <c r="N254" s="1"/>
      <c r="O254" s="17">
        <v>1</v>
      </c>
      <c r="P254" s="1"/>
      <c r="Q254" s="17" t="str">
        <f t="shared" si="6"/>
        <v>271DOR</v>
      </c>
      <c r="R254" s="17" t="str">
        <f t="shared" si="7"/>
        <v>271PFR</v>
      </c>
      <c r="S254" s="17" t="s">
        <v>180</v>
      </c>
      <c r="T254" s="17" t="s">
        <v>181</v>
      </c>
    </row>
    <row r="255" spans="1:20" x14ac:dyDescent="0.2">
      <c r="A255" s="15">
        <v>44893</v>
      </c>
      <c r="B255" s="15" t="s">
        <v>74</v>
      </c>
      <c r="C255" s="1">
        <v>279</v>
      </c>
      <c r="D255" s="1">
        <v>1</v>
      </c>
      <c r="E255" s="1" t="s">
        <v>8</v>
      </c>
      <c r="F255" s="1" t="s">
        <v>167</v>
      </c>
      <c r="G255" s="1"/>
      <c r="H255" s="1" t="s">
        <v>171</v>
      </c>
      <c r="I255" s="1"/>
      <c r="J255" s="1">
        <v>1</v>
      </c>
      <c r="K255" s="1">
        <v>1</v>
      </c>
      <c r="L255" s="1">
        <v>1</v>
      </c>
      <c r="M255" s="17">
        <v>1</v>
      </c>
      <c r="N255" s="1"/>
      <c r="O255" s="17">
        <v>1</v>
      </c>
      <c r="P255" s="1"/>
      <c r="Q255" s="17" t="str">
        <f t="shared" si="6"/>
        <v>279DOL</v>
      </c>
      <c r="R255" s="17" t="str">
        <f t="shared" si="7"/>
        <v>279PFL</v>
      </c>
      <c r="S255" s="17" t="s">
        <v>180</v>
      </c>
      <c r="T255" s="17" t="s">
        <v>181</v>
      </c>
    </row>
    <row r="256" spans="1:20" x14ac:dyDescent="0.2">
      <c r="A256" s="15">
        <v>44893</v>
      </c>
      <c r="B256" s="15" t="s">
        <v>74</v>
      </c>
      <c r="C256" s="1">
        <v>279</v>
      </c>
      <c r="D256" s="1">
        <v>1</v>
      </c>
      <c r="E256" s="1" t="s">
        <v>11</v>
      </c>
      <c r="F256" s="1" t="s">
        <v>132</v>
      </c>
      <c r="G256" s="1"/>
      <c r="H256" s="1" t="s">
        <v>172</v>
      </c>
      <c r="I256" s="1"/>
      <c r="J256" s="1">
        <v>0</v>
      </c>
      <c r="K256" s="1">
        <v>1</v>
      </c>
      <c r="L256" s="1" t="s">
        <v>133</v>
      </c>
      <c r="M256" s="17">
        <v>1</v>
      </c>
      <c r="N256" s="1"/>
      <c r="O256" s="17">
        <v>1</v>
      </c>
      <c r="P256" s="1"/>
      <c r="Q256" s="17" t="str">
        <f t="shared" si="6"/>
        <v>279DOR</v>
      </c>
      <c r="R256" s="17" t="str">
        <f t="shared" si="7"/>
        <v>279PFR</v>
      </c>
      <c r="S256" s="17" t="s">
        <v>180</v>
      </c>
      <c r="T256" s="17" t="s">
        <v>181</v>
      </c>
    </row>
    <row r="257" spans="1:20" x14ac:dyDescent="0.2">
      <c r="A257" s="15">
        <v>44893</v>
      </c>
      <c r="B257" s="15" t="s">
        <v>74</v>
      </c>
      <c r="C257" s="1">
        <v>294</v>
      </c>
      <c r="D257" s="1">
        <v>2</v>
      </c>
      <c r="E257" s="1" t="s">
        <v>8</v>
      </c>
      <c r="F257" s="1" t="s">
        <v>139</v>
      </c>
      <c r="G257" s="1"/>
      <c r="H257" s="1" t="s">
        <v>139</v>
      </c>
      <c r="I257" s="1"/>
      <c r="J257" s="1">
        <v>1</v>
      </c>
      <c r="K257" s="1">
        <v>1</v>
      </c>
      <c r="L257" s="1">
        <v>0</v>
      </c>
      <c r="M257" s="17">
        <v>0</v>
      </c>
      <c r="N257" s="1"/>
      <c r="O257" s="17">
        <v>1</v>
      </c>
      <c r="P257" s="1"/>
      <c r="Q257" s="17" t="str">
        <f t="shared" si="6"/>
        <v>294DOL</v>
      </c>
      <c r="R257" s="17" t="str">
        <f t="shared" si="7"/>
        <v>294PFL</v>
      </c>
      <c r="S257" s="17" t="s">
        <v>180</v>
      </c>
      <c r="T257" s="17" t="s">
        <v>181</v>
      </c>
    </row>
    <row r="258" spans="1:20" x14ac:dyDescent="0.2">
      <c r="A258" s="15">
        <v>44893</v>
      </c>
      <c r="B258" s="15" t="s">
        <v>74</v>
      </c>
      <c r="C258" s="1">
        <v>294</v>
      </c>
      <c r="D258" s="1">
        <v>2</v>
      </c>
      <c r="E258" s="1" t="s">
        <v>11</v>
      </c>
      <c r="F258" s="1" t="s">
        <v>132</v>
      </c>
      <c r="G258" s="1"/>
      <c r="H258" s="1" t="s">
        <v>140</v>
      </c>
      <c r="I258" s="1"/>
      <c r="J258" s="1">
        <v>0</v>
      </c>
      <c r="K258" s="1">
        <v>1</v>
      </c>
      <c r="L258" s="1" t="s">
        <v>133</v>
      </c>
      <c r="M258" s="17">
        <v>1</v>
      </c>
      <c r="N258" s="1"/>
      <c r="O258" s="17">
        <v>1</v>
      </c>
      <c r="P258" s="1"/>
      <c r="Q258" s="17" t="str">
        <f t="shared" si="6"/>
        <v>294DOR</v>
      </c>
      <c r="R258" s="17" t="str">
        <f t="shared" si="7"/>
        <v>294PFR</v>
      </c>
      <c r="S258" s="17" t="s">
        <v>180</v>
      </c>
      <c r="T258" s="17" t="s">
        <v>181</v>
      </c>
    </row>
    <row r="259" spans="1:20" x14ac:dyDescent="0.2">
      <c r="A259" s="15">
        <v>44893</v>
      </c>
      <c r="B259" s="15" t="s">
        <v>74</v>
      </c>
      <c r="C259" s="1">
        <v>296</v>
      </c>
      <c r="D259" s="1">
        <v>2</v>
      </c>
      <c r="E259" s="1" t="s">
        <v>8</v>
      </c>
      <c r="F259" s="1" t="s">
        <v>132</v>
      </c>
      <c r="G259" s="1"/>
      <c r="H259" s="1" t="s">
        <v>142</v>
      </c>
      <c r="I259" s="1"/>
      <c r="J259" s="1">
        <v>0</v>
      </c>
      <c r="K259" s="1">
        <v>1</v>
      </c>
      <c r="L259" s="1" t="s">
        <v>133</v>
      </c>
      <c r="M259" s="17">
        <v>1</v>
      </c>
      <c r="N259" s="1"/>
      <c r="O259" s="17">
        <v>1</v>
      </c>
      <c r="P259" s="1"/>
      <c r="Q259" s="17" t="str">
        <f t="shared" ref="Q259:Q322" si="8">C259&amp;S259&amp;E259</f>
        <v>296DOL</v>
      </c>
      <c r="R259" s="17" t="str">
        <f t="shared" ref="R259:R322" si="9">C259&amp;T259&amp;E259</f>
        <v>296PFL</v>
      </c>
      <c r="S259" s="17" t="s">
        <v>180</v>
      </c>
      <c r="T259" s="17" t="s">
        <v>181</v>
      </c>
    </row>
    <row r="260" spans="1:20" x14ac:dyDescent="0.2">
      <c r="A260" s="15">
        <v>44893</v>
      </c>
      <c r="B260" s="15" t="s">
        <v>74</v>
      </c>
      <c r="C260" s="1">
        <v>296</v>
      </c>
      <c r="D260" s="1">
        <v>2</v>
      </c>
      <c r="E260" s="1" t="s">
        <v>11</v>
      </c>
      <c r="F260" s="1" t="s">
        <v>134</v>
      </c>
      <c r="G260" s="1"/>
      <c r="H260" s="1" t="s">
        <v>132</v>
      </c>
      <c r="I260" s="1"/>
      <c r="J260" s="1">
        <v>1</v>
      </c>
      <c r="K260" s="1">
        <v>0</v>
      </c>
      <c r="L260" s="1">
        <v>1</v>
      </c>
      <c r="M260" s="17">
        <v>0</v>
      </c>
      <c r="N260" s="1"/>
      <c r="O260" s="17">
        <v>0</v>
      </c>
      <c r="P260" s="1"/>
      <c r="Q260" s="17" t="str">
        <f t="shared" si="8"/>
        <v>296DOR</v>
      </c>
      <c r="R260" s="17" t="str">
        <f t="shared" si="9"/>
        <v>296PFR</v>
      </c>
      <c r="S260" s="17" t="s">
        <v>180</v>
      </c>
      <c r="T260" s="17" t="s">
        <v>181</v>
      </c>
    </row>
    <row r="261" spans="1:20" x14ac:dyDescent="0.2">
      <c r="A261" s="15">
        <v>44886</v>
      </c>
      <c r="B261" s="15" t="s">
        <v>74</v>
      </c>
      <c r="C261" s="1">
        <v>307</v>
      </c>
      <c r="D261" s="1">
        <v>2</v>
      </c>
      <c r="E261" s="1" t="s">
        <v>8</v>
      </c>
      <c r="F261" s="1" t="s">
        <v>139</v>
      </c>
      <c r="G261" s="1"/>
      <c r="H261" s="1" t="s">
        <v>156</v>
      </c>
      <c r="I261" s="1"/>
      <c r="J261" s="1">
        <v>1</v>
      </c>
      <c r="K261" s="1">
        <v>1</v>
      </c>
      <c r="L261" s="1">
        <v>1</v>
      </c>
      <c r="M261" s="17">
        <v>1</v>
      </c>
      <c r="N261" s="1"/>
      <c r="O261" s="17">
        <v>1</v>
      </c>
      <c r="P261" s="1"/>
      <c r="Q261" s="17" t="str">
        <f t="shared" si="8"/>
        <v>307DOL</v>
      </c>
      <c r="R261" s="17" t="str">
        <f t="shared" si="9"/>
        <v>307PFL</v>
      </c>
      <c r="S261" s="17" t="s">
        <v>180</v>
      </c>
      <c r="T261" s="17" t="s">
        <v>181</v>
      </c>
    </row>
    <row r="262" spans="1:20" x14ac:dyDescent="0.2">
      <c r="A262" s="15">
        <v>44886</v>
      </c>
      <c r="B262" s="15" t="s">
        <v>74</v>
      </c>
      <c r="C262" s="1">
        <v>307</v>
      </c>
      <c r="D262" s="1">
        <v>2</v>
      </c>
      <c r="E262" s="1" t="s">
        <v>11</v>
      </c>
      <c r="F262" s="1" t="s">
        <v>152</v>
      </c>
      <c r="G262" s="1"/>
      <c r="H262" s="1" t="s">
        <v>142</v>
      </c>
      <c r="I262" s="1"/>
      <c r="J262" s="1">
        <v>1</v>
      </c>
      <c r="K262" s="1">
        <v>1</v>
      </c>
      <c r="L262" s="1">
        <v>1</v>
      </c>
      <c r="M262" s="17">
        <v>1</v>
      </c>
      <c r="N262" s="1"/>
      <c r="O262" s="17">
        <v>1</v>
      </c>
      <c r="P262" s="1"/>
      <c r="Q262" s="17" t="str">
        <f t="shared" si="8"/>
        <v>307DOR</v>
      </c>
      <c r="R262" s="17" t="str">
        <f t="shared" si="9"/>
        <v>307PFR</v>
      </c>
      <c r="S262" s="17" t="s">
        <v>180</v>
      </c>
      <c r="T262" s="17" t="s">
        <v>181</v>
      </c>
    </row>
    <row r="263" spans="1:20" x14ac:dyDescent="0.2">
      <c r="A263" s="15">
        <v>44893</v>
      </c>
      <c r="B263" s="15" t="s">
        <v>74</v>
      </c>
      <c r="C263" s="1">
        <v>313</v>
      </c>
      <c r="D263" s="1">
        <v>3</v>
      </c>
      <c r="E263" s="1" t="s">
        <v>8</v>
      </c>
      <c r="F263" s="1" t="s">
        <v>139</v>
      </c>
      <c r="G263" s="1"/>
      <c r="H263" s="1" t="s">
        <v>134</v>
      </c>
      <c r="I263" s="1"/>
      <c r="J263" s="1">
        <v>1</v>
      </c>
      <c r="K263" s="1">
        <v>1</v>
      </c>
      <c r="L263" s="1">
        <v>1</v>
      </c>
      <c r="M263" s="17">
        <v>1</v>
      </c>
      <c r="N263" s="1"/>
      <c r="O263" s="17">
        <v>1</v>
      </c>
      <c r="P263" s="1"/>
      <c r="Q263" s="17" t="str">
        <f t="shared" si="8"/>
        <v>313DOL</v>
      </c>
      <c r="R263" s="17" t="str">
        <f t="shared" si="9"/>
        <v>313PFL</v>
      </c>
      <c r="S263" s="17" t="s">
        <v>180</v>
      </c>
      <c r="T263" s="17" t="s">
        <v>181</v>
      </c>
    </row>
    <row r="264" spans="1:20" x14ac:dyDescent="0.2">
      <c r="A264" s="15">
        <v>44893</v>
      </c>
      <c r="B264" s="15" t="s">
        <v>74</v>
      </c>
      <c r="C264" s="1">
        <v>313</v>
      </c>
      <c r="D264" s="1">
        <v>3</v>
      </c>
      <c r="E264" s="1" t="s">
        <v>11</v>
      </c>
      <c r="F264" s="1" t="s">
        <v>132</v>
      </c>
      <c r="G264" s="1"/>
      <c r="H264" s="1" t="s">
        <v>132</v>
      </c>
      <c r="I264" s="1"/>
      <c r="J264" s="1">
        <v>0</v>
      </c>
      <c r="K264" s="1">
        <v>0</v>
      </c>
      <c r="L264" s="1" t="s">
        <v>133</v>
      </c>
      <c r="M264" s="17">
        <v>0</v>
      </c>
      <c r="N264" s="1"/>
      <c r="O264" s="17">
        <v>0</v>
      </c>
      <c r="P264" s="1"/>
      <c r="Q264" s="17" t="str">
        <f t="shared" si="8"/>
        <v>313DOR</v>
      </c>
      <c r="R264" s="17" t="str">
        <f t="shared" si="9"/>
        <v>313PFR</v>
      </c>
      <c r="S264" s="17" t="s">
        <v>180</v>
      </c>
      <c r="T264" s="17" t="s">
        <v>181</v>
      </c>
    </row>
    <row r="265" spans="1:20" x14ac:dyDescent="0.2">
      <c r="A265" s="15">
        <v>44900</v>
      </c>
      <c r="B265" s="15" t="s">
        <v>74</v>
      </c>
      <c r="C265" s="1">
        <v>316</v>
      </c>
      <c r="D265" s="1">
        <v>2</v>
      </c>
      <c r="E265" s="1" t="s">
        <v>8</v>
      </c>
      <c r="F265" s="1" t="s">
        <v>134</v>
      </c>
      <c r="G265" s="1"/>
      <c r="H265" s="1" t="s">
        <v>150</v>
      </c>
      <c r="I265" s="1"/>
      <c r="J265" s="1">
        <v>1</v>
      </c>
      <c r="K265" s="1">
        <v>1</v>
      </c>
      <c r="L265" s="1">
        <v>1</v>
      </c>
      <c r="M265" s="17">
        <v>1</v>
      </c>
      <c r="N265" s="1"/>
      <c r="O265" s="17">
        <v>1</v>
      </c>
      <c r="P265" s="1"/>
      <c r="Q265" s="17" t="str">
        <f t="shared" si="8"/>
        <v>316DOL</v>
      </c>
      <c r="R265" s="17" t="str">
        <f t="shared" si="9"/>
        <v>316PFL</v>
      </c>
      <c r="S265" s="17" t="s">
        <v>180</v>
      </c>
      <c r="T265" s="17" t="s">
        <v>181</v>
      </c>
    </row>
    <row r="266" spans="1:20" x14ac:dyDescent="0.2">
      <c r="A266" s="15">
        <v>44900</v>
      </c>
      <c r="B266" s="15" t="s">
        <v>74</v>
      </c>
      <c r="C266" s="1">
        <v>316</v>
      </c>
      <c r="D266" s="1">
        <v>2</v>
      </c>
      <c r="E266" s="1" t="s">
        <v>11</v>
      </c>
      <c r="F266" s="1" t="s">
        <v>132</v>
      </c>
      <c r="G266" s="1"/>
      <c r="H266" s="1" t="s">
        <v>132</v>
      </c>
      <c r="I266" s="1"/>
      <c r="J266" s="1">
        <v>0</v>
      </c>
      <c r="K266" s="1">
        <v>0</v>
      </c>
      <c r="L266" s="1" t="s">
        <v>133</v>
      </c>
      <c r="M266" s="17">
        <v>0</v>
      </c>
      <c r="N266" s="1"/>
      <c r="O266" s="17">
        <v>0</v>
      </c>
      <c r="P266" s="1"/>
      <c r="Q266" s="17" t="str">
        <f t="shared" si="8"/>
        <v>316DOR</v>
      </c>
      <c r="R266" s="17" t="str">
        <f t="shared" si="9"/>
        <v>316PFR</v>
      </c>
      <c r="S266" s="17" t="s">
        <v>180</v>
      </c>
      <c r="T266" s="17" t="s">
        <v>181</v>
      </c>
    </row>
    <row r="267" spans="1:20" x14ac:dyDescent="0.2">
      <c r="A267" s="15">
        <v>44893</v>
      </c>
      <c r="B267" s="15" t="s">
        <v>74</v>
      </c>
      <c r="C267" s="1">
        <v>317</v>
      </c>
      <c r="D267" s="1">
        <v>1</v>
      </c>
      <c r="E267" s="1" t="s">
        <v>8</v>
      </c>
      <c r="F267" s="1" t="s">
        <v>134</v>
      </c>
      <c r="G267" s="1"/>
      <c r="H267" s="1" t="s">
        <v>132</v>
      </c>
      <c r="I267" s="1"/>
      <c r="J267" s="1">
        <v>1</v>
      </c>
      <c r="K267" s="1">
        <v>0</v>
      </c>
      <c r="L267" s="1">
        <v>1</v>
      </c>
      <c r="M267" s="17">
        <v>0</v>
      </c>
      <c r="N267" s="1"/>
      <c r="O267" s="17">
        <v>0</v>
      </c>
      <c r="P267" s="1"/>
      <c r="Q267" s="17" t="str">
        <f t="shared" si="8"/>
        <v>317DOL</v>
      </c>
      <c r="R267" s="17" t="str">
        <f t="shared" si="9"/>
        <v>317PFL</v>
      </c>
      <c r="S267" s="17" t="s">
        <v>180</v>
      </c>
      <c r="T267" s="17" t="s">
        <v>181</v>
      </c>
    </row>
    <row r="268" spans="1:20" x14ac:dyDescent="0.2">
      <c r="A268" s="15">
        <v>44893</v>
      </c>
      <c r="B268" s="15" t="s">
        <v>74</v>
      </c>
      <c r="C268" s="1">
        <v>317</v>
      </c>
      <c r="D268" s="1">
        <v>1</v>
      </c>
      <c r="E268" s="1" t="s">
        <v>11</v>
      </c>
      <c r="F268" s="1" t="s">
        <v>134</v>
      </c>
      <c r="G268" s="1"/>
      <c r="H268" s="1" t="s">
        <v>134</v>
      </c>
      <c r="I268" s="1"/>
      <c r="J268" s="1">
        <v>1</v>
      </c>
      <c r="K268" s="1">
        <v>1</v>
      </c>
      <c r="L268" s="1">
        <v>0</v>
      </c>
      <c r="M268" s="17">
        <v>0</v>
      </c>
      <c r="N268" s="1"/>
      <c r="O268" s="17">
        <v>1</v>
      </c>
      <c r="P268" s="1"/>
      <c r="Q268" s="17" t="str">
        <f t="shared" si="8"/>
        <v>317DOR</v>
      </c>
      <c r="R268" s="17" t="str">
        <f t="shared" si="9"/>
        <v>317PFR</v>
      </c>
      <c r="S268" s="17" t="s">
        <v>180</v>
      </c>
      <c r="T268" s="17" t="s">
        <v>181</v>
      </c>
    </row>
    <row r="269" spans="1:20" x14ac:dyDescent="0.2">
      <c r="A269" s="15">
        <v>44893</v>
      </c>
      <c r="B269" s="15" t="s">
        <v>74</v>
      </c>
      <c r="C269" s="1">
        <v>320</v>
      </c>
      <c r="D269" s="1">
        <v>3</v>
      </c>
      <c r="E269" s="1" t="s">
        <v>8</v>
      </c>
      <c r="F269" s="1" t="s">
        <v>164</v>
      </c>
      <c r="G269" s="1"/>
      <c r="H269" s="1" t="s">
        <v>134</v>
      </c>
      <c r="I269" s="1"/>
      <c r="J269" s="1">
        <v>1</v>
      </c>
      <c r="K269" s="1">
        <v>1</v>
      </c>
      <c r="L269" s="1">
        <v>1</v>
      </c>
      <c r="M269" s="17">
        <v>1</v>
      </c>
      <c r="N269" s="1"/>
      <c r="O269" s="17">
        <v>1</v>
      </c>
      <c r="P269" s="1"/>
      <c r="Q269" s="17" t="str">
        <f t="shared" si="8"/>
        <v>320DOL</v>
      </c>
      <c r="R269" s="17" t="str">
        <f t="shared" si="9"/>
        <v>320PFL</v>
      </c>
      <c r="S269" s="17" t="s">
        <v>180</v>
      </c>
      <c r="T269" s="17" t="s">
        <v>181</v>
      </c>
    </row>
    <row r="270" spans="1:20" x14ac:dyDescent="0.2">
      <c r="A270" s="15">
        <v>44893</v>
      </c>
      <c r="B270" s="15" t="s">
        <v>74</v>
      </c>
      <c r="C270" s="1">
        <v>320</v>
      </c>
      <c r="D270" s="1">
        <v>3</v>
      </c>
      <c r="E270" s="1" t="s">
        <v>11</v>
      </c>
      <c r="F270" s="1" t="s">
        <v>164</v>
      </c>
      <c r="G270" s="1"/>
      <c r="H270" s="1" t="s">
        <v>164</v>
      </c>
      <c r="I270" s="1"/>
      <c r="J270" s="1">
        <v>1</v>
      </c>
      <c r="K270" s="1">
        <v>1</v>
      </c>
      <c r="L270" s="1">
        <v>0</v>
      </c>
      <c r="M270" s="17">
        <v>0</v>
      </c>
      <c r="N270" s="1"/>
      <c r="O270" s="17">
        <v>1</v>
      </c>
      <c r="P270" s="1"/>
      <c r="Q270" s="17" t="str">
        <f t="shared" si="8"/>
        <v>320DOR</v>
      </c>
      <c r="R270" s="17" t="str">
        <f t="shared" si="9"/>
        <v>320PFR</v>
      </c>
      <c r="S270" s="17" t="s">
        <v>180</v>
      </c>
      <c r="T270" s="17" t="s">
        <v>181</v>
      </c>
    </row>
    <row r="271" spans="1:20" x14ac:dyDescent="0.2">
      <c r="A271" s="15">
        <v>44900</v>
      </c>
      <c r="B271" s="15" t="s">
        <v>74</v>
      </c>
      <c r="C271" s="1">
        <v>330</v>
      </c>
      <c r="D271" s="1">
        <v>1</v>
      </c>
      <c r="E271" s="1" t="s">
        <v>8</v>
      </c>
      <c r="F271" s="1" t="s">
        <v>164</v>
      </c>
      <c r="G271" s="1"/>
      <c r="H271" s="1" t="s">
        <v>132</v>
      </c>
      <c r="I271" s="1"/>
      <c r="J271" s="1">
        <v>1</v>
      </c>
      <c r="K271" s="1">
        <v>0</v>
      </c>
      <c r="L271" s="1">
        <v>1</v>
      </c>
      <c r="M271" s="17">
        <v>0</v>
      </c>
      <c r="N271" s="1"/>
      <c r="O271" s="17">
        <v>0</v>
      </c>
      <c r="P271" s="1"/>
      <c r="Q271" s="17" t="str">
        <f t="shared" si="8"/>
        <v>330DOL</v>
      </c>
      <c r="R271" s="17" t="str">
        <f t="shared" si="9"/>
        <v>330PFL</v>
      </c>
      <c r="S271" s="17" t="s">
        <v>180</v>
      </c>
      <c r="T271" s="17" t="s">
        <v>181</v>
      </c>
    </row>
    <row r="272" spans="1:20" x14ac:dyDescent="0.2">
      <c r="A272" s="15">
        <v>44900</v>
      </c>
      <c r="B272" s="15" t="s">
        <v>74</v>
      </c>
      <c r="C272" s="1">
        <v>330</v>
      </c>
      <c r="D272" s="1">
        <v>1</v>
      </c>
      <c r="E272" s="1" t="s">
        <v>11</v>
      </c>
      <c r="F272" s="1" t="s">
        <v>132</v>
      </c>
      <c r="G272" s="1"/>
      <c r="H272" s="1" t="s">
        <v>148</v>
      </c>
      <c r="I272" s="1"/>
      <c r="J272" s="1">
        <v>0</v>
      </c>
      <c r="K272" s="1">
        <v>1</v>
      </c>
      <c r="L272" s="1" t="s">
        <v>133</v>
      </c>
      <c r="M272" s="17">
        <v>1</v>
      </c>
      <c r="N272" s="1"/>
      <c r="O272" s="17">
        <v>1</v>
      </c>
      <c r="P272" s="1"/>
      <c r="Q272" s="17" t="str">
        <f t="shared" si="8"/>
        <v>330DOR</v>
      </c>
      <c r="R272" s="17" t="str">
        <f t="shared" si="9"/>
        <v>330PFR</v>
      </c>
      <c r="S272" s="17" t="s">
        <v>180</v>
      </c>
      <c r="T272" s="17" t="s">
        <v>181</v>
      </c>
    </row>
    <row r="273" spans="1:20" x14ac:dyDescent="0.2">
      <c r="A273" s="15">
        <v>44879</v>
      </c>
      <c r="B273" s="15" t="s">
        <v>74</v>
      </c>
      <c r="C273" s="1">
        <v>331</v>
      </c>
      <c r="D273" s="1">
        <v>1</v>
      </c>
      <c r="E273" s="1" t="s">
        <v>8</v>
      </c>
      <c r="F273" s="1" t="s">
        <v>132</v>
      </c>
      <c r="G273" s="1"/>
      <c r="H273" s="1" t="s">
        <v>134</v>
      </c>
      <c r="I273" s="1"/>
      <c r="J273" s="1">
        <v>0</v>
      </c>
      <c r="K273" s="1">
        <v>1</v>
      </c>
      <c r="L273" s="1" t="s">
        <v>133</v>
      </c>
      <c r="M273" s="17">
        <v>1</v>
      </c>
      <c r="N273" s="1"/>
      <c r="O273" s="17">
        <v>1</v>
      </c>
      <c r="P273" s="1"/>
      <c r="Q273" s="17" t="str">
        <f t="shared" si="8"/>
        <v>331DOL</v>
      </c>
      <c r="R273" s="17" t="str">
        <f t="shared" si="9"/>
        <v>331PFL</v>
      </c>
      <c r="S273" s="17" t="s">
        <v>180</v>
      </c>
      <c r="T273" s="17" t="s">
        <v>181</v>
      </c>
    </row>
    <row r="274" spans="1:20" x14ac:dyDescent="0.2">
      <c r="A274" s="15">
        <v>44907</v>
      </c>
      <c r="B274" s="15" t="s">
        <v>74</v>
      </c>
      <c r="C274" s="1">
        <v>334</v>
      </c>
      <c r="D274" s="1">
        <v>3</v>
      </c>
      <c r="E274" s="1" t="s">
        <v>8</v>
      </c>
      <c r="F274" s="1" t="s">
        <v>167</v>
      </c>
      <c r="G274" s="1"/>
      <c r="H274" s="1" t="s">
        <v>132</v>
      </c>
      <c r="I274" s="1"/>
      <c r="J274" s="1">
        <v>1</v>
      </c>
      <c r="K274" s="1">
        <v>0</v>
      </c>
      <c r="L274" s="1">
        <v>1</v>
      </c>
      <c r="M274" s="17">
        <v>0</v>
      </c>
      <c r="N274" s="1"/>
      <c r="O274" s="17">
        <v>0</v>
      </c>
      <c r="P274" s="1"/>
      <c r="Q274" s="17" t="str">
        <f t="shared" si="8"/>
        <v>334DOL</v>
      </c>
      <c r="R274" s="17" t="str">
        <f t="shared" si="9"/>
        <v>334PFL</v>
      </c>
      <c r="S274" s="17" t="s">
        <v>180</v>
      </c>
      <c r="T274" s="17" t="s">
        <v>181</v>
      </c>
    </row>
    <row r="275" spans="1:20" x14ac:dyDescent="0.2">
      <c r="A275" s="15">
        <v>44907</v>
      </c>
      <c r="B275" s="15" t="s">
        <v>74</v>
      </c>
      <c r="C275" s="1">
        <v>334</v>
      </c>
      <c r="D275" s="1">
        <v>3</v>
      </c>
      <c r="E275" s="1" t="s">
        <v>11</v>
      </c>
      <c r="F275" s="1" t="s">
        <v>132</v>
      </c>
      <c r="G275" s="1"/>
      <c r="H275" s="1" t="s">
        <v>132</v>
      </c>
      <c r="I275" s="1"/>
      <c r="J275" s="1">
        <v>0</v>
      </c>
      <c r="K275" s="1">
        <v>0</v>
      </c>
      <c r="L275" s="1" t="s">
        <v>133</v>
      </c>
      <c r="M275" s="17">
        <v>0</v>
      </c>
      <c r="N275" s="1"/>
      <c r="O275" s="17">
        <v>0</v>
      </c>
      <c r="P275" s="1"/>
      <c r="Q275" s="17" t="str">
        <f t="shared" si="8"/>
        <v>334DOR</v>
      </c>
      <c r="R275" s="17" t="str">
        <f t="shared" si="9"/>
        <v>334PFR</v>
      </c>
      <c r="S275" s="17" t="s">
        <v>180</v>
      </c>
      <c r="T275" s="17" t="s">
        <v>181</v>
      </c>
    </row>
    <row r="276" spans="1:20" x14ac:dyDescent="0.2">
      <c r="A276" s="15">
        <v>44872</v>
      </c>
      <c r="B276" s="15" t="s">
        <v>74</v>
      </c>
      <c r="C276" s="1">
        <v>342</v>
      </c>
      <c r="D276" s="1">
        <v>3</v>
      </c>
      <c r="E276" s="1" t="s">
        <v>8</v>
      </c>
      <c r="F276" s="1" t="s">
        <v>132</v>
      </c>
      <c r="G276" s="1"/>
      <c r="H276" s="1" t="s">
        <v>134</v>
      </c>
      <c r="I276" s="1"/>
      <c r="J276" s="1">
        <v>0</v>
      </c>
      <c r="K276" s="1">
        <v>1</v>
      </c>
      <c r="L276" s="1" t="s">
        <v>133</v>
      </c>
      <c r="M276" s="17">
        <v>1</v>
      </c>
      <c r="N276" s="1"/>
      <c r="O276" s="17">
        <v>1</v>
      </c>
      <c r="P276" s="1"/>
      <c r="Q276" s="17" t="str">
        <f t="shared" si="8"/>
        <v>342DOL</v>
      </c>
      <c r="R276" s="17" t="str">
        <f t="shared" si="9"/>
        <v>342PFL</v>
      </c>
      <c r="S276" s="17" t="s">
        <v>180</v>
      </c>
      <c r="T276" s="17" t="s">
        <v>181</v>
      </c>
    </row>
    <row r="277" spans="1:20" x14ac:dyDescent="0.2">
      <c r="A277" s="15">
        <v>44872</v>
      </c>
      <c r="B277" s="15" t="s">
        <v>74</v>
      </c>
      <c r="C277" s="1">
        <v>342</v>
      </c>
      <c r="D277" s="1">
        <v>3</v>
      </c>
      <c r="E277" s="1" t="s">
        <v>11</v>
      </c>
      <c r="F277" s="1" t="s">
        <v>164</v>
      </c>
      <c r="G277" s="1"/>
      <c r="H277" s="1" t="s">
        <v>140</v>
      </c>
      <c r="I277" s="1"/>
      <c r="J277" s="1">
        <v>1</v>
      </c>
      <c r="K277" s="1">
        <v>1</v>
      </c>
      <c r="L277" s="1">
        <v>1</v>
      </c>
      <c r="M277" s="17">
        <v>1</v>
      </c>
      <c r="N277" s="1"/>
      <c r="O277" s="17">
        <v>1</v>
      </c>
      <c r="P277" s="1"/>
      <c r="Q277" s="17" t="str">
        <f t="shared" si="8"/>
        <v>342DOR</v>
      </c>
      <c r="R277" s="17" t="str">
        <f t="shared" si="9"/>
        <v>342PFR</v>
      </c>
      <c r="S277" s="17" t="s">
        <v>180</v>
      </c>
      <c r="T277" s="17" t="s">
        <v>181</v>
      </c>
    </row>
    <row r="278" spans="1:20" x14ac:dyDescent="0.2">
      <c r="A278" s="15">
        <v>44900</v>
      </c>
      <c r="B278" s="15" t="s">
        <v>74</v>
      </c>
      <c r="C278" s="1">
        <v>345</v>
      </c>
      <c r="D278" s="1">
        <v>2</v>
      </c>
      <c r="E278" s="1" t="s">
        <v>8</v>
      </c>
      <c r="F278" s="1" t="s">
        <v>132</v>
      </c>
      <c r="G278" s="1"/>
      <c r="H278" s="1" t="s">
        <v>134</v>
      </c>
      <c r="I278" s="1"/>
      <c r="J278" s="1">
        <v>0</v>
      </c>
      <c r="K278" s="1">
        <v>1</v>
      </c>
      <c r="L278" s="1" t="s">
        <v>133</v>
      </c>
      <c r="M278" s="17">
        <v>1</v>
      </c>
      <c r="N278" s="1"/>
      <c r="O278" s="17">
        <v>1</v>
      </c>
      <c r="P278" s="1"/>
      <c r="Q278" s="17" t="str">
        <f t="shared" si="8"/>
        <v>345DOL</v>
      </c>
      <c r="R278" s="17" t="str">
        <f t="shared" si="9"/>
        <v>345PFL</v>
      </c>
      <c r="S278" s="17" t="s">
        <v>180</v>
      </c>
      <c r="T278" s="17" t="s">
        <v>181</v>
      </c>
    </row>
    <row r="279" spans="1:20" x14ac:dyDescent="0.2">
      <c r="A279" s="15">
        <v>44900</v>
      </c>
      <c r="B279" s="15" t="s">
        <v>74</v>
      </c>
      <c r="C279" s="1">
        <v>345</v>
      </c>
      <c r="D279" s="1">
        <v>2</v>
      </c>
      <c r="E279" s="1" t="s">
        <v>11</v>
      </c>
      <c r="F279" s="1" t="s">
        <v>139</v>
      </c>
      <c r="G279" s="1"/>
      <c r="H279" s="1" t="s">
        <v>132</v>
      </c>
      <c r="I279" s="1"/>
      <c r="J279" s="1">
        <v>1</v>
      </c>
      <c r="K279" s="1">
        <v>0</v>
      </c>
      <c r="L279" s="1">
        <v>1</v>
      </c>
      <c r="M279" s="17">
        <v>0</v>
      </c>
      <c r="N279" s="1"/>
      <c r="O279" s="17">
        <v>0</v>
      </c>
      <c r="P279" s="1"/>
      <c r="Q279" s="17" t="str">
        <f t="shared" si="8"/>
        <v>345DOR</v>
      </c>
      <c r="R279" s="17" t="str">
        <f t="shared" si="9"/>
        <v>345PFR</v>
      </c>
      <c r="S279" s="17" t="s">
        <v>180</v>
      </c>
      <c r="T279" s="17" t="s">
        <v>181</v>
      </c>
    </row>
    <row r="280" spans="1:20" x14ac:dyDescent="0.2">
      <c r="A280" s="15">
        <v>44907</v>
      </c>
      <c r="B280" s="15" t="s">
        <v>74</v>
      </c>
      <c r="C280" s="1">
        <v>349</v>
      </c>
      <c r="D280" s="1">
        <v>1</v>
      </c>
      <c r="E280" s="1" t="s">
        <v>11</v>
      </c>
      <c r="F280" s="1" t="s">
        <v>140</v>
      </c>
      <c r="G280" s="1"/>
      <c r="H280" s="1" t="s">
        <v>132</v>
      </c>
      <c r="I280" s="1"/>
      <c r="J280" s="1">
        <v>1</v>
      </c>
      <c r="K280" s="1">
        <v>0</v>
      </c>
      <c r="L280" s="1">
        <v>1</v>
      </c>
      <c r="M280" s="17">
        <v>0</v>
      </c>
      <c r="N280" s="1"/>
      <c r="O280" s="17">
        <v>0</v>
      </c>
      <c r="P280" s="1"/>
      <c r="Q280" s="17" t="str">
        <f t="shared" si="8"/>
        <v>349DOR</v>
      </c>
      <c r="R280" s="17" t="str">
        <f t="shared" si="9"/>
        <v>349PFR</v>
      </c>
      <c r="S280" s="17" t="s">
        <v>180</v>
      </c>
      <c r="T280" s="17" t="s">
        <v>181</v>
      </c>
    </row>
    <row r="281" spans="1:20" x14ac:dyDescent="0.2">
      <c r="A281" s="15">
        <v>44900</v>
      </c>
      <c r="B281" s="15" t="s">
        <v>74</v>
      </c>
      <c r="C281" s="1">
        <v>354</v>
      </c>
      <c r="D281" s="1">
        <v>2</v>
      </c>
      <c r="E281" s="1" t="s">
        <v>8</v>
      </c>
      <c r="F281" s="1" t="s">
        <v>134</v>
      </c>
      <c r="G281" s="1"/>
      <c r="H281" s="1" t="s">
        <v>142</v>
      </c>
      <c r="I281" s="1"/>
      <c r="J281" s="1">
        <v>1</v>
      </c>
      <c r="K281" s="1">
        <v>1</v>
      </c>
      <c r="L281" s="1">
        <v>1</v>
      </c>
      <c r="M281" s="17">
        <v>1</v>
      </c>
      <c r="N281" s="1"/>
      <c r="O281" s="17">
        <v>1</v>
      </c>
      <c r="P281" s="1"/>
      <c r="Q281" s="17" t="str">
        <f t="shared" si="8"/>
        <v>354DOL</v>
      </c>
      <c r="R281" s="17" t="str">
        <f t="shared" si="9"/>
        <v>354PFL</v>
      </c>
      <c r="S281" s="17" t="s">
        <v>180</v>
      </c>
      <c r="T281" s="17" t="s">
        <v>181</v>
      </c>
    </row>
    <row r="282" spans="1:20" x14ac:dyDescent="0.2">
      <c r="A282" s="15">
        <v>44900</v>
      </c>
      <c r="B282" s="15" t="s">
        <v>74</v>
      </c>
      <c r="C282" s="1">
        <v>354</v>
      </c>
      <c r="D282" s="1">
        <v>2</v>
      </c>
      <c r="E282" s="1" t="s">
        <v>11</v>
      </c>
      <c r="F282" s="1" t="s">
        <v>132</v>
      </c>
      <c r="G282" s="1"/>
      <c r="H282" s="1" t="s">
        <v>150</v>
      </c>
      <c r="I282" s="1"/>
      <c r="J282" s="1">
        <v>0</v>
      </c>
      <c r="K282" s="1">
        <v>1</v>
      </c>
      <c r="L282" s="1" t="s">
        <v>133</v>
      </c>
      <c r="M282" s="17">
        <v>1</v>
      </c>
      <c r="N282" s="1"/>
      <c r="O282" s="17">
        <v>1</v>
      </c>
      <c r="P282" s="1"/>
      <c r="Q282" s="17" t="str">
        <f t="shared" si="8"/>
        <v>354DOR</v>
      </c>
      <c r="R282" s="17" t="str">
        <f t="shared" si="9"/>
        <v>354PFR</v>
      </c>
      <c r="S282" s="17" t="s">
        <v>180</v>
      </c>
      <c r="T282" s="17" t="s">
        <v>181</v>
      </c>
    </row>
    <row r="283" spans="1:20" x14ac:dyDescent="0.2">
      <c r="A283" s="15">
        <v>44879</v>
      </c>
      <c r="B283" s="15" t="s">
        <v>74</v>
      </c>
      <c r="C283" s="1">
        <v>357</v>
      </c>
      <c r="D283" s="1">
        <v>3</v>
      </c>
      <c r="E283" s="1" t="s">
        <v>8</v>
      </c>
      <c r="F283" s="1" t="s">
        <v>142</v>
      </c>
      <c r="G283" s="1"/>
      <c r="H283" s="1" t="s">
        <v>164</v>
      </c>
      <c r="I283" s="1"/>
      <c r="J283" s="1">
        <v>1</v>
      </c>
      <c r="K283" s="1">
        <v>1</v>
      </c>
      <c r="L283" s="1">
        <v>1</v>
      </c>
      <c r="M283" s="17">
        <v>1</v>
      </c>
      <c r="N283" s="1"/>
      <c r="O283" s="17">
        <v>1</v>
      </c>
      <c r="P283" s="1"/>
      <c r="Q283" s="17" t="str">
        <f t="shared" si="8"/>
        <v>357DOL</v>
      </c>
      <c r="R283" s="17" t="str">
        <f t="shared" si="9"/>
        <v>357PFL</v>
      </c>
      <c r="S283" s="17" t="s">
        <v>180</v>
      </c>
      <c r="T283" s="17" t="s">
        <v>181</v>
      </c>
    </row>
    <row r="284" spans="1:20" x14ac:dyDescent="0.2">
      <c r="A284" s="15">
        <v>44879</v>
      </c>
      <c r="B284" s="15" t="s">
        <v>74</v>
      </c>
      <c r="C284" s="1">
        <v>357</v>
      </c>
      <c r="D284" s="1">
        <v>3</v>
      </c>
      <c r="E284" s="1" t="s">
        <v>11</v>
      </c>
      <c r="F284" s="1" t="s">
        <v>134</v>
      </c>
      <c r="G284" s="1"/>
      <c r="H284" s="1" t="s">
        <v>142</v>
      </c>
      <c r="I284" s="1"/>
      <c r="J284" s="1">
        <v>1</v>
      </c>
      <c r="K284" s="1">
        <v>1</v>
      </c>
      <c r="L284" s="1">
        <v>1</v>
      </c>
      <c r="M284" s="17">
        <v>1</v>
      </c>
      <c r="N284" s="1"/>
      <c r="O284" s="17">
        <v>1</v>
      </c>
      <c r="P284" s="1"/>
      <c r="Q284" s="17" t="str">
        <f t="shared" si="8"/>
        <v>357DOR</v>
      </c>
      <c r="R284" s="17" t="str">
        <f t="shared" si="9"/>
        <v>357PFR</v>
      </c>
      <c r="S284" s="17" t="s">
        <v>180</v>
      </c>
      <c r="T284" s="17" t="s">
        <v>181</v>
      </c>
    </row>
    <row r="285" spans="1:20" x14ac:dyDescent="0.2">
      <c r="A285" s="15">
        <v>44886</v>
      </c>
      <c r="B285" s="15" t="s">
        <v>74</v>
      </c>
      <c r="C285" s="1">
        <v>362</v>
      </c>
      <c r="D285" s="1">
        <v>2</v>
      </c>
      <c r="E285" s="1" t="s">
        <v>8</v>
      </c>
      <c r="F285" s="1" t="s">
        <v>132</v>
      </c>
      <c r="G285" s="1"/>
      <c r="H285" s="1" t="s">
        <v>167</v>
      </c>
      <c r="I285" s="1"/>
      <c r="J285" s="1">
        <v>0</v>
      </c>
      <c r="K285" s="1">
        <v>1</v>
      </c>
      <c r="L285" s="1" t="s">
        <v>133</v>
      </c>
      <c r="M285" s="17">
        <v>1</v>
      </c>
      <c r="N285" s="1"/>
      <c r="O285" s="17">
        <v>1</v>
      </c>
      <c r="P285" s="1"/>
      <c r="Q285" s="17" t="str">
        <f t="shared" si="8"/>
        <v>362DOL</v>
      </c>
      <c r="R285" s="17" t="str">
        <f t="shared" si="9"/>
        <v>362PFL</v>
      </c>
      <c r="S285" s="17" t="s">
        <v>180</v>
      </c>
      <c r="T285" s="17" t="s">
        <v>181</v>
      </c>
    </row>
    <row r="286" spans="1:20" x14ac:dyDescent="0.2">
      <c r="A286" s="15">
        <v>44886</v>
      </c>
      <c r="B286" s="15" t="s">
        <v>74</v>
      </c>
      <c r="C286" s="1">
        <v>362</v>
      </c>
      <c r="D286" s="1">
        <v>2</v>
      </c>
      <c r="E286" s="1" t="s">
        <v>11</v>
      </c>
      <c r="F286" s="1" t="s">
        <v>135</v>
      </c>
      <c r="G286" s="1"/>
      <c r="H286" s="1" t="s">
        <v>132</v>
      </c>
      <c r="I286" s="1"/>
      <c r="J286" s="1">
        <v>1</v>
      </c>
      <c r="K286" s="1">
        <v>0</v>
      </c>
      <c r="L286" s="1">
        <v>1</v>
      </c>
      <c r="M286" s="17">
        <v>0</v>
      </c>
      <c r="N286" s="1"/>
      <c r="O286" s="17">
        <v>0</v>
      </c>
      <c r="P286" s="1"/>
      <c r="Q286" s="17" t="str">
        <f t="shared" si="8"/>
        <v>362DOR</v>
      </c>
      <c r="R286" s="17" t="str">
        <f t="shared" si="9"/>
        <v>362PFR</v>
      </c>
      <c r="S286" s="17" t="s">
        <v>180</v>
      </c>
      <c r="T286" s="17" t="s">
        <v>181</v>
      </c>
    </row>
    <row r="287" spans="1:20" x14ac:dyDescent="0.2">
      <c r="A287" s="15">
        <v>44886</v>
      </c>
      <c r="B287" s="15" t="s">
        <v>74</v>
      </c>
      <c r="C287" s="1">
        <v>363</v>
      </c>
      <c r="D287" s="1">
        <v>1</v>
      </c>
      <c r="E287" s="1" t="s">
        <v>8</v>
      </c>
      <c r="F287" s="1" t="s">
        <v>132</v>
      </c>
      <c r="G287" s="1"/>
      <c r="H287" s="1" t="s">
        <v>132</v>
      </c>
      <c r="I287" s="1"/>
      <c r="J287" s="1">
        <v>0</v>
      </c>
      <c r="K287" s="1">
        <v>0</v>
      </c>
      <c r="L287" s="1" t="s">
        <v>133</v>
      </c>
      <c r="M287" s="17">
        <v>0</v>
      </c>
      <c r="N287" s="1"/>
      <c r="O287" s="17">
        <v>0</v>
      </c>
      <c r="P287" s="1"/>
      <c r="Q287" s="17" t="str">
        <f t="shared" si="8"/>
        <v>363DOL</v>
      </c>
      <c r="R287" s="17" t="str">
        <f t="shared" si="9"/>
        <v>363PFL</v>
      </c>
      <c r="S287" s="17" t="s">
        <v>180</v>
      </c>
      <c r="T287" s="17" t="s">
        <v>181</v>
      </c>
    </row>
    <row r="288" spans="1:20" x14ac:dyDescent="0.2">
      <c r="A288" s="15">
        <v>44886</v>
      </c>
      <c r="B288" s="15" t="s">
        <v>74</v>
      </c>
      <c r="C288" s="1">
        <v>363</v>
      </c>
      <c r="D288" s="1">
        <v>1</v>
      </c>
      <c r="E288" s="1" t="s">
        <v>11</v>
      </c>
      <c r="F288" s="1" t="s">
        <v>138</v>
      </c>
      <c r="G288" s="1"/>
      <c r="H288" s="1" t="s">
        <v>132</v>
      </c>
      <c r="I288" s="1"/>
      <c r="J288" s="1">
        <v>1</v>
      </c>
      <c r="K288" s="1">
        <v>0</v>
      </c>
      <c r="L288" s="1">
        <v>1</v>
      </c>
      <c r="M288" s="17">
        <v>0</v>
      </c>
      <c r="N288" s="1"/>
      <c r="O288" s="17">
        <v>0</v>
      </c>
      <c r="P288" s="1"/>
      <c r="Q288" s="17" t="str">
        <f t="shared" si="8"/>
        <v>363DOR</v>
      </c>
      <c r="R288" s="17" t="str">
        <f t="shared" si="9"/>
        <v>363PFR</v>
      </c>
      <c r="S288" s="17" t="s">
        <v>180</v>
      </c>
      <c r="T288" s="17" t="s">
        <v>181</v>
      </c>
    </row>
    <row r="289" spans="1:20" x14ac:dyDescent="0.2">
      <c r="A289" s="15">
        <v>44907</v>
      </c>
      <c r="B289" s="15" t="s">
        <v>74</v>
      </c>
      <c r="C289" s="1">
        <v>374</v>
      </c>
      <c r="D289" s="1">
        <v>1</v>
      </c>
      <c r="E289" s="1" t="s">
        <v>8</v>
      </c>
      <c r="F289" s="1" t="s">
        <v>138</v>
      </c>
      <c r="G289" s="1"/>
      <c r="H289" s="1" t="s">
        <v>132</v>
      </c>
      <c r="I289" s="1"/>
      <c r="J289" s="1">
        <v>1</v>
      </c>
      <c r="K289" s="1">
        <v>0</v>
      </c>
      <c r="L289" s="1">
        <v>1</v>
      </c>
      <c r="M289" s="17">
        <v>0</v>
      </c>
      <c r="N289" s="1"/>
      <c r="O289" s="17">
        <v>0</v>
      </c>
      <c r="P289" s="1"/>
      <c r="Q289" s="17" t="str">
        <f t="shared" si="8"/>
        <v>374DOL</v>
      </c>
      <c r="R289" s="17" t="str">
        <f t="shared" si="9"/>
        <v>374PFL</v>
      </c>
      <c r="S289" s="17" t="s">
        <v>180</v>
      </c>
      <c r="T289" s="17" t="s">
        <v>181</v>
      </c>
    </row>
    <row r="290" spans="1:20" x14ac:dyDescent="0.2">
      <c r="A290" s="15">
        <v>44907</v>
      </c>
      <c r="B290" s="15" t="s">
        <v>74</v>
      </c>
      <c r="C290" s="1">
        <v>374</v>
      </c>
      <c r="D290" s="1">
        <v>1</v>
      </c>
      <c r="E290" s="1" t="s">
        <v>11</v>
      </c>
      <c r="F290" s="1" t="s">
        <v>138</v>
      </c>
      <c r="G290" s="1"/>
      <c r="H290" s="1" t="s">
        <v>142</v>
      </c>
      <c r="I290" s="1"/>
      <c r="J290" s="1">
        <v>1</v>
      </c>
      <c r="K290" s="1">
        <v>1</v>
      </c>
      <c r="L290" s="1">
        <v>1</v>
      </c>
      <c r="M290" s="17">
        <v>1</v>
      </c>
      <c r="N290" s="1"/>
      <c r="O290" s="17">
        <v>1</v>
      </c>
      <c r="P290" s="1"/>
      <c r="Q290" s="17" t="str">
        <f t="shared" si="8"/>
        <v>374DOR</v>
      </c>
      <c r="R290" s="17" t="str">
        <f t="shared" si="9"/>
        <v>374PFR</v>
      </c>
      <c r="S290" s="17" t="s">
        <v>180</v>
      </c>
      <c r="T290" s="17" t="s">
        <v>181</v>
      </c>
    </row>
    <row r="291" spans="1:20" x14ac:dyDescent="0.2">
      <c r="A291" s="15">
        <v>44900</v>
      </c>
      <c r="B291" s="15" t="s">
        <v>74</v>
      </c>
      <c r="C291" s="1">
        <v>377</v>
      </c>
      <c r="D291" s="1">
        <v>1</v>
      </c>
      <c r="E291" s="1" t="s">
        <v>8</v>
      </c>
      <c r="F291" s="1" t="s">
        <v>140</v>
      </c>
      <c r="G291" s="1"/>
      <c r="H291" s="1" t="s">
        <v>134</v>
      </c>
      <c r="I291" s="1"/>
      <c r="J291" s="1">
        <v>1</v>
      </c>
      <c r="K291" s="1">
        <v>1</v>
      </c>
      <c r="L291" s="1">
        <v>1</v>
      </c>
      <c r="M291" s="17">
        <v>1</v>
      </c>
      <c r="N291" s="1"/>
      <c r="O291" s="17">
        <v>1</v>
      </c>
      <c r="P291" s="1"/>
      <c r="Q291" s="17" t="str">
        <f t="shared" si="8"/>
        <v>377DOL</v>
      </c>
      <c r="R291" s="17" t="str">
        <f t="shared" si="9"/>
        <v>377PFL</v>
      </c>
      <c r="S291" s="17" t="s">
        <v>180</v>
      </c>
      <c r="T291" s="17" t="s">
        <v>181</v>
      </c>
    </row>
    <row r="292" spans="1:20" x14ac:dyDescent="0.2">
      <c r="A292" s="15">
        <v>44900</v>
      </c>
      <c r="B292" s="15" t="s">
        <v>74</v>
      </c>
      <c r="C292" s="1">
        <v>377</v>
      </c>
      <c r="D292" s="1">
        <v>1</v>
      </c>
      <c r="E292" s="1" t="s">
        <v>11</v>
      </c>
      <c r="F292" s="1" t="s">
        <v>134</v>
      </c>
      <c r="G292" s="1"/>
      <c r="H292" s="1" t="s">
        <v>132</v>
      </c>
      <c r="I292" s="1"/>
      <c r="J292" s="1">
        <v>1</v>
      </c>
      <c r="K292" s="1">
        <v>0</v>
      </c>
      <c r="L292" s="1">
        <v>1</v>
      </c>
      <c r="M292" s="17">
        <v>0</v>
      </c>
      <c r="N292" s="1"/>
      <c r="O292" s="17">
        <v>0</v>
      </c>
      <c r="P292" s="1"/>
      <c r="Q292" s="17" t="str">
        <f t="shared" si="8"/>
        <v>377DOR</v>
      </c>
      <c r="R292" s="17" t="str">
        <f t="shared" si="9"/>
        <v>377PFR</v>
      </c>
      <c r="S292" s="17" t="s">
        <v>180</v>
      </c>
      <c r="T292" s="17" t="s">
        <v>181</v>
      </c>
    </row>
    <row r="293" spans="1:20" x14ac:dyDescent="0.2">
      <c r="A293" s="15">
        <v>44907</v>
      </c>
      <c r="B293" s="15" t="s">
        <v>74</v>
      </c>
      <c r="C293" s="1">
        <v>378</v>
      </c>
      <c r="D293" s="1">
        <v>3</v>
      </c>
      <c r="E293" s="1" t="s">
        <v>8</v>
      </c>
      <c r="F293" s="1" t="s">
        <v>139</v>
      </c>
      <c r="G293" s="1"/>
      <c r="H293" s="1" t="s">
        <v>132</v>
      </c>
      <c r="I293" s="1"/>
      <c r="J293" s="1">
        <v>1</v>
      </c>
      <c r="K293" s="1">
        <v>0</v>
      </c>
      <c r="L293" s="1">
        <v>1</v>
      </c>
      <c r="M293" s="17">
        <v>0</v>
      </c>
      <c r="N293" s="1"/>
      <c r="O293" s="17">
        <v>0</v>
      </c>
      <c r="P293" s="1"/>
      <c r="Q293" s="17" t="str">
        <f t="shared" si="8"/>
        <v>378DOL</v>
      </c>
      <c r="R293" s="17" t="str">
        <f t="shared" si="9"/>
        <v>378PFL</v>
      </c>
      <c r="S293" s="17" t="s">
        <v>180</v>
      </c>
      <c r="T293" s="17" t="s">
        <v>181</v>
      </c>
    </row>
    <row r="294" spans="1:20" x14ac:dyDescent="0.2">
      <c r="A294" s="15">
        <v>44907</v>
      </c>
      <c r="B294" s="15" t="s">
        <v>74</v>
      </c>
      <c r="C294" s="1">
        <v>378</v>
      </c>
      <c r="D294" s="1">
        <v>3</v>
      </c>
      <c r="E294" s="1" t="s">
        <v>11</v>
      </c>
      <c r="F294" s="1" t="s">
        <v>132</v>
      </c>
      <c r="G294" s="1"/>
      <c r="H294" s="1" t="s">
        <v>139</v>
      </c>
      <c r="I294" s="1"/>
      <c r="J294" s="1">
        <v>0</v>
      </c>
      <c r="K294" s="1">
        <v>1</v>
      </c>
      <c r="L294" s="1" t="s">
        <v>133</v>
      </c>
      <c r="M294" s="17">
        <v>1</v>
      </c>
      <c r="N294" s="1"/>
      <c r="O294" s="17">
        <v>1</v>
      </c>
      <c r="P294" s="1"/>
      <c r="Q294" s="17" t="str">
        <f t="shared" si="8"/>
        <v>378DOR</v>
      </c>
      <c r="R294" s="17" t="str">
        <f t="shared" si="9"/>
        <v>378PFR</v>
      </c>
      <c r="S294" s="17" t="s">
        <v>180</v>
      </c>
      <c r="T294" s="17" t="s">
        <v>181</v>
      </c>
    </row>
    <row r="295" spans="1:20" x14ac:dyDescent="0.2">
      <c r="A295" s="15">
        <v>44907</v>
      </c>
      <c r="B295" s="15" t="s">
        <v>74</v>
      </c>
      <c r="C295" s="1">
        <v>386</v>
      </c>
      <c r="D295" s="1">
        <v>1</v>
      </c>
      <c r="E295" s="1" t="s">
        <v>8</v>
      </c>
      <c r="F295" s="1" t="s">
        <v>139</v>
      </c>
      <c r="G295" s="1"/>
      <c r="H295" s="1" t="s">
        <v>142</v>
      </c>
      <c r="I295" s="1"/>
      <c r="J295" s="1">
        <v>1</v>
      </c>
      <c r="K295" s="1">
        <v>1</v>
      </c>
      <c r="L295" s="1">
        <v>1</v>
      </c>
      <c r="M295" s="17">
        <v>1</v>
      </c>
      <c r="N295" s="1"/>
      <c r="O295" s="17">
        <v>1</v>
      </c>
      <c r="P295" s="1"/>
      <c r="Q295" s="17" t="str">
        <f t="shared" si="8"/>
        <v>386DOL</v>
      </c>
      <c r="R295" s="17" t="str">
        <f t="shared" si="9"/>
        <v>386PFL</v>
      </c>
      <c r="S295" s="17" t="s">
        <v>180</v>
      </c>
      <c r="T295" s="17" t="s">
        <v>181</v>
      </c>
    </row>
    <row r="296" spans="1:20" x14ac:dyDescent="0.2">
      <c r="A296" s="15">
        <v>44907</v>
      </c>
      <c r="B296" s="15" t="s">
        <v>74</v>
      </c>
      <c r="C296" s="1">
        <v>386</v>
      </c>
      <c r="D296" s="1">
        <v>1</v>
      </c>
      <c r="E296" s="1" t="s">
        <v>11</v>
      </c>
      <c r="F296" s="1" t="s">
        <v>132</v>
      </c>
      <c r="G296" s="1"/>
      <c r="H296" s="1" t="s">
        <v>132</v>
      </c>
      <c r="I296" s="1"/>
      <c r="J296" s="1">
        <v>0</v>
      </c>
      <c r="K296" s="1">
        <v>0</v>
      </c>
      <c r="L296" s="1" t="s">
        <v>133</v>
      </c>
      <c r="M296" s="17">
        <v>0</v>
      </c>
      <c r="N296" s="1"/>
      <c r="O296" s="17">
        <v>0</v>
      </c>
      <c r="P296" s="1"/>
      <c r="Q296" s="17" t="str">
        <f t="shared" si="8"/>
        <v>386DOR</v>
      </c>
      <c r="R296" s="17" t="str">
        <f t="shared" si="9"/>
        <v>386PFR</v>
      </c>
      <c r="S296" s="17" t="s">
        <v>180</v>
      </c>
      <c r="T296" s="17" t="s">
        <v>181</v>
      </c>
    </row>
    <row r="297" spans="1:20" x14ac:dyDescent="0.2">
      <c r="A297" s="15">
        <v>44907</v>
      </c>
      <c r="B297" s="15" t="s">
        <v>74</v>
      </c>
      <c r="C297" s="1">
        <v>388</v>
      </c>
      <c r="D297" s="1">
        <v>1</v>
      </c>
      <c r="E297" s="1" t="s">
        <v>8</v>
      </c>
      <c r="F297" s="1" t="s">
        <v>139</v>
      </c>
      <c r="G297" s="1"/>
      <c r="H297" s="1" t="s">
        <v>132</v>
      </c>
      <c r="I297" s="1"/>
      <c r="J297" s="1">
        <v>1</v>
      </c>
      <c r="K297" s="1">
        <v>0</v>
      </c>
      <c r="L297" s="1">
        <v>1</v>
      </c>
      <c r="M297" s="17">
        <v>0</v>
      </c>
      <c r="N297" s="1"/>
      <c r="O297" s="17">
        <v>0</v>
      </c>
      <c r="P297" s="1"/>
      <c r="Q297" s="17" t="str">
        <f t="shared" si="8"/>
        <v>388DOL</v>
      </c>
      <c r="R297" s="17" t="str">
        <f t="shared" si="9"/>
        <v>388PFL</v>
      </c>
      <c r="S297" s="17" t="s">
        <v>180</v>
      </c>
      <c r="T297" s="17" t="s">
        <v>181</v>
      </c>
    </row>
    <row r="298" spans="1:20" x14ac:dyDescent="0.2">
      <c r="A298" s="15">
        <v>44907</v>
      </c>
      <c r="B298" s="15" t="s">
        <v>74</v>
      </c>
      <c r="C298" s="1">
        <v>388</v>
      </c>
      <c r="D298" s="1">
        <v>1</v>
      </c>
      <c r="E298" s="1" t="s">
        <v>11</v>
      </c>
      <c r="F298" s="1" t="s">
        <v>148</v>
      </c>
      <c r="G298" s="1"/>
      <c r="H298" s="1" t="s">
        <v>132</v>
      </c>
      <c r="I298" s="1"/>
      <c r="J298" s="1">
        <v>1</v>
      </c>
      <c r="K298" s="1">
        <v>0</v>
      </c>
      <c r="L298" s="1">
        <v>1</v>
      </c>
      <c r="M298" s="17">
        <v>0</v>
      </c>
      <c r="N298" s="1"/>
      <c r="O298" s="17">
        <v>0</v>
      </c>
      <c r="P298" s="1"/>
      <c r="Q298" s="17" t="str">
        <f t="shared" si="8"/>
        <v>388DOR</v>
      </c>
      <c r="R298" s="17" t="str">
        <f t="shared" si="9"/>
        <v>388PFR</v>
      </c>
      <c r="S298" s="17" t="s">
        <v>180</v>
      </c>
      <c r="T298" s="17" t="s">
        <v>181</v>
      </c>
    </row>
    <row r="299" spans="1:20" x14ac:dyDescent="0.2">
      <c r="A299" s="15">
        <v>44907</v>
      </c>
      <c r="B299" s="15" t="s">
        <v>74</v>
      </c>
      <c r="C299" s="1">
        <v>400</v>
      </c>
      <c r="D299" s="1">
        <v>3</v>
      </c>
      <c r="E299" s="1" t="s">
        <v>8</v>
      </c>
      <c r="F299" s="1" t="s">
        <v>164</v>
      </c>
      <c r="G299" s="1"/>
      <c r="H299" s="1" t="s">
        <v>132</v>
      </c>
      <c r="I299" s="1"/>
      <c r="J299" s="1">
        <v>1</v>
      </c>
      <c r="K299" s="1">
        <v>0</v>
      </c>
      <c r="L299" s="1">
        <v>1</v>
      </c>
      <c r="M299" s="17">
        <v>0</v>
      </c>
      <c r="N299" s="1"/>
      <c r="O299" s="17">
        <v>0</v>
      </c>
      <c r="P299" s="1"/>
      <c r="Q299" s="17" t="str">
        <f t="shared" si="8"/>
        <v>400DOL</v>
      </c>
      <c r="R299" s="17" t="str">
        <f t="shared" si="9"/>
        <v>400PFL</v>
      </c>
      <c r="S299" s="17" t="s">
        <v>180</v>
      </c>
      <c r="T299" s="17" t="s">
        <v>181</v>
      </c>
    </row>
    <row r="300" spans="1:20" x14ac:dyDescent="0.2">
      <c r="A300" s="15">
        <v>44907</v>
      </c>
      <c r="B300" s="15" t="s">
        <v>74</v>
      </c>
      <c r="C300" s="1">
        <v>400</v>
      </c>
      <c r="D300" s="1">
        <v>3</v>
      </c>
      <c r="E300" s="1" t="s">
        <v>11</v>
      </c>
      <c r="F300" s="1" t="s">
        <v>139</v>
      </c>
      <c r="G300" s="1"/>
      <c r="H300" s="1" t="s">
        <v>132</v>
      </c>
      <c r="I300" s="1"/>
      <c r="J300" s="1">
        <v>1</v>
      </c>
      <c r="K300" s="1">
        <v>0</v>
      </c>
      <c r="L300" s="1">
        <v>1</v>
      </c>
      <c r="M300" s="17">
        <v>0</v>
      </c>
      <c r="N300" s="1"/>
      <c r="O300" s="17">
        <v>0</v>
      </c>
      <c r="P300" s="1"/>
      <c r="Q300" s="17" t="str">
        <f t="shared" si="8"/>
        <v>400DOR</v>
      </c>
      <c r="R300" s="17" t="str">
        <f t="shared" si="9"/>
        <v>400PFR</v>
      </c>
      <c r="S300" s="17" t="s">
        <v>180</v>
      </c>
      <c r="T300" s="17" t="s">
        <v>181</v>
      </c>
    </row>
    <row r="301" spans="1:20" s="39" customFormat="1" x14ac:dyDescent="0.2">
      <c r="A301" s="40">
        <v>44893</v>
      </c>
      <c r="B301" s="40" t="s">
        <v>74</v>
      </c>
      <c r="C301" s="41">
        <v>416</v>
      </c>
      <c r="D301" s="41">
        <v>3</v>
      </c>
      <c r="E301" s="41" t="s">
        <v>8</v>
      </c>
      <c r="F301" s="41" t="s">
        <v>134</v>
      </c>
      <c r="G301" s="41"/>
      <c r="H301" s="41" t="s">
        <v>132</v>
      </c>
      <c r="I301" s="41"/>
      <c r="J301" s="41">
        <v>1</v>
      </c>
      <c r="K301" s="41">
        <v>0</v>
      </c>
      <c r="L301" s="41">
        <v>1</v>
      </c>
      <c r="M301" s="42">
        <v>0</v>
      </c>
      <c r="N301" s="41"/>
      <c r="O301" s="42">
        <v>0</v>
      </c>
      <c r="P301" s="41"/>
      <c r="Q301" s="17" t="str">
        <f t="shared" si="8"/>
        <v>416DOL</v>
      </c>
      <c r="R301" s="17" t="str">
        <f t="shared" si="9"/>
        <v>416PFL</v>
      </c>
      <c r="S301" s="17" t="s">
        <v>180</v>
      </c>
      <c r="T301" s="17" t="s">
        <v>181</v>
      </c>
    </row>
    <row r="302" spans="1:20" s="39" customFormat="1" x14ac:dyDescent="0.2">
      <c r="A302" s="40">
        <v>44893</v>
      </c>
      <c r="B302" s="40" t="s">
        <v>74</v>
      </c>
      <c r="C302" s="41">
        <v>416</v>
      </c>
      <c r="D302" s="41">
        <v>3</v>
      </c>
      <c r="E302" s="41" t="s">
        <v>11</v>
      </c>
      <c r="F302" s="41" t="s">
        <v>132</v>
      </c>
      <c r="G302" s="41"/>
      <c r="H302" s="41" t="s">
        <v>167</v>
      </c>
      <c r="I302" s="41"/>
      <c r="J302" s="41">
        <v>0</v>
      </c>
      <c r="K302" s="41">
        <v>1</v>
      </c>
      <c r="L302" s="41" t="s">
        <v>133</v>
      </c>
      <c r="M302" s="42">
        <v>1</v>
      </c>
      <c r="N302" s="41"/>
      <c r="O302" s="42">
        <v>1</v>
      </c>
      <c r="P302" s="41"/>
      <c r="Q302" s="17" t="str">
        <f t="shared" si="8"/>
        <v>416DOR</v>
      </c>
      <c r="R302" s="17" t="str">
        <f t="shared" si="9"/>
        <v>416PFR</v>
      </c>
      <c r="S302" s="17" t="s">
        <v>180</v>
      </c>
      <c r="T302" s="17" t="s">
        <v>181</v>
      </c>
    </row>
    <row r="303" spans="1:20" x14ac:dyDescent="0.2">
      <c r="A303" s="15">
        <v>44879</v>
      </c>
      <c r="B303" s="15" t="s">
        <v>74</v>
      </c>
      <c r="C303" s="1">
        <v>788</v>
      </c>
      <c r="D303" s="1">
        <v>1</v>
      </c>
      <c r="E303" s="1" t="s">
        <v>8</v>
      </c>
      <c r="F303" s="1" t="s">
        <v>132</v>
      </c>
      <c r="G303" s="1"/>
      <c r="H303" s="1" t="s">
        <v>142</v>
      </c>
      <c r="I303" s="1"/>
      <c r="J303" s="1">
        <v>0</v>
      </c>
      <c r="K303" s="1">
        <v>1</v>
      </c>
      <c r="L303" s="1" t="s">
        <v>133</v>
      </c>
      <c r="M303" s="17">
        <v>1</v>
      </c>
      <c r="N303" s="1"/>
      <c r="O303" s="17">
        <v>1</v>
      </c>
      <c r="P303" s="1"/>
      <c r="Q303" s="17" t="str">
        <f t="shared" si="8"/>
        <v>788DOL</v>
      </c>
      <c r="R303" s="17" t="str">
        <f t="shared" si="9"/>
        <v>788PFL</v>
      </c>
      <c r="S303" s="17" t="s">
        <v>180</v>
      </c>
      <c r="T303" s="17" t="s">
        <v>181</v>
      </c>
    </row>
    <row r="304" spans="1:20" x14ac:dyDescent="0.2">
      <c r="A304" s="15">
        <v>44879</v>
      </c>
      <c r="B304" s="15" t="s">
        <v>74</v>
      </c>
      <c r="C304" s="1">
        <v>788</v>
      </c>
      <c r="D304" s="1">
        <v>1</v>
      </c>
      <c r="E304" s="1" t="s">
        <v>11</v>
      </c>
      <c r="F304" s="1" t="s">
        <v>135</v>
      </c>
      <c r="G304" s="1"/>
      <c r="H304" s="1" t="s">
        <v>132</v>
      </c>
      <c r="I304" s="1"/>
      <c r="J304" s="1">
        <v>1</v>
      </c>
      <c r="K304" s="1">
        <v>0</v>
      </c>
      <c r="L304" s="1">
        <v>1</v>
      </c>
      <c r="M304" s="17">
        <v>0</v>
      </c>
      <c r="N304" s="1"/>
      <c r="O304" s="17">
        <v>0</v>
      </c>
      <c r="P304" s="1"/>
      <c r="Q304" s="17" t="str">
        <f t="shared" si="8"/>
        <v>788DOR</v>
      </c>
      <c r="R304" s="17" t="str">
        <f t="shared" si="9"/>
        <v>788PFR</v>
      </c>
      <c r="S304" s="17" t="s">
        <v>180</v>
      </c>
      <c r="T304" s="17" t="s">
        <v>181</v>
      </c>
    </row>
    <row r="305" spans="1:20" x14ac:dyDescent="0.2">
      <c r="A305" s="15">
        <v>44872</v>
      </c>
      <c r="B305" s="15" t="s">
        <v>74</v>
      </c>
      <c r="C305" s="1">
        <v>798</v>
      </c>
      <c r="D305" s="1">
        <v>2</v>
      </c>
      <c r="E305" s="1" t="s">
        <v>8</v>
      </c>
      <c r="F305" s="1" t="s">
        <v>134</v>
      </c>
      <c r="G305" s="1"/>
      <c r="H305" s="1" t="s">
        <v>139</v>
      </c>
      <c r="I305" s="1"/>
      <c r="J305" s="1">
        <v>1</v>
      </c>
      <c r="K305" s="1">
        <v>1</v>
      </c>
      <c r="L305" s="1">
        <v>1</v>
      </c>
      <c r="M305" s="17">
        <v>1</v>
      </c>
      <c r="N305" s="1"/>
      <c r="O305" s="17">
        <v>1</v>
      </c>
      <c r="P305" s="1"/>
      <c r="Q305" s="17" t="str">
        <f t="shared" si="8"/>
        <v>798DOL</v>
      </c>
      <c r="R305" s="17" t="str">
        <f t="shared" si="9"/>
        <v>798PFL</v>
      </c>
      <c r="S305" s="17" t="s">
        <v>180</v>
      </c>
      <c r="T305" s="17" t="s">
        <v>181</v>
      </c>
    </row>
    <row r="306" spans="1:20" x14ac:dyDescent="0.2">
      <c r="A306" s="15">
        <v>44872</v>
      </c>
      <c r="B306" s="15" t="s">
        <v>74</v>
      </c>
      <c r="C306" s="1">
        <v>798</v>
      </c>
      <c r="D306" s="1">
        <v>2</v>
      </c>
      <c r="E306" s="1" t="s">
        <v>11</v>
      </c>
      <c r="F306" s="1" t="s">
        <v>134</v>
      </c>
      <c r="G306" s="1"/>
      <c r="H306" s="1" t="s">
        <v>142</v>
      </c>
      <c r="I306" s="1"/>
      <c r="J306" s="1">
        <v>1</v>
      </c>
      <c r="K306" s="1">
        <v>1</v>
      </c>
      <c r="L306" s="1">
        <v>1</v>
      </c>
      <c r="M306" s="17">
        <v>1</v>
      </c>
      <c r="N306" s="1"/>
      <c r="O306" s="17">
        <v>1</v>
      </c>
      <c r="P306" s="1"/>
      <c r="Q306" s="17" t="str">
        <f t="shared" si="8"/>
        <v>798DOR</v>
      </c>
      <c r="R306" s="17" t="str">
        <f t="shared" si="9"/>
        <v>798PFR</v>
      </c>
      <c r="S306" s="17" t="s">
        <v>180</v>
      </c>
      <c r="T306" s="17" t="s">
        <v>181</v>
      </c>
    </row>
    <row r="307" spans="1:20" x14ac:dyDescent="0.2">
      <c r="A307" s="15">
        <v>44893</v>
      </c>
      <c r="B307" s="15" t="s">
        <v>74</v>
      </c>
      <c r="C307" s="1">
        <v>814</v>
      </c>
      <c r="D307" s="1">
        <v>1</v>
      </c>
      <c r="E307" s="1" t="s">
        <v>8</v>
      </c>
      <c r="F307" s="1" t="s">
        <v>139</v>
      </c>
      <c r="G307" s="1"/>
      <c r="H307" s="1" t="s">
        <v>171</v>
      </c>
      <c r="I307" s="1"/>
      <c r="J307" s="1">
        <v>1</v>
      </c>
      <c r="K307" s="1">
        <v>1</v>
      </c>
      <c r="L307" s="1">
        <v>1</v>
      </c>
      <c r="M307" s="17">
        <v>1</v>
      </c>
      <c r="N307" s="1"/>
      <c r="O307" s="17">
        <v>1</v>
      </c>
      <c r="P307" s="1"/>
      <c r="Q307" s="17" t="str">
        <f t="shared" si="8"/>
        <v>814DOL</v>
      </c>
      <c r="R307" s="17" t="str">
        <f t="shared" si="9"/>
        <v>814PFL</v>
      </c>
      <c r="S307" s="17" t="s">
        <v>180</v>
      </c>
      <c r="T307" s="17" t="s">
        <v>181</v>
      </c>
    </row>
    <row r="308" spans="1:20" x14ac:dyDescent="0.2">
      <c r="A308" s="15">
        <v>44893</v>
      </c>
      <c r="B308" s="15" t="s">
        <v>74</v>
      </c>
      <c r="C308" s="1">
        <v>814</v>
      </c>
      <c r="D308" s="1">
        <v>1</v>
      </c>
      <c r="E308" s="1" t="s">
        <v>11</v>
      </c>
      <c r="F308" s="1" t="s">
        <v>132</v>
      </c>
      <c r="G308" s="1"/>
      <c r="H308" s="1" t="s">
        <v>139</v>
      </c>
      <c r="I308" s="1"/>
      <c r="J308" s="1">
        <v>0</v>
      </c>
      <c r="K308" s="1">
        <v>1</v>
      </c>
      <c r="L308" s="1" t="s">
        <v>133</v>
      </c>
      <c r="M308" s="17">
        <v>1</v>
      </c>
      <c r="N308" s="1"/>
      <c r="O308" s="17">
        <v>1</v>
      </c>
      <c r="P308" s="1"/>
      <c r="Q308" s="17" t="str">
        <f t="shared" si="8"/>
        <v>814DOR</v>
      </c>
      <c r="R308" s="17" t="str">
        <f t="shared" si="9"/>
        <v>814PFR</v>
      </c>
      <c r="S308" s="17" t="s">
        <v>180</v>
      </c>
      <c r="T308" s="17" t="s">
        <v>181</v>
      </c>
    </row>
    <row r="309" spans="1:20" x14ac:dyDescent="0.2">
      <c r="A309" s="15">
        <v>44872</v>
      </c>
      <c r="B309" s="15" t="s">
        <v>74</v>
      </c>
      <c r="C309" s="1">
        <v>824</v>
      </c>
      <c r="D309" s="1">
        <v>2</v>
      </c>
      <c r="E309" s="1" t="s">
        <v>8</v>
      </c>
      <c r="F309" s="1" t="s">
        <v>140</v>
      </c>
      <c r="G309" s="1"/>
      <c r="H309" s="1" t="s">
        <v>132</v>
      </c>
      <c r="I309" s="1"/>
      <c r="J309" s="1">
        <v>1</v>
      </c>
      <c r="K309" s="1">
        <v>0</v>
      </c>
      <c r="L309" s="1">
        <v>1</v>
      </c>
      <c r="M309" s="17">
        <v>0</v>
      </c>
      <c r="N309" s="1"/>
      <c r="O309" s="17">
        <v>0</v>
      </c>
      <c r="P309" s="1"/>
      <c r="Q309" s="17" t="str">
        <f t="shared" si="8"/>
        <v>824DOL</v>
      </c>
      <c r="R309" s="17" t="str">
        <f t="shared" si="9"/>
        <v>824PFL</v>
      </c>
      <c r="S309" s="17" t="s">
        <v>180</v>
      </c>
      <c r="T309" s="17" t="s">
        <v>181</v>
      </c>
    </row>
    <row r="310" spans="1:20" x14ac:dyDescent="0.2">
      <c r="A310" s="15">
        <v>44872</v>
      </c>
      <c r="B310" s="15" t="s">
        <v>74</v>
      </c>
      <c r="C310" s="1">
        <v>824</v>
      </c>
      <c r="D310" s="1">
        <v>2</v>
      </c>
      <c r="E310" s="1" t="s">
        <v>11</v>
      </c>
      <c r="F310" s="1" t="s">
        <v>139</v>
      </c>
      <c r="G310" s="1"/>
      <c r="H310" s="1" t="s">
        <v>132</v>
      </c>
      <c r="I310" s="1"/>
      <c r="J310" s="1">
        <v>1</v>
      </c>
      <c r="K310" s="1">
        <v>0</v>
      </c>
      <c r="L310" s="1">
        <v>1</v>
      </c>
      <c r="M310" s="17">
        <v>0</v>
      </c>
      <c r="N310" s="1"/>
      <c r="O310" s="17">
        <v>0</v>
      </c>
      <c r="P310" s="1"/>
      <c r="Q310" s="17" t="str">
        <f t="shared" si="8"/>
        <v>824DOR</v>
      </c>
      <c r="R310" s="17" t="str">
        <f t="shared" si="9"/>
        <v>824PFR</v>
      </c>
      <c r="S310" s="17" t="s">
        <v>180</v>
      </c>
      <c r="T310" s="17" t="s">
        <v>181</v>
      </c>
    </row>
    <row r="311" spans="1:20" x14ac:dyDescent="0.2">
      <c r="A311" s="15">
        <v>44872</v>
      </c>
      <c r="B311" s="15" t="s">
        <v>74</v>
      </c>
      <c r="C311" s="1">
        <v>834</v>
      </c>
      <c r="D311" s="1">
        <v>1</v>
      </c>
      <c r="E311" s="1" t="s">
        <v>8</v>
      </c>
      <c r="F311" s="1" t="s">
        <v>140</v>
      </c>
      <c r="G311" s="1"/>
      <c r="H311" s="1" t="s">
        <v>142</v>
      </c>
      <c r="I311" s="1"/>
      <c r="J311" s="1">
        <v>1</v>
      </c>
      <c r="K311" s="1">
        <v>1</v>
      </c>
      <c r="L311" s="1">
        <v>1</v>
      </c>
      <c r="M311" s="17">
        <v>1</v>
      </c>
      <c r="N311" s="1"/>
      <c r="O311" s="17">
        <v>1</v>
      </c>
      <c r="P311" s="1"/>
      <c r="Q311" s="17" t="str">
        <f t="shared" si="8"/>
        <v>834DOL</v>
      </c>
      <c r="R311" s="17" t="str">
        <f t="shared" si="9"/>
        <v>834PFL</v>
      </c>
      <c r="S311" s="17" t="s">
        <v>180</v>
      </c>
      <c r="T311" s="17" t="s">
        <v>181</v>
      </c>
    </row>
    <row r="312" spans="1:20" x14ac:dyDescent="0.2">
      <c r="A312" s="15">
        <v>44872</v>
      </c>
      <c r="B312" s="15" t="s">
        <v>74</v>
      </c>
      <c r="C312" s="1">
        <v>834</v>
      </c>
      <c r="D312" s="1">
        <v>1</v>
      </c>
      <c r="E312" s="1" t="s">
        <v>11</v>
      </c>
      <c r="F312" s="1" t="s">
        <v>139</v>
      </c>
      <c r="G312" s="1"/>
      <c r="H312" s="1" t="s">
        <v>142</v>
      </c>
      <c r="I312" s="1"/>
      <c r="J312" s="1">
        <v>1</v>
      </c>
      <c r="K312" s="1">
        <v>1</v>
      </c>
      <c r="L312" s="1">
        <v>1</v>
      </c>
      <c r="M312" s="17">
        <v>1</v>
      </c>
      <c r="N312" s="1"/>
      <c r="O312" s="17">
        <v>1</v>
      </c>
      <c r="P312" s="1"/>
      <c r="Q312" s="17" t="str">
        <f t="shared" si="8"/>
        <v>834DOR</v>
      </c>
      <c r="R312" s="17" t="str">
        <f t="shared" si="9"/>
        <v>834PFR</v>
      </c>
      <c r="S312" s="17" t="s">
        <v>180</v>
      </c>
      <c r="T312" s="17" t="s">
        <v>181</v>
      </c>
    </row>
    <row r="313" spans="1:20" x14ac:dyDescent="0.2">
      <c r="A313" s="15">
        <v>44900</v>
      </c>
      <c r="B313" s="15" t="s">
        <v>74</v>
      </c>
      <c r="C313" s="1">
        <v>889</v>
      </c>
      <c r="D313" s="1">
        <v>1</v>
      </c>
      <c r="E313" s="1" t="s">
        <v>8</v>
      </c>
      <c r="F313" s="1" t="s">
        <v>132</v>
      </c>
      <c r="G313" s="1"/>
      <c r="H313" s="1" t="s">
        <v>164</v>
      </c>
      <c r="I313" s="1"/>
      <c r="J313" s="1">
        <v>0</v>
      </c>
      <c r="K313" s="1">
        <v>1</v>
      </c>
      <c r="L313" s="1" t="s">
        <v>133</v>
      </c>
      <c r="M313" s="17">
        <v>1</v>
      </c>
      <c r="N313" s="1"/>
      <c r="O313" s="17">
        <v>1</v>
      </c>
      <c r="P313" s="1"/>
      <c r="Q313" s="17" t="str">
        <f t="shared" si="8"/>
        <v>889DOL</v>
      </c>
      <c r="R313" s="17" t="str">
        <f t="shared" si="9"/>
        <v>889PFL</v>
      </c>
      <c r="S313" s="17" t="s">
        <v>180</v>
      </c>
      <c r="T313" s="17" t="s">
        <v>181</v>
      </c>
    </row>
    <row r="314" spans="1:20" x14ac:dyDescent="0.2">
      <c r="A314" s="15">
        <v>44872</v>
      </c>
      <c r="B314" s="15" t="s">
        <v>74</v>
      </c>
      <c r="C314" s="1">
        <v>918</v>
      </c>
      <c r="D314" s="1">
        <v>3</v>
      </c>
      <c r="E314" s="1" t="s">
        <v>8</v>
      </c>
      <c r="F314" s="1" t="s">
        <v>139</v>
      </c>
      <c r="G314" s="1"/>
      <c r="H314" s="1" t="s">
        <v>132</v>
      </c>
      <c r="I314" s="1"/>
      <c r="J314" s="1">
        <v>1</v>
      </c>
      <c r="K314" s="1">
        <v>0</v>
      </c>
      <c r="L314" s="1">
        <v>1</v>
      </c>
      <c r="M314" s="17">
        <v>0</v>
      </c>
      <c r="N314" s="1"/>
      <c r="O314" s="17">
        <v>0</v>
      </c>
      <c r="P314" s="1"/>
      <c r="Q314" s="17" t="str">
        <f t="shared" si="8"/>
        <v>918DOL</v>
      </c>
      <c r="R314" s="17" t="str">
        <f t="shared" si="9"/>
        <v>918PFL</v>
      </c>
      <c r="S314" s="17" t="s">
        <v>180</v>
      </c>
      <c r="T314" s="17" t="s">
        <v>181</v>
      </c>
    </row>
    <row r="315" spans="1:20" x14ac:dyDescent="0.2">
      <c r="A315" s="15">
        <v>44872</v>
      </c>
      <c r="B315" s="15" t="s">
        <v>74</v>
      </c>
      <c r="C315" s="1">
        <v>918</v>
      </c>
      <c r="D315" s="1">
        <v>3</v>
      </c>
      <c r="E315" s="1" t="s">
        <v>11</v>
      </c>
      <c r="F315" s="1" t="s">
        <v>139</v>
      </c>
      <c r="G315" s="1"/>
      <c r="H315" s="1" t="s">
        <v>139</v>
      </c>
      <c r="I315" s="1"/>
      <c r="J315" s="1">
        <v>1</v>
      </c>
      <c r="K315" s="1">
        <v>1</v>
      </c>
      <c r="L315" s="1">
        <v>0</v>
      </c>
      <c r="M315" s="17">
        <v>0</v>
      </c>
      <c r="N315" s="1"/>
      <c r="O315" s="17">
        <v>1</v>
      </c>
      <c r="P315" s="1"/>
      <c r="Q315" s="17" t="str">
        <f t="shared" si="8"/>
        <v>918DOR</v>
      </c>
      <c r="R315" s="17" t="str">
        <f t="shared" si="9"/>
        <v>918PFR</v>
      </c>
      <c r="S315" s="17" t="s">
        <v>180</v>
      </c>
      <c r="T315" s="17" t="s">
        <v>181</v>
      </c>
    </row>
    <row r="316" spans="1:20" x14ac:dyDescent="0.2">
      <c r="A316" s="15">
        <v>44872</v>
      </c>
      <c r="B316" s="15" t="s">
        <v>74</v>
      </c>
      <c r="C316" s="1">
        <v>945</v>
      </c>
      <c r="D316" s="1">
        <v>3</v>
      </c>
      <c r="E316" s="1" t="s">
        <v>8</v>
      </c>
      <c r="F316" s="1" t="s">
        <v>139</v>
      </c>
      <c r="G316" s="1"/>
      <c r="H316" s="1" t="s">
        <v>134</v>
      </c>
      <c r="I316" s="1"/>
      <c r="J316" s="1">
        <v>1</v>
      </c>
      <c r="K316" s="1">
        <v>1</v>
      </c>
      <c r="L316" s="1">
        <v>1</v>
      </c>
      <c r="M316" s="17">
        <v>1</v>
      </c>
      <c r="N316" s="1"/>
      <c r="O316" s="17">
        <v>1</v>
      </c>
      <c r="P316" s="1"/>
      <c r="Q316" s="17" t="str">
        <f t="shared" si="8"/>
        <v>945DOL</v>
      </c>
      <c r="R316" s="17" t="str">
        <f t="shared" si="9"/>
        <v>945PFL</v>
      </c>
      <c r="S316" s="17" t="s">
        <v>180</v>
      </c>
      <c r="T316" s="17" t="s">
        <v>181</v>
      </c>
    </row>
    <row r="317" spans="1:20" x14ac:dyDescent="0.2">
      <c r="A317" s="15">
        <v>44872</v>
      </c>
      <c r="B317" s="15" t="s">
        <v>74</v>
      </c>
      <c r="C317" s="1">
        <v>945</v>
      </c>
      <c r="D317" s="1">
        <v>3</v>
      </c>
      <c r="E317" s="1" t="s">
        <v>11</v>
      </c>
      <c r="F317" s="1" t="s">
        <v>132</v>
      </c>
      <c r="G317" s="1"/>
      <c r="H317" s="1" t="s">
        <v>132</v>
      </c>
      <c r="I317" s="1"/>
      <c r="J317" s="1">
        <v>0</v>
      </c>
      <c r="K317" s="1">
        <v>0</v>
      </c>
      <c r="L317" s="1" t="s">
        <v>133</v>
      </c>
      <c r="M317" s="17">
        <v>0</v>
      </c>
      <c r="N317" s="1"/>
      <c r="O317" s="17">
        <v>0</v>
      </c>
      <c r="P317" s="1"/>
      <c r="Q317" s="17" t="str">
        <f t="shared" si="8"/>
        <v>945DOR</v>
      </c>
      <c r="R317" s="17" t="str">
        <f t="shared" si="9"/>
        <v>945PFR</v>
      </c>
      <c r="S317" s="17" t="s">
        <v>180</v>
      </c>
      <c r="T317" s="17" t="s">
        <v>181</v>
      </c>
    </row>
    <row r="318" spans="1:20" x14ac:dyDescent="0.2">
      <c r="A318" s="15">
        <v>44872</v>
      </c>
      <c r="B318" s="15" t="s">
        <v>74</v>
      </c>
      <c r="C318" s="1">
        <v>954</v>
      </c>
      <c r="D318" s="1">
        <v>2</v>
      </c>
      <c r="E318" s="1" t="s">
        <v>8</v>
      </c>
      <c r="F318" s="1" t="s">
        <v>132</v>
      </c>
      <c r="G318" s="1"/>
      <c r="H318" s="1" t="s">
        <v>132</v>
      </c>
      <c r="I318" s="1"/>
      <c r="J318" s="1">
        <v>0</v>
      </c>
      <c r="K318" s="1">
        <v>0</v>
      </c>
      <c r="L318" s="1" t="s">
        <v>133</v>
      </c>
      <c r="M318" s="17">
        <v>0</v>
      </c>
      <c r="N318" s="1"/>
      <c r="O318" s="17">
        <v>0</v>
      </c>
      <c r="P318" s="1"/>
      <c r="Q318" s="17" t="str">
        <f t="shared" si="8"/>
        <v>954DOL</v>
      </c>
      <c r="R318" s="17" t="str">
        <f t="shared" si="9"/>
        <v>954PFL</v>
      </c>
      <c r="S318" s="17" t="s">
        <v>180</v>
      </c>
      <c r="T318" s="17" t="s">
        <v>181</v>
      </c>
    </row>
    <row r="319" spans="1:20" x14ac:dyDescent="0.2">
      <c r="A319" s="15">
        <v>44872</v>
      </c>
      <c r="B319" s="15" t="s">
        <v>74</v>
      </c>
      <c r="C319" s="1">
        <v>954</v>
      </c>
      <c r="D319" s="1">
        <v>2</v>
      </c>
      <c r="E319" s="1" t="s">
        <v>11</v>
      </c>
      <c r="F319" s="1" t="s">
        <v>164</v>
      </c>
      <c r="G319" s="1"/>
      <c r="H319" s="1" t="s">
        <v>132</v>
      </c>
      <c r="I319" s="1"/>
      <c r="J319" s="1">
        <v>1</v>
      </c>
      <c r="K319" s="1">
        <v>0</v>
      </c>
      <c r="L319" s="1">
        <v>1</v>
      </c>
      <c r="M319" s="17">
        <v>0</v>
      </c>
      <c r="N319" s="1"/>
      <c r="O319" s="17">
        <v>0</v>
      </c>
      <c r="P319" s="1"/>
      <c r="Q319" s="17" t="str">
        <f t="shared" si="8"/>
        <v>954DOR</v>
      </c>
      <c r="R319" s="17" t="str">
        <f t="shared" si="9"/>
        <v>954PFR</v>
      </c>
      <c r="S319" s="17" t="s">
        <v>180</v>
      </c>
      <c r="T319" s="17" t="s">
        <v>181</v>
      </c>
    </row>
    <row r="320" spans="1:20" x14ac:dyDescent="0.2">
      <c r="A320" s="15">
        <v>44879</v>
      </c>
      <c r="B320" s="15" t="s">
        <v>74</v>
      </c>
      <c r="C320" s="1">
        <v>976</v>
      </c>
      <c r="D320" s="1">
        <v>2</v>
      </c>
      <c r="E320" s="1" t="s">
        <v>8</v>
      </c>
      <c r="F320" s="1" t="s">
        <v>132</v>
      </c>
      <c r="G320" s="1"/>
      <c r="H320" s="1" t="s">
        <v>132</v>
      </c>
      <c r="I320" s="1"/>
      <c r="J320" s="1">
        <v>0</v>
      </c>
      <c r="K320" s="1">
        <v>0</v>
      </c>
      <c r="L320" s="1" t="s">
        <v>133</v>
      </c>
      <c r="M320" s="17">
        <v>0</v>
      </c>
      <c r="N320" s="1"/>
      <c r="O320" s="17">
        <v>0</v>
      </c>
      <c r="P320" s="1"/>
      <c r="Q320" s="17" t="str">
        <f t="shared" si="8"/>
        <v>976DOL</v>
      </c>
      <c r="R320" s="17" t="str">
        <f t="shared" si="9"/>
        <v>976PFL</v>
      </c>
      <c r="S320" s="17" t="s">
        <v>180</v>
      </c>
      <c r="T320" s="17" t="s">
        <v>181</v>
      </c>
    </row>
    <row r="321" spans="1:20" x14ac:dyDescent="0.2">
      <c r="A321" s="15">
        <v>44879</v>
      </c>
      <c r="B321" s="15" t="s">
        <v>74</v>
      </c>
      <c r="C321" s="1">
        <v>976</v>
      </c>
      <c r="D321" s="1">
        <v>2</v>
      </c>
      <c r="E321" s="1" t="s">
        <v>11</v>
      </c>
      <c r="F321" s="1" t="s">
        <v>142</v>
      </c>
      <c r="G321" s="1"/>
      <c r="H321" s="1" t="s">
        <v>142</v>
      </c>
      <c r="I321" s="1"/>
      <c r="J321" s="1">
        <v>1</v>
      </c>
      <c r="K321" s="1">
        <v>1</v>
      </c>
      <c r="L321" s="1">
        <v>0</v>
      </c>
      <c r="M321" s="17">
        <v>0</v>
      </c>
      <c r="N321" s="1"/>
      <c r="O321" s="17">
        <v>1</v>
      </c>
      <c r="P321" s="1"/>
      <c r="Q321" s="17" t="str">
        <f t="shared" si="8"/>
        <v>976DOR</v>
      </c>
      <c r="R321" s="17" t="str">
        <f t="shared" si="9"/>
        <v>976PFR</v>
      </c>
      <c r="S321" s="17" t="s">
        <v>180</v>
      </c>
      <c r="T321" s="17" t="s">
        <v>181</v>
      </c>
    </row>
    <row r="322" spans="1:20" x14ac:dyDescent="0.2">
      <c r="A322" s="15">
        <v>44872</v>
      </c>
      <c r="B322" s="15" t="s">
        <v>74</v>
      </c>
      <c r="C322" s="1">
        <v>980</v>
      </c>
      <c r="D322" s="1">
        <v>2</v>
      </c>
      <c r="E322" s="1" t="s">
        <v>11</v>
      </c>
      <c r="F322" s="1" t="s">
        <v>164</v>
      </c>
      <c r="G322" s="1"/>
      <c r="H322" s="1" t="s">
        <v>132</v>
      </c>
      <c r="I322" s="1"/>
      <c r="J322" s="1">
        <v>1</v>
      </c>
      <c r="K322" s="1">
        <v>0</v>
      </c>
      <c r="L322" s="1">
        <v>1</v>
      </c>
      <c r="M322" s="17">
        <v>0</v>
      </c>
      <c r="N322" s="1"/>
      <c r="O322" s="17">
        <v>0</v>
      </c>
      <c r="P322" s="1"/>
      <c r="Q322" s="17" t="str">
        <f t="shared" si="8"/>
        <v>980DOR</v>
      </c>
      <c r="R322" s="17" t="str">
        <f t="shared" si="9"/>
        <v>980PFR</v>
      </c>
      <c r="S322" s="17" t="s">
        <v>180</v>
      </c>
      <c r="T322" s="17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27F3-B1C9-4603-BCD8-82B971A2940B}">
  <dimension ref="A1:AE116"/>
  <sheetViews>
    <sheetView workbookViewId="0">
      <pane ySplit="1" topLeftCell="A2" activePane="bottomLeft" state="frozen"/>
      <selection pane="bottomLeft" activeCell="K115" sqref="K115:AC116"/>
    </sheetView>
  </sheetViews>
  <sheetFormatPr baseColWidth="10" defaultColWidth="8.83203125" defaultRowHeight="15" x14ac:dyDescent="0.2"/>
  <cols>
    <col min="2" max="2" width="11.6640625" style="9" bestFit="1" customWidth="1"/>
    <col min="4" max="4" width="17" bestFit="1" customWidth="1"/>
    <col min="5" max="5" width="17" customWidth="1"/>
    <col min="6" max="6" width="19.1640625" style="51" bestFit="1" customWidth="1"/>
    <col min="7" max="7" width="10" style="1" bestFit="1" customWidth="1"/>
    <col min="8" max="8" width="9.33203125" style="1" bestFit="1" customWidth="1"/>
    <col min="9" max="9" width="9" style="1" bestFit="1" customWidth="1"/>
    <col min="10" max="10" width="9.33203125" style="1" hidden="1" customWidth="1"/>
    <col min="11" max="11" width="11.83203125" style="1" bestFit="1" customWidth="1"/>
    <col min="12" max="12" width="9.33203125" style="1" hidden="1" customWidth="1"/>
    <col min="13" max="13" width="12.6640625" style="1" bestFit="1" customWidth="1"/>
    <col min="14" max="14" width="9.33203125" style="1" hidden="1" customWidth="1"/>
    <col min="15" max="15" width="8.6640625" style="1" bestFit="1" customWidth="1"/>
    <col min="16" max="16" width="9.33203125" style="1" hidden="1" customWidth="1"/>
    <col min="17" max="17" width="9.33203125" style="1" bestFit="1" customWidth="1"/>
    <col min="18" max="18" width="9.33203125" style="1" hidden="1" customWidth="1"/>
    <col min="19" max="19" width="20.5" style="1" bestFit="1" customWidth="1"/>
    <col min="20" max="20" width="9.33203125" style="1" hidden="1" customWidth="1"/>
    <col min="21" max="21" width="9.83203125" style="1" bestFit="1" customWidth="1"/>
    <col min="22" max="22" width="9.33203125" style="1" hidden="1" customWidth="1"/>
    <col min="23" max="23" width="17" style="1" bestFit="1" customWidth="1"/>
    <col min="24" max="24" width="10.33203125" style="1" hidden="1" customWidth="1"/>
    <col min="25" max="25" width="11.6640625" style="1" bestFit="1" customWidth="1"/>
    <col min="26" max="26" width="9.33203125" style="1" hidden="1" customWidth="1"/>
    <col min="27" max="27" width="15" bestFit="1" customWidth="1"/>
    <col min="28" max="28" width="0" hidden="1" customWidth="1"/>
    <col min="30" max="31" width="0" hidden="1" customWidth="1"/>
  </cols>
  <sheetData>
    <row r="1" spans="1:31" s="52" customFormat="1" ht="42" x14ac:dyDescent="0.2">
      <c r="A1" s="3" t="s">
        <v>0</v>
      </c>
      <c r="B1" s="3" t="s">
        <v>6</v>
      </c>
      <c r="C1" s="3" t="s">
        <v>75</v>
      </c>
      <c r="D1" s="3" t="s">
        <v>76</v>
      </c>
      <c r="E1" s="3"/>
      <c r="F1" s="34" t="s">
        <v>182</v>
      </c>
      <c r="G1" s="3" t="s">
        <v>339</v>
      </c>
      <c r="H1" s="3" t="s">
        <v>1</v>
      </c>
      <c r="I1" s="10" t="s">
        <v>3</v>
      </c>
      <c r="J1" s="4" t="s">
        <v>77</v>
      </c>
      <c r="K1" s="5" t="s">
        <v>340</v>
      </c>
      <c r="L1" s="5" t="s">
        <v>78</v>
      </c>
      <c r="M1" s="5" t="s">
        <v>341</v>
      </c>
      <c r="N1" s="5" t="s">
        <v>79</v>
      </c>
      <c r="O1" s="65" t="s">
        <v>342</v>
      </c>
      <c r="P1" s="5" t="s">
        <v>80</v>
      </c>
      <c r="Q1" s="5" t="s">
        <v>343</v>
      </c>
      <c r="R1" s="5" t="s">
        <v>81</v>
      </c>
      <c r="S1" s="65" t="s">
        <v>344</v>
      </c>
      <c r="T1" s="5" t="s">
        <v>82</v>
      </c>
      <c r="U1" s="5" t="s">
        <v>345</v>
      </c>
      <c r="V1" s="5" t="s">
        <v>83</v>
      </c>
      <c r="W1" s="5" t="s">
        <v>346</v>
      </c>
      <c r="X1" s="5" t="s">
        <v>84</v>
      </c>
      <c r="Y1" s="5" t="s">
        <v>347</v>
      </c>
      <c r="Z1" s="5" t="s">
        <v>85</v>
      </c>
      <c r="AA1" s="5" t="s">
        <v>348</v>
      </c>
      <c r="AB1" s="5" t="s">
        <v>86</v>
      </c>
      <c r="AC1" s="5" t="s">
        <v>349</v>
      </c>
      <c r="AD1" s="6" t="s">
        <v>87</v>
      </c>
      <c r="AE1" s="7"/>
    </row>
    <row r="2" spans="1:31" x14ac:dyDescent="0.2">
      <c r="A2" s="25">
        <v>201694</v>
      </c>
      <c r="B2" s="54" t="s">
        <v>9</v>
      </c>
      <c r="C2" s="25" cm="1">
        <f t="array" ref="C2">_xlfn.XLOOKUP(AG2,'WI &amp; IA results w tx'!Q$2:Q324,'WI &amp; IA results w tx'!D$2:D324)</f>
        <v>0</v>
      </c>
      <c r="D2" s="12" t="s">
        <v>100</v>
      </c>
      <c r="E2" s="19" t="s">
        <v>101</v>
      </c>
      <c r="F2" s="19" cm="1">
        <f t="array" ref="F2">_xlfn.XLOOKUP(AG2,'AST submission list'!L$2:L219,'AST submission list'!I$2:I219)</f>
        <v>0</v>
      </c>
      <c r="G2" s="12" t="s">
        <v>180</v>
      </c>
      <c r="H2" s="25" t="s">
        <v>8</v>
      </c>
      <c r="I2" s="26">
        <v>4</v>
      </c>
      <c r="J2" s="31" t="s">
        <v>94</v>
      </c>
      <c r="K2" s="1">
        <v>8</v>
      </c>
      <c r="L2" s="31" t="s">
        <v>92</v>
      </c>
      <c r="M2" s="1">
        <v>1</v>
      </c>
      <c r="N2" s="31" t="s">
        <v>93</v>
      </c>
      <c r="O2" s="1">
        <v>2</v>
      </c>
      <c r="P2" s="31" t="s">
        <v>94</v>
      </c>
      <c r="Q2" s="1">
        <v>4</v>
      </c>
      <c r="R2" s="31" t="s">
        <v>93</v>
      </c>
      <c r="S2" s="1">
        <v>2</v>
      </c>
      <c r="T2" s="31" t="s">
        <v>94</v>
      </c>
      <c r="U2" s="1">
        <v>8</v>
      </c>
      <c r="V2" s="31" t="s">
        <v>92</v>
      </c>
      <c r="W2" s="1">
        <v>1</v>
      </c>
      <c r="X2" s="31" t="s">
        <v>93</v>
      </c>
      <c r="Y2" s="1">
        <v>0.5</v>
      </c>
      <c r="Z2" s="31" t="s">
        <v>94</v>
      </c>
      <c r="AA2" s="1">
        <v>256</v>
      </c>
      <c r="AB2" s="31" t="s">
        <v>92</v>
      </c>
      <c r="AC2" s="1">
        <v>1</v>
      </c>
      <c r="AD2" s="31" t="s">
        <v>95</v>
      </c>
      <c r="AE2" s="1">
        <v>1</v>
      </c>
    </row>
    <row r="3" spans="1:31" x14ac:dyDescent="0.2">
      <c r="A3" s="25">
        <v>201724</v>
      </c>
      <c r="B3" s="54" t="s">
        <v>9</v>
      </c>
      <c r="C3" s="25" cm="1">
        <f t="array" ref="C3">_xlfn.XLOOKUP(AG3,'WI &amp; IA results w tx'!Q$2:Q328,'WI &amp; IA results w tx'!D$2:D328)</f>
        <v>0</v>
      </c>
      <c r="D3" s="11" t="s">
        <v>97</v>
      </c>
      <c r="E3" s="31" t="s">
        <v>98</v>
      </c>
      <c r="F3" s="19" cm="1">
        <f t="array" ref="F3">_xlfn.XLOOKUP(AG3,'AST submission list'!L$2:L223,'AST submission list'!I$2:I223)</f>
        <v>0</v>
      </c>
      <c r="G3" s="12" t="s">
        <v>180</v>
      </c>
      <c r="H3" s="25" t="s">
        <v>11</v>
      </c>
      <c r="I3" s="32">
        <v>8</v>
      </c>
      <c r="J3" s="31" t="s">
        <v>173</v>
      </c>
      <c r="K3" s="1">
        <v>0.12</v>
      </c>
      <c r="L3" s="31" t="s">
        <v>92</v>
      </c>
      <c r="M3" s="1">
        <v>0.5</v>
      </c>
      <c r="N3" s="31" t="s">
        <v>93</v>
      </c>
      <c r="O3" s="1">
        <v>2</v>
      </c>
      <c r="P3" s="31" t="s">
        <v>92</v>
      </c>
      <c r="Q3" s="1">
        <v>0.25</v>
      </c>
      <c r="R3" s="31" t="s">
        <v>93</v>
      </c>
      <c r="S3" s="1">
        <v>2</v>
      </c>
      <c r="T3" s="31" t="s">
        <v>92</v>
      </c>
      <c r="U3" s="1">
        <v>0.12</v>
      </c>
      <c r="V3" s="31" t="s">
        <v>92</v>
      </c>
      <c r="W3" s="1">
        <v>1</v>
      </c>
      <c r="X3" s="31" t="s">
        <v>93</v>
      </c>
      <c r="Y3" s="1">
        <v>0.5</v>
      </c>
      <c r="Z3" s="31" t="s">
        <v>94</v>
      </c>
      <c r="AA3" s="1">
        <v>256</v>
      </c>
      <c r="AB3" s="31" t="s">
        <v>92</v>
      </c>
      <c r="AC3" s="1">
        <v>1</v>
      </c>
      <c r="AD3" s="31" t="s">
        <v>95</v>
      </c>
      <c r="AE3" s="1">
        <v>1</v>
      </c>
    </row>
    <row r="4" spans="1:31" x14ac:dyDescent="0.2">
      <c r="A4" s="25">
        <v>201801</v>
      </c>
      <c r="B4" s="54" t="s">
        <v>9</v>
      </c>
      <c r="C4" s="25" cm="1">
        <f t="array" ref="C4">_xlfn.XLOOKUP(AG4,'WI &amp; IA results w tx'!Q$2:Q331,'WI &amp; IA results w tx'!D$2:D331)</f>
        <v>0</v>
      </c>
      <c r="D4" s="12" t="s">
        <v>100</v>
      </c>
      <c r="E4" s="19" t="s">
        <v>101</v>
      </c>
      <c r="F4" s="19" cm="1">
        <f t="array" ref="F4">_xlfn.XLOOKUP(AG4,'AST submission list'!L$2:L226,'AST submission list'!I$2:I226)</f>
        <v>0</v>
      </c>
      <c r="G4" s="12" t="s">
        <v>180</v>
      </c>
      <c r="H4" s="25" t="s">
        <v>11</v>
      </c>
      <c r="I4" s="32">
        <v>11.1</v>
      </c>
      <c r="J4" s="31" t="s">
        <v>173</v>
      </c>
      <c r="K4" s="1">
        <v>0.12</v>
      </c>
      <c r="L4" s="31" t="s">
        <v>92</v>
      </c>
      <c r="M4" s="1">
        <v>0.5</v>
      </c>
      <c r="N4" s="31" t="s">
        <v>93</v>
      </c>
      <c r="O4" s="1">
        <v>2</v>
      </c>
      <c r="P4" s="31" t="s">
        <v>92</v>
      </c>
      <c r="Q4" s="1">
        <v>0.25</v>
      </c>
      <c r="R4" s="31" t="s">
        <v>93</v>
      </c>
      <c r="S4" s="1">
        <v>2</v>
      </c>
      <c r="T4" s="31" t="s">
        <v>92</v>
      </c>
      <c r="U4" s="1">
        <v>0.12</v>
      </c>
      <c r="V4" s="31" t="s">
        <v>92</v>
      </c>
      <c r="W4" s="1">
        <v>1</v>
      </c>
      <c r="X4" s="31" t="s">
        <v>93</v>
      </c>
      <c r="Y4" s="1">
        <v>0.5</v>
      </c>
      <c r="Z4" s="31" t="s">
        <v>92</v>
      </c>
      <c r="AA4" s="1">
        <v>32</v>
      </c>
      <c r="AB4" s="31" t="s">
        <v>92</v>
      </c>
      <c r="AC4" s="1">
        <v>1</v>
      </c>
      <c r="AD4" s="31" t="s">
        <v>95</v>
      </c>
      <c r="AE4" s="1">
        <v>1</v>
      </c>
    </row>
    <row r="5" spans="1:31" x14ac:dyDescent="0.2">
      <c r="A5" s="25">
        <v>201801</v>
      </c>
      <c r="B5" s="54" t="s">
        <v>9</v>
      </c>
      <c r="C5" s="25" cm="1">
        <f t="array" ref="C5">_xlfn.XLOOKUP(AG5,'WI &amp; IA results w tx'!Q$2:Q332,'WI &amp; IA results w tx'!D$2:D332)</f>
        <v>0</v>
      </c>
      <c r="D5" s="12" t="s">
        <v>100</v>
      </c>
      <c r="E5" s="19" t="s">
        <v>101</v>
      </c>
      <c r="F5" s="19" cm="1">
        <f t="array" ref="F5">_xlfn.XLOOKUP(AG5,'AST submission list'!L$2:L227,'AST submission list'!I$2:I227)</f>
        <v>0</v>
      </c>
      <c r="G5" s="12" t="s">
        <v>180</v>
      </c>
      <c r="H5" s="25" t="s">
        <v>11</v>
      </c>
      <c r="I5" s="32">
        <v>11.2</v>
      </c>
      <c r="J5" s="31" t="s">
        <v>173</v>
      </c>
      <c r="K5" s="1">
        <v>0.12</v>
      </c>
      <c r="L5" s="31" t="s">
        <v>92</v>
      </c>
      <c r="M5" s="1">
        <v>1</v>
      </c>
      <c r="N5" s="31" t="s">
        <v>93</v>
      </c>
      <c r="O5" s="1">
        <v>2</v>
      </c>
      <c r="P5" s="31" t="s">
        <v>94</v>
      </c>
      <c r="Q5" s="1">
        <v>4</v>
      </c>
      <c r="R5" s="31" t="s">
        <v>93</v>
      </c>
      <c r="S5" s="1">
        <v>2</v>
      </c>
      <c r="T5" s="31" t="s">
        <v>92</v>
      </c>
      <c r="U5" s="1">
        <v>0.12</v>
      </c>
      <c r="V5" s="31" t="s">
        <v>92</v>
      </c>
      <c r="W5" s="1">
        <v>1</v>
      </c>
      <c r="X5" s="31" t="s">
        <v>93</v>
      </c>
      <c r="Y5" s="1">
        <v>0.5</v>
      </c>
      <c r="Z5" s="31" t="s">
        <v>94</v>
      </c>
      <c r="AA5" s="1">
        <v>256</v>
      </c>
      <c r="AB5" s="31" t="s">
        <v>92</v>
      </c>
      <c r="AC5" s="1">
        <v>1</v>
      </c>
      <c r="AD5" s="31" t="s">
        <v>95</v>
      </c>
      <c r="AE5" s="1">
        <v>1</v>
      </c>
    </row>
    <row r="6" spans="1:31" x14ac:dyDescent="0.2">
      <c r="A6" s="9">
        <v>203047</v>
      </c>
      <c r="B6" s="54" t="s">
        <v>9</v>
      </c>
      <c r="E6" s="1" t="s">
        <v>325</v>
      </c>
      <c r="F6" s="1"/>
      <c r="G6" s="12" t="s">
        <v>180</v>
      </c>
      <c r="H6" t="s">
        <v>8</v>
      </c>
      <c r="I6">
        <v>1</v>
      </c>
      <c r="J6" s="1" t="s">
        <v>92</v>
      </c>
      <c r="K6" s="1">
        <v>0.12</v>
      </c>
      <c r="L6" s="1" t="s">
        <v>92</v>
      </c>
      <c r="M6" s="1">
        <v>0.5</v>
      </c>
      <c r="N6" s="1" t="s">
        <v>93</v>
      </c>
      <c r="O6" s="1">
        <v>2</v>
      </c>
      <c r="P6" s="1" t="s">
        <v>92</v>
      </c>
      <c r="Q6" s="1">
        <v>0.25</v>
      </c>
      <c r="R6" s="1" t="s">
        <v>93</v>
      </c>
      <c r="S6" s="1">
        <v>2</v>
      </c>
      <c r="T6" s="1" t="s">
        <v>92</v>
      </c>
      <c r="U6" s="1">
        <v>0.12</v>
      </c>
      <c r="V6" s="1" t="s">
        <v>94</v>
      </c>
      <c r="W6" s="1">
        <v>4</v>
      </c>
      <c r="X6" s="1" t="s">
        <v>93</v>
      </c>
      <c r="Y6" s="1">
        <v>0.5</v>
      </c>
      <c r="Z6" s="1" t="s">
        <v>94</v>
      </c>
      <c r="AA6" s="1">
        <v>256</v>
      </c>
      <c r="AB6" s="1" t="s">
        <v>92</v>
      </c>
      <c r="AC6" s="1">
        <v>1</v>
      </c>
      <c r="AD6" s="1" t="s">
        <v>95</v>
      </c>
      <c r="AE6" s="1">
        <v>1</v>
      </c>
    </row>
    <row r="7" spans="1:31" x14ac:dyDescent="0.2">
      <c r="A7" s="25">
        <v>203047</v>
      </c>
      <c r="B7" s="54" t="s">
        <v>9</v>
      </c>
      <c r="C7" s="25" cm="1">
        <f t="array" ref="C7">_xlfn.XLOOKUP(AG7,'WI &amp; IA results w tx'!Q$2:Q340,'WI &amp; IA results w tx'!D$2:D340)</f>
        <v>0</v>
      </c>
      <c r="D7" s="11" t="s">
        <v>104</v>
      </c>
      <c r="E7" s="19" t="s">
        <v>105</v>
      </c>
      <c r="F7" s="19" cm="1">
        <f t="array" ref="F7">_xlfn.XLOOKUP(AG7,'AST submission list'!L$2:L235,'AST submission list'!I$2:I235)</f>
        <v>0</v>
      </c>
      <c r="G7" s="12" t="s">
        <v>180</v>
      </c>
      <c r="H7" s="25" t="s">
        <v>11</v>
      </c>
      <c r="I7" s="32">
        <v>17</v>
      </c>
      <c r="J7" s="31" t="s">
        <v>173</v>
      </c>
      <c r="K7" s="1">
        <v>0.12</v>
      </c>
      <c r="L7" s="31" t="s">
        <v>92</v>
      </c>
      <c r="M7" s="1">
        <v>0.5</v>
      </c>
      <c r="N7" s="31" t="s">
        <v>93</v>
      </c>
      <c r="O7" s="1">
        <v>2</v>
      </c>
      <c r="P7" s="31" t="s">
        <v>92</v>
      </c>
      <c r="Q7" s="1">
        <v>0.25</v>
      </c>
      <c r="R7" s="31" t="s">
        <v>93</v>
      </c>
      <c r="S7" s="1">
        <v>2</v>
      </c>
      <c r="T7" s="31" t="s">
        <v>92</v>
      </c>
      <c r="U7" s="1">
        <v>0.12</v>
      </c>
      <c r="V7" s="31" t="s">
        <v>92</v>
      </c>
      <c r="W7" s="1">
        <v>1</v>
      </c>
      <c r="X7" s="31" t="s">
        <v>93</v>
      </c>
      <c r="Y7" s="1">
        <v>0.5</v>
      </c>
      <c r="Z7" s="31" t="s">
        <v>94</v>
      </c>
      <c r="AA7" s="1">
        <v>256</v>
      </c>
      <c r="AB7" s="31" t="s">
        <v>92</v>
      </c>
      <c r="AC7" s="1">
        <v>1</v>
      </c>
      <c r="AD7" s="31" t="s">
        <v>95</v>
      </c>
      <c r="AE7" s="1">
        <v>1</v>
      </c>
    </row>
    <row r="8" spans="1:31" x14ac:dyDescent="0.2">
      <c r="A8" s="9">
        <v>203638</v>
      </c>
      <c r="B8" s="54" t="s">
        <v>9</v>
      </c>
      <c r="E8" s="1" t="s">
        <v>326</v>
      </c>
      <c r="F8" s="1"/>
      <c r="G8" s="12" t="s">
        <v>180</v>
      </c>
      <c r="H8" t="s">
        <v>8</v>
      </c>
      <c r="I8">
        <v>2</v>
      </c>
      <c r="J8" s="1" t="s">
        <v>92</v>
      </c>
      <c r="K8" s="1">
        <v>0.12</v>
      </c>
      <c r="L8" s="1" t="s">
        <v>92</v>
      </c>
      <c r="M8" s="1">
        <v>0.5</v>
      </c>
      <c r="N8" s="1" t="s">
        <v>93</v>
      </c>
      <c r="O8" s="1">
        <v>2</v>
      </c>
      <c r="P8" s="1" t="s">
        <v>92</v>
      </c>
      <c r="Q8" s="1">
        <v>0.25</v>
      </c>
      <c r="R8" s="1" t="s">
        <v>93</v>
      </c>
      <c r="S8" s="1">
        <v>2</v>
      </c>
      <c r="T8" s="1" t="s">
        <v>92</v>
      </c>
      <c r="U8" s="1">
        <v>0.12</v>
      </c>
      <c r="V8" s="1" t="s">
        <v>92</v>
      </c>
      <c r="W8" s="1">
        <v>1</v>
      </c>
      <c r="X8" s="1" t="s">
        <v>93</v>
      </c>
      <c r="Y8" s="1">
        <v>0.5</v>
      </c>
      <c r="Z8" s="1" t="s">
        <v>94</v>
      </c>
      <c r="AA8" s="1">
        <v>256</v>
      </c>
      <c r="AB8" s="1" t="s">
        <v>92</v>
      </c>
      <c r="AC8" s="1">
        <v>1</v>
      </c>
      <c r="AD8" s="1" t="s">
        <v>95</v>
      </c>
      <c r="AE8" s="1">
        <v>1</v>
      </c>
    </row>
    <row r="9" spans="1:31" x14ac:dyDescent="0.2">
      <c r="A9" s="9">
        <v>203638</v>
      </c>
      <c r="B9" s="54" t="s">
        <v>9</v>
      </c>
      <c r="E9" s="1" t="s">
        <v>327</v>
      </c>
      <c r="F9" s="1"/>
      <c r="G9" s="12" t="s">
        <v>180</v>
      </c>
      <c r="H9" t="s">
        <v>11</v>
      </c>
      <c r="I9">
        <v>3</v>
      </c>
      <c r="J9" s="1" t="s">
        <v>92</v>
      </c>
      <c r="K9" s="1">
        <v>0.12</v>
      </c>
      <c r="L9" s="1" t="s">
        <v>92</v>
      </c>
      <c r="M9" s="1">
        <v>0.5</v>
      </c>
      <c r="N9" s="1" t="s">
        <v>93</v>
      </c>
      <c r="O9" s="1">
        <v>2</v>
      </c>
      <c r="P9" s="1" t="s">
        <v>94</v>
      </c>
      <c r="Q9" s="1">
        <v>4</v>
      </c>
      <c r="R9" s="1" t="s">
        <v>93</v>
      </c>
      <c r="S9" s="1">
        <v>2</v>
      </c>
      <c r="T9" s="1" t="s">
        <v>92</v>
      </c>
      <c r="U9" s="1">
        <v>0.12</v>
      </c>
      <c r="V9" s="1" t="s">
        <v>92</v>
      </c>
      <c r="W9" s="1">
        <v>1</v>
      </c>
      <c r="X9" s="1" t="s">
        <v>93</v>
      </c>
      <c r="Y9" s="1">
        <v>0.5</v>
      </c>
      <c r="Z9" s="1" t="s">
        <v>94</v>
      </c>
      <c r="AA9" s="1">
        <v>256</v>
      </c>
      <c r="AB9" s="1" t="s">
        <v>92</v>
      </c>
      <c r="AC9" s="1">
        <v>1</v>
      </c>
      <c r="AD9" s="1" t="s">
        <v>95</v>
      </c>
      <c r="AE9" s="1">
        <v>1</v>
      </c>
    </row>
    <row r="10" spans="1:31" x14ac:dyDescent="0.2">
      <c r="A10" s="9">
        <v>203783</v>
      </c>
      <c r="B10" s="54" t="s">
        <v>9</v>
      </c>
      <c r="E10" s="1" t="s">
        <v>326</v>
      </c>
      <c r="F10" s="1"/>
      <c r="G10" s="12" t="s">
        <v>180</v>
      </c>
      <c r="H10" t="s">
        <v>8</v>
      </c>
      <c r="I10">
        <v>4</v>
      </c>
      <c r="J10" s="1" t="s">
        <v>103</v>
      </c>
      <c r="K10" s="1">
        <v>2</v>
      </c>
      <c r="L10" s="1" t="s">
        <v>92</v>
      </c>
      <c r="M10" s="1">
        <v>2</v>
      </c>
      <c r="N10" s="1" t="s">
        <v>93</v>
      </c>
      <c r="O10" s="1">
        <v>2</v>
      </c>
      <c r="P10" s="1" t="s">
        <v>94</v>
      </c>
      <c r="Q10" s="1">
        <v>4</v>
      </c>
      <c r="R10" s="1" t="s">
        <v>93</v>
      </c>
      <c r="S10" s="1">
        <v>2</v>
      </c>
      <c r="T10" s="1" t="s">
        <v>94</v>
      </c>
      <c r="U10" s="1">
        <v>8</v>
      </c>
      <c r="V10" s="1" t="s">
        <v>92</v>
      </c>
      <c r="W10" s="1">
        <v>1</v>
      </c>
      <c r="X10" s="1" t="s">
        <v>93</v>
      </c>
      <c r="Y10" s="1">
        <v>0.5</v>
      </c>
      <c r="Z10" s="1" t="s">
        <v>94</v>
      </c>
      <c r="AA10" s="1">
        <v>256</v>
      </c>
      <c r="AB10" s="1" t="s">
        <v>92</v>
      </c>
      <c r="AC10" s="1">
        <v>1</v>
      </c>
      <c r="AD10" s="1" t="s">
        <v>95</v>
      </c>
      <c r="AE10" s="1">
        <v>1</v>
      </c>
    </row>
    <row r="11" spans="1:31" x14ac:dyDescent="0.2">
      <c r="A11" s="9">
        <v>203783</v>
      </c>
      <c r="B11" s="54" t="s">
        <v>9</v>
      </c>
      <c r="E11" s="1" t="s">
        <v>325</v>
      </c>
      <c r="F11" s="1"/>
      <c r="G11" s="12" t="s">
        <v>180</v>
      </c>
      <c r="H11" t="s">
        <v>11</v>
      </c>
      <c r="I11">
        <v>5</v>
      </c>
      <c r="J11" s="1" t="s">
        <v>92</v>
      </c>
      <c r="K11" s="1">
        <v>0.12</v>
      </c>
      <c r="L11" s="1" t="s">
        <v>92</v>
      </c>
      <c r="M11" s="1">
        <v>0.5</v>
      </c>
      <c r="N11" s="1" t="s">
        <v>93</v>
      </c>
      <c r="O11" s="1">
        <v>2</v>
      </c>
      <c r="P11" s="1" t="s">
        <v>92</v>
      </c>
      <c r="Q11" s="1">
        <v>0.25</v>
      </c>
      <c r="R11" s="1" t="s">
        <v>93</v>
      </c>
      <c r="S11" s="1">
        <v>2</v>
      </c>
      <c r="T11" s="1" t="s">
        <v>92</v>
      </c>
      <c r="U11" s="1">
        <v>0.12</v>
      </c>
      <c r="V11" s="1" t="s">
        <v>92</v>
      </c>
      <c r="W11" s="1">
        <v>1</v>
      </c>
      <c r="X11" s="1" t="s">
        <v>93</v>
      </c>
      <c r="Y11" s="1">
        <v>0.5</v>
      </c>
      <c r="Z11" s="1" t="s">
        <v>92</v>
      </c>
      <c r="AA11" s="1">
        <v>32</v>
      </c>
      <c r="AB11" s="1" t="s">
        <v>92</v>
      </c>
      <c r="AC11" s="1">
        <v>1</v>
      </c>
      <c r="AD11" s="1" t="s">
        <v>95</v>
      </c>
      <c r="AE11" s="1">
        <v>1</v>
      </c>
    </row>
    <row r="12" spans="1:31" x14ac:dyDescent="0.2">
      <c r="A12" s="9">
        <v>204181</v>
      </c>
      <c r="B12" s="54" t="s">
        <v>9</v>
      </c>
      <c r="E12" s="1" t="s">
        <v>327</v>
      </c>
      <c r="F12" s="1"/>
      <c r="G12" s="12" t="s">
        <v>180</v>
      </c>
      <c r="H12" t="s">
        <v>11</v>
      </c>
      <c r="I12">
        <v>6</v>
      </c>
      <c r="J12" s="1" t="s">
        <v>92</v>
      </c>
      <c r="K12" s="1">
        <v>0.12</v>
      </c>
      <c r="L12" s="1" t="s">
        <v>92</v>
      </c>
      <c r="M12" s="1">
        <v>0.5</v>
      </c>
      <c r="N12" s="1" t="s">
        <v>93</v>
      </c>
      <c r="O12" s="1">
        <v>2</v>
      </c>
      <c r="P12" s="1" t="s">
        <v>92</v>
      </c>
      <c r="Q12" s="1">
        <v>0.25</v>
      </c>
      <c r="R12" s="1" t="s">
        <v>93</v>
      </c>
      <c r="S12" s="1">
        <v>2</v>
      </c>
      <c r="T12" s="1" t="s">
        <v>92</v>
      </c>
      <c r="U12" s="1">
        <v>0.12</v>
      </c>
      <c r="V12" s="1" t="s">
        <v>92</v>
      </c>
      <c r="W12" s="1">
        <v>1</v>
      </c>
      <c r="X12" s="1" t="s">
        <v>93</v>
      </c>
      <c r="Y12" s="1">
        <v>0.5</v>
      </c>
      <c r="Z12" s="1" t="s">
        <v>94</v>
      </c>
      <c r="AA12" s="1">
        <v>256</v>
      </c>
      <c r="AB12" s="1" t="s">
        <v>92</v>
      </c>
      <c r="AC12" s="1">
        <v>1</v>
      </c>
      <c r="AD12" s="1" t="s">
        <v>95</v>
      </c>
      <c r="AE12" s="1">
        <v>1</v>
      </c>
    </row>
    <row r="13" spans="1:31" x14ac:dyDescent="0.2">
      <c r="A13" s="9">
        <v>206196</v>
      </c>
      <c r="B13" s="54" t="s">
        <v>9</v>
      </c>
      <c r="E13" s="1" t="s">
        <v>327</v>
      </c>
      <c r="F13" s="1"/>
      <c r="G13" s="12" t="s">
        <v>180</v>
      </c>
      <c r="H13" t="s">
        <v>8</v>
      </c>
      <c r="I13">
        <v>7</v>
      </c>
      <c r="J13" s="1" t="s">
        <v>92</v>
      </c>
      <c r="K13" s="1">
        <v>0.12</v>
      </c>
      <c r="L13" s="1" t="s">
        <v>92</v>
      </c>
      <c r="M13" s="1">
        <v>0.5</v>
      </c>
      <c r="N13" s="1" t="s">
        <v>93</v>
      </c>
      <c r="O13" s="1">
        <v>2</v>
      </c>
      <c r="P13" s="1" t="s">
        <v>92</v>
      </c>
      <c r="Q13" s="1">
        <v>0.25</v>
      </c>
      <c r="R13" s="1" t="s">
        <v>93</v>
      </c>
      <c r="S13" s="1">
        <v>2</v>
      </c>
      <c r="T13" s="1" t="s">
        <v>92</v>
      </c>
      <c r="U13" s="1">
        <v>0.12</v>
      </c>
      <c r="V13" s="1" t="s">
        <v>92</v>
      </c>
      <c r="W13" s="1">
        <v>1</v>
      </c>
      <c r="X13" s="1" t="s">
        <v>93</v>
      </c>
      <c r="Y13" s="1">
        <v>0.5</v>
      </c>
      <c r="Z13" s="1" t="s">
        <v>94</v>
      </c>
      <c r="AA13" s="1">
        <v>256</v>
      </c>
      <c r="AB13" s="1" t="s">
        <v>92</v>
      </c>
      <c r="AC13" s="1">
        <v>1</v>
      </c>
      <c r="AD13" s="1" t="s">
        <v>95</v>
      </c>
      <c r="AE13" s="1">
        <v>1</v>
      </c>
    </row>
    <row r="14" spans="1:31" x14ac:dyDescent="0.2">
      <c r="A14" s="25">
        <v>206482</v>
      </c>
      <c r="B14" s="54" t="s">
        <v>9</v>
      </c>
      <c r="C14" s="25" cm="1">
        <f t="array" ref="C14">_xlfn.XLOOKUP(AG14,'WI &amp; IA results w tx'!Q$2:Q353,'WI &amp; IA results w tx'!D$2:D353)</f>
        <v>0</v>
      </c>
      <c r="D14" s="12" t="s">
        <v>97</v>
      </c>
      <c r="E14" s="19" t="s">
        <v>98</v>
      </c>
      <c r="F14" s="19" cm="1">
        <f t="array" ref="F14">_xlfn.XLOOKUP(AG14,'AST submission list'!L$2:L248,'AST submission list'!I$2:I248)</f>
        <v>0</v>
      </c>
      <c r="G14" s="12" t="s">
        <v>180</v>
      </c>
      <c r="H14" s="25" t="s">
        <v>8</v>
      </c>
      <c r="I14" s="32">
        <v>30.1</v>
      </c>
      <c r="J14" s="31" t="s">
        <v>173</v>
      </c>
      <c r="K14" s="1">
        <v>0.12</v>
      </c>
      <c r="L14" s="31" t="s">
        <v>92</v>
      </c>
      <c r="M14" s="1">
        <v>0.5</v>
      </c>
      <c r="N14" s="31" t="s">
        <v>93</v>
      </c>
      <c r="O14" s="1">
        <v>2</v>
      </c>
      <c r="P14" s="31" t="s">
        <v>92</v>
      </c>
      <c r="Q14" s="1">
        <v>0.25</v>
      </c>
      <c r="R14" s="31" t="s">
        <v>93</v>
      </c>
      <c r="S14" s="1">
        <v>2</v>
      </c>
      <c r="T14" s="31" t="s">
        <v>92</v>
      </c>
      <c r="U14" s="1">
        <v>0.12</v>
      </c>
      <c r="V14" s="31" t="s">
        <v>92</v>
      </c>
      <c r="W14" s="1">
        <v>1</v>
      </c>
      <c r="X14" s="31" t="s">
        <v>93</v>
      </c>
      <c r="Y14" s="1">
        <v>0.5</v>
      </c>
      <c r="Z14" s="31" t="s">
        <v>94</v>
      </c>
      <c r="AA14" s="1">
        <v>256</v>
      </c>
      <c r="AB14" s="31" t="s">
        <v>92</v>
      </c>
      <c r="AC14" s="1">
        <v>1</v>
      </c>
      <c r="AD14" s="31" t="s">
        <v>95</v>
      </c>
      <c r="AE14" s="1">
        <v>1</v>
      </c>
    </row>
    <row r="15" spans="1:31" x14ac:dyDescent="0.2">
      <c r="A15" s="9">
        <v>400443</v>
      </c>
      <c r="B15" s="54" t="s">
        <v>9</v>
      </c>
      <c r="E15" s="1" t="s">
        <v>328</v>
      </c>
      <c r="F15" s="1"/>
      <c r="G15" s="12" t="s">
        <v>180</v>
      </c>
      <c r="H15" t="s">
        <v>8</v>
      </c>
      <c r="I15">
        <v>8</v>
      </c>
      <c r="J15" s="1" t="s">
        <v>92</v>
      </c>
      <c r="K15" s="1">
        <v>0.12</v>
      </c>
      <c r="L15" s="1" t="s">
        <v>92</v>
      </c>
      <c r="M15" s="1">
        <v>0.5</v>
      </c>
      <c r="N15" s="1" t="s">
        <v>93</v>
      </c>
      <c r="O15" s="1">
        <v>2</v>
      </c>
      <c r="P15" s="1" t="s">
        <v>92</v>
      </c>
      <c r="Q15" s="1">
        <v>0.25</v>
      </c>
      <c r="R15" s="1" t="s">
        <v>93</v>
      </c>
      <c r="S15" s="1">
        <v>2</v>
      </c>
      <c r="T15" s="1" t="s">
        <v>92</v>
      </c>
      <c r="U15" s="1">
        <v>0.12</v>
      </c>
      <c r="V15" s="1" t="s">
        <v>92</v>
      </c>
      <c r="W15" s="1">
        <v>1</v>
      </c>
      <c r="X15" s="1" t="s">
        <v>93</v>
      </c>
      <c r="Y15" s="1">
        <v>0.5</v>
      </c>
      <c r="Z15" s="1" t="s">
        <v>94</v>
      </c>
      <c r="AA15" s="1">
        <v>256</v>
      </c>
      <c r="AB15" s="1" t="s">
        <v>92</v>
      </c>
      <c r="AC15" s="1">
        <v>1</v>
      </c>
      <c r="AD15" s="1" t="s">
        <v>95</v>
      </c>
      <c r="AE15" s="1">
        <v>1</v>
      </c>
    </row>
    <row r="16" spans="1:31" x14ac:dyDescent="0.2">
      <c r="A16" s="9">
        <v>400443</v>
      </c>
      <c r="B16" s="54" t="s">
        <v>9</v>
      </c>
      <c r="E16" s="1" t="s">
        <v>329</v>
      </c>
      <c r="F16" s="1"/>
      <c r="G16" s="12" t="s">
        <v>180</v>
      </c>
      <c r="H16" t="s">
        <v>8</v>
      </c>
      <c r="I16">
        <v>8</v>
      </c>
      <c r="J16" s="1" t="s">
        <v>92</v>
      </c>
      <c r="K16" s="1">
        <v>0.12</v>
      </c>
      <c r="L16" s="1" t="s">
        <v>92</v>
      </c>
      <c r="M16" s="1">
        <v>0.5</v>
      </c>
      <c r="N16" s="1" t="s">
        <v>93</v>
      </c>
      <c r="O16" s="1">
        <v>2</v>
      </c>
      <c r="P16" s="1" t="s">
        <v>92</v>
      </c>
      <c r="Q16" s="1">
        <v>0.25</v>
      </c>
      <c r="R16" s="1" t="s">
        <v>93</v>
      </c>
      <c r="S16" s="1">
        <v>2</v>
      </c>
      <c r="T16" s="1" t="s">
        <v>92</v>
      </c>
      <c r="U16" s="1">
        <v>0.12</v>
      </c>
      <c r="V16" s="1" t="s">
        <v>92</v>
      </c>
      <c r="W16" s="1">
        <v>1</v>
      </c>
      <c r="X16" s="1" t="s">
        <v>93</v>
      </c>
      <c r="Y16" s="1">
        <v>0.5</v>
      </c>
      <c r="Z16" s="1" t="s">
        <v>94</v>
      </c>
      <c r="AA16" s="1">
        <v>256</v>
      </c>
      <c r="AB16" s="1" t="s">
        <v>92</v>
      </c>
      <c r="AC16" s="1">
        <v>1</v>
      </c>
      <c r="AD16" s="1" t="s">
        <v>95</v>
      </c>
      <c r="AE16" s="1">
        <v>1</v>
      </c>
    </row>
    <row r="17" spans="1:31" x14ac:dyDescent="0.2">
      <c r="A17" s="25">
        <v>400443</v>
      </c>
      <c r="B17" s="54" t="s">
        <v>9</v>
      </c>
      <c r="C17" s="25" cm="1">
        <f t="array" ref="C17">_xlfn.XLOOKUP(AG17,'WI &amp; IA results w tx'!Q$2:Q355,'WI &amp; IA results w tx'!D$2:D355)</f>
        <v>0</v>
      </c>
      <c r="D17" s="11" t="s">
        <v>106</v>
      </c>
      <c r="E17" s="31" t="s">
        <v>338</v>
      </c>
      <c r="F17" s="19" cm="1">
        <f t="array" ref="F17">_xlfn.XLOOKUP(AG17,'AST submission list'!L$2:L250,'AST submission list'!I$2:I250)</f>
        <v>0</v>
      </c>
      <c r="G17" s="12" t="s">
        <v>180</v>
      </c>
      <c r="H17" s="25" t="s">
        <v>11</v>
      </c>
      <c r="I17" s="32">
        <v>31</v>
      </c>
      <c r="J17" s="31" t="s">
        <v>173</v>
      </c>
      <c r="K17" s="1">
        <v>0.12</v>
      </c>
      <c r="L17" s="31" t="s">
        <v>92</v>
      </c>
      <c r="M17" s="1">
        <v>0.5</v>
      </c>
      <c r="N17" s="31" t="s">
        <v>93</v>
      </c>
      <c r="O17" s="1">
        <v>2</v>
      </c>
      <c r="P17" s="31" t="s">
        <v>92</v>
      </c>
      <c r="Q17" s="1">
        <v>0.25</v>
      </c>
      <c r="R17" s="31" t="s">
        <v>93</v>
      </c>
      <c r="S17" s="1">
        <v>2</v>
      </c>
      <c r="T17" s="31" t="s">
        <v>92</v>
      </c>
      <c r="U17" s="1">
        <v>0.12</v>
      </c>
      <c r="V17" s="31" t="s">
        <v>92</v>
      </c>
      <c r="W17" s="1">
        <v>1</v>
      </c>
      <c r="X17" s="31" t="s">
        <v>93</v>
      </c>
      <c r="Y17" s="1">
        <v>0.5</v>
      </c>
      <c r="Z17" s="31" t="s">
        <v>92</v>
      </c>
      <c r="AA17" s="1">
        <v>256</v>
      </c>
      <c r="AB17" s="31" t="s">
        <v>92</v>
      </c>
      <c r="AC17" s="1">
        <v>1</v>
      </c>
      <c r="AD17" s="31" t="s">
        <v>95</v>
      </c>
      <c r="AE17" s="1">
        <v>1</v>
      </c>
    </row>
    <row r="18" spans="1:31" x14ac:dyDescent="0.2">
      <c r="A18" s="9">
        <v>400971</v>
      </c>
      <c r="B18" s="54" t="s">
        <v>9</v>
      </c>
      <c r="E18" s="1" t="s">
        <v>330</v>
      </c>
      <c r="F18" s="1"/>
      <c r="G18" s="12" t="s">
        <v>180</v>
      </c>
      <c r="H18" t="s">
        <v>8</v>
      </c>
      <c r="I18">
        <v>9</v>
      </c>
      <c r="J18" s="1" t="s">
        <v>103</v>
      </c>
      <c r="K18" s="1">
        <v>1</v>
      </c>
      <c r="L18" s="1" t="s">
        <v>92</v>
      </c>
      <c r="M18" s="1">
        <v>0.5</v>
      </c>
      <c r="N18" s="1" t="s">
        <v>93</v>
      </c>
      <c r="O18" s="1">
        <v>2</v>
      </c>
      <c r="P18" s="1" t="s">
        <v>92</v>
      </c>
      <c r="Q18" s="1">
        <v>0.25</v>
      </c>
      <c r="R18" s="1" t="s">
        <v>93</v>
      </c>
      <c r="S18" s="1">
        <v>2</v>
      </c>
      <c r="T18" s="1" t="s">
        <v>94</v>
      </c>
      <c r="U18" s="1">
        <v>4</v>
      </c>
      <c r="V18" s="1" t="s">
        <v>92</v>
      </c>
      <c r="W18" s="1">
        <v>1</v>
      </c>
      <c r="X18" s="1" t="s">
        <v>93</v>
      </c>
      <c r="Y18" s="1">
        <v>0.5</v>
      </c>
      <c r="Z18" s="1" t="s">
        <v>92</v>
      </c>
      <c r="AA18" s="1">
        <v>32</v>
      </c>
      <c r="AB18" s="1" t="s">
        <v>92</v>
      </c>
      <c r="AC18" s="1">
        <v>1</v>
      </c>
      <c r="AD18" s="1" t="s">
        <v>95</v>
      </c>
      <c r="AE18" s="1">
        <v>1</v>
      </c>
    </row>
    <row r="19" spans="1:31" x14ac:dyDescent="0.2">
      <c r="A19" s="9">
        <v>401123</v>
      </c>
      <c r="B19" s="54" t="s">
        <v>9</v>
      </c>
      <c r="E19" s="1" t="s">
        <v>327</v>
      </c>
      <c r="F19" s="1"/>
      <c r="G19" s="12" t="s">
        <v>180</v>
      </c>
      <c r="H19" t="s">
        <v>11</v>
      </c>
      <c r="I19">
        <v>72</v>
      </c>
      <c r="J19" s="1" t="s">
        <v>92</v>
      </c>
      <c r="K19" s="1">
        <v>0.12</v>
      </c>
      <c r="L19" s="1" t="s">
        <v>92</v>
      </c>
      <c r="M19" s="1">
        <v>0.5</v>
      </c>
      <c r="N19" s="1" t="s">
        <v>93</v>
      </c>
      <c r="O19" s="1">
        <v>2</v>
      </c>
      <c r="P19" s="1" t="s">
        <v>92</v>
      </c>
      <c r="Q19" s="1">
        <v>0.25</v>
      </c>
      <c r="R19" s="1" t="s">
        <v>93</v>
      </c>
      <c r="S19" s="1">
        <v>2</v>
      </c>
      <c r="T19" s="1" t="s">
        <v>92</v>
      </c>
      <c r="U19" s="1">
        <v>0.12</v>
      </c>
      <c r="V19" s="1" t="s">
        <v>92</v>
      </c>
      <c r="W19" s="1">
        <v>1</v>
      </c>
      <c r="X19" s="1" t="s">
        <v>93</v>
      </c>
      <c r="Y19" s="1">
        <v>0.5</v>
      </c>
      <c r="Z19" s="1" t="s">
        <v>94</v>
      </c>
      <c r="AA19" s="1">
        <v>256</v>
      </c>
      <c r="AB19" s="1" t="s">
        <v>92</v>
      </c>
      <c r="AC19" s="1">
        <v>1</v>
      </c>
      <c r="AD19" s="1" t="s">
        <v>95</v>
      </c>
      <c r="AE19" s="1">
        <v>1</v>
      </c>
    </row>
    <row r="20" spans="1:31" x14ac:dyDescent="0.2">
      <c r="A20" s="25">
        <v>401594</v>
      </c>
      <c r="B20" s="54" t="s">
        <v>9</v>
      </c>
      <c r="C20" s="25" cm="1">
        <f t="array" ref="C20">_xlfn.XLOOKUP(AG20,'WI &amp; IA results w tx'!Q$2:Q358,'WI &amp; IA results w tx'!D$2:D358)</f>
        <v>0</v>
      </c>
      <c r="D20" s="12" t="s">
        <v>97</v>
      </c>
      <c r="E20" s="19" t="s">
        <v>98</v>
      </c>
      <c r="F20" s="19" cm="1">
        <f t="array" ref="F20">_xlfn.XLOOKUP(AG20,'AST submission list'!L$2:L253,'AST submission list'!I$2:I253)</f>
        <v>0</v>
      </c>
      <c r="G20" s="12" t="s">
        <v>180</v>
      </c>
      <c r="H20" s="25" t="s">
        <v>8</v>
      </c>
      <c r="I20" s="32">
        <v>33</v>
      </c>
      <c r="J20" s="31" t="s">
        <v>103</v>
      </c>
      <c r="K20" s="1">
        <v>0.5</v>
      </c>
      <c r="L20" s="31" t="s">
        <v>92</v>
      </c>
      <c r="M20" s="1">
        <v>0.5</v>
      </c>
      <c r="N20" s="31" t="s">
        <v>93</v>
      </c>
      <c r="O20" s="1">
        <v>2</v>
      </c>
      <c r="P20" s="31" t="s">
        <v>92</v>
      </c>
      <c r="Q20" s="1">
        <v>0.25</v>
      </c>
      <c r="R20" s="31" t="s">
        <v>93</v>
      </c>
      <c r="S20" s="1">
        <v>2</v>
      </c>
      <c r="T20" s="31" t="s">
        <v>94</v>
      </c>
      <c r="U20" s="1">
        <v>2</v>
      </c>
      <c r="V20" s="31" t="s">
        <v>92</v>
      </c>
      <c r="W20" s="1">
        <v>1</v>
      </c>
      <c r="X20" s="31" t="s">
        <v>93</v>
      </c>
      <c r="Y20" s="1">
        <v>0.5</v>
      </c>
      <c r="Z20" s="31" t="s">
        <v>92</v>
      </c>
      <c r="AA20" s="1">
        <v>32</v>
      </c>
      <c r="AB20" s="31" t="s">
        <v>92</v>
      </c>
      <c r="AC20" s="1">
        <v>1</v>
      </c>
      <c r="AD20" s="31" t="s">
        <v>95</v>
      </c>
      <c r="AE20" s="1">
        <v>1</v>
      </c>
    </row>
    <row r="21" spans="1:31" x14ac:dyDescent="0.2">
      <c r="A21" s="9">
        <v>401899</v>
      </c>
      <c r="B21" s="54" t="s">
        <v>9</v>
      </c>
      <c r="E21" s="1" t="s">
        <v>325</v>
      </c>
      <c r="F21" s="1"/>
      <c r="G21" s="12" t="s">
        <v>180</v>
      </c>
      <c r="H21" t="s">
        <v>8</v>
      </c>
      <c r="I21">
        <v>10</v>
      </c>
      <c r="J21" s="1" t="s">
        <v>92</v>
      </c>
      <c r="K21" s="1">
        <v>0.12</v>
      </c>
      <c r="L21" s="1" t="s">
        <v>92</v>
      </c>
      <c r="M21" s="1">
        <v>0.5</v>
      </c>
      <c r="N21" s="1" t="s">
        <v>93</v>
      </c>
      <c r="O21" s="1">
        <v>2</v>
      </c>
      <c r="P21" s="1" t="s">
        <v>92</v>
      </c>
      <c r="Q21" s="1">
        <v>0.25</v>
      </c>
      <c r="R21" s="1" t="s">
        <v>93</v>
      </c>
      <c r="S21" s="1">
        <v>2</v>
      </c>
      <c r="T21" s="1" t="s">
        <v>92</v>
      </c>
      <c r="U21" s="1">
        <v>0.12</v>
      </c>
      <c r="V21" s="1" t="s">
        <v>92</v>
      </c>
      <c r="W21" s="1">
        <v>1</v>
      </c>
      <c r="X21" s="1" t="s">
        <v>93</v>
      </c>
      <c r="Y21" s="1">
        <v>0.5</v>
      </c>
      <c r="Z21" s="1" t="s">
        <v>92</v>
      </c>
      <c r="AA21" s="1">
        <v>32</v>
      </c>
      <c r="AB21" s="1" t="s">
        <v>92</v>
      </c>
      <c r="AC21" s="1">
        <v>1</v>
      </c>
      <c r="AD21" s="1" t="s">
        <v>95</v>
      </c>
      <c r="AE21" s="1">
        <v>1</v>
      </c>
    </row>
    <row r="22" spans="1:31" x14ac:dyDescent="0.2">
      <c r="A22" s="9">
        <v>401899</v>
      </c>
      <c r="B22" s="54" t="s">
        <v>9</v>
      </c>
      <c r="E22" s="1" t="s">
        <v>330</v>
      </c>
      <c r="F22" s="1"/>
      <c r="G22" s="12" t="s">
        <v>180</v>
      </c>
      <c r="H22" t="s">
        <v>11</v>
      </c>
      <c r="I22">
        <v>11</v>
      </c>
      <c r="J22" s="1" t="s">
        <v>94</v>
      </c>
      <c r="K22" s="1">
        <v>0.12</v>
      </c>
      <c r="L22" s="1" t="s">
        <v>92</v>
      </c>
      <c r="M22" s="1">
        <v>1</v>
      </c>
      <c r="N22" s="1" t="s">
        <v>93</v>
      </c>
      <c r="O22" s="1">
        <v>2</v>
      </c>
      <c r="P22" s="1" t="s">
        <v>92</v>
      </c>
      <c r="Q22" s="1">
        <v>0.25</v>
      </c>
      <c r="R22" s="1" t="s">
        <v>93</v>
      </c>
      <c r="S22" s="1">
        <v>2</v>
      </c>
      <c r="T22" s="1" t="s">
        <v>94</v>
      </c>
      <c r="U22" s="1">
        <v>0.5</v>
      </c>
      <c r="V22" s="1" t="s">
        <v>92</v>
      </c>
      <c r="W22" s="1">
        <v>1</v>
      </c>
      <c r="X22" s="1" t="s">
        <v>93</v>
      </c>
      <c r="Y22" s="1">
        <v>0.5</v>
      </c>
      <c r="Z22" s="1" t="s">
        <v>94</v>
      </c>
      <c r="AA22" s="1">
        <v>256</v>
      </c>
      <c r="AB22" s="1" t="s">
        <v>92</v>
      </c>
      <c r="AC22" s="1">
        <v>2</v>
      </c>
      <c r="AD22" s="1" t="s">
        <v>95</v>
      </c>
      <c r="AE22" s="1">
        <v>1</v>
      </c>
    </row>
    <row r="23" spans="1:31" x14ac:dyDescent="0.2">
      <c r="A23" s="9">
        <v>402235</v>
      </c>
      <c r="B23" s="54" t="s">
        <v>9</v>
      </c>
      <c r="E23" s="1" t="s">
        <v>327</v>
      </c>
      <c r="F23" s="1"/>
      <c r="G23" s="12" t="s">
        <v>180</v>
      </c>
      <c r="H23" t="s">
        <v>8</v>
      </c>
      <c r="I23">
        <v>12</v>
      </c>
      <c r="J23" s="1" t="s">
        <v>92</v>
      </c>
      <c r="K23" s="1">
        <v>0.12</v>
      </c>
      <c r="L23" s="1" t="s">
        <v>92</v>
      </c>
      <c r="M23" s="1">
        <v>0.5</v>
      </c>
      <c r="N23" s="1" t="s">
        <v>93</v>
      </c>
      <c r="O23" s="1">
        <v>2</v>
      </c>
      <c r="P23" s="1" t="s">
        <v>92</v>
      </c>
      <c r="Q23" s="1">
        <v>0.25</v>
      </c>
      <c r="R23" s="1" t="s">
        <v>93</v>
      </c>
      <c r="S23" s="1">
        <v>2</v>
      </c>
      <c r="T23" s="1" t="s">
        <v>92</v>
      </c>
      <c r="U23" s="1">
        <v>0.12</v>
      </c>
      <c r="V23" s="1" t="s">
        <v>92</v>
      </c>
      <c r="W23" s="1">
        <v>1</v>
      </c>
      <c r="X23" s="1" t="s">
        <v>93</v>
      </c>
      <c r="Y23" s="1">
        <v>0.5</v>
      </c>
      <c r="Z23" s="1" t="s">
        <v>94</v>
      </c>
      <c r="AA23" s="1">
        <v>256</v>
      </c>
      <c r="AB23" s="1" t="s">
        <v>92</v>
      </c>
      <c r="AC23" s="1">
        <v>1</v>
      </c>
      <c r="AD23" s="1" t="s">
        <v>95</v>
      </c>
      <c r="AE23" s="1">
        <v>1</v>
      </c>
    </row>
    <row r="24" spans="1:31" x14ac:dyDescent="0.2">
      <c r="A24" s="9">
        <v>402235</v>
      </c>
      <c r="B24" s="54" t="s">
        <v>9</v>
      </c>
      <c r="E24" s="1" t="s">
        <v>330</v>
      </c>
      <c r="F24" s="1"/>
      <c r="G24" s="12" t="s">
        <v>180</v>
      </c>
      <c r="H24" t="s">
        <v>11</v>
      </c>
      <c r="I24">
        <v>13</v>
      </c>
      <c r="J24" s="1" t="s">
        <v>92</v>
      </c>
      <c r="K24" s="1">
        <v>0.12</v>
      </c>
      <c r="L24" s="1" t="s">
        <v>92</v>
      </c>
      <c r="M24" s="1">
        <v>0.5</v>
      </c>
      <c r="N24" s="1" t="s">
        <v>93</v>
      </c>
      <c r="O24" s="1">
        <v>2</v>
      </c>
      <c r="P24" s="1" t="s">
        <v>92</v>
      </c>
      <c r="Q24" s="1">
        <v>0.25</v>
      </c>
      <c r="R24" s="1" t="s">
        <v>93</v>
      </c>
      <c r="S24" s="1">
        <v>2</v>
      </c>
      <c r="T24" s="1" t="s">
        <v>92</v>
      </c>
      <c r="U24" s="1">
        <v>0.12</v>
      </c>
      <c r="V24" s="1" t="s">
        <v>92</v>
      </c>
      <c r="W24" s="1">
        <v>1</v>
      </c>
      <c r="X24" s="1" t="s">
        <v>93</v>
      </c>
      <c r="Y24" s="1">
        <v>0.5</v>
      </c>
      <c r="Z24" s="1" t="s">
        <v>92</v>
      </c>
      <c r="AA24" s="1">
        <v>32</v>
      </c>
      <c r="AB24" s="1" t="s">
        <v>92</v>
      </c>
      <c r="AC24" s="1">
        <v>1</v>
      </c>
      <c r="AD24" s="1" t="s">
        <v>95</v>
      </c>
      <c r="AE24" s="1">
        <v>1</v>
      </c>
    </row>
    <row r="25" spans="1:31" x14ac:dyDescent="0.2">
      <c r="A25" s="9">
        <v>402235</v>
      </c>
      <c r="B25" s="54" t="s">
        <v>9</v>
      </c>
      <c r="E25" s="1" t="s">
        <v>325</v>
      </c>
      <c r="F25" s="1"/>
      <c r="G25" s="12" t="s">
        <v>180</v>
      </c>
      <c r="H25" t="s">
        <v>11</v>
      </c>
      <c r="I25">
        <v>13</v>
      </c>
      <c r="J25" s="1" t="s">
        <v>92</v>
      </c>
      <c r="K25" s="1">
        <v>0.12</v>
      </c>
      <c r="L25" s="1" t="s">
        <v>92</v>
      </c>
      <c r="M25" s="1">
        <v>0.5</v>
      </c>
      <c r="N25" s="1" t="s">
        <v>93</v>
      </c>
      <c r="O25" s="1">
        <v>2</v>
      </c>
      <c r="P25" s="1" t="s">
        <v>92</v>
      </c>
      <c r="Q25" s="1">
        <v>0.25</v>
      </c>
      <c r="R25" s="1" t="s">
        <v>93</v>
      </c>
      <c r="S25" s="1">
        <v>2</v>
      </c>
      <c r="T25" s="1" t="s">
        <v>92</v>
      </c>
      <c r="U25" s="1">
        <v>0.12</v>
      </c>
      <c r="V25" s="1" t="s">
        <v>92</v>
      </c>
      <c r="W25" s="1">
        <v>1</v>
      </c>
      <c r="X25" s="1" t="s">
        <v>93</v>
      </c>
      <c r="Y25" s="1">
        <v>0.5</v>
      </c>
      <c r="Z25" s="1" t="s">
        <v>94</v>
      </c>
      <c r="AA25" s="1">
        <v>256</v>
      </c>
      <c r="AB25" s="1" t="s">
        <v>92</v>
      </c>
      <c r="AC25" s="1">
        <v>1</v>
      </c>
      <c r="AD25" s="1" t="s">
        <v>95</v>
      </c>
      <c r="AE25" s="1">
        <v>1</v>
      </c>
    </row>
    <row r="26" spans="1:31" x14ac:dyDescent="0.2">
      <c r="A26" s="25">
        <v>403886</v>
      </c>
      <c r="B26" s="54" t="s">
        <v>9</v>
      </c>
      <c r="C26" s="25" cm="1">
        <f t="array" ref="C26">_xlfn.XLOOKUP(AG26,'WI &amp; IA results w tx'!Q$2:Q362,'WI &amp; IA results w tx'!D$2:D362)</f>
        <v>0</v>
      </c>
      <c r="D26" s="12" t="s">
        <v>97</v>
      </c>
      <c r="E26" s="19" t="s">
        <v>98</v>
      </c>
      <c r="F26" s="19" cm="1">
        <f t="array" ref="F26">_xlfn.XLOOKUP(AG26,'AST submission list'!L$2:L257,'AST submission list'!I$2:I257)</f>
        <v>0</v>
      </c>
      <c r="G26" s="12" t="s">
        <v>180</v>
      </c>
      <c r="H26" s="25" t="s">
        <v>11</v>
      </c>
      <c r="I26" s="32">
        <v>37.1</v>
      </c>
      <c r="J26" s="31" t="s">
        <v>173</v>
      </c>
      <c r="K26" s="1">
        <v>0.12</v>
      </c>
      <c r="L26" s="31" t="s">
        <v>92</v>
      </c>
      <c r="M26" s="1">
        <v>0.5</v>
      </c>
      <c r="N26" s="31" t="s">
        <v>93</v>
      </c>
      <c r="O26" s="1">
        <v>2</v>
      </c>
      <c r="P26" s="31" t="s">
        <v>92</v>
      </c>
      <c r="Q26" s="1">
        <v>0.25</v>
      </c>
      <c r="R26" s="31" t="s">
        <v>93</v>
      </c>
      <c r="S26" s="1">
        <v>2</v>
      </c>
      <c r="T26" s="31" t="s">
        <v>92</v>
      </c>
      <c r="U26" s="1">
        <v>0.12</v>
      </c>
      <c r="V26" s="31" t="s">
        <v>92</v>
      </c>
      <c r="W26" s="1">
        <v>1</v>
      </c>
      <c r="X26" s="31" t="s">
        <v>93</v>
      </c>
      <c r="Y26" s="1">
        <v>0.5</v>
      </c>
      <c r="Z26" s="31" t="s">
        <v>92</v>
      </c>
      <c r="AA26" s="1">
        <v>32</v>
      </c>
      <c r="AB26" s="31" t="s">
        <v>92</v>
      </c>
      <c r="AC26" s="1">
        <v>1</v>
      </c>
      <c r="AD26" s="31" t="s">
        <v>95</v>
      </c>
      <c r="AE26" s="1">
        <v>1</v>
      </c>
    </row>
    <row r="27" spans="1:31" x14ac:dyDescent="0.2">
      <c r="A27" s="25">
        <v>403886</v>
      </c>
      <c r="B27" s="54" t="s">
        <v>9</v>
      </c>
      <c r="C27" s="25" cm="1">
        <f t="array" ref="C27">_xlfn.XLOOKUP(AG27,'WI &amp; IA results w tx'!Q$2:Q363,'WI &amp; IA results w tx'!D$2:D363)</f>
        <v>0</v>
      </c>
      <c r="D27" s="12" t="s">
        <v>104</v>
      </c>
      <c r="E27" s="19" t="s">
        <v>105</v>
      </c>
      <c r="F27" s="19" cm="1">
        <f t="array" ref="F27">_xlfn.XLOOKUP(AG27,'AST submission list'!L$2:L258,'AST submission list'!I$2:I258)</f>
        <v>0</v>
      </c>
      <c r="G27" s="12" t="s">
        <v>180</v>
      </c>
      <c r="H27" s="25" t="s">
        <v>11</v>
      </c>
      <c r="I27" s="32">
        <v>37.200000000000003</v>
      </c>
      <c r="J27" s="31" t="s">
        <v>173</v>
      </c>
      <c r="K27" s="1">
        <v>0.12</v>
      </c>
      <c r="L27" s="31" t="s">
        <v>92</v>
      </c>
      <c r="M27" s="1">
        <v>0.5</v>
      </c>
      <c r="N27" s="31" t="s">
        <v>93</v>
      </c>
      <c r="O27" s="1">
        <v>2</v>
      </c>
      <c r="P27" s="31" t="s">
        <v>92</v>
      </c>
      <c r="Q27" s="1">
        <v>0.25</v>
      </c>
      <c r="R27" s="31" t="s">
        <v>93</v>
      </c>
      <c r="S27" s="1">
        <v>2</v>
      </c>
      <c r="T27" s="31" t="s">
        <v>92</v>
      </c>
      <c r="U27" s="1">
        <v>0.12</v>
      </c>
      <c r="V27" s="31" t="s">
        <v>92</v>
      </c>
      <c r="W27" s="1">
        <v>1</v>
      </c>
      <c r="X27" s="31" t="s">
        <v>93</v>
      </c>
      <c r="Y27" s="1">
        <v>0.5</v>
      </c>
      <c r="Z27" s="31" t="s">
        <v>92</v>
      </c>
      <c r="AA27" s="1">
        <v>32</v>
      </c>
      <c r="AB27" s="31" t="s">
        <v>92</v>
      </c>
      <c r="AC27" s="1">
        <v>1</v>
      </c>
      <c r="AD27" s="31" t="s">
        <v>95</v>
      </c>
      <c r="AE27" s="1">
        <v>1</v>
      </c>
    </row>
    <row r="28" spans="1:31" x14ac:dyDescent="0.2">
      <c r="A28" s="9">
        <v>403989</v>
      </c>
      <c r="B28" s="54" t="s">
        <v>9</v>
      </c>
      <c r="E28" s="1" t="s">
        <v>327</v>
      </c>
      <c r="F28" s="1"/>
      <c r="G28" s="12" t="s">
        <v>180</v>
      </c>
      <c r="H28" t="s">
        <v>8</v>
      </c>
      <c r="I28">
        <v>14</v>
      </c>
      <c r="J28" s="1" t="s">
        <v>92</v>
      </c>
      <c r="K28" s="1">
        <v>0.12</v>
      </c>
      <c r="L28" s="1" t="s">
        <v>92</v>
      </c>
      <c r="M28" s="1">
        <v>0.5</v>
      </c>
      <c r="N28" s="1" t="s">
        <v>93</v>
      </c>
      <c r="O28" s="1">
        <v>2</v>
      </c>
      <c r="P28" s="1" t="s">
        <v>92</v>
      </c>
      <c r="Q28" s="1">
        <v>0.25</v>
      </c>
      <c r="R28" s="1" t="s">
        <v>93</v>
      </c>
      <c r="S28" s="1">
        <v>2</v>
      </c>
      <c r="T28" s="1" t="s">
        <v>92</v>
      </c>
      <c r="U28" s="1">
        <v>0.12</v>
      </c>
      <c r="V28" s="1" t="s">
        <v>92</v>
      </c>
      <c r="W28" s="1">
        <v>1</v>
      </c>
      <c r="X28" s="1" t="s">
        <v>93</v>
      </c>
      <c r="Y28" s="1">
        <v>0.5</v>
      </c>
      <c r="Z28" s="1" t="s">
        <v>94</v>
      </c>
      <c r="AA28" s="1">
        <v>256</v>
      </c>
      <c r="AB28" s="1" t="s">
        <v>92</v>
      </c>
      <c r="AC28" s="1">
        <v>1</v>
      </c>
      <c r="AD28" s="1" t="s">
        <v>95</v>
      </c>
      <c r="AE28" s="1">
        <v>1</v>
      </c>
    </row>
    <row r="29" spans="1:31" x14ac:dyDescent="0.2">
      <c r="A29" s="25">
        <v>404344</v>
      </c>
      <c r="B29" s="54" t="s">
        <v>9</v>
      </c>
      <c r="C29" s="25" cm="1">
        <f t="array" ref="C29">_xlfn.XLOOKUP(AG29,'WI &amp; IA results w tx'!Q$2:Q367,'WI &amp; IA results w tx'!D$2:D367)</f>
        <v>0</v>
      </c>
      <c r="D29" s="11" t="s">
        <v>108</v>
      </c>
      <c r="E29" s="31" t="s">
        <v>338</v>
      </c>
      <c r="F29" s="19" cm="1">
        <f t="array" ref="F29">_xlfn.XLOOKUP(AG29,'AST submission list'!L$2:L262,'AST submission list'!I$2:I262)</f>
        <v>0</v>
      </c>
      <c r="G29" s="12" t="s">
        <v>180</v>
      </c>
      <c r="H29" s="25" t="s">
        <v>11</v>
      </c>
      <c r="I29" s="32">
        <v>41</v>
      </c>
      <c r="J29" s="31" t="s">
        <v>173</v>
      </c>
      <c r="K29" s="1">
        <v>0.12</v>
      </c>
      <c r="L29" s="31" t="s">
        <v>92</v>
      </c>
      <c r="M29" s="1">
        <v>0.5</v>
      </c>
      <c r="N29" s="31" t="s">
        <v>93</v>
      </c>
      <c r="O29" s="1">
        <v>2</v>
      </c>
      <c r="P29" s="31" t="s">
        <v>103</v>
      </c>
      <c r="Q29" s="1">
        <v>4</v>
      </c>
      <c r="R29" s="31" t="s">
        <v>93</v>
      </c>
      <c r="S29" s="1">
        <v>2</v>
      </c>
      <c r="T29" s="31" t="s">
        <v>92</v>
      </c>
      <c r="U29" s="1">
        <v>0.12</v>
      </c>
      <c r="V29" s="31" t="s">
        <v>92</v>
      </c>
      <c r="W29" s="1">
        <v>1</v>
      </c>
      <c r="X29" s="31" t="s">
        <v>93</v>
      </c>
      <c r="Y29" s="1">
        <v>0.5</v>
      </c>
      <c r="Z29" s="31" t="s">
        <v>92</v>
      </c>
      <c r="AA29" s="1">
        <v>32</v>
      </c>
      <c r="AB29" s="31" t="s">
        <v>92</v>
      </c>
      <c r="AC29" s="1">
        <v>1</v>
      </c>
      <c r="AD29" s="31" t="s">
        <v>95</v>
      </c>
      <c r="AE29" s="1">
        <v>1</v>
      </c>
    </row>
    <row r="30" spans="1:31" x14ac:dyDescent="0.2">
      <c r="A30" s="25">
        <v>404623</v>
      </c>
      <c r="B30" s="54" t="s">
        <v>9</v>
      </c>
      <c r="C30" s="25" cm="1">
        <f t="array" ref="C30">_xlfn.XLOOKUP(AG30,'WI &amp; IA results w tx'!Q$2:Q368,'WI &amp; IA results w tx'!D$2:D368)</f>
        <v>0</v>
      </c>
      <c r="D30" s="12" t="s">
        <v>104</v>
      </c>
      <c r="E30" s="19" t="s">
        <v>105</v>
      </c>
      <c r="F30" s="19" cm="1">
        <f t="array" ref="F30">_xlfn.XLOOKUP(AG30,'AST submission list'!L$2:L263,'AST submission list'!I$2:I263)</f>
        <v>0</v>
      </c>
      <c r="G30" s="12" t="s">
        <v>180</v>
      </c>
      <c r="H30" s="25" t="s">
        <v>8</v>
      </c>
      <c r="I30" s="32">
        <v>42</v>
      </c>
      <c r="J30" s="31" t="s">
        <v>173</v>
      </c>
      <c r="K30" s="1">
        <v>0.12</v>
      </c>
      <c r="L30" s="31" t="s">
        <v>92</v>
      </c>
      <c r="M30" s="1">
        <v>0.5</v>
      </c>
      <c r="N30" s="31" t="s">
        <v>93</v>
      </c>
      <c r="O30" s="1">
        <v>2</v>
      </c>
      <c r="P30" s="31" t="s">
        <v>92</v>
      </c>
      <c r="Q30" s="1">
        <v>0.25</v>
      </c>
      <c r="R30" s="31" t="s">
        <v>93</v>
      </c>
      <c r="S30" s="1">
        <v>2</v>
      </c>
      <c r="T30" s="31" t="s">
        <v>92</v>
      </c>
      <c r="U30" s="1">
        <v>0.12</v>
      </c>
      <c r="V30" s="31" t="s">
        <v>92</v>
      </c>
      <c r="W30" s="1">
        <v>1</v>
      </c>
      <c r="X30" s="31" t="s">
        <v>93</v>
      </c>
      <c r="Y30" s="1">
        <v>0.5</v>
      </c>
      <c r="Z30" s="31" t="s">
        <v>92</v>
      </c>
      <c r="AA30" s="1">
        <v>32</v>
      </c>
      <c r="AB30" s="31" t="s">
        <v>92</v>
      </c>
      <c r="AC30" s="1">
        <v>1</v>
      </c>
      <c r="AD30" s="31" t="s">
        <v>95</v>
      </c>
      <c r="AE30" s="1">
        <v>1</v>
      </c>
    </row>
    <row r="31" spans="1:31" x14ac:dyDescent="0.2">
      <c r="A31" s="9">
        <v>405715</v>
      </c>
      <c r="B31" s="54" t="s">
        <v>9</v>
      </c>
      <c r="E31" s="1" t="s">
        <v>330</v>
      </c>
      <c r="F31" s="1"/>
      <c r="G31" s="12" t="s">
        <v>180</v>
      </c>
      <c r="H31" t="s">
        <v>8</v>
      </c>
      <c r="I31">
        <v>15</v>
      </c>
      <c r="J31" s="1" t="s">
        <v>92</v>
      </c>
      <c r="K31" s="1">
        <v>0.12</v>
      </c>
      <c r="L31" s="1" t="s">
        <v>92</v>
      </c>
      <c r="M31" s="1">
        <v>0.5</v>
      </c>
      <c r="N31" s="1" t="s">
        <v>93</v>
      </c>
      <c r="O31" s="1">
        <v>2</v>
      </c>
      <c r="P31" s="1" t="s">
        <v>92</v>
      </c>
      <c r="Q31" s="1">
        <v>0.25</v>
      </c>
      <c r="R31" s="1" t="s">
        <v>93</v>
      </c>
      <c r="S31" s="1">
        <v>2</v>
      </c>
      <c r="T31" s="1" t="s">
        <v>92</v>
      </c>
      <c r="U31" s="1">
        <v>0.12</v>
      </c>
      <c r="V31" s="1" t="s">
        <v>92</v>
      </c>
      <c r="W31" s="1">
        <v>1</v>
      </c>
      <c r="X31" s="1" t="s">
        <v>93</v>
      </c>
      <c r="Y31" s="1">
        <v>0.5</v>
      </c>
      <c r="Z31" s="1" t="s">
        <v>92</v>
      </c>
      <c r="AA31" s="1">
        <v>32</v>
      </c>
      <c r="AB31" s="1" t="s">
        <v>92</v>
      </c>
      <c r="AC31" s="1">
        <v>1</v>
      </c>
      <c r="AD31" s="1" t="s">
        <v>95</v>
      </c>
      <c r="AE31" s="1">
        <v>1</v>
      </c>
    </row>
    <row r="32" spans="1:31" x14ac:dyDescent="0.2">
      <c r="A32" s="25">
        <v>701676</v>
      </c>
      <c r="B32" s="54" t="s">
        <v>9</v>
      </c>
      <c r="C32" s="25" cm="1">
        <f t="array" ref="C32">_xlfn.XLOOKUP(AG32,'WI &amp; IA results w tx'!Q$2:Q371,'WI &amp; IA results w tx'!D$2:D371)</f>
        <v>0</v>
      </c>
      <c r="D32" s="12" t="s">
        <v>104</v>
      </c>
      <c r="E32" s="19" t="s">
        <v>105</v>
      </c>
      <c r="F32" s="19" cm="1">
        <f t="array" ref="F32">_xlfn.XLOOKUP(AG32,'AST submission list'!L$2:L266,'AST submission list'!I$2:I266)</f>
        <v>0</v>
      </c>
      <c r="G32" s="12" t="s">
        <v>180</v>
      </c>
      <c r="H32" s="25" t="s">
        <v>8</v>
      </c>
      <c r="I32" s="32">
        <v>45.1</v>
      </c>
      <c r="J32" s="31" t="s">
        <v>173</v>
      </c>
      <c r="K32" s="1">
        <v>0.12</v>
      </c>
      <c r="L32" s="31" t="s">
        <v>92</v>
      </c>
      <c r="M32" s="1">
        <v>0.5</v>
      </c>
      <c r="N32" s="31" t="s">
        <v>93</v>
      </c>
      <c r="O32" s="1">
        <v>2</v>
      </c>
      <c r="P32" s="31" t="s">
        <v>92</v>
      </c>
      <c r="Q32" s="1">
        <v>0.25</v>
      </c>
      <c r="R32" s="31" t="s">
        <v>93</v>
      </c>
      <c r="S32" s="1">
        <v>2</v>
      </c>
      <c r="T32" s="31" t="s">
        <v>92</v>
      </c>
      <c r="U32" s="1">
        <v>0.12</v>
      </c>
      <c r="V32" s="31" t="s">
        <v>92</v>
      </c>
      <c r="W32" s="1">
        <v>1</v>
      </c>
      <c r="X32" s="31" t="s">
        <v>93</v>
      </c>
      <c r="Y32" s="1">
        <v>0.5</v>
      </c>
      <c r="Z32" s="31" t="s">
        <v>92</v>
      </c>
      <c r="AA32" s="1">
        <v>32</v>
      </c>
      <c r="AB32" s="31" t="s">
        <v>92</v>
      </c>
      <c r="AC32" s="1">
        <v>1</v>
      </c>
      <c r="AD32" s="31" t="s">
        <v>95</v>
      </c>
      <c r="AE32" s="1">
        <v>1</v>
      </c>
    </row>
    <row r="33" spans="1:31" x14ac:dyDescent="0.2">
      <c r="A33" s="9">
        <v>702396</v>
      </c>
      <c r="B33" s="54" t="s">
        <v>9</v>
      </c>
      <c r="E33" s="1" t="s">
        <v>325</v>
      </c>
      <c r="F33" s="1"/>
      <c r="G33" s="12" t="s">
        <v>180</v>
      </c>
      <c r="H33" t="s">
        <v>8</v>
      </c>
      <c r="I33">
        <v>16</v>
      </c>
      <c r="J33" s="1" t="s">
        <v>92</v>
      </c>
      <c r="K33" s="1">
        <v>0.12</v>
      </c>
      <c r="L33" s="1" t="s">
        <v>92</v>
      </c>
      <c r="M33" s="1">
        <v>0.5</v>
      </c>
      <c r="N33" s="1" t="s">
        <v>93</v>
      </c>
      <c r="O33" s="1">
        <v>2</v>
      </c>
      <c r="P33" s="1" t="s">
        <v>92</v>
      </c>
      <c r="Q33" s="1">
        <v>0.25</v>
      </c>
      <c r="R33" s="1" t="s">
        <v>93</v>
      </c>
      <c r="S33" s="1">
        <v>2</v>
      </c>
      <c r="T33" s="1" t="s">
        <v>92</v>
      </c>
      <c r="U33" s="1">
        <v>0.12</v>
      </c>
      <c r="V33" s="1" t="s">
        <v>92</v>
      </c>
      <c r="W33" s="1">
        <v>1</v>
      </c>
      <c r="X33" s="1" t="s">
        <v>93</v>
      </c>
      <c r="Y33" s="1">
        <v>0.5</v>
      </c>
      <c r="Z33" s="1" t="s">
        <v>92</v>
      </c>
      <c r="AA33" s="1">
        <v>32</v>
      </c>
      <c r="AB33" s="1" t="s">
        <v>92</v>
      </c>
      <c r="AC33" s="1">
        <v>1</v>
      </c>
      <c r="AD33" s="1" t="s">
        <v>95</v>
      </c>
      <c r="AE33" s="1">
        <v>1</v>
      </c>
    </row>
    <row r="34" spans="1:31" x14ac:dyDescent="0.2">
      <c r="A34" s="9">
        <v>703561</v>
      </c>
      <c r="B34" s="54" t="s">
        <v>9</v>
      </c>
      <c r="E34" s="1" t="s">
        <v>330</v>
      </c>
      <c r="F34" s="1"/>
      <c r="G34" s="12" t="s">
        <v>180</v>
      </c>
      <c r="H34" t="s">
        <v>8</v>
      </c>
      <c r="I34">
        <v>17</v>
      </c>
      <c r="J34" s="1" t="s">
        <v>92</v>
      </c>
      <c r="K34" s="1">
        <v>0.12</v>
      </c>
      <c r="L34" s="1" t="s">
        <v>92</v>
      </c>
      <c r="M34" s="1">
        <v>0.5</v>
      </c>
      <c r="N34" s="1" t="s">
        <v>93</v>
      </c>
      <c r="O34" s="1">
        <v>2</v>
      </c>
      <c r="P34" s="1" t="s">
        <v>92</v>
      </c>
      <c r="Q34" s="1">
        <v>0.25</v>
      </c>
      <c r="R34" s="1" t="s">
        <v>93</v>
      </c>
      <c r="S34" s="1">
        <v>2</v>
      </c>
      <c r="T34" s="1" t="s">
        <v>92</v>
      </c>
      <c r="U34" s="1">
        <v>0.12</v>
      </c>
      <c r="V34" s="1" t="s">
        <v>92</v>
      </c>
      <c r="W34" s="1">
        <v>1</v>
      </c>
      <c r="X34" s="1" t="s">
        <v>93</v>
      </c>
      <c r="Y34" s="1">
        <v>0.5</v>
      </c>
      <c r="Z34" s="1" t="s">
        <v>94</v>
      </c>
      <c r="AA34" s="1">
        <v>256</v>
      </c>
      <c r="AB34" s="1" t="s">
        <v>92</v>
      </c>
      <c r="AC34" s="1">
        <v>1</v>
      </c>
      <c r="AD34" s="1" t="s">
        <v>95</v>
      </c>
      <c r="AE34" s="1">
        <v>1</v>
      </c>
    </row>
    <row r="35" spans="1:31" x14ac:dyDescent="0.2">
      <c r="A35" s="9">
        <v>704761</v>
      </c>
      <c r="B35" s="54" t="s">
        <v>9</v>
      </c>
      <c r="E35" s="1" t="s">
        <v>330</v>
      </c>
      <c r="F35" s="1"/>
      <c r="G35" s="12" t="s">
        <v>180</v>
      </c>
      <c r="H35" t="s">
        <v>11</v>
      </c>
      <c r="I35">
        <v>18</v>
      </c>
      <c r="J35" s="1" t="s">
        <v>92</v>
      </c>
      <c r="K35" s="1">
        <v>0.12</v>
      </c>
      <c r="L35" s="1" t="s">
        <v>92</v>
      </c>
      <c r="M35" s="1">
        <v>0.5</v>
      </c>
      <c r="N35" s="1" t="s">
        <v>93</v>
      </c>
      <c r="O35" s="1">
        <v>2</v>
      </c>
      <c r="P35" s="1" t="s">
        <v>92</v>
      </c>
      <c r="Q35" s="1">
        <v>0.25</v>
      </c>
      <c r="R35" s="1" t="s">
        <v>93</v>
      </c>
      <c r="S35" s="1">
        <v>2</v>
      </c>
      <c r="T35" s="1" t="s">
        <v>92</v>
      </c>
      <c r="U35" s="1">
        <v>0.12</v>
      </c>
      <c r="V35" s="1" t="s">
        <v>92</v>
      </c>
      <c r="W35" s="1">
        <v>1</v>
      </c>
      <c r="X35" s="1" t="s">
        <v>93</v>
      </c>
      <c r="Y35" s="1">
        <v>0.5</v>
      </c>
      <c r="Z35" s="1" t="s">
        <v>94</v>
      </c>
      <c r="AA35" s="1">
        <v>256</v>
      </c>
      <c r="AB35" s="1" t="s">
        <v>92</v>
      </c>
      <c r="AC35" s="1">
        <v>1</v>
      </c>
      <c r="AD35" s="1" t="s">
        <v>95</v>
      </c>
      <c r="AE35" s="1">
        <v>1</v>
      </c>
    </row>
    <row r="36" spans="1:31" x14ac:dyDescent="0.2">
      <c r="A36" s="25">
        <v>705674</v>
      </c>
      <c r="B36" s="54" t="s">
        <v>9</v>
      </c>
      <c r="C36" s="25" cm="1">
        <f t="array" ref="C36">_xlfn.XLOOKUP(AG36,'WI &amp; IA results w tx'!Q$2:Q377,'WI &amp; IA results w tx'!D$2:D377)</f>
        <v>0</v>
      </c>
      <c r="D36" s="12" t="s">
        <v>97</v>
      </c>
      <c r="E36" s="19" t="s">
        <v>98</v>
      </c>
      <c r="F36" s="19" cm="1">
        <f t="array" ref="F36">_xlfn.XLOOKUP(AG36,'AST submission list'!L$2:L272,'AST submission list'!I$2:I272)</f>
        <v>0</v>
      </c>
      <c r="G36" s="12" t="s">
        <v>180</v>
      </c>
      <c r="H36" t="s">
        <v>8</v>
      </c>
      <c r="I36" s="32">
        <v>50</v>
      </c>
      <c r="J36" s="31" t="s">
        <v>173</v>
      </c>
      <c r="K36" s="1">
        <v>0.12</v>
      </c>
      <c r="L36" s="31" t="s">
        <v>92</v>
      </c>
      <c r="M36" s="1">
        <v>0.5</v>
      </c>
      <c r="N36" s="31" t="s">
        <v>93</v>
      </c>
      <c r="O36" s="1">
        <v>2</v>
      </c>
      <c r="P36" s="31" t="s">
        <v>92</v>
      </c>
      <c r="Q36" s="1">
        <v>0.25</v>
      </c>
      <c r="R36" s="31" t="s">
        <v>93</v>
      </c>
      <c r="S36" s="1">
        <v>2</v>
      </c>
      <c r="T36" s="31" t="s">
        <v>92</v>
      </c>
      <c r="U36" s="1">
        <v>0.12</v>
      </c>
      <c r="V36" s="31" t="s">
        <v>92</v>
      </c>
      <c r="W36" s="1">
        <v>1</v>
      </c>
      <c r="X36" s="31" t="s">
        <v>93</v>
      </c>
      <c r="Y36" s="1">
        <v>0.5</v>
      </c>
      <c r="Z36" s="31" t="s">
        <v>92</v>
      </c>
      <c r="AA36" s="1">
        <v>256</v>
      </c>
      <c r="AB36" s="31" t="s">
        <v>92</v>
      </c>
      <c r="AC36" s="1">
        <v>1</v>
      </c>
      <c r="AD36" s="31" t="s">
        <v>95</v>
      </c>
      <c r="AE36" s="1">
        <v>1</v>
      </c>
    </row>
    <row r="37" spans="1:31" x14ac:dyDescent="0.2">
      <c r="A37" s="25">
        <v>705674</v>
      </c>
      <c r="B37" s="54" t="s">
        <v>9</v>
      </c>
      <c r="C37" s="25" cm="1">
        <f t="array" ref="C37">_xlfn.XLOOKUP(AG37,'WI &amp; IA results w tx'!Q$2:Q379,'WI &amp; IA results w tx'!D$2:D379)</f>
        <v>0</v>
      </c>
      <c r="D37" s="12" t="s">
        <v>97</v>
      </c>
      <c r="E37" s="19" t="s">
        <v>98</v>
      </c>
      <c r="F37" s="19" cm="1">
        <f t="array" ref="F37">_xlfn.XLOOKUP(AG37,'AST submission list'!L$2:L274,'AST submission list'!I$2:I274)</f>
        <v>0</v>
      </c>
      <c r="G37" s="12" t="s">
        <v>180</v>
      </c>
      <c r="H37" t="s">
        <v>11</v>
      </c>
      <c r="I37" s="32">
        <v>52.1</v>
      </c>
      <c r="J37" s="31" t="s">
        <v>173</v>
      </c>
      <c r="K37" s="1">
        <v>0.12</v>
      </c>
      <c r="L37" s="31" t="s">
        <v>92</v>
      </c>
      <c r="M37" s="1">
        <v>1</v>
      </c>
      <c r="N37" s="31" t="s">
        <v>93</v>
      </c>
      <c r="O37" s="1">
        <v>2</v>
      </c>
      <c r="P37" s="31" t="s">
        <v>94</v>
      </c>
      <c r="Q37" s="1">
        <v>4</v>
      </c>
      <c r="R37" s="31" t="s">
        <v>93</v>
      </c>
      <c r="S37" s="1">
        <v>2</v>
      </c>
      <c r="T37" s="31" t="s">
        <v>92</v>
      </c>
      <c r="U37" s="1">
        <v>0.12</v>
      </c>
      <c r="V37" s="31" t="s">
        <v>92</v>
      </c>
      <c r="W37" s="1">
        <v>1</v>
      </c>
      <c r="X37" s="31" t="s">
        <v>93</v>
      </c>
      <c r="Y37" s="1">
        <v>4</v>
      </c>
      <c r="Z37" s="31" t="s">
        <v>92</v>
      </c>
      <c r="AA37" s="1">
        <v>32</v>
      </c>
      <c r="AB37" s="31" t="s">
        <v>94</v>
      </c>
      <c r="AC37" s="1">
        <v>8</v>
      </c>
      <c r="AD37" s="31" t="s">
        <v>95</v>
      </c>
      <c r="AE37" s="1">
        <v>1</v>
      </c>
    </row>
    <row r="38" spans="1:31" x14ac:dyDescent="0.2">
      <c r="A38" s="9">
        <v>802145</v>
      </c>
      <c r="B38" s="54" t="s">
        <v>9</v>
      </c>
      <c r="E38" s="1" t="s">
        <v>331</v>
      </c>
      <c r="F38" s="1"/>
      <c r="G38" s="12" t="s">
        <v>180</v>
      </c>
      <c r="H38" t="s">
        <v>11</v>
      </c>
      <c r="I38">
        <v>19</v>
      </c>
      <c r="J38" s="1" t="s">
        <v>92</v>
      </c>
      <c r="K38" s="1">
        <v>0.12</v>
      </c>
      <c r="L38" s="1" t="s">
        <v>92</v>
      </c>
      <c r="M38" s="1">
        <v>1</v>
      </c>
      <c r="N38" s="1" t="s">
        <v>93</v>
      </c>
      <c r="O38" s="1">
        <v>2</v>
      </c>
      <c r="P38" s="1" t="s">
        <v>92</v>
      </c>
      <c r="Q38" s="1">
        <v>0.25</v>
      </c>
      <c r="R38" s="1" t="s">
        <v>93</v>
      </c>
      <c r="S38" s="1">
        <v>2</v>
      </c>
      <c r="T38" s="1" t="s">
        <v>92</v>
      </c>
      <c r="U38" s="1">
        <v>0.12</v>
      </c>
      <c r="V38" s="1" t="s">
        <v>92</v>
      </c>
      <c r="W38" s="1">
        <v>1</v>
      </c>
      <c r="X38" s="1" t="s">
        <v>93</v>
      </c>
      <c r="Y38" s="1">
        <v>0.5</v>
      </c>
      <c r="Z38" s="1" t="s">
        <v>94</v>
      </c>
      <c r="AA38" s="1">
        <v>256</v>
      </c>
      <c r="AB38" s="1" t="s">
        <v>92</v>
      </c>
      <c r="AC38" s="1">
        <v>1</v>
      </c>
      <c r="AD38" s="1" t="s">
        <v>95</v>
      </c>
      <c r="AE38" s="1">
        <v>1</v>
      </c>
    </row>
    <row r="39" spans="1:31" x14ac:dyDescent="0.2">
      <c r="A39" s="25">
        <v>802939</v>
      </c>
      <c r="B39" s="54" t="s">
        <v>9</v>
      </c>
      <c r="C39" s="25" cm="1">
        <f t="array" ref="C39">_xlfn.XLOOKUP(AG39,'WI &amp; IA results w tx'!Q$2:Q383,'WI &amp; IA results w tx'!D$2:D383)</f>
        <v>0</v>
      </c>
      <c r="D39" s="12" t="s">
        <v>97</v>
      </c>
      <c r="E39" s="19" t="s">
        <v>98</v>
      </c>
      <c r="F39" s="19" cm="1">
        <f t="array" ref="F39">_xlfn.XLOOKUP(AG39,'AST submission list'!L$2:L278,'AST submission list'!I$2:I278)</f>
        <v>0</v>
      </c>
      <c r="G39" s="12" t="s">
        <v>180</v>
      </c>
      <c r="H39" s="25" t="s">
        <v>8</v>
      </c>
      <c r="I39" s="32">
        <v>55.1</v>
      </c>
      <c r="J39" s="31" t="s">
        <v>94</v>
      </c>
      <c r="K39" s="1">
        <v>0.25</v>
      </c>
      <c r="L39" s="31" t="s">
        <v>92</v>
      </c>
      <c r="M39" s="1">
        <v>0.5</v>
      </c>
      <c r="N39" s="31" t="s">
        <v>93</v>
      </c>
      <c r="O39" s="1">
        <v>2</v>
      </c>
      <c r="P39" s="31" t="s">
        <v>92</v>
      </c>
      <c r="Q39" s="1">
        <v>0.5</v>
      </c>
      <c r="R39" s="31" t="s">
        <v>93</v>
      </c>
      <c r="S39" s="1">
        <v>2</v>
      </c>
      <c r="T39" s="31" t="s">
        <v>94</v>
      </c>
      <c r="U39" s="1">
        <v>0.5</v>
      </c>
      <c r="V39" s="31" t="s">
        <v>92</v>
      </c>
      <c r="W39" s="1">
        <v>1</v>
      </c>
      <c r="X39" s="31" t="s">
        <v>93</v>
      </c>
      <c r="Y39" s="1">
        <v>0.5</v>
      </c>
      <c r="Z39" s="31" t="s">
        <v>92</v>
      </c>
      <c r="AA39" s="1">
        <v>32</v>
      </c>
      <c r="AB39" s="31" t="s">
        <v>92</v>
      </c>
      <c r="AC39" s="1">
        <v>1</v>
      </c>
      <c r="AD39" s="31" t="s">
        <v>95</v>
      </c>
      <c r="AE39" s="1">
        <v>1</v>
      </c>
    </row>
    <row r="40" spans="1:31" x14ac:dyDescent="0.2">
      <c r="A40" s="25">
        <v>802939</v>
      </c>
      <c r="B40" s="54" t="s">
        <v>9</v>
      </c>
      <c r="C40" s="25" cm="1">
        <f t="array" ref="C40">_xlfn.XLOOKUP(AG40,'WI &amp; IA results w tx'!Q$2:Q384,'WI &amp; IA results w tx'!D$2:D384)</f>
        <v>0</v>
      </c>
      <c r="D40" s="12" t="s">
        <v>97</v>
      </c>
      <c r="E40" s="19" t="s">
        <v>98</v>
      </c>
      <c r="F40" s="19" cm="1">
        <f t="array" ref="F40">_xlfn.XLOOKUP(AG40,'AST submission list'!L$2:L279,'AST submission list'!I$2:I279)</f>
        <v>0</v>
      </c>
      <c r="G40" s="12" t="s">
        <v>180</v>
      </c>
      <c r="H40" s="25" t="s">
        <v>8</v>
      </c>
      <c r="I40" s="32">
        <v>55.2</v>
      </c>
      <c r="J40" s="31" t="s">
        <v>94</v>
      </c>
      <c r="K40" s="1">
        <v>0.12</v>
      </c>
      <c r="L40" s="31" t="s">
        <v>92</v>
      </c>
      <c r="M40" s="1">
        <v>0.5</v>
      </c>
      <c r="N40" s="31" t="s">
        <v>93</v>
      </c>
      <c r="O40" s="1">
        <v>2</v>
      </c>
      <c r="P40" s="31" t="s">
        <v>94</v>
      </c>
      <c r="Q40" s="1">
        <v>4</v>
      </c>
      <c r="R40" s="31" t="s">
        <v>93</v>
      </c>
      <c r="S40" s="1">
        <v>2</v>
      </c>
      <c r="T40" s="31" t="s">
        <v>94</v>
      </c>
      <c r="U40" s="1">
        <v>0.25</v>
      </c>
      <c r="V40" s="31" t="s">
        <v>92</v>
      </c>
      <c r="W40" s="1">
        <v>1</v>
      </c>
      <c r="X40" s="31" t="s">
        <v>93</v>
      </c>
      <c r="Y40" s="1">
        <v>4</v>
      </c>
      <c r="Z40" s="31" t="s">
        <v>92</v>
      </c>
      <c r="AA40" s="1">
        <v>32</v>
      </c>
      <c r="AB40" s="31" t="s">
        <v>94</v>
      </c>
      <c r="AC40" s="1">
        <v>8</v>
      </c>
      <c r="AD40" s="31" t="s">
        <v>95</v>
      </c>
      <c r="AE40" s="1">
        <v>1</v>
      </c>
    </row>
    <row r="41" spans="1:31" x14ac:dyDescent="0.2">
      <c r="A41" s="25">
        <v>803001</v>
      </c>
      <c r="B41" s="54" t="s">
        <v>9</v>
      </c>
      <c r="C41" s="25" cm="1">
        <f t="array" ref="C41">_xlfn.XLOOKUP(AG41,'WI &amp; IA results w tx'!Q$2:Q388,'WI &amp; IA results w tx'!D$2:D388)</f>
        <v>0</v>
      </c>
      <c r="D41" s="12" t="s">
        <v>90</v>
      </c>
      <c r="E41" s="19" t="s">
        <v>91</v>
      </c>
      <c r="F41" s="19" cm="1">
        <f t="array" ref="F41">_xlfn.XLOOKUP(AG41,'AST submission list'!L$2:L283,'AST submission list'!I$2:I283)</f>
        <v>0</v>
      </c>
      <c r="G41" s="12" t="s">
        <v>180</v>
      </c>
      <c r="H41" s="25" t="s">
        <v>8</v>
      </c>
      <c r="I41" s="32">
        <v>59</v>
      </c>
      <c r="J41" s="31" t="s">
        <v>173</v>
      </c>
      <c r="K41" s="1">
        <v>0.12</v>
      </c>
      <c r="L41" s="31" t="s">
        <v>103</v>
      </c>
      <c r="M41" s="1">
        <v>4</v>
      </c>
      <c r="N41" s="31" t="s">
        <v>93</v>
      </c>
      <c r="O41" s="1">
        <v>2</v>
      </c>
      <c r="P41" s="31" t="s">
        <v>92</v>
      </c>
      <c r="Q41" s="1">
        <v>0.5</v>
      </c>
      <c r="R41" s="31" t="s">
        <v>93</v>
      </c>
      <c r="S41" s="1">
        <v>2</v>
      </c>
      <c r="T41" s="31" t="s">
        <v>92</v>
      </c>
      <c r="U41" s="1">
        <v>0.12</v>
      </c>
      <c r="V41" s="31" t="s">
        <v>92</v>
      </c>
      <c r="W41" s="1">
        <v>1</v>
      </c>
      <c r="X41" s="31" t="s">
        <v>93</v>
      </c>
      <c r="Y41" s="1">
        <v>1</v>
      </c>
      <c r="Z41" s="31" t="s">
        <v>94</v>
      </c>
      <c r="AA41" s="1">
        <v>256</v>
      </c>
      <c r="AB41" s="31" t="s">
        <v>92</v>
      </c>
      <c r="AC41" s="1">
        <v>1</v>
      </c>
      <c r="AD41" s="31" t="s">
        <v>95</v>
      </c>
      <c r="AE41" s="1">
        <v>1</v>
      </c>
    </row>
    <row r="42" spans="1:31" x14ac:dyDescent="0.2">
      <c r="A42" s="9">
        <v>803471</v>
      </c>
      <c r="B42" s="54" t="s">
        <v>9</v>
      </c>
      <c r="E42" s="1" t="s">
        <v>326</v>
      </c>
      <c r="F42" s="1"/>
      <c r="G42" s="12" t="s">
        <v>180</v>
      </c>
      <c r="H42" t="s">
        <v>11</v>
      </c>
      <c r="I42">
        <v>20</v>
      </c>
      <c r="J42" s="1" t="s">
        <v>92</v>
      </c>
      <c r="K42" s="1">
        <v>0.12</v>
      </c>
      <c r="L42" s="1" t="s">
        <v>92</v>
      </c>
      <c r="M42" s="1">
        <v>0.5</v>
      </c>
      <c r="N42" s="1" t="s">
        <v>93</v>
      </c>
      <c r="O42" s="1">
        <v>2</v>
      </c>
      <c r="P42" s="1" t="s">
        <v>94</v>
      </c>
      <c r="Q42" s="1">
        <v>4</v>
      </c>
      <c r="R42" s="1" t="s">
        <v>93</v>
      </c>
      <c r="S42" s="1">
        <v>2</v>
      </c>
      <c r="T42" s="1" t="s">
        <v>92</v>
      </c>
      <c r="U42" s="1">
        <v>0.12</v>
      </c>
      <c r="V42" s="1" t="s">
        <v>92</v>
      </c>
      <c r="W42" s="1">
        <v>1</v>
      </c>
      <c r="X42" s="1" t="s">
        <v>93</v>
      </c>
      <c r="Y42" s="1">
        <v>0.5</v>
      </c>
      <c r="Z42" s="1" t="s">
        <v>94</v>
      </c>
      <c r="AA42" s="1">
        <v>256</v>
      </c>
      <c r="AB42" s="1" t="s">
        <v>92</v>
      </c>
      <c r="AC42" s="1">
        <v>1</v>
      </c>
      <c r="AD42" s="1" t="s">
        <v>95</v>
      </c>
      <c r="AE42" s="1">
        <v>1</v>
      </c>
    </row>
    <row r="43" spans="1:31" x14ac:dyDescent="0.2">
      <c r="A43" s="9">
        <v>805570</v>
      </c>
      <c r="B43" s="54" t="s">
        <v>9</v>
      </c>
      <c r="E43" s="1" t="s">
        <v>330</v>
      </c>
      <c r="F43" s="1"/>
      <c r="G43" s="12" t="s">
        <v>180</v>
      </c>
      <c r="H43" t="s">
        <v>8</v>
      </c>
      <c r="I43">
        <v>21</v>
      </c>
      <c r="J43" s="1" t="s">
        <v>92</v>
      </c>
      <c r="K43" s="1">
        <v>0.12</v>
      </c>
      <c r="L43" s="1" t="s">
        <v>92</v>
      </c>
      <c r="M43" s="1">
        <v>0.5</v>
      </c>
      <c r="N43" s="1" t="s">
        <v>93</v>
      </c>
      <c r="O43" s="1">
        <v>2</v>
      </c>
      <c r="P43" s="1" t="s">
        <v>92</v>
      </c>
      <c r="Q43" s="1">
        <v>0.25</v>
      </c>
      <c r="R43" s="1" t="s">
        <v>93</v>
      </c>
      <c r="S43" s="1">
        <v>2</v>
      </c>
      <c r="T43" s="1" t="s">
        <v>92</v>
      </c>
      <c r="U43" s="1">
        <v>0.12</v>
      </c>
      <c r="V43" s="1" t="s">
        <v>92</v>
      </c>
      <c r="W43" s="1">
        <v>1</v>
      </c>
      <c r="X43" s="1" t="s">
        <v>93</v>
      </c>
      <c r="Y43" s="1">
        <v>0.5</v>
      </c>
      <c r="Z43" s="1" t="s">
        <v>92</v>
      </c>
      <c r="AA43" s="1">
        <v>32</v>
      </c>
      <c r="AB43" s="1" t="s">
        <v>92</v>
      </c>
      <c r="AC43" s="1">
        <v>1</v>
      </c>
      <c r="AD43" s="1" t="s">
        <v>95</v>
      </c>
      <c r="AE43" s="1">
        <v>1</v>
      </c>
    </row>
    <row r="44" spans="1:31" s="79" customFormat="1" x14ac:dyDescent="0.2">
      <c r="A44" s="77" t="s">
        <v>350</v>
      </c>
      <c r="B44" s="78"/>
      <c r="E44" s="80"/>
      <c r="F44" s="80"/>
      <c r="G44" s="81"/>
      <c r="I44" s="79" t="s">
        <v>350</v>
      </c>
      <c r="J44" s="77" t="s">
        <v>350</v>
      </c>
      <c r="K44" s="79">
        <f t="shared" ref="K44:AE44" si="0">GEOMEAN(K2:K43)</f>
        <v>0.15702539954728467</v>
      </c>
      <c r="M44" s="79">
        <f t="shared" si="0"/>
        <v>0.58971722444868224</v>
      </c>
      <c r="O44" s="79">
        <f t="shared" si="0"/>
        <v>2</v>
      </c>
      <c r="Q44" s="79">
        <f t="shared" si="0"/>
        <v>0.43815821386821685</v>
      </c>
      <c r="S44" s="79">
        <f t="shared" si="0"/>
        <v>2</v>
      </c>
      <c r="U44" s="79">
        <f t="shared" si="0"/>
        <v>0.18556152909994977</v>
      </c>
      <c r="W44" s="79">
        <f t="shared" si="0"/>
        <v>1.0335577830070277</v>
      </c>
      <c r="Y44" s="79">
        <f t="shared" si="0"/>
        <v>0.56123102415468651</v>
      </c>
      <c r="AA44" s="79">
        <f t="shared" si="0"/>
        <v>110.33252111961315</v>
      </c>
      <c r="AC44" s="79">
        <f t="shared" si="0"/>
        <v>1.122462048309373</v>
      </c>
      <c r="AE44" s="79">
        <f t="shared" si="0"/>
        <v>1</v>
      </c>
    </row>
    <row r="45" spans="1:31" x14ac:dyDescent="0.2">
      <c r="A45" s="9" t="s">
        <v>373</v>
      </c>
      <c r="B45" s="54"/>
      <c r="E45" s="1"/>
      <c r="F45" s="1"/>
      <c r="G45" s="12"/>
      <c r="H45"/>
      <c r="I45" t="s">
        <v>373</v>
      </c>
      <c r="J45" s="9" t="s">
        <v>373</v>
      </c>
      <c r="K45" s="1">
        <f>_xlfn.PERCENTILE.EXC(K2:K43,0.9)</f>
        <v>0.42500000000000071</v>
      </c>
      <c r="L45" s="1" t="e">
        <f t="shared" ref="L45:AC45" si="1">_xlfn.PERCENTILE.EXC(L2:L43,0.9)</f>
        <v>#NUM!</v>
      </c>
      <c r="M45" s="1">
        <f t="shared" si="1"/>
        <v>1</v>
      </c>
      <c r="N45" s="1" t="e">
        <f t="shared" si="1"/>
        <v>#NUM!</v>
      </c>
      <c r="O45" s="1">
        <f t="shared" si="1"/>
        <v>2</v>
      </c>
      <c r="P45" s="1" t="e">
        <f t="shared" si="1"/>
        <v>#NUM!</v>
      </c>
      <c r="Q45" s="1">
        <f t="shared" si="1"/>
        <v>4</v>
      </c>
      <c r="R45" s="1" t="e">
        <f t="shared" si="1"/>
        <v>#NUM!</v>
      </c>
      <c r="S45" s="1">
        <f t="shared" si="1"/>
        <v>2</v>
      </c>
      <c r="T45" s="1" t="e">
        <f t="shared" si="1"/>
        <v>#NUM!</v>
      </c>
      <c r="U45" s="1">
        <f t="shared" si="1"/>
        <v>1.5500000000000043</v>
      </c>
      <c r="V45" s="1" t="e">
        <f t="shared" si="1"/>
        <v>#NUM!</v>
      </c>
      <c r="W45" s="1">
        <f t="shared" si="1"/>
        <v>1</v>
      </c>
      <c r="X45" s="1" t="e">
        <f t="shared" si="1"/>
        <v>#NUM!</v>
      </c>
      <c r="Y45" s="1">
        <f t="shared" si="1"/>
        <v>0.5</v>
      </c>
      <c r="Z45" s="1" t="e">
        <f t="shared" si="1"/>
        <v>#NUM!</v>
      </c>
      <c r="AA45" s="1">
        <f t="shared" si="1"/>
        <v>256</v>
      </c>
      <c r="AB45" s="1" t="e">
        <f t="shared" si="1"/>
        <v>#NUM!</v>
      </c>
      <c r="AC45" s="1">
        <f t="shared" si="1"/>
        <v>1</v>
      </c>
      <c r="AD45" s="1"/>
      <c r="AE45" s="1"/>
    </row>
    <row r="46" spans="1:31" x14ac:dyDescent="0.2">
      <c r="A46" s="9"/>
      <c r="B46" s="54"/>
      <c r="E46" s="1"/>
      <c r="F46" s="1"/>
      <c r="G46" s="12"/>
      <c r="H46"/>
      <c r="I46"/>
      <c r="AA46" s="1"/>
      <c r="AB46" s="1"/>
      <c r="AC46" s="1"/>
      <c r="AD46" s="1"/>
      <c r="AE46" s="1"/>
    </row>
    <row r="47" spans="1:31" x14ac:dyDescent="0.2">
      <c r="A47" s="43">
        <v>33</v>
      </c>
      <c r="B47" s="55" t="s">
        <v>174</v>
      </c>
      <c r="C47" s="43">
        <v>2</v>
      </c>
      <c r="D47" s="44" t="s">
        <v>104</v>
      </c>
      <c r="E47" s="45" t="s">
        <v>105</v>
      </c>
      <c r="F47" s="45">
        <v>1</v>
      </c>
      <c r="G47" s="12" t="s">
        <v>180</v>
      </c>
      <c r="H47" s="43" t="s">
        <v>8</v>
      </c>
      <c r="I47" s="43">
        <v>1</v>
      </c>
      <c r="J47" s="57" t="s">
        <v>11</v>
      </c>
      <c r="K47" s="55">
        <v>0.12</v>
      </c>
      <c r="L47" s="57" t="s">
        <v>173</v>
      </c>
      <c r="M47" s="55">
        <v>0.5</v>
      </c>
      <c r="N47" s="57" t="s">
        <v>93</v>
      </c>
      <c r="O47" s="55">
        <v>2</v>
      </c>
      <c r="P47" s="57" t="s">
        <v>173</v>
      </c>
      <c r="Q47" s="55">
        <v>0.25</v>
      </c>
      <c r="R47" s="57" t="s">
        <v>175</v>
      </c>
      <c r="S47" s="55">
        <v>2</v>
      </c>
      <c r="T47" s="57" t="s">
        <v>11</v>
      </c>
      <c r="U47" s="55">
        <v>0.25</v>
      </c>
      <c r="V47" s="57" t="s">
        <v>173</v>
      </c>
      <c r="W47" s="55">
        <v>1</v>
      </c>
      <c r="X47" s="57" t="s">
        <v>175</v>
      </c>
      <c r="Y47" s="55">
        <v>0.5</v>
      </c>
      <c r="Z47" s="57" t="s">
        <v>11</v>
      </c>
      <c r="AA47" s="55">
        <v>256</v>
      </c>
      <c r="AB47" s="57" t="s">
        <v>173</v>
      </c>
      <c r="AC47" s="55">
        <v>2</v>
      </c>
      <c r="AD47" s="57" t="s">
        <v>176</v>
      </c>
      <c r="AE47" s="55">
        <v>1</v>
      </c>
    </row>
    <row r="48" spans="1:31" x14ac:dyDescent="0.2">
      <c r="A48">
        <v>386</v>
      </c>
      <c r="B48" s="1" t="s">
        <v>174</v>
      </c>
      <c r="C48">
        <v>1</v>
      </c>
      <c r="D48" s="12" t="s">
        <v>104</v>
      </c>
      <c r="E48" s="19" t="s">
        <v>105</v>
      </c>
      <c r="F48" s="19">
        <v>1</v>
      </c>
      <c r="G48" s="12" t="s">
        <v>180</v>
      </c>
      <c r="H48" t="s">
        <v>8</v>
      </c>
      <c r="I48">
        <v>2</v>
      </c>
      <c r="J48" s="31" t="s">
        <v>11</v>
      </c>
      <c r="K48" s="1">
        <v>0.12</v>
      </c>
      <c r="L48" s="31" t="s">
        <v>173</v>
      </c>
      <c r="M48" s="1">
        <v>0.5</v>
      </c>
      <c r="N48" s="31" t="s">
        <v>93</v>
      </c>
      <c r="O48" s="1">
        <v>2</v>
      </c>
      <c r="P48" s="31" t="s">
        <v>173</v>
      </c>
      <c r="Q48" s="1">
        <v>0.25</v>
      </c>
      <c r="R48" s="31" t="s">
        <v>175</v>
      </c>
      <c r="S48" s="1">
        <v>2</v>
      </c>
      <c r="T48" s="31" t="s">
        <v>11</v>
      </c>
      <c r="U48" s="1">
        <v>0.25</v>
      </c>
      <c r="V48" s="31" t="s">
        <v>173</v>
      </c>
      <c r="W48" s="1">
        <v>1</v>
      </c>
      <c r="X48" s="31" t="s">
        <v>175</v>
      </c>
      <c r="Y48" s="1">
        <v>0.5</v>
      </c>
      <c r="Z48" s="31" t="s">
        <v>11</v>
      </c>
      <c r="AA48" s="1">
        <v>256</v>
      </c>
      <c r="AB48" s="31" t="s">
        <v>173</v>
      </c>
      <c r="AC48" s="1">
        <v>2</v>
      </c>
      <c r="AD48" s="31" t="s">
        <v>176</v>
      </c>
      <c r="AE48" s="1">
        <v>1</v>
      </c>
    </row>
    <row r="49" spans="1:31" x14ac:dyDescent="0.2">
      <c r="A49">
        <v>460</v>
      </c>
      <c r="B49" s="1" t="s">
        <v>174</v>
      </c>
      <c r="C49">
        <v>2</v>
      </c>
      <c r="D49" s="12" t="s">
        <v>104</v>
      </c>
      <c r="E49" s="19" t="s">
        <v>105</v>
      </c>
      <c r="F49" s="19">
        <v>1</v>
      </c>
      <c r="G49" s="12" t="s">
        <v>180</v>
      </c>
      <c r="H49" t="s">
        <v>8</v>
      </c>
      <c r="I49">
        <v>3</v>
      </c>
      <c r="J49" s="31" t="s">
        <v>173</v>
      </c>
      <c r="K49" s="1">
        <v>0.12</v>
      </c>
      <c r="L49" s="31" t="s">
        <v>173</v>
      </c>
      <c r="M49" s="1">
        <v>0.5</v>
      </c>
      <c r="N49" s="31" t="s">
        <v>93</v>
      </c>
      <c r="O49" s="1">
        <v>2</v>
      </c>
      <c r="P49" s="31" t="s">
        <v>173</v>
      </c>
      <c r="Q49" s="1">
        <v>0.25</v>
      </c>
      <c r="R49" s="31" t="s">
        <v>175</v>
      </c>
      <c r="S49" s="1">
        <v>2</v>
      </c>
      <c r="T49" s="31" t="s">
        <v>173</v>
      </c>
      <c r="U49" s="1">
        <v>0.12</v>
      </c>
      <c r="V49" s="31" t="s">
        <v>173</v>
      </c>
      <c r="W49" s="1">
        <v>1</v>
      </c>
      <c r="X49" s="31" t="s">
        <v>175</v>
      </c>
      <c r="Y49" s="1">
        <v>0.5</v>
      </c>
      <c r="Z49" s="31" t="s">
        <v>173</v>
      </c>
      <c r="AA49" s="1">
        <v>256</v>
      </c>
      <c r="AB49" s="31" t="s">
        <v>173</v>
      </c>
      <c r="AC49" s="1">
        <v>2</v>
      </c>
      <c r="AD49" s="31" t="s">
        <v>176</v>
      </c>
      <c r="AE49" s="1">
        <v>1</v>
      </c>
    </row>
    <row r="50" spans="1:31" x14ac:dyDescent="0.2">
      <c r="A50">
        <v>618</v>
      </c>
      <c r="B50" s="1" t="s">
        <v>174</v>
      </c>
      <c r="C50">
        <v>3</v>
      </c>
      <c r="D50" s="12" t="s">
        <v>108</v>
      </c>
      <c r="E50" s="19" t="s">
        <v>338</v>
      </c>
      <c r="F50" s="19">
        <v>1</v>
      </c>
      <c r="G50" s="12" t="s">
        <v>180</v>
      </c>
      <c r="H50" t="s">
        <v>11</v>
      </c>
      <c r="I50">
        <v>4</v>
      </c>
      <c r="J50" s="31" t="s">
        <v>11</v>
      </c>
      <c r="K50" s="1">
        <v>0.12</v>
      </c>
      <c r="L50" s="31" t="s">
        <v>173</v>
      </c>
      <c r="M50" s="1">
        <v>0.5</v>
      </c>
      <c r="N50" s="31" t="s">
        <v>93</v>
      </c>
      <c r="O50" s="1">
        <v>2</v>
      </c>
      <c r="P50" s="31" t="s">
        <v>173</v>
      </c>
      <c r="Q50" s="1">
        <v>0.25</v>
      </c>
      <c r="R50" s="31" t="s">
        <v>175</v>
      </c>
      <c r="S50" s="1">
        <v>2</v>
      </c>
      <c r="T50" s="31" t="s">
        <v>11</v>
      </c>
      <c r="U50" s="1">
        <v>0.5</v>
      </c>
      <c r="V50" s="31" t="s">
        <v>173</v>
      </c>
      <c r="W50" s="1">
        <v>1</v>
      </c>
      <c r="X50" s="31" t="s">
        <v>175</v>
      </c>
      <c r="Y50" s="1">
        <v>0.5</v>
      </c>
      <c r="Z50" s="31" t="s">
        <v>11</v>
      </c>
      <c r="AA50" s="1">
        <v>256</v>
      </c>
      <c r="AB50" s="31" t="s">
        <v>173</v>
      </c>
      <c r="AC50" s="1">
        <v>2</v>
      </c>
      <c r="AD50" s="31" t="s">
        <v>176</v>
      </c>
      <c r="AE50" s="1">
        <v>1</v>
      </c>
    </row>
    <row r="51" spans="1:31" x14ac:dyDescent="0.2">
      <c r="A51">
        <v>641</v>
      </c>
      <c r="B51" s="1" t="s">
        <v>174</v>
      </c>
      <c r="C51">
        <v>1</v>
      </c>
      <c r="D51" s="12" t="s">
        <v>104</v>
      </c>
      <c r="E51" s="19" t="s">
        <v>105</v>
      </c>
      <c r="F51" s="19">
        <v>1</v>
      </c>
      <c r="G51" s="12" t="s">
        <v>180</v>
      </c>
      <c r="H51" t="s">
        <v>8</v>
      </c>
      <c r="I51">
        <v>5</v>
      </c>
      <c r="J51" s="31" t="s">
        <v>11</v>
      </c>
      <c r="K51" s="1">
        <v>0.12</v>
      </c>
      <c r="L51" s="31" t="s">
        <v>173</v>
      </c>
      <c r="M51" s="1">
        <v>0.5</v>
      </c>
      <c r="N51" s="31" t="s">
        <v>93</v>
      </c>
      <c r="O51" s="1">
        <v>2</v>
      </c>
      <c r="P51" s="31" t="s">
        <v>173</v>
      </c>
      <c r="Q51" s="1">
        <v>0.25</v>
      </c>
      <c r="R51" s="31" t="s">
        <v>175</v>
      </c>
      <c r="S51" s="1">
        <v>2</v>
      </c>
      <c r="T51" s="31" t="s">
        <v>11</v>
      </c>
      <c r="U51" s="1">
        <v>0.5</v>
      </c>
      <c r="V51" s="31" t="s">
        <v>173</v>
      </c>
      <c r="W51" s="1">
        <v>1</v>
      </c>
      <c r="X51" s="31" t="s">
        <v>175</v>
      </c>
      <c r="Y51" s="1">
        <v>0.5</v>
      </c>
      <c r="Z51" s="31" t="s">
        <v>11</v>
      </c>
      <c r="AA51" s="1">
        <v>256</v>
      </c>
      <c r="AB51" s="31" t="s">
        <v>173</v>
      </c>
      <c r="AC51" s="1">
        <v>2</v>
      </c>
      <c r="AD51" s="31" t="s">
        <v>176</v>
      </c>
      <c r="AE51" s="1">
        <v>1</v>
      </c>
    </row>
    <row r="52" spans="1:31" x14ac:dyDescent="0.2">
      <c r="A52">
        <v>1053</v>
      </c>
      <c r="B52" s="1" t="s">
        <v>174</v>
      </c>
      <c r="C52">
        <v>2</v>
      </c>
      <c r="D52" s="12" t="s">
        <v>104</v>
      </c>
      <c r="E52" s="19" t="s">
        <v>105</v>
      </c>
      <c r="F52" s="19">
        <v>1</v>
      </c>
      <c r="G52" s="12" t="s">
        <v>180</v>
      </c>
      <c r="H52" t="s">
        <v>11</v>
      </c>
      <c r="I52">
        <v>6</v>
      </c>
      <c r="J52" s="31" t="s">
        <v>11</v>
      </c>
      <c r="K52" s="1">
        <v>0.12</v>
      </c>
      <c r="L52" s="31" t="s">
        <v>173</v>
      </c>
      <c r="M52" s="1">
        <v>0.5</v>
      </c>
      <c r="N52" s="31" t="s">
        <v>93</v>
      </c>
      <c r="O52" s="1">
        <v>2</v>
      </c>
      <c r="P52" s="31" t="s">
        <v>173</v>
      </c>
      <c r="Q52" s="1">
        <v>0.25</v>
      </c>
      <c r="R52" s="31" t="s">
        <v>175</v>
      </c>
      <c r="S52" s="1">
        <v>2</v>
      </c>
      <c r="T52" s="31" t="s">
        <v>11</v>
      </c>
      <c r="U52" s="1">
        <v>0.25</v>
      </c>
      <c r="V52" s="31" t="s">
        <v>173</v>
      </c>
      <c r="W52" s="1">
        <v>1</v>
      </c>
      <c r="X52" s="31" t="s">
        <v>175</v>
      </c>
      <c r="Y52" s="1">
        <v>0.5</v>
      </c>
      <c r="Z52" s="31" t="s">
        <v>11</v>
      </c>
      <c r="AA52" s="1">
        <v>256</v>
      </c>
      <c r="AB52" s="31" t="s">
        <v>173</v>
      </c>
      <c r="AC52" s="1">
        <v>2</v>
      </c>
      <c r="AD52" s="31" t="s">
        <v>176</v>
      </c>
      <c r="AE52" s="1">
        <v>1</v>
      </c>
    </row>
    <row r="53" spans="1:31" x14ac:dyDescent="0.2">
      <c r="A53">
        <v>1085</v>
      </c>
      <c r="B53" s="1" t="s">
        <v>174</v>
      </c>
      <c r="C53">
        <v>3</v>
      </c>
      <c r="D53" s="12" t="s">
        <v>104</v>
      </c>
      <c r="E53" s="19" t="s">
        <v>105</v>
      </c>
      <c r="F53" s="19">
        <v>1</v>
      </c>
      <c r="G53" s="12" t="s">
        <v>180</v>
      </c>
      <c r="H53" t="s">
        <v>11</v>
      </c>
      <c r="I53">
        <v>7</v>
      </c>
      <c r="J53" s="31" t="s">
        <v>173</v>
      </c>
      <c r="K53" s="1">
        <v>0.25</v>
      </c>
      <c r="L53" s="31" t="s">
        <v>173</v>
      </c>
      <c r="M53" s="1">
        <v>0.5</v>
      </c>
      <c r="N53" s="31" t="s">
        <v>93</v>
      </c>
      <c r="O53" s="1">
        <v>2</v>
      </c>
      <c r="P53" s="31" t="s">
        <v>173</v>
      </c>
      <c r="Q53" s="1">
        <v>0.25</v>
      </c>
      <c r="R53" s="31" t="s">
        <v>175</v>
      </c>
      <c r="S53" s="1">
        <v>2</v>
      </c>
      <c r="T53" s="31" t="s">
        <v>173</v>
      </c>
      <c r="U53" s="1">
        <v>0.12</v>
      </c>
      <c r="V53" s="31" t="s">
        <v>173</v>
      </c>
      <c r="W53" s="1">
        <v>1</v>
      </c>
      <c r="X53" s="31" t="s">
        <v>175</v>
      </c>
      <c r="Y53" s="1">
        <v>0.5</v>
      </c>
      <c r="Z53" s="31" t="s">
        <v>11</v>
      </c>
      <c r="AA53" s="1">
        <v>256</v>
      </c>
      <c r="AB53" s="31" t="s">
        <v>173</v>
      </c>
      <c r="AC53" s="1">
        <v>2</v>
      </c>
      <c r="AD53" s="31" t="s">
        <v>176</v>
      </c>
      <c r="AE53" s="1">
        <v>1</v>
      </c>
    </row>
    <row r="54" spans="1:31" x14ac:dyDescent="0.2">
      <c r="A54">
        <v>1864</v>
      </c>
      <c r="B54" s="1" t="s">
        <v>174</v>
      </c>
      <c r="C54">
        <v>3</v>
      </c>
      <c r="D54" s="12" t="s">
        <v>104</v>
      </c>
      <c r="E54" s="19" t="s">
        <v>105</v>
      </c>
      <c r="F54" s="19">
        <v>1</v>
      </c>
      <c r="G54" s="12" t="s">
        <v>180</v>
      </c>
      <c r="H54" t="s">
        <v>8</v>
      </c>
      <c r="I54">
        <v>8</v>
      </c>
      <c r="J54" s="31" t="s">
        <v>11</v>
      </c>
      <c r="K54" s="1">
        <v>0.12</v>
      </c>
      <c r="L54" s="31" t="s">
        <v>173</v>
      </c>
      <c r="M54" s="1">
        <v>0.5</v>
      </c>
      <c r="N54" s="31" t="s">
        <v>93</v>
      </c>
      <c r="O54" s="1">
        <v>2</v>
      </c>
      <c r="P54" s="31" t="s">
        <v>173</v>
      </c>
      <c r="Q54" s="1">
        <v>0.25</v>
      </c>
      <c r="R54" s="31" t="s">
        <v>175</v>
      </c>
      <c r="S54" s="1">
        <v>2</v>
      </c>
      <c r="T54" s="31" t="s">
        <v>11</v>
      </c>
      <c r="U54" s="1">
        <v>0.25</v>
      </c>
      <c r="V54" s="31" t="s">
        <v>173</v>
      </c>
      <c r="W54" s="1">
        <v>1</v>
      </c>
      <c r="X54" s="31" t="s">
        <v>175</v>
      </c>
      <c r="Y54" s="1">
        <v>0.5</v>
      </c>
      <c r="Z54" s="31" t="s">
        <v>11</v>
      </c>
      <c r="AA54" s="1">
        <v>256</v>
      </c>
      <c r="AB54" s="31" t="s">
        <v>173</v>
      </c>
      <c r="AC54" s="1">
        <v>2</v>
      </c>
      <c r="AD54" s="31" t="s">
        <v>176</v>
      </c>
      <c r="AE54" s="1">
        <v>1</v>
      </c>
    </row>
    <row r="55" spans="1:31" x14ac:dyDescent="0.2">
      <c r="A55">
        <v>2615</v>
      </c>
      <c r="B55" s="1" t="s">
        <v>174</v>
      </c>
      <c r="C55">
        <v>2</v>
      </c>
      <c r="D55" s="12" t="s">
        <v>104</v>
      </c>
      <c r="E55" s="19" t="s">
        <v>105</v>
      </c>
      <c r="F55" s="19">
        <v>1</v>
      </c>
      <c r="G55" s="12" t="s">
        <v>180</v>
      </c>
      <c r="H55" t="s">
        <v>11</v>
      </c>
      <c r="I55">
        <v>9</v>
      </c>
      <c r="J55" s="31" t="s">
        <v>11</v>
      </c>
      <c r="K55" s="1">
        <v>0.12</v>
      </c>
      <c r="L55" s="31" t="s">
        <v>173</v>
      </c>
      <c r="M55" s="1">
        <v>0.5</v>
      </c>
      <c r="N55" s="31" t="s">
        <v>93</v>
      </c>
      <c r="O55" s="1">
        <v>2</v>
      </c>
      <c r="P55" s="31" t="s">
        <v>173</v>
      </c>
      <c r="Q55" s="1">
        <v>0.25</v>
      </c>
      <c r="R55" s="31" t="s">
        <v>175</v>
      </c>
      <c r="S55" s="1">
        <v>2</v>
      </c>
      <c r="T55" s="31" t="s">
        <v>11</v>
      </c>
      <c r="U55" s="1">
        <v>0.25</v>
      </c>
      <c r="V55" s="31" t="s">
        <v>173</v>
      </c>
      <c r="W55" s="1">
        <v>1</v>
      </c>
      <c r="X55" s="31" t="s">
        <v>175</v>
      </c>
      <c r="Y55" s="1">
        <v>0.5</v>
      </c>
      <c r="Z55" s="31" t="s">
        <v>11</v>
      </c>
      <c r="AA55" s="1">
        <v>256</v>
      </c>
      <c r="AB55" s="31" t="s">
        <v>173</v>
      </c>
      <c r="AC55" s="1">
        <v>2</v>
      </c>
      <c r="AD55" s="31" t="s">
        <v>176</v>
      </c>
      <c r="AE55" s="1">
        <v>1</v>
      </c>
    </row>
    <row r="56" spans="1:31" x14ac:dyDescent="0.2">
      <c r="A56">
        <v>3286</v>
      </c>
      <c r="B56" s="1" t="s">
        <v>174</v>
      </c>
      <c r="C56">
        <v>3</v>
      </c>
      <c r="D56" s="12" t="s">
        <v>104</v>
      </c>
      <c r="E56" s="19" t="s">
        <v>105</v>
      </c>
      <c r="F56" s="19">
        <v>1</v>
      </c>
      <c r="G56" s="12" t="s">
        <v>180</v>
      </c>
      <c r="H56" t="s">
        <v>8</v>
      </c>
      <c r="I56">
        <v>10</v>
      </c>
      <c r="J56" s="31" t="s">
        <v>11</v>
      </c>
      <c r="K56" s="1">
        <v>0.12</v>
      </c>
      <c r="L56" s="31" t="s">
        <v>173</v>
      </c>
      <c r="M56" s="1">
        <v>0.5</v>
      </c>
      <c r="N56" s="31" t="s">
        <v>93</v>
      </c>
      <c r="O56" s="1">
        <v>2</v>
      </c>
      <c r="P56" s="31" t="s">
        <v>173</v>
      </c>
      <c r="Q56" s="1">
        <v>0.25</v>
      </c>
      <c r="R56" s="31" t="s">
        <v>175</v>
      </c>
      <c r="S56" s="1">
        <v>2</v>
      </c>
      <c r="T56" s="31" t="s">
        <v>11</v>
      </c>
      <c r="U56" s="1">
        <v>0.25</v>
      </c>
      <c r="V56" s="31" t="s">
        <v>173</v>
      </c>
      <c r="W56" s="1">
        <v>1</v>
      </c>
      <c r="X56" s="31" t="s">
        <v>175</v>
      </c>
      <c r="Y56" s="1">
        <v>0.5</v>
      </c>
      <c r="Z56" s="31" t="s">
        <v>11</v>
      </c>
      <c r="AA56" s="1">
        <v>256</v>
      </c>
      <c r="AB56" s="31" t="s">
        <v>173</v>
      </c>
      <c r="AC56" s="1">
        <v>2</v>
      </c>
      <c r="AD56" s="31" t="s">
        <v>176</v>
      </c>
      <c r="AE56" s="1">
        <v>1</v>
      </c>
    </row>
    <row r="57" spans="1:31" x14ac:dyDescent="0.2">
      <c r="A57" s="39">
        <v>3414</v>
      </c>
      <c r="B57" s="1" t="s">
        <v>174</v>
      </c>
      <c r="C57" s="39">
        <v>3</v>
      </c>
      <c r="D57" s="46" t="s">
        <v>104</v>
      </c>
      <c r="E57" s="47" t="s">
        <v>105</v>
      </c>
      <c r="F57" s="47">
        <v>1</v>
      </c>
      <c r="G57" s="12" t="s">
        <v>180</v>
      </c>
      <c r="H57" s="39" t="s">
        <v>8</v>
      </c>
      <c r="I57" s="39">
        <v>11</v>
      </c>
      <c r="J57" s="56" t="s">
        <v>11</v>
      </c>
      <c r="K57" s="41">
        <v>0.25</v>
      </c>
      <c r="L57" s="56" t="s">
        <v>173</v>
      </c>
      <c r="M57" s="41">
        <v>0.5</v>
      </c>
      <c r="N57" s="56" t="s">
        <v>93</v>
      </c>
      <c r="O57" s="41">
        <v>2</v>
      </c>
      <c r="P57" s="56" t="s">
        <v>173</v>
      </c>
      <c r="Q57" s="41">
        <v>0.25</v>
      </c>
      <c r="R57" s="56" t="s">
        <v>175</v>
      </c>
      <c r="S57" s="41">
        <v>2</v>
      </c>
      <c r="T57" s="56" t="s">
        <v>11</v>
      </c>
      <c r="U57" s="41">
        <v>0.25</v>
      </c>
      <c r="V57" s="56" t="s">
        <v>173</v>
      </c>
      <c r="W57" s="41">
        <v>1</v>
      </c>
      <c r="X57" s="56" t="s">
        <v>175</v>
      </c>
      <c r="Y57" s="41">
        <v>0.5</v>
      </c>
      <c r="Z57" s="56" t="s">
        <v>11</v>
      </c>
      <c r="AA57" s="41">
        <v>256</v>
      </c>
      <c r="AB57" s="56" t="s">
        <v>173</v>
      </c>
      <c r="AC57" s="41">
        <v>2</v>
      </c>
      <c r="AD57" s="56" t="s">
        <v>176</v>
      </c>
      <c r="AE57" s="41">
        <v>1</v>
      </c>
    </row>
    <row r="58" spans="1:31" x14ac:dyDescent="0.2">
      <c r="A58" s="39">
        <v>3414</v>
      </c>
      <c r="B58" s="1" t="s">
        <v>174</v>
      </c>
      <c r="C58" s="39">
        <v>3</v>
      </c>
      <c r="D58" s="46" t="s">
        <v>104</v>
      </c>
      <c r="E58" s="47" t="s">
        <v>105</v>
      </c>
      <c r="F58" s="47">
        <v>1</v>
      </c>
      <c r="G58" s="12" t="s">
        <v>180</v>
      </c>
      <c r="H58" s="39" t="s">
        <v>11</v>
      </c>
      <c r="I58" s="39">
        <v>12</v>
      </c>
      <c r="J58" s="56" t="s">
        <v>11</v>
      </c>
      <c r="K58" s="41">
        <v>0.25</v>
      </c>
      <c r="L58" s="56" t="s">
        <v>173</v>
      </c>
      <c r="M58" s="41">
        <v>1</v>
      </c>
      <c r="N58" s="56" t="s">
        <v>93</v>
      </c>
      <c r="O58" s="41">
        <v>2</v>
      </c>
      <c r="P58" s="56" t="s">
        <v>11</v>
      </c>
      <c r="Q58" s="41">
        <v>4</v>
      </c>
      <c r="R58" s="56" t="s">
        <v>175</v>
      </c>
      <c r="S58" s="41">
        <v>2</v>
      </c>
      <c r="T58" s="56" t="s">
        <v>11</v>
      </c>
      <c r="U58" s="41">
        <v>0.5</v>
      </c>
      <c r="V58" s="56" t="s">
        <v>173</v>
      </c>
      <c r="W58" s="41">
        <v>1</v>
      </c>
      <c r="X58" s="56" t="s">
        <v>175</v>
      </c>
      <c r="Y58" s="41">
        <v>0.5</v>
      </c>
      <c r="Z58" s="56" t="s">
        <v>11</v>
      </c>
      <c r="AA58" s="41">
        <v>256</v>
      </c>
      <c r="AB58" s="56" t="s">
        <v>173</v>
      </c>
      <c r="AC58" s="41">
        <v>2</v>
      </c>
      <c r="AD58" s="56" t="s">
        <v>176</v>
      </c>
      <c r="AE58" s="41">
        <v>1</v>
      </c>
    </row>
    <row r="59" spans="1:31" x14ac:dyDescent="0.2">
      <c r="A59">
        <v>3646</v>
      </c>
      <c r="B59" s="1" t="s">
        <v>174</v>
      </c>
      <c r="C59">
        <v>3</v>
      </c>
      <c r="D59" s="12" t="s">
        <v>104</v>
      </c>
      <c r="E59" s="19" t="s">
        <v>105</v>
      </c>
      <c r="F59" s="19">
        <v>1</v>
      </c>
      <c r="G59" s="12" t="s">
        <v>180</v>
      </c>
      <c r="H59" t="s">
        <v>11</v>
      </c>
      <c r="I59">
        <v>13</v>
      </c>
      <c r="J59" s="31" t="s">
        <v>11</v>
      </c>
      <c r="K59" s="1">
        <v>0.25</v>
      </c>
      <c r="L59" s="31" t="s">
        <v>173</v>
      </c>
      <c r="M59" s="1">
        <v>0.5</v>
      </c>
      <c r="N59" s="31" t="s">
        <v>93</v>
      </c>
      <c r="O59" s="1">
        <v>2</v>
      </c>
      <c r="P59" s="31" t="s">
        <v>173</v>
      </c>
      <c r="Q59" s="1">
        <v>0.25</v>
      </c>
      <c r="R59" s="31" t="s">
        <v>175</v>
      </c>
      <c r="S59" s="1">
        <v>2</v>
      </c>
      <c r="T59" s="31" t="s">
        <v>11</v>
      </c>
      <c r="U59" s="1">
        <v>0.5</v>
      </c>
      <c r="V59" s="31" t="s">
        <v>173</v>
      </c>
      <c r="W59" s="1">
        <v>1</v>
      </c>
      <c r="X59" s="31" t="s">
        <v>175</v>
      </c>
      <c r="Y59" s="1">
        <v>0.5</v>
      </c>
      <c r="Z59" s="31" t="s">
        <v>11</v>
      </c>
      <c r="AA59" s="1">
        <v>256</v>
      </c>
      <c r="AB59" s="31" t="s">
        <v>173</v>
      </c>
      <c r="AC59" s="1">
        <v>2</v>
      </c>
      <c r="AD59" s="31" t="s">
        <v>176</v>
      </c>
      <c r="AE59" s="1">
        <v>1</v>
      </c>
    </row>
    <row r="60" spans="1:31" x14ac:dyDescent="0.2">
      <c r="A60">
        <v>3845</v>
      </c>
      <c r="B60" s="1" t="s">
        <v>174</v>
      </c>
      <c r="C60">
        <v>1</v>
      </c>
      <c r="D60" s="12" t="s">
        <v>104</v>
      </c>
      <c r="E60" s="19" t="s">
        <v>105</v>
      </c>
      <c r="F60" s="19">
        <v>1</v>
      </c>
      <c r="G60" s="12" t="s">
        <v>180</v>
      </c>
      <c r="H60" t="s">
        <v>11</v>
      </c>
      <c r="I60">
        <v>14</v>
      </c>
      <c r="J60" s="31" t="s">
        <v>11</v>
      </c>
      <c r="K60" s="1">
        <v>0.25</v>
      </c>
      <c r="L60" s="31" t="s">
        <v>173</v>
      </c>
      <c r="M60" s="1">
        <v>0.5</v>
      </c>
      <c r="N60" s="31" t="s">
        <v>93</v>
      </c>
      <c r="O60" s="1">
        <v>2</v>
      </c>
      <c r="P60" s="31" t="s">
        <v>173</v>
      </c>
      <c r="Q60" s="1">
        <v>0.25</v>
      </c>
      <c r="R60" s="31" t="s">
        <v>175</v>
      </c>
      <c r="S60" s="1">
        <v>2</v>
      </c>
      <c r="T60" s="31" t="s">
        <v>11</v>
      </c>
      <c r="U60" s="1">
        <v>0.5</v>
      </c>
      <c r="V60" s="31" t="s">
        <v>173</v>
      </c>
      <c r="W60" s="1">
        <v>1</v>
      </c>
      <c r="X60" s="31" t="s">
        <v>175</v>
      </c>
      <c r="Y60" s="1">
        <v>0.5</v>
      </c>
      <c r="Z60" s="31" t="s">
        <v>11</v>
      </c>
      <c r="AA60" s="1">
        <v>256</v>
      </c>
      <c r="AB60" s="31" t="s">
        <v>173</v>
      </c>
      <c r="AC60" s="1">
        <v>2</v>
      </c>
      <c r="AD60" s="31" t="s">
        <v>176</v>
      </c>
      <c r="AE60" s="1">
        <v>1</v>
      </c>
    </row>
    <row r="61" spans="1:31" x14ac:dyDescent="0.2">
      <c r="A61">
        <v>3876</v>
      </c>
      <c r="B61" s="1" t="s">
        <v>174</v>
      </c>
      <c r="C61">
        <v>1</v>
      </c>
      <c r="D61" s="12" t="s">
        <v>104</v>
      </c>
      <c r="E61" s="19" t="s">
        <v>105</v>
      </c>
      <c r="F61" s="19">
        <v>1</v>
      </c>
      <c r="G61" s="12" t="s">
        <v>180</v>
      </c>
      <c r="H61" t="s">
        <v>11</v>
      </c>
      <c r="I61">
        <v>15</v>
      </c>
      <c r="J61" s="31" t="s">
        <v>173</v>
      </c>
      <c r="K61" s="1">
        <v>0.12</v>
      </c>
      <c r="L61" s="31" t="s">
        <v>173</v>
      </c>
      <c r="M61" s="1">
        <v>0.5</v>
      </c>
      <c r="N61" s="31" t="s">
        <v>93</v>
      </c>
      <c r="O61" s="1">
        <v>2</v>
      </c>
      <c r="P61" s="31" t="s">
        <v>173</v>
      </c>
      <c r="Q61" s="1">
        <v>0.25</v>
      </c>
      <c r="R61" s="31" t="s">
        <v>175</v>
      </c>
      <c r="S61" s="1">
        <v>2</v>
      </c>
      <c r="T61" s="31" t="s">
        <v>173</v>
      </c>
      <c r="U61" s="1">
        <v>0.12</v>
      </c>
      <c r="V61" s="31" t="s">
        <v>173</v>
      </c>
      <c r="W61" s="1">
        <v>1</v>
      </c>
      <c r="X61" s="31" t="s">
        <v>175</v>
      </c>
      <c r="Y61" s="1">
        <v>0.5</v>
      </c>
      <c r="Z61" s="31" t="s">
        <v>173</v>
      </c>
      <c r="AA61" s="1">
        <v>256</v>
      </c>
      <c r="AB61" s="31" t="s">
        <v>173</v>
      </c>
      <c r="AC61" s="1">
        <v>2</v>
      </c>
      <c r="AD61" s="31" t="s">
        <v>176</v>
      </c>
      <c r="AE61" s="1">
        <v>1</v>
      </c>
    </row>
    <row r="62" spans="1:31" x14ac:dyDescent="0.2">
      <c r="A62">
        <v>4129</v>
      </c>
      <c r="B62" s="1" t="s">
        <v>174</v>
      </c>
      <c r="C62">
        <v>3</v>
      </c>
      <c r="D62" s="12" t="s">
        <v>104</v>
      </c>
      <c r="E62" s="19" t="s">
        <v>105</v>
      </c>
      <c r="F62" s="19">
        <v>1</v>
      </c>
      <c r="G62" s="12" t="s">
        <v>180</v>
      </c>
      <c r="H62" t="s">
        <v>8</v>
      </c>
      <c r="I62">
        <v>16</v>
      </c>
      <c r="J62" s="31" t="s">
        <v>11</v>
      </c>
      <c r="K62" s="1">
        <v>0.25</v>
      </c>
      <c r="L62" s="31" t="s">
        <v>173</v>
      </c>
      <c r="M62" s="1">
        <v>0.5</v>
      </c>
      <c r="N62" s="31" t="s">
        <v>93</v>
      </c>
      <c r="O62" s="1">
        <v>2</v>
      </c>
      <c r="P62" s="31" t="s">
        <v>173</v>
      </c>
      <c r="Q62" s="1">
        <v>0.25</v>
      </c>
      <c r="R62" s="31" t="s">
        <v>175</v>
      </c>
      <c r="S62" s="1">
        <v>2</v>
      </c>
      <c r="T62" s="31" t="s">
        <v>11</v>
      </c>
      <c r="U62" s="1">
        <v>0.25</v>
      </c>
      <c r="V62" s="31" t="s">
        <v>173</v>
      </c>
      <c r="W62" s="1">
        <v>1</v>
      </c>
      <c r="X62" s="31" t="s">
        <v>175</v>
      </c>
      <c r="Y62" s="1">
        <v>0.5</v>
      </c>
      <c r="Z62" s="31" t="s">
        <v>11</v>
      </c>
      <c r="AA62" s="1">
        <v>256</v>
      </c>
      <c r="AB62" s="31" t="s">
        <v>173</v>
      </c>
      <c r="AC62" s="1">
        <v>2</v>
      </c>
      <c r="AD62" s="31" t="s">
        <v>176</v>
      </c>
      <c r="AE62" s="1">
        <v>1</v>
      </c>
    </row>
    <row r="63" spans="1:31" x14ac:dyDescent="0.2">
      <c r="A63">
        <v>4323</v>
      </c>
      <c r="B63" s="1" t="s">
        <v>174</v>
      </c>
      <c r="C63">
        <v>1</v>
      </c>
      <c r="D63" s="12" t="s">
        <v>104</v>
      </c>
      <c r="E63" s="19" t="s">
        <v>105</v>
      </c>
      <c r="F63" s="19">
        <v>1</v>
      </c>
      <c r="G63" s="12" t="s">
        <v>180</v>
      </c>
      <c r="H63" t="s">
        <v>8</v>
      </c>
      <c r="I63">
        <v>17</v>
      </c>
      <c r="J63" s="31" t="s">
        <v>11</v>
      </c>
      <c r="K63" s="1">
        <v>0.25</v>
      </c>
      <c r="L63" s="31" t="s">
        <v>173</v>
      </c>
      <c r="M63" s="1">
        <v>0.5</v>
      </c>
      <c r="N63" s="31" t="s">
        <v>93</v>
      </c>
      <c r="O63" s="1">
        <v>2</v>
      </c>
      <c r="P63" s="31" t="s">
        <v>173</v>
      </c>
      <c r="Q63" s="1">
        <v>0.25</v>
      </c>
      <c r="R63" s="31" t="s">
        <v>175</v>
      </c>
      <c r="S63" s="1">
        <v>2</v>
      </c>
      <c r="T63" s="31" t="s">
        <v>11</v>
      </c>
      <c r="U63" s="1">
        <v>2</v>
      </c>
      <c r="V63" s="31" t="s">
        <v>173</v>
      </c>
      <c r="W63" s="1">
        <v>1</v>
      </c>
      <c r="X63" s="31" t="s">
        <v>175</v>
      </c>
      <c r="Y63" s="1">
        <v>0.5</v>
      </c>
      <c r="Z63" s="31" t="s">
        <v>11</v>
      </c>
      <c r="AA63" s="1">
        <v>256</v>
      </c>
      <c r="AB63" s="31" t="s">
        <v>177</v>
      </c>
      <c r="AC63" s="1">
        <v>8</v>
      </c>
      <c r="AD63" s="31" t="s">
        <v>176</v>
      </c>
      <c r="AE63" s="1">
        <v>1</v>
      </c>
    </row>
    <row r="64" spans="1:31" s="39" customFormat="1" x14ac:dyDescent="0.2">
      <c r="A64">
        <v>4323</v>
      </c>
      <c r="B64" s="1" t="s">
        <v>174</v>
      </c>
      <c r="C64">
        <v>1</v>
      </c>
      <c r="D64" s="12" t="s">
        <v>104</v>
      </c>
      <c r="E64" s="19" t="s">
        <v>105</v>
      </c>
      <c r="F64" s="19">
        <v>1</v>
      </c>
      <c r="G64" s="12" t="s">
        <v>180</v>
      </c>
      <c r="H64" t="s">
        <v>11</v>
      </c>
      <c r="I64">
        <v>18</v>
      </c>
      <c r="J64" s="31" t="s">
        <v>173</v>
      </c>
      <c r="K64" s="1">
        <v>0.12</v>
      </c>
      <c r="L64" s="31" t="s">
        <v>173</v>
      </c>
      <c r="M64" s="1">
        <v>0.5</v>
      </c>
      <c r="N64" s="31" t="s">
        <v>93</v>
      </c>
      <c r="O64" s="1">
        <v>2</v>
      </c>
      <c r="P64" s="31" t="s">
        <v>173</v>
      </c>
      <c r="Q64" s="1">
        <v>0.25</v>
      </c>
      <c r="R64" s="31" t="s">
        <v>175</v>
      </c>
      <c r="S64" s="1">
        <v>2</v>
      </c>
      <c r="T64" s="31" t="s">
        <v>173</v>
      </c>
      <c r="U64" s="1">
        <v>0.12</v>
      </c>
      <c r="V64" s="31" t="s">
        <v>173</v>
      </c>
      <c r="W64" s="1">
        <v>1</v>
      </c>
      <c r="X64" s="31" t="s">
        <v>175</v>
      </c>
      <c r="Y64" s="1">
        <v>0.5</v>
      </c>
      <c r="Z64" s="31" t="s">
        <v>173</v>
      </c>
      <c r="AA64" s="1">
        <v>128</v>
      </c>
      <c r="AB64" s="31" t="s">
        <v>173</v>
      </c>
      <c r="AC64" s="1">
        <v>2</v>
      </c>
      <c r="AD64" s="31" t="s">
        <v>176</v>
      </c>
      <c r="AE64" s="1">
        <v>1</v>
      </c>
    </row>
    <row r="65" spans="1:31" x14ac:dyDescent="0.2">
      <c r="A65">
        <v>4436</v>
      </c>
      <c r="B65" s="1" t="s">
        <v>174</v>
      </c>
      <c r="C65">
        <v>3</v>
      </c>
      <c r="D65" s="12" t="s">
        <v>104</v>
      </c>
      <c r="E65" s="19" t="s">
        <v>105</v>
      </c>
      <c r="F65" s="19">
        <v>1</v>
      </c>
      <c r="G65" s="12" t="s">
        <v>180</v>
      </c>
      <c r="H65" t="s">
        <v>8</v>
      </c>
      <c r="I65">
        <v>19</v>
      </c>
      <c r="J65" s="31" t="s">
        <v>177</v>
      </c>
      <c r="K65" s="1">
        <v>0.5</v>
      </c>
      <c r="L65" s="31" t="s">
        <v>173</v>
      </c>
      <c r="M65" s="1">
        <v>0.5</v>
      </c>
      <c r="N65" s="31" t="s">
        <v>93</v>
      </c>
      <c r="O65" s="1">
        <v>2</v>
      </c>
      <c r="P65" s="31" t="s">
        <v>173</v>
      </c>
      <c r="Q65" s="1">
        <v>0.25</v>
      </c>
      <c r="R65" s="31" t="s">
        <v>175</v>
      </c>
      <c r="S65" s="1">
        <v>2</v>
      </c>
      <c r="T65" s="31" t="s">
        <v>11</v>
      </c>
      <c r="U65" s="1">
        <v>1</v>
      </c>
      <c r="V65" s="31" t="s">
        <v>173</v>
      </c>
      <c r="W65" s="1">
        <v>1</v>
      </c>
      <c r="X65" s="31" t="s">
        <v>175</v>
      </c>
      <c r="Y65" s="1">
        <v>0.5</v>
      </c>
      <c r="Z65" s="31" t="s">
        <v>11</v>
      </c>
      <c r="AA65" s="1">
        <v>256</v>
      </c>
      <c r="AB65" s="31" t="s">
        <v>173</v>
      </c>
      <c r="AC65" s="1">
        <v>4</v>
      </c>
      <c r="AD65" s="31" t="s">
        <v>176</v>
      </c>
      <c r="AE65" s="1">
        <v>1</v>
      </c>
    </row>
    <row r="66" spans="1:31" x14ac:dyDescent="0.2">
      <c r="A66">
        <v>4510</v>
      </c>
      <c r="B66" s="1" t="s">
        <v>174</v>
      </c>
      <c r="C66">
        <v>3</v>
      </c>
      <c r="D66" s="12" t="s">
        <v>108</v>
      </c>
      <c r="E66" s="19" t="s">
        <v>338</v>
      </c>
      <c r="F66" s="19">
        <v>1</v>
      </c>
      <c r="G66" s="12" t="s">
        <v>180</v>
      </c>
      <c r="H66" t="s">
        <v>11</v>
      </c>
      <c r="I66">
        <v>20</v>
      </c>
      <c r="J66" s="31" t="s">
        <v>11</v>
      </c>
      <c r="K66" s="1">
        <v>0.25</v>
      </c>
      <c r="L66" s="31" t="s">
        <v>173</v>
      </c>
      <c r="M66" s="1">
        <v>0.5</v>
      </c>
      <c r="N66" s="31" t="s">
        <v>93</v>
      </c>
      <c r="O66" s="1">
        <v>2</v>
      </c>
      <c r="P66" s="31" t="s">
        <v>173</v>
      </c>
      <c r="Q66" s="1">
        <v>0.25</v>
      </c>
      <c r="R66" s="31" t="s">
        <v>175</v>
      </c>
      <c r="S66" s="1">
        <v>2</v>
      </c>
      <c r="T66" s="31" t="s">
        <v>11</v>
      </c>
      <c r="U66" s="1">
        <v>1</v>
      </c>
      <c r="V66" s="31" t="s">
        <v>173</v>
      </c>
      <c r="W66" s="1">
        <v>1</v>
      </c>
      <c r="X66" s="31" t="s">
        <v>175</v>
      </c>
      <c r="Y66" s="1">
        <v>0.5</v>
      </c>
      <c r="Z66" s="31" t="s">
        <v>11</v>
      </c>
      <c r="AA66" s="1">
        <v>256</v>
      </c>
      <c r="AB66" s="31" t="s">
        <v>173</v>
      </c>
      <c r="AC66" s="1">
        <v>2</v>
      </c>
      <c r="AD66" s="31" t="s">
        <v>176</v>
      </c>
      <c r="AE66" s="1">
        <v>1</v>
      </c>
    </row>
    <row r="67" spans="1:31" x14ac:dyDescent="0.2">
      <c r="A67">
        <v>4763</v>
      </c>
      <c r="B67" s="1" t="s">
        <v>174</v>
      </c>
      <c r="C67">
        <v>3</v>
      </c>
      <c r="D67" s="12" t="s">
        <v>104</v>
      </c>
      <c r="E67" s="19" t="s">
        <v>105</v>
      </c>
      <c r="F67" s="19">
        <v>1</v>
      </c>
      <c r="G67" s="12" t="s">
        <v>180</v>
      </c>
      <c r="H67" t="s">
        <v>8</v>
      </c>
      <c r="I67">
        <v>21</v>
      </c>
      <c r="J67" s="31" t="s">
        <v>11</v>
      </c>
      <c r="K67" s="1">
        <v>0.12</v>
      </c>
      <c r="L67" s="31" t="s">
        <v>173</v>
      </c>
      <c r="M67" s="1">
        <v>0.5</v>
      </c>
      <c r="N67" s="31" t="s">
        <v>93</v>
      </c>
      <c r="O67" s="1">
        <v>2</v>
      </c>
      <c r="P67" s="31" t="s">
        <v>173</v>
      </c>
      <c r="Q67" s="1">
        <v>0.25</v>
      </c>
      <c r="R67" s="31" t="s">
        <v>175</v>
      </c>
      <c r="S67" s="1">
        <v>2</v>
      </c>
      <c r="T67" s="31" t="s">
        <v>11</v>
      </c>
      <c r="U67" s="1">
        <v>0.25</v>
      </c>
      <c r="V67" s="31" t="s">
        <v>173</v>
      </c>
      <c r="W67" s="1">
        <v>1</v>
      </c>
      <c r="X67" s="31" t="s">
        <v>175</v>
      </c>
      <c r="Y67" s="1">
        <v>0.5</v>
      </c>
      <c r="Z67" s="31" t="s">
        <v>173</v>
      </c>
      <c r="AA67" s="1">
        <v>64</v>
      </c>
      <c r="AB67" s="31" t="s">
        <v>173</v>
      </c>
      <c r="AC67" s="1">
        <v>2</v>
      </c>
      <c r="AD67" s="31" t="s">
        <v>176</v>
      </c>
      <c r="AE67" s="1">
        <v>1</v>
      </c>
    </row>
    <row r="68" spans="1:31" x14ac:dyDescent="0.2">
      <c r="A68">
        <v>4838</v>
      </c>
      <c r="B68" s="1" t="s">
        <v>174</v>
      </c>
      <c r="C68">
        <v>2</v>
      </c>
      <c r="D68" s="12" t="s">
        <v>104</v>
      </c>
      <c r="E68" s="19" t="s">
        <v>105</v>
      </c>
      <c r="F68" s="19">
        <v>1</v>
      </c>
      <c r="G68" s="12" t="s">
        <v>180</v>
      </c>
      <c r="H68" t="s">
        <v>8</v>
      </c>
      <c r="I68">
        <v>22</v>
      </c>
      <c r="J68" s="31" t="s">
        <v>11</v>
      </c>
      <c r="K68" s="1">
        <v>0.12</v>
      </c>
      <c r="L68" s="31" t="s">
        <v>173</v>
      </c>
      <c r="M68" s="1">
        <v>0.5</v>
      </c>
      <c r="N68" s="31" t="s">
        <v>93</v>
      </c>
      <c r="O68" s="1">
        <v>2</v>
      </c>
      <c r="P68" s="31" t="s">
        <v>173</v>
      </c>
      <c r="Q68" s="1">
        <v>0.25</v>
      </c>
      <c r="R68" s="31" t="s">
        <v>175</v>
      </c>
      <c r="S68" s="1">
        <v>2</v>
      </c>
      <c r="T68" s="31" t="s">
        <v>11</v>
      </c>
      <c r="U68" s="1">
        <v>0.25</v>
      </c>
      <c r="V68" s="31" t="s">
        <v>173</v>
      </c>
      <c r="W68" s="1">
        <v>1</v>
      </c>
      <c r="X68" s="31" t="s">
        <v>175</v>
      </c>
      <c r="Y68" s="1">
        <v>0.5</v>
      </c>
      <c r="Z68" s="31" t="s">
        <v>11</v>
      </c>
      <c r="AA68" s="1">
        <v>256</v>
      </c>
      <c r="AB68" s="31" t="s">
        <v>173</v>
      </c>
      <c r="AC68" s="1">
        <v>2</v>
      </c>
      <c r="AD68" s="31" t="s">
        <v>176</v>
      </c>
      <c r="AE68" s="1">
        <v>1</v>
      </c>
    </row>
    <row r="69" spans="1:31" x14ac:dyDescent="0.2">
      <c r="A69">
        <v>4955</v>
      </c>
      <c r="B69" s="1" t="s">
        <v>174</v>
      </c>
      <c r="C69">
        <v>1</v>
      </c>
      <c r="D69" s="12" t="s">
        <v>104</v>
      </c>
      <c r="E69" s="19" t="s">
        <v>105</v>
      </c>
      <c r="F69" s="19">
        <v>1</v>
      </c>
      <c r="G69" s="12" t="s">
        <v>180</v>
      </c>
      <c r="H69" t="s">
        <v>8</v>
      </c>
      <c r="I69">
        <v>23</v>
      </c>
      <c r="J69" s="31" t="s">
        <v>177</v>
      </c>
      <c r="K69" s="1">
        <v>0.5</v>
      </c>
      <c r="L69" s="31" t="s">
        <v>173</v>
      </c>
      <c r="M69" s="1">
        <v>0.5</v>
      </c>
      <c r="N69" s="31" t="s">
        <v>93</v>
      </c>
      <c r="O69" s="1">
        <v>2</v>
      </c>
      <c r="P69" s="31" t="s">
        <v>173</v>
      </c>
      <c r="Q69" s="1">
        <v>0.25</v>
      </c>
      <c r="R69" s="31" t="s">
        <v>175</v>
      </c>
      <c r="S69" s="1">
        <v>2</v>
      </c>
      <c r="T69" s="31" t="s">
        <v>11</v>
      </c>
      <c r="U69" s="1">
        <v>1</v>
      </c>
      <c r="V69" s="31" t="s">
        <v>173</v>
      </c>
      <c r="W69" s="1">
        <v>1</v>
      </c>
      <c r="X69" s="31" t="s">
        <v>175</v>
      </c>
      <c r="Y69" s="1">
        <v>0.5</v>
      </c>
      <c r="Z69" s="31" t="s">
        <v>11</v>
      </c>
      <c r="AA69" s="1">
        <v>256</v>
      </c>
      <c r="AB69" s="31" t="s">
        <v>173</v>
      </c>
      <c r="AC69" s="1">
        <v>2</v>
      </c>
      <c r="AD69" s="31" t="s">
        <v>176</v>
      </c>
      <c r="AE69" s="1">
        <v>1</v>
      </c>
    </row>
    <row r="70" spans="1:31" x14ac:dyDescent="0.2">
      <c r="A70">
        <v>5067</v>
      </c>
      <c r="B70" s="1" t="s">
        <v>174</v>
      </c>
      <c r="C70">
        <v>1</v>
      </c>
      <c r="D70" s="12" t="s">
        <v>104</v>
      </c>
      <c r="E70" s="19" t="s">
        <v>105</v>
      </c>
      <c r="F70" s="19">
        <v>1</v>
      </c>
      <c r="G70" s="12" t="s">
        <v>180</v>
      </c>
      <c r="H70" t="s">
        <v>8</v>
      </c>
      <c r="I70">
        <v>24</v>
      </c>
      <c r="J70" s="31" t="s">
        <v>173</v>
      </c>
      <c r="K70" s="1">
        <v>0.12</v>
      </c>
      <c r="L70" s="31" t="s">
        <v>173</v>
      </c>
      <c r="M70" s="1">
        <v>0.5</v>
      </c>
      <c r="N70" s="31" t="s">
        <v>93</v>
      </c>
      <c r="O70" s="1">
        <v>2</v>
      </c>
      <c r="P70" s="31" t="s">
        <v>173</v>
      </c>
      <c r="Q70" s="1">
        <v>0.25</v>
      </c>
      <c r="R70" s="31" t="s">
        <v>175</v>
      </c>
      <c r="S70" s="1">
        <v>2</v>
      </c>
      <c r="T70" s="31" t="s">
        <v>173</v>
      </c>
      <c r="U70" s="1">
        <v>0.12</v>
      </c>
      <c r="V70" s="31" t="s">
        <v>173</v>
      </c>
      <c r="W70" s="1">
        <v>1</v>
      </c>
      <c r="X70" s="31" t="s">
        <v>175</v>
      </c>
      <c r="Y70" s="1">
        <v>0.5</v>
      </c>
      <c r="Z70" s="31" t="s">
        <v>173</v>
      </c>
      <c r="AA70" s="1">
        <v>256</v>
      </c>
      <c r="AB70" s="31" t="s">
        <v>173</v>
      </c>
      <c r="AC70" s="1">
        <v>1</v>
      </c>
      <c r="AD70" s="31" t="s">
        <v>176</v>
      </c>
      <c r="AE70" s="1">
        <v>1</v>
      </c>
    </row>
    <row r="71" spans="1:31" x14ac:dyDescent="0.2">
      <c r="A71">
        <v>5067</v>
      </c>
      <c r="B71" s="1" t="s">
        <v>174</v>
      </c>
      <c r="C71">
        <v>1</v>
      </c>
      <c r="D71" s="12" t="s">
        <v>104</v>
      </c>
      <c r="E71" s="19" t="s">
        <v>105</v>
      </c>
      <c r="F71" s="19">
        <v>1</v>
      </c>
      <c r="G71" s="12" t="s">
        <v>180</v>
      </c>
      <c r="H71" t="s">
        <v>11</v>
      </c>
      <c r="I71">
        <v>25</v>
      </c>
      <c r="J71" s="31" t="s">
        <v>177</v>
      </c>
      <c r="K71" s="1">
        <v>0.5</v>
      </c>
      <c r="L71" s="31" t="s">
        <v>173</v>
      </c>
      <c r="M71" s="1">
        <v>1</v>
      </c>
      <c r="N71" s="31" t="s">
        <v>93</v>
      </c>
      <c r="O71" s="1">
        <v>2</v>
      </c>
      <c r="P71" s="31" t="s">
        <v>173</v>
      </c>
      <c r="Q71" s="1">
        <v>0.25</v>
      </c>
      <c r="R71" s="31" t="s">
        <v>175</v>
      </c>
      <c r="S71" s="1">
        <v>2</v>
      </c>
      <c r="T71" s="31" t="s">
        <v>11</v>
      </c>
      <c r="U71" s="1">
        <v>2</v>
      </c>
      <c r="V71" s="31" t="s">
        <v>173</v>
      </c>
      <c r="W71" s="1">
        <v>1</v>
      </c>
      <c r="X71" s="31" t="s">
        <v>175</v>
      </c>
      <c r="Y71" s="1">
        <v>0.5</v>
      </c>
      <c r="Z71" s="31" t="s">
        <v>11</v>
      </c>
      <c r="AA71" s="1">
        <v>256</v>
      </c>
      <c r="AB71" s="31" t="s">
        <v>173</v>
      </c>
      <c r="AC71" s="1">
        <v>2</v>
      </c>
      <c r="AD71" s="31" t="s">
        <v>176</v>
      </c>
      <c r="AE71" s="1">
        <v>1</v>
      </c>
    </row>
    <row r="72" spans="1:31" x14ac:dyDescent="0.2">
      <c r="A72">
        <v>5078</v>
      </c>
      <c r="B72" s="1" t="s">
        <v>174</v>
      </c>
      <c r="C72">
        <v>2</v>
      </c>
      <c r="D72" s="12" t="s">
        <v>104</v>
      </c>
      <c r="E72" s="19" t="s">
        <v>105</v>
      </c>
      <c r="F72" s="19">
        <v>1</v>
      </c>
      <c r="G72" s="12" t="s">
        <v>180</v>
      </c>
      <c r="H72" t="s">
        <v>8</v>
      </c>
      <c r="I72" t="s">
        <v>178</v>
      </c>
      <c r="J72" s="31" t="s">
        <v>11</v>
      </c>
      <c r="K72" s="1">
        <v>0.25</v>
      </c>
      <c r="L72" s="31" t="s">
        <v>173</v>
      </c>
      <c r="M72" s="1">
        <v>0.5</v>
      </c>
      <c r="N72" s="31" t="s">
        <v>93</v>
      </c>
      <c r="O72" s="1">
        <v>2</v>
      </c>
      <c r="P72" s="31" t="s">
        <v>173</v>
      </c>
      <c r="Q72" s="1">
        <v>0.25</v>
      </c>
      <c r="R72" s="31" t="s">
        <v>175</v>
      </c>
      <c r="S72" s="1">
        <v>2</v>
      </c>
      <c r="T72" s="31" t="s">
        <v>11</v>
      </c>
      <c r="U72" s="1">
        <v>1</v>
      </c>
      <c r="V72" s="31" t="s">
        <v>173</v>
      </c>
      <c r="W72" s="1">
        <v>1</v>
      </c>
      <c r="X72" s="31" t="s">
        <v>175</v>
      </c>
      <c r="Y72" s="1">
        <v>0.5</v>
      </c>
      <c r="Z72" s="31" t="s">
        <v>11</v>
      </c>
      <c r="AA72" s="1">
        <v>256</v>
      </c>
      <c r="AB72" s="31" t="s">
        <v>173</v>
      </c>
      <c r="AC72" s="1">
        <v>2</v>
      </c>
      <c r="AD72" s="31" t="s">
        <v>176</v>
      </c>
      <c r="AE72" s="1">
        <v>1</v>
      </c>
    </row>
    <row r="73" spans="1:31" x14ac:dyDescent="0.2">
      <c r="A73">
        <v>5078</v>
      </c>
      <c r="B73" s="1" t="s">
        <v>174</v>
      </c>
      <c r="C73">
        <v>2</v>
      </c>
      <c r="D73" s="12" t="s">
        <v>104</v>
      </c>
      <c r="E73" s="19" t="s">
        <v>105</v>
      </c>
      <c r="F73" s="19">
        <v>1</v>
      </c>
      <c r="G73" s="12" t="s">
        <v>180</v>
      </c>
      <c r="H73" t="s">
        <v>8</v>
      </c>
      <c r="I73" t="s">
        <v>179</v>
      </c>
      <c r="J73" s="31" t="s">
        <v>177</v>
      </c>
      <c r="K73" s="1">
        <v>0.5</v>
      </c>
      <c r="L73" s="31" t="s">
        <v>173</v>
      </c>
      <c r="M73" s="1">
        <v>1</v>
      </c>
      <c r="N73" s="31" t="s">
        <v>93</v>
      </c>
      <c r="O73" s="1">
        <v>2</v>
      </c>
      <c r="P73" s="31" t="s">
        <v>173</v>
      </c>
      <c r="Q73" s="1">
        <v>0.25</v>
      </c>
      <c r="R73" s="31" t="s">
        <v>175</v>
      </c>
      <c r="S73" s="1">
        <v>2</v>
      </c>
      <c r="T73" s="31" t="s">
        <v>11</v>
      </c>
      <c r="U73" s="1">
        <v>1</v>
      </c>
      <c r="V73" s="31" t="s">
        <v>173</v>
      </c>
      <c r="W73" s="1">
        <v>1</v>
      </c>
      <c r="X73" s="31" t="s">
        <v>175</v>
      </c>
      <c r="Y73" s="1">
        <v>0.5</v>
      </c>
      <c r="Z73" s="31" t="s">
        <v>11</v>
      </c>
      <c r="AA73" s="1">
        <v>256</v>
      </c>
      <c r="AB73" s="31" t="s">
        <v>173</v>
      </c>
      <c r="AC73" s="1">
        <v>2</v>
      </c>
      <c r="AD73" s="31" t="s">
        <v>176</v>
      </c>
      <c r="AE73" s="1">
        <v>1</v>
      </c>
    </row>
    <row r="74" spans="1:31" x14ac:dyDescent="0.2">
      <c r="A74">
        <v>5078</v>
      </c>
      <c r="B74" s="1" t="s">
        <v>174</v>
      </c>
      <c r="C74">
        <v>2</v>
      </c>
      <c r="D74" s="12" t="s">
        <v>104</v>
      </c>
      <c r="E74" s="19" t="s">
        <v>105</v>
      </c>
      <c r="F74" s="19">
        <v>1</v>
      </c>
      <c r="G74" s="12" t="s">
        <v>180</v>
      </c>
      <c r="H74" t="s">
        <v>11</v>
      </c>
      <c r="I74">
        <v>27</v>
      </c>
      <c r="J74" s="31" t="s">
        <v>11</v>
      </c>
      <c r="K74" s="1">
        <v>0.25</v>
      </c>
      <c r="L74" s="31" t="s">
        <v>173</v>
      </c>
      <c r="M74" s="1">
        <v>0.5</v>
      </c>
      <c r="N74" s="31" t="s">
        <v>93</v>
      </c>
      <c r="O74" s="1">
        <v>2</v>
      </c>
      <c r="P74" s="31" t="s">
        <v>173</v>
      </c>
      <c r="Q74" s="1">
        <v>0.25</v>
      </c>
      <c r="R74" s="31" t="s">
        <v>175</v>
      </c>
      <c r="S74" s="1">
        <v>2</v>
      </c>
      <c r="T74" s="31" t="s">
        <v>11</v>
      </c>
      <c r="U74" s="1">
        <v>0.25</v>
      </c>
      <c r="V74" s="31" t="s">
        <v>173</v>
      </c>
      <c r="W74" s="1">
        <v>1</v>
      </c>
      <c r="X74" s="31" t="s">
        <v>175</v>
      </c>
      <c r="Y74" s="1">
        <v>0.5</v>
      </c>
      <c r="Z74" s="31" t="s">
        <v>11</v>
      </c>
      <c r="AA74" s="1">
        <v>256</v>
      </c>
      <c r="AB74" s="31" t="s">
        <v>173</v>
      </c>
      <c r="AC74" s="1">
        <v>2</v>
      </c>
      <c r="AD74" s="31" t="s">
        <v>176</v>
      </c>
      <c r="AE74" s="1">
        <v>1</v>
      </c>
    </row>
    <row r="75" spans="1:31" x14ac:dyDescent="0.2">
      <c r="A75">
        <v>5134</v>
      </c>
      <c r="B75" s="1" t="s">
        <v>174</v>
      </c>
      <c r="C75">
        <v>3</v>
      </c>
      <c r="D75" s="12" t="s">
        <v>100</v>
      </c>
      <c r="E75" s="19" t="s">
        <v>101</v>
      </c>
      <c r="F75" s="19">
        <v>1</v>
      </c>
      <c r="G75" s="12" t="s">
        <v>180</v>
      </c>
      <c r="H75" t="s">
        <v>11</v>
      </c>
      <c r="I75">
        <v>28</v>
      </c>
      <c r="J75" s="31" t="s">
        <v>11</v>
      </c>
      <c r="K75" s="1">
        <v>0.25</v>
      </c>
      <c r="L75" s="31" t="s">
        <v>173</v>
      </c>
      <c r="M75" s="1">
        <v>0.5</v>
      </c>
      <c r="N75" s="31" t="s">
        <v>93</v>
      </c>
      <c r="O75" s="1">
        <v>2</v>
      </c>
      <c r="P75" s="31" t="s">
        <v>173</v>
      </c>
      <c r="Q75" s="1">
        <v>0.25</v>
      </c>
      <c r="R75" s="31" t="s">
        <v>175</v>
      </c>
      <c r="S75" s="1">
        <v>2</v>
      </c>
      <c r="T75" s="31" t="s">
        <v>11</v>
      </c>
      <c r="U75" s="1">
        <v>0.25</v>
      </c>
      <c r="V75" s="31" t="s">
        <v>173</v>
      </c>
      <c r="W75" s="1">
        <v>1</v>
      </c>
      <c r="X75" s="31" t="s">
        <v>175</v>
      </c>
      <c r="Y75" s="1">
        <v>0.5</v>
      </c>
      <c r="Z75" s="31" t="s">
        <v>173</v>
      </c>
      <c r="AA75" s="1">
        <v>32</v>
      </c>
      <c r="AB75" s="31" t="s">
        <v>173</v>
      </c>
      <c r="AC75" s="1">
        <v>1</v>
      </c>
      <c r="AD75" s="31" t="s">
        <v>176</v>
      </c>
      <c r="AE75" s="1">
        <v>1</v>
      </c>
    </row>
    <row r="76" spans="1:31" x14ac:dyDescent="0.2">
      <c r="A76">
        <v>5438</v>
      </c>
      <c r="B76" s="1" t="s">
        <v>174</v>
      </c>
      <c r="C76">
        <v>3</v>
      </c>
      <c r="D76" s="12" t="s">
        <v>104</v>
      </c>
      <c r="E76" s="19" t="s">
        <v>105</v>
      </c>
      <c r="F76" s="19">
        <v>1</v>
      </c>
      <c r="G76" s="12" t="s">
        <v>180</v>
      </c>
      <c r="H76" t="s">
        <v>11</v>
      </c>
      <c r="I76">
        <v>29</v>
      </c>
      <c r="J76" s="31" t="s">
        <v>11</v>
      </c>
      <c r="K76" s="1">
        <v>0.25</v>
      </c>
      <c r="L76" s="31" t="s">
        <v>173</v>
      </c>
      <c r="M76" s="1">
        <v>0.5</v>
      </c>
      <c r="N76" s="31" t="s">
        <v>93</v>
      </c>
      <c r="O76" s="1">
        <v>2</v>
      </c>
      <c r="P76" s="31" t="s">
        <v>173</v>
      </c>
      <c r="Q76" s="1">
        <v>0.25</v>
      </c>
      <c r="R76" s="31" t="s">
        <v>175</v>
      </c>
      <c r="S76" s="1">
        <v>2</v>
      </c>
      <c r="T76" s="31" t="s">
        <v>11</v>
      </c>
      <c r="U76" s="1">
        <v>1</v>
      </c>
      <c r="V76" s="31" t="s">
        <v>173</v>
      </c>
      <c r="W76" s="1">
        <v>1</v>
      </c>
      <c r="X76" s="31" t="s">
        <v>175</v>
      </c>
      <c r="Y76" s="1">
        <v>0.5</v>
      </c>
      <c r="Z76" s="31" t="s">
        <v>11</v>
      </c>
      <c r="AA76" s="1">
        <v>256</v>
      </c>
      <c r="AB76" s="31" t="s">
        <v>173</v>
      </c>
      <c r="AC76" s="1">
        <v>4</v>
      </c>
      <c r="AD76" s="31" t="s">
        <v>176</v>
      </c>
      <c r="AE76" s="1">
        <v>1</v>
      </c>
    </row>
    <row r="77" spans="1:31" x14ac:dyDescent="0.2">
      <c r="A77">
        <v>5557</v>
      </c>
      <c r="B77" s="1" t="s">
        <v>174</v>
      </c>
      <c r="C77">
        <v>2</v>
      </c>
      <c r="D77" s="12" t="s">
        <v>108</v>
      </c>
      <c r="E77" s="19" t="s">
        <v>101</v>
      </c>
      <c r="F77" s="19">
        <v>1</v>
      </c>
      <c r="G77" s="12" t="s">
        <v>180</v>
      </c>
      <c r="H77" t="s">
        <v>11</v>
      </c>
      <c r="I77">
        <v>30</v>
      </c>
      <c r="J77" s="31" t="s">
        <v>173</v>
      </c>
      <c r="K77" s="1">
        <v>0.12</v>
      </c>
      <c r="L77" s="31" t="s">
        <v>173</v>
      </c>
      <c r="M77" s="1">
        <v>0.5</v>
      </c>
      <c r="N77" s="31" t="s">
        <v>93</v>
      </c>
      <c r="O77" s="1">
        <v>2</v>
      </c>
      <c r="P77" s="31" t="s">
        <v>173</v>
      </c>
      <c r="Q77" s="1">
        <v>0.25</v>
      </c>
      <c r="R77" s="31" t="s">
        <v>175</v>
      </c>
      <c r="S77" s="1">
        <v>2</v>
      </c>
      <c r="T77" s="31" t="s">
        <v>173</v>
      </c>
      <c r="U77" s="1">
        <v>0.12</v>
      </c>
      <c r="V77" s="31" t="s">
        <v>173</v>
      </c>
      <c r="W77" s="1">
        <v>1</v>
      </c>
      <c r="X77" s="31" t="s">
        <v>175</v>
      </c>
      <c r="Y77" s="1">
        <v>0.5</v>
      </c>
      <c r="Z77" s="31" t="s">
        <v>173</v>
      </c>
      <c r="AA77" s="1">
        <v>32</v>
      </c>
      <c r="AB77" s="31" t="s">
        <v>173</v>
      </c>
      <c r="AC77" s="1">
        <v>1</v>
      </c>
      <c r="AD77" s="31" t="s">
        <v>176</v>
      </c>
      <c r="AE77" s="1">
        <v>1</v>
      </c>
    </row>
    <row r="78" spans="1:31" x14ac:dyDescent="0.2">
      <c r="A78">
        <v>5682</v>
      </c>
      <c r="B78" s="1" t="s">
        <v>174</v>
      </c>
      <c r="C78">
        <v>2</v>
      </c>
      <c r="D78" s="12" t="s">
        <v>104</v>
      </c>
      <c r="E78" s="19" t="s">
        <v>105</v>
      </c>
      <c r="F78" s="19">
        <v>1</v>
      </c>
      <c r="G78" s="12" t="s">
        <v>180</v>
      </c>
      <c r="H78" t="s">
        <v>8</v>
      </c>
      <c r="I78">
        <v>31</v>
      </c>
      <c r="J78" s="31" t="s">
        <v>11</v>
      </c>
      <c r="K78" s="1">
        <v>0.25</v>
      </c>
      <c r="L78" s="31" t="s">
        <v>173</v>
      </c>
      <c r="M78" s="1">
        <v>0.5</v>
      </c>
      <c r="N78" s="31" t="s">
        <v>93</v>
      </c>
      <c r="O78" s="1">
        <v>2</v>
      </c>
      <c r="P78" s="31" t="s">
        <v>173</v>
      </c>
      <c r="Q78" s="1">
        <v>0.25</v>
      </c>
      <c r="R78" s="31" t="s">
        <v>175</v>
      </c>
      <c r="S78" s="1">
        <v>2</v>
      </c>
      <c r="T78" s="31" t="s">
        <v>11</v>
      </c>
      <c r="U78" s="1">
        <v>0.5</v>
      </c>
      <c r="V78" s="31" t="s">
        <v>173</v>
      </c>
      <c r="W78" s="1">
        <v>1</v>
      </c>
      <c r="X78" s="31" t="s">
        <v>175</v>
      </c>
      <c r="Y78" s="1">
        <v>0.5</v>
      </c>
      <c r="Z78" s="31" t="s">
        <v>173</v>
      </c>
      <c r="AA78" s="1">
        <v>256</v>
      </c>
      <c r="AB78" s="31" t="s">
        <v>173</v>
      </c>
      <c r="AC78" s="1">
        <v>2</v>
      </c>
      <c r="AD78" s="31" t="s">
        <v>176</v>
      </c>
      <c r="AE78" s="1">
        <v>1</v>
      </c>
    </row>
    <row r="79" spans="1:31" x14ac:dyDescent="0.2">
      <c r="A79">
        <v>5682</v>
      </c>
      <c r="B79" s="1" t="s">
        <v>174</v>
      </c>
      <c r="C79">
        <v>2</v>
      </c>
      <c r="D79" s="12" t="s">
        <v>104</v>
      </c>
      <c r="E79" s="19" t="s">
        <v>105</v>
      </c>
      <c r="F79" s="19">
        <v>1</v>
      </c>
      <c r="G79" s="12" t="s">
        <v>180</v>
      </c>
      <c r="H79" t="s">
        <v>11</v>
      </c>
      <c r="I79">
        <v>32</v>
      </c>
      <c r="J79" s="31" t="s">
        <v>173</v>
      </c>
      <c r="K79" s="1">
        <v>0.12</v>
      </c>
      <c r="L79" s="31" t="s">
        <v>173</v>
      </c>
      <c r="M79" s="1">
        <v>0.5</v>
      </c>
      <c r="N79" s="31" t="s">
        <v>93</v>
      </c>
      <c r="O79" s="1">
        <v>2</v>
      </c>
      <c r="P79" s="31" t="s">
        <v>173</v>
      </c>
      <c r="Q79" s="1">
        <v>0.25</v>
      </c>
      <c r="R79" s="31" t="s">
        <v>175</v>
      </c>
      <c r="S79" s="1">
        <v>2</v>
      </c>
      <c r="T79" s="31" t="s">
        <v>173</v>
      </c>
      <c r="U79" s="1">
        <v>0.12</v>
      </c>
      <c r="V79" s="31" t="s">
        <v>173</v>
      </c>
      <c r="W79" s="1">
        <v>1</v>
      </c>
      <c r="X79" s="31" t="s">
        <v>175</v>
      </c>
      <c r="Y79" s="1">
        <v>0.5</v>
      </c>
      <c r="Z79" s="31" t="s">
        <v>173</v>
      </c>
      <c r="AA79" s="1">
        <v>256</v>
      </c>
      <c r="AB79" s="31" t="s">
        <v>173</v>
      </c>
      <c r="AC79" s="1">
        <v>2</v>
      </c>
      <c r="AD79" s="31" t="s">
        <v>176</v>
      </c>
      <c r="AE79" s="1">
        <v>1</v>
      </c>
    </row>
    <row r="80" spans="1:31" x14ac:dyDescent="0.2">
      <c r="A80">
        <v>6183</v>
      </c>
      <c r="B80" s="1" t="s">
        <v>174</v>
      </c>
      <c r="C80">
        <v>2</v>
      </c>
      <c r="D80" s="12" t="s">
        <v>104</v>
      </c>
      <c r="E80" s="19" t="s">
        <v>105</v>
      </c>
      <c r="F80" s="19">
        <v>1</v>
      </c>
      <c r="G80" s="12" t="s">
        <v>180</v>
      </c>
      <c r="H80" t="s">
        <v>8</v>
      </c>
      <c r="I80">
        <v>33</v>
      </c>
      <c r="J80" s="31" t="s">
        <v>173</v>
      </c>
      <c r="K80" s="1">
        <v>0.12</v>
      </c>
      <c r="L80" s="31" t="s">
        <v>173</v>
      </c>
      <c r="M80" s="1">
        <v>0.5</v>
      </c>
      <c r="N80" s="31" t="s">
        <v>93</v>
      </c>
      <c r="O80" s="1">
        <v>2</v>
      </c>
      <c r="P80" s="31" t="s">
        <v>173</v>
      </c>
      <c r="Q80" s="1">
        <v>0.5</v>
      </c>
      <c r="R80" s="31" t="s">
        <v>175</v>
      </c>
      <c r="S80" s="1">
        <v>2</v>
      </c>
      <c r="T80" s="31" t="s">
        <v>173</v>
      </c>
      <c r="U80" s="1">
        <v>0.12</v>
      </c>
      <c r="V80" s="31" t="s">
        <v>173</v>
      </c>
      <c r="W80" s="1">
        <v>1</v>
      </c>
      <c r="X80" s="31" t="s">
        <v>175</v>
      </c>
      <c r="Y80" s="1">
        <v>4</v>
      </c>
      <c r="Z80" s="31" t="s">
        <v>173</v>
      </c>
      <c r="AA80" s="1">
        <v>32</v>
      </c>
      <c r="AB80" s="31" t="s">
        <v>173</v>
      </c>
      <c r="AC80" s="1">
        <v>1</v>
      </c>
      <c r="AD80" s="31" t="s">
        <v>176</v>
      </c>
      <c r="AE80" s="1">
        <v>1</v>
      </c>
    </row>
    <row r="81" spans="1:31" x14ac:dyDescent="0.2">
      <c r="A81">
        <v>6235</v>
      </c>
      <c r="B81" s="1" t="s">
        <v>174</v>
      </c>
      <c r="C81">
        <v>3</v>
      </c>
      <c r="D81" s="12" t="s">
        <v>104</v>
      </c>
      <c r="E81" s="19" t="s">
        <v>105</v>
      </c>
      <c r="F81" s="19">
        <v>1</v>
      </c>
      <c r="G81" s="12" t="s">
        <v>180</v>
      </c>
      <c r="H81" t="s">
        <v>8</v>
      </c>
      <c r="I81">
        <v>34</v>
      </c>
      <c r="J81" s="31" t="s">
        <v>11</v>
      </c>
      <c r="K81" s="1">
        <v>0.25</v>
      </c>
      <c r="L81" s="31" t="s">
        <v>173</v>
      </c>
      <c r="M81" s="1">
        <v>0.5</v>
      </c>
      <c r="N81" s="31" t="s">
        <v>93</v>
      </c>
      <c r="O81" s="1">
        <v>2</v>
      </c>
      <c r="P81" s="31" t="s">
        <v>173</v>
      </c>
      <c r="Q81" s="1">
        <v>0.25</v>
      </c>
      <c r="R81" s="31" t="s">
        <v>175</v>
      </c>
      <c r="S81" s="1">
        <v>2</v>
      </c>
      <c r="T81" s="31" t="s">
        <v>11</v>
      </c>
      <c r="U81" s="1">
        <v>0.5</v>
      </c>
      <c r="V81" s="31" t="s">
        <v>173</v>
      </c>
      <c r="W81" s="1">
        <v>1</v>
      </c>
      <c r="X81" s="31" t="s">
        <v>175</v>
      </c>
      <c r="Y81" s="1">
        <v>0.5</v>
      </c>
      <c r="Z81" s="31" t="s">
        <v>173</v>
      </c>
      <c r="AA81" s="1">
        <v>256</v>
      </c>
      <c r="AB81" s="31" t="s">
        <v>173</v>
      </c>
      <c r="AC81" s="1">
        <v>2</v>
      </c>
      <c r="AD81" s="31" t="s">
        <v>176</v>
      </c>
      <c r="AE81" s="1">
        <v>1</v>
      </c>
    </row>
    <row r="82" spans="1:31" x14ac:dyDescent="0.2">
      <c r="A82">
        <v>6235</v>
      </c>
      <c r="B82" s="1" t="s">
        <v>174</v>
      </c>
      <c r="C82">
        <v>3</v>
      </c>
      <c r="D82" s="12" t="s">
        <v>104</v>
      </c>
      <c r="E82" s="19" t="s">
        <v>105</v>
      </c>
      <c r="F82" s="19">
        <v>1</v>
      </c>
      <c r="G82" s="12" t="s">
        <v>180</v>
      </c>
      <c r="H82" t="s">
        <v>11</v>
      </c>
      <c r="I82">
        <v>35</v>
      </c>
      <c r="J82" s="31" t="s">
        <v>11</v>
      </c>
      <c r="K82" s="1">
        <v>0.25</v>
      </c>
      <c r="L82" s="31" t="s">
        <v>173</v>
      </c>
      <c r="M82" s="1">
        <v>0.5</v>
      </c>
      <c r="N82" s="31" t="s">
        <v>93</v>
      </c>
      <c r="O82" s="1">
        <v>2</v>
      </c>
      <c r="P82" s="31" t="s">
        <v>173</v>
      </c>
      <c r="Q82" s="1">
        <v>0.25</v>
      </c>
      <c r="R82" s="31" t="s">
        <v>175</v>
      </c>
      <c r="S82" s="1">
        <v>2</v>
      </c>
      <c r="T82" s="31" t="s">
        <v>11</v>
      </c>
      <c r="U82" s="1">
        <v>1</v>
      </c>
      <c r="V82" s="31" t="s">
        <v>173</v>
      </c>
      <c r="W82" s="1">
        <v>1</v>
      </c>
      <c r="X82" s="31" t="s">
        <v>175</v>
      </c>
      <c r="Y82" s="1">
        <v>0.5</v>
      </c>
      <c r="Z82" s="31" t="s">
        <v>11</v>
      </c>
      <c r="AA82" s="1">
        <v>256</v>
      </c>
      <c r="AB82" s="31" t="s">
        <v>173</v>
      </c>
      <c r="AC82" s="1">
        <v>2</v>
      </c>
      <c r="AD82" s="31" t="s">
        <v>176</v>
      </c>
      <c r="AE82" s="1">
        <v>1</v>
      </c>
    </row>
    <row r="83" spans="1:31" x14ac:dyDescent="0.2">
      <c r="A83">
        <v>6236</v>
      </c>
      <c r="B83" s="1" t="s">
        <v>174</v>
      </c>
      <c r="C83">
        <v>2</v>
      </c>
      <c r="D83" s="12" t="s">
        <v>104</v>
      </c>
      <c r="E83" s="19" t="s">
        <v>105</v>
      </c>
      <c r="F83" s="19">
        <v>1</v>
      </c>
      <c r="G83" s="12" t="s">
        <v>180</v>
      </c>
      <c r="H83" t="s">
        <v>8</v>
      </c>
      <c r="I83">
        <v>36</v>
      </c>
      <c r="J83" s="31" t="s">
        <v>11</v>
      </c>
      <c r="K83" s="1">
        <v>0.12</v>
      </c>
      <c r="L83" s="31" t="s">
        <v>173</v>
      </c>
      <c r="M83" s="1">
        <v>0.5</v>
      </c>
      <c r="N83" s="31" t="s">
        <v>93</v>
      </c>
      <c r="O83" s="1">
        <v>2</v>
      </c>
      <c r="P83" s="31" t="s">
        <v>173</v>
      </c>
      <c r="Q83" s="1">
        <v>0.25</v>
      </c>
      <c r="R83" s="31" t="s">
        <v>175</v>
      </c>
      <c r="S83" s="1">
        <v>2</v>
      </c>
      <c r="T83" s="31" t="s">
        <v>11</v>
      </c>
      <c r="U83" s="1">
        <v>0.5</v>
      </c>
      <c r="V83" s="31" t="s">
        <v>173</v>
      </c>
      <c r="W83" s="1">
        <v>1</v>
      </c>
      <c r="X83" s="31" t="s">
        <v>175</v>
      </c>
      <c r="Y83" s="1">
        <v>0.5</v>
      </c>
      <c r="Z83" s="31" t="s">
        <v>11</v>
      </c>
      <c r="AA83" s="1">
        <v>256</v>
      </c>
      <c r="AB83" s="31" t="s">
        <v>173</v>
      </c>
      <c r="AC83" s="1">
        <v>2</v>
      </c>
      <c r="AD83" s="31" t="s">
        <v>176</v>
      </c>
      <c r="AE83" s="1">
        <v>1</v>
      </c>
    </row>
    <row r="84" spans="1:31" x14ac:dyDescent="0.2">
      <c r="A84">
        <v>6530</v>
      </c>
      <c r="B84" s="1" t="s">
        <v>174</v>
      </c>
      <c r="C84">
        <v>1</v>
      </c>
      <c r="D84" s="12" t="s">
        <v>104</v>
      </c>
      <c r="E84" s="19" t="s">
        <v>105</v>
      </c>
      <c r="F84" s="19">
        <v>1</v>
      </c>
      <c r="G84" s="12" t="s">
        <v>180</v>
      </c>
      <c r="H84" t="s">
        <v>8</v>
      </c>
      <c r="I84">
        <v>37</v>
      </c>
      <c r="J84" s="31" t="s">
        <v>11</v>
      </c>
      <c r="K84" s="1">
        <v>0.12</v>
      </c>
      <c r="L84" s="31" t="s">
        <v>173</v>
      </c>
      <c r="M84" s="1">
        <v>0.5</v>
      </c>
      <c r="N84" s="31" t="s">
        <v>93</v>
      </c>
      <c r="O84" s="1">
        <v>2</v>
      </c>
      <c r="P84" s="31" t="s">
        <v>173</v>
      </c>
      <c r="Q84" s="1">
        <v>0.25</v>
      </c>
      <c r="R84" s="31" t="s">
        <v>175</v>
      </c>
      <c r="S84" s="1">
        <v>2</v>
      </c>
      <c r="T84" s="31" t="s">
        <v>11</v>
      </c>
      <c r="U84" s="1">
        <v>0.25</v>
      </c>
      <c r="V84" s="31" t="s">
        <v>173</v>
      </c>
      <c r="W84" s="1">
        <v>1</v>
      </c>
      <c r="X84" s="31" t="s">
        <v>175</v>
      </c>
      <c r="Y84" s="1">
        <v>0.5</v>
      </c>
      <c r="Z84" s="31" t="s">
        <v>11</v>
      </c>
      <c r="AA84" s="1">
        <v>256</v>
      </c>
      <c r="AB84" s="31" t="s">
        <v>173</v>
      </c>
      <c r="AC84" s="1">
        <v>2</v>
      </c>
      <c r="AD84" s="31" t="s">
        <v>176</v>
      </c>
      <c r="AE84" s="1">
        <v>1</v>
      </c>
    </row>
    <row r="85" spans="1:31" x14ac:dyDescent="0.2">
      <c r="A85">
        <v>6530</v>
      </c>
      <c r="B85" s="1" t="s">
        <v>174</v>
      </c>
      <c r="C85">
        <v>1</v>
      </c>
      <c r="D85" s="12" t="s">
        <v>104</v>
      </c>
      <c r="E85" s="19" t="s">
        <v>105</v>
      </c>
      <c r="F85" s="19">
        <v>1</v>
      </c>
      <c r="G85" s="12" t="s">
        <v>180</v>
      </c>
      <c r="H85" t="s">
        <v>11</v>
      </c>
      <c r="I85">
        <v>38</v>
      </c>
      <c r="J85" s="31" t="s">
        <v>173</v>
      </c>
      <c r="K85" s="1">
        <v>0.12</v>
      </c>
      <c r="L85" s="31" t="s">
        <v>173</v>
      </c>
      <c r="M85" s="1">
        <v>0.5</v>
      </c>
      <c r="N85" s="31" t="s">
        <v>93</v>
      </c>
      <c r="O85" s="1">
        <v>2</v>
      </c>
      <c r="P85" s="31" t="s">
        <v>173</v>
      </c>
      <c r="Q85" s="1">
        <v>0.25</v>
      </c>
      <c r="R85" s="31" t="s">
        <v>175</v>
      </c>
      <c r="S85" s="1">
        <v>2</v>
      </c>
      <c r="T85" s="31" t="s">
        <v>173</v>
      </c>
      <c r="U85" s="1">
        <v>0.12</v>
      </c>
      <c r="V85" s="31" t="s">
        <v>173</v>
      </c>
      <c r="W85" s="1">
        <v>1</v>
      </c>
      <c r="X85" s="31" t="s">
        <v>175</v>
      </c>
      <c r="Y85" s="1">
        <v>0.5</v>
      </c>
      <c r="Z85" s="31" t="s">
        <v>11</v>
      </c>
      <c r="AA85" s="1">
        <v>256</v>
      </c>
      <c r="AB85" s="31" t="s">
        <v>173</v>
      </c>
      <c r="AC85" s="1">
        <v>2</v>
      </c>
      <c r="AD85" s="31" t="s">
        <v>176</v>
      </c>
      <c r="AE85" s="1">
        <v>1</v>
      </c>
    </row>
    <row r="86" spans="1:31" x14ac:dyDescent="0.2">
      <c r="A86">
        <v>6603</v>
      </c>
      <c r="B86" s="1" t="s">
        <v>174</v>
      </c>
      <c r="C86">
        <v>3</v>
      </c>
      <c r="D86" s="12" t="s">
        <v>108</v>
      </c>
      <c r="E86" s="19" t="s">
        <v>338</v>
      </c>
      <c r="F86" s="19">
        <v>1</v>
      </c>
      <c r="G86" s="12" t="s">
        <v>180</v>
      </c>
      <c r="H86" t="s">
        <v>11</v>
      </c>
      <c r="I86">
        <v>39</v>
      </c>
      <c r="J86" s="31" t="s">
        <v>11</v>
      </c>
      <c r="K86" s="1">
        <v>0.25</v>
      </c>
      <c r="L86" s="31" t="s">
        <v>173</v>
      </c>
      <c r="M86" s="1">
        <v>0.5</v>
      </c>
      <c r="N86" s="31" t="s">
        <v>93</v>
      </c>
      <c r="O86" s="1">
        <v>2</v>
      </c>
      <c r="P86" s="31" t="s">
        <v>173</v>
      </c>
      <c r="Q86" s="1">
        <v>0.25</v>
      </c>
      <c r="R86" s="31" t="s">
        <v>175</v>
      </c>
      <c r="S86" s="1">
        <v>2</v>
      </c>
      <c r="T86" s="31" t="s">
        <v>11</v>
      </c>
      <c r="U86" s="1">
        <v>0.25</v>
      </c>
      <c r="V86" s="31" t="s">
        <v>173</v>
      </c>
      <c r="W86" s="1">
        <v>1</v>
      </c>
      <c r="X86" s="31" t="s">
        <v>175</v>
      </c>
      <c r="Y86" s="1">
        <v>0.5</v>
      </c>
      <c r="Z86" s="31" t="s">
        <v>11</v>
      </c>
      <c r="AA86" s="1">
        <v>256</v>
      </c>
      <c r="AB86" s="31" t="s">
        <v>173</v>
      </c>
      <c r="AC86" s="1">
        <v>2</v>
      </c>
      <c r="AD86" s="31" t="s">
        <v>176</v>
      </c>
      <c r="AE86" s="1">
        <v>1</v>
      </c>
    </row>
    <row r="87" spans="1:31" x14ac:dyDescent="0.2">
      <c r="A87">
        <v>6657</v>
      </c>
      <c r="B87" s="1" t="s">
        <v>174</v>
      </c>
      <c r="C87">
        <v>3</v>
      </c>
      <c r="D87" s="12" t="s">
        <v>108</v>
      </c>
      <c r="E87" s="19" t="s">
        <v>338</v>
      </c>
      <c r="F87" s="19">
        <v>1</v>
      </c>
      <c r="G87" s="12" t="s">
        <v>180</v>
      </c>
      <c r="H87" t="s">
        <v>11</v>
      </c>
      <c r="I87">
        <v>40</v>
      </c>
      <c r="J87" s="31" t="s">
        <v>173</v>
      </c>
      <c r="K87" s="1">
        <v>0.12</v>
      </c>
      <c r="L87" s="31" t="s">
        <v>173</v>
      </c>
      <c r="M87" s="1">
        <v>1</v>
      </c>
      <c r="N87" s="31" t="s">
        <v>93</v>
      </c>
      <c r="O87" s="1">
        <v>2</v>
      </c>
      <c r="P87" s="31" t="s">
        <v>173</v>
      </c>
      <c r="Q87" s="1">
        <v>0.25</v>
      </c>
      <c r="R87" s="31" t="s">
        <v>175</v>
      </c>
      <c r="S87" s="1">
        <v>2</v>
      </c>
      <c r="T87" s="31" t="s">
        <v>173</v>
      </c>
      <c r="U87" s="1">
        <v>0.12</v>
      </c>
      <c r="V87" s="31" t="s">
        <v>173</v>
      </c>
      <c r="W87" s="1">
        <v>1</v>
      </c>
      <c r="X87" s="31" t="s">
        <v>175</v>
      </c>
      <c r="Y87" s="1">
        <v>0.5</v>
      </c>
      <c r="Z87" s="31" t="s">
        <v>11</v>
      </c>
      <c r="AA87" s="1">
        <v>256</v>
      </c>
      <c r="AB87" s="31" t="s">
        <v>173</v>
      </c>
      <c r="AC87" s="1">
        <v>1</v>
      </c>
      <c r="AD87" s="31" t="s">
        <v>176</v>
      </c>
      <c r="AE87" s="1">
        <v>1</v>
      </c>
    </row>
    <row r="88" spans="1:31" x14ac:dyDescent="0.2">
      <c r="A88">
        <v>6987</v>
      </c>
      <c r="B88" s="1" t="s">
        <v>174</v>
      </c>
      <c r="C88">
        <v>3</v>
      </c>
      <c r="D88" s="12" t="s">
        <v>108</v>
      </c>
      <c r="E88" s="19" t="s">
        <v>338</v>
      </c>
      <c r="F88" s="19">
        <v>1</v>
      </c>
      <c r="G88" s="12" t="s">
        <v>180</v>
      </c>
      <c r="H88" t="s">
        <v>8</v>
      </c>
      <c r="I88">
        <v>41</v>
      </c>
      <c r="J88" s="31" t="s">
        <v>11</v>
      </c>
      <c r="K88" s="1">
        <v>0.12</v>
      </c>
      <c r="L88" s="31" t="s">
        <v>173</v>
      </c>
      <c r="M88" s="1">
        <v>0.5</v>
      </c>
      <c r="N88" s="31" t="s">
        <v>93</v>
      </c>
      <c r="O88" s="1">
        <v>2</v>
      </c>
      <c r="P88" s="31" t="s">
        <v>173</v>
      </c>
      <c r="Q88" s="1">
        <v>0.25</v>
      </c>
      <c r="R88" s="31" t="s">
        <v>175</v>
      </c>
      <c r="S88" s="1">
        <v>2</v>
      </c>
      <c r="T88" s="31" t="s">
        <v>11</v>
      </c>
      <c r="U88" s="1">
        <v>0.25</v>
      </c>
      <c r="V88" s="31" t="s">
        <v>173</v>
      </c>
      <c r="W88" s="1">
        <v>1</v>
      </c>
      <c r="X88" s="31" t="s">
        <v>175</v>
      </c>
      <c r="Y88" s="1">
        <v>0.5</v>
      </c>
      <c r="Z88" s="31" t="s">
        <v>11</v>
      </c>
      <c r="AA88" s="1">
        <v>256</v>
      </c>
      <c r="AB88" s="31" t="s">
        <v>173</v>
      </c>
      <c r="AC88" s="1">
        <v>2</v>
      </c>
      <c r="AD88" s="31" t="s">
        <v>176</v>
      </c>
      <c r="AE88" s="1">
        <v>1</v>
      </c>
    </row>
    <row r="89" spans="1:31" x14ac:dyDescent="0.2">
      <c r="A89">
        <v>7221</v>
      </c>
      <c r="B89" s="1" t="s">
        <v>174</v>
      </c>
      <c r="C89">
        <v>1</v>
      </c>
      <c r="D89" s="12" t="s">
        <v>100</v>
      </c>
      <c r="E89" s="19" t="s">
        <v>101</v>
      </c>
      <c r="F89" s="19">
        <v>1</v>
      </c>
      <c r="G89" s="12" t="s">
        <v>180</v>
      </c>
      <c r="H89" t="s">
        <v>8</v>
      </c>
      <c r="I89">
        <v>42</v>
      </c>
      <c r="J89" s="31" t="s">
        <v>173</v>
      </c>
      <c r="K89" s="1">
        <v>0.12</v>
      </c>
      <c r="L89" s="31" t="s">
        <v>173</v>
      </c>
      <c r="M89" s="1">
        <v>0.5</v>
      </c>
      <c r="N89" s="31" t="s">
        <v>93</v>
      </c>
      <c r="O89" s="1">
        <v>2</v>
      </c>
      <c r="P89" s="31" t="s">
        <v>11</v>
      </c>
      <c r="Q89" s="1">
        <v>4</v>
      </c>
      <c r="R89" s="31" t="s">
        <v>175</v>
      </c>
      <c r="S89" s="1">
        <v>2</v>
      </c>
      <c r="T89" s="31" t="s">
        <v>173</v>
      </c>
      <c r="U89" s="1">
        <v>0.12</v>
      </c>
      <c r="V89" s="31" t="s">
        <v>173</v>
      </c>
      <c r="W89" s="1">
        <v>1</v>
      </c>
      <c r="X89" s="31" t="s">
        <v>175</v>
      </c>
      <c r="Y89" s="1">
        <v>4</v>
      </c>
      <c r="Z89" s="31" t="s">
        <v>173</v>
      </c>
      <c r="AA89" s="1">
        <v>32</v>
      </c>
      <c r="AB89" s="31" t="s">
        <v>11</v>
      </c>
      <c r="AC89" s="1">
        <v>8</v>
      </c>
      <c r="AD89" s="31" t="s">
        <v>176</v>
      </c>
      <c r="AE89" s="1">
        <v>1</v>
      </c>
    </row>
    <row r="90" spans="1:31" x14ac:dyDescent="0.2">
      <c r="A90">
        <v>7221</v>
      </c>
      <c r="B90" s="1" t="s">
        <v>174</v>
      </c>
      <c r="C90">
        <v>1</v>
      </c>
      <c r="D90" s="12" t="s">
        <v>106</v>
      </c>
      <c r="E90" s="19" t="s">
        <v>107</v>
      </c>
      <c r="F90" s="19">
        <v>1</v>
      </c>
      <c r="G90" s="12" t="s">
        <v>180</v>
      </c>
      <c r="H90" t="s">
        <v>11</v>
      </c>
      <c r="I90">
        <v>43</v>
      </c>
      <c r="J90" s="31" t="s">
        <v>173</v>
      </c>
      <c r="K90" s="1">
        <v>0.12</v>
      </c>
      <c r="L90" s="31" t="s">
        <v>173</v>
      </c>
      <c r="M90" s="1">
        <v>0.5</v>
      </c>
      <c r="N90" s="31" t="s">
        <v>93</v>
      </c>
      <c r="O90" s="1">
        <v>2</v>
      </c>
      <c r="P90" s="31" t="s">
        <v>173</v>
      </c>
      <c r="Q90" s="1">
        <v>0.25</v>
      </c>
      <c r="R90" s="31" t="s">
        <v>175</v>
      </c>
      <c r="S90" s="1">
        <v>2</v>
      </c>
      <c r="T90" s="31" t="s">
        <v>173</v>
      </c>
      <c r="U90" s="1">
        <v>0.12</v>
      </c>
      <c r="V90" s="31" t="s">
        <v>173</v>
      </c>
      <c r="W90" s="1">
        <v>1</v>
      </c>
      <c r="X90" s="31" t="s">
        <v>175</v>
      </c>
      <c r="Y90" s="1">
        <v>2</v>
      </c>
      <c r="Z90" s="31" t="s">
        <v>173</v>
      </c>
      <c r="AA90" s="1">
        <v>64</v>
      </c>
      <c r="AB90" s="31" t="s">
        <v>173</v>
      </c>
      <c r="AC90" s="1">
        <v>1</v>
      </c>
      <c r="AD90" s="31" t="s">
        <v>176</v>
      </c>
      <c r="AE90" s="1">
        <v>1</v>
      </c>
    </row>
    <row r="91" spans="1:31" x14ac:dyDescent="0.2">
      <c r="A91">
        <v>7263</v>
      </c>
      <c r="B91" s="1" t="s">
        <v>174</v>
      </c>
      <c r="C91">
        <v>3</v>
      </c>
      <c r="D91" s="12" t="s">
        <v>104</v>
      </c>
      <c r="E91" s="19" t="s">
        <v>105</v>
      </c>
      <c r="F91" s="19" cm="1">
        <f t="array" ref="F91">_xlfn.XLOOKUP(AG91,'AST submission list'!L$2:L454,'AST submission list'!I$2:I454)</f>
        <v>0</v>
      </c>
      <c r="G91" s="12" t="s">
        <v>180</v>
      </c>
      <c r="H91" t="s">
        <v>8</v>
      </c>
      <c r="I91">
        <v>44</v>
      </c>
      <c r="J91" s="31" t="s">
        <v>11</v>
      </c>
      <c r="K91" s="1">
        <v>0.12</v>
      </c>
      <c r="L91" s="31" t="s">
        <v>173</v>
      </c>
      <c r="M91" s="1">
        <v>0.5</v>
      </c>
      <c r="N91" s="31" t="s">
        <v>93</v>
      </c>
      <c r="O91" s="1">
        <v>2</v>
      </c>
      <c r="P91" s="31" t="s">
        <v>173</v>
      </c>
      <c r="Q91" s="1">
        <v>0.25</v>
      </c>
      <c r="R91" s="31" t="s">
        <v>175</v>
      </c>
      <c r="S91" s="1">
        <v>2</v>
      </c>
      <c r="T91" s="31" t="s">
        <v>11</v>
      </c>
      <c r="U91" s="1">
        <v>0.5</v>
      </c>
      <c r="V91" s="31" t="s">
        <v>173</v>
      </c>
      <c r="W91" s="1">
        <v>1</v>
      </c>
      <c r="X91" s="31" t="s">
        <v>175</v>
      </c>
      <c r="Y91" s="1">
        <v>0.5</v>
      </c>
      <c r="Z91" s="31" t="s">
        <v>11</v>
      </c>
      <c r="AA91" s="1">
        <v>256</v>
      </c>
      <c r="AB91" s="31" t="s">
        <v>173</v>
      </c>
      <c r="AC91" s="1">
        <v>2</v>
      </c>
      <c r="AD91" s="31" t="s">
        <v>176</v>
      </c>
      <c r="AE91" s="1">
        <v>1</v>
      </c>
    </row>
    <row r="92" spans="1:31" x14ac:dyDescent="0.2">
      <c r="A92">
        <v>7468</v>
      </c>
      <c r="B92" s="1" t="s">
        <v>174</v>
      </c>
      <c r="C92">
        <v>2</v>
      </c>
      <c r="D92" s="12" t="s">
        <v>104</v>
      </c>
      <c r="E92" s="19" t="s">
        <v>105</v>
      </c>
      <c r="F92" s="19">
        <v>1</v>
      </c>
      <c r="G92" s="12" t="s">
        <v>180</v>
      </c>
      <c r="H92" t="s">
        <v>8</v>
      </c>
      <c r="I92">
        <v>45</v>
      </c>
      <c r="J92" s="31" t="s">
        <v>173</v>
      </c>
      <c r="K92" s="1">
        <v>0.12</v>
      </c>
      <c r="L92" s="31" t="s">
        <v>173</v>
      </c>
      <c r="M92" s="1">
        <v>0.5</v>
      </c>
      <c r="N92" s="31" t="s">
        <v>93</v>
      </c>
      <c r="O92" s="1">
        <v>2</v>
      </c>
      <c r="P92" s="31" t="s">
        <v>173</v>
      </c>
      <c r="Q92" s="1">
        <v>0.25</v>
      </c>
      <c r="R92" s="31" t="s">
        <v>175</v>
      </c>
      <c r="S92" s="1">
        <v>2</v>
      </c>
      <c r="T92" s="31" t="s">
        <v>173</v>
      </c>
      <c r="U92" s="1">
        <v>0.12</v>
      </c>
      <c r="V92" s="31" t="s">
        <v>173</v>
      </c>
      <c r="W92" s="1">
        <v>1</v>
      </c>
      <c r="X92" s="31" t="s">
        <v>175</v>
      </c>
      <c r="Y92" s="1">
        <v>0.5</v>
      </c>
      <c r="Z92" s="31" t="s">
        <v>173</v>
      </c>
      <c r="AA92" s="1">
        <v>256</v>
      </c>
      <c r="AB92" s="31" t="s">
        <v>173</v>
      </c>
      <c r="AC92" s="1">
        <v>2</v>
      </c>
      <c r="AD92" s="31" t="s">
        <v>176</v>
      </c>
      <c r="AE92" s="1">
        <v>1</v>
      </c>
    </row>
    <row r="93" spans="1:31" x14ac:dyDescent="0.2">
      <c r="A93">
        <v>7468</v>
      </c>
      <c r="B93" s="1" t="s">
        <v>174</v>
      </c>
      <c r="C93">
        <v>2</v>
      </c>
      <c r="D93" s="12" t="s">
        <v>104</v>
      </c>
      <c r="E93" s="19" t="s">
        <v>105</v>
      </c>
      <c r="F93" s="19">
        <v>1</v>
      </c>
      <c r="G93" s="12" t="s">
        <v>180</v>
      </c>
      <c r="H93" t="s">
        <v>11</v>
      </c>
      <c r="I93">
        <v>46</v>
      </c>
      <c r="J93" s="31" t="s">
        <v>173</v>
      </c>
      <c r="K93" s="1">
        <v>0.12</v>
      </c>
      <c r="L93" s="31" t="s">
        <v>173</v>
      </c>
      <c r="M93" s="1">
        <v>0.5</v>
      </c>
      <c r="N93" s="31" t="s">
        <v>93</v>
      </c>
      <c r="O93" s="1">
        <v>2</v>
      </c>
      <c r="P93" s="31" t="s">
        <v>173</v>
      </c>
      <c r="Q93" s="1">
        <v>0.25</v>
      </c>
      <c r="R93" s="31" t="s">
        <v>175</v>
      </c>
      <c r="S93" s="1">
        <v>2</v>
      </c>
      <c r="T93" s="31" t="s">
        <v>173</v>
      </c>
      <c r="U93" s="1">
        <v>0.12</v>
      </c>
      <c r="V93" s="31" t="s">
        <v>173</v>
      </c>
      <c r="W93" s="1">
        <v>1</v>
      </c>
      <c r="X93" s="31" t="s">
        <v>175</v>
      </c>
      <c r="Y93" s="1">
        <v>0.5</v>
      </c>
      <c r="Z93" s="31" t="s">
        <v>173</v>
      </c>
      <c r="AA93" s="1">
        <v>256</v>
      </c>
      <c r="AB93" s="31" t="s">
        <v>173</v>
      </c>
      <c r="AC93" s="1">
        <v>1</v>
      </c>
      <c r="AD93" s="31" t="s">
        <v>176</v>
      </c>
      <c r="AE93" s="1">
        <v>1</v>
      </c>
    </row>
    <row r="94" spans="1:31" x14ac:dyDescent="0.2">
      <c r="B94" s="1"/>
      <c r="D94" s="12"/>
      <c r="E94" s="19"/>
      <c r="F94" s="19"/>
      <c r="G94" s="12"/>
      <c r="H94"/>
      <c r="I94" t="s">
        <v>350</v>
      </c>
      <c r="J94" s="31"/>
      <c r="K94" s="80">
        <f>GEOMEAN(K47:K93)</f>
        <v>0.17395737548644907</v>
      </c>
      <c r="L94" s="80" t="e">
        <f t="shared" ref="L94:AC94" si="2">GEOMEAN(L47:L93)</f>
        <v>#NUM!</v>
      </c>
      <c r="M94" s="80">
        <f t="shared" si="2"/>
        <v>0.5303829791854382</v>
      </c>
      <c r="N94" s="80" t="e">
        <f t="shared" si="2"/>
        <v>#NUM!</v>
      </c>
      <c r="O94" s="80">
        <f t="shared" si="2"/>
        <v>2</v>
      </c>
      <c r="P94" s="80" t="e">
        <f t="shared" si="2"/>
        <v>#NUM!</v>
      </c>
      <c r="Q94" s="80">
        <f t="shared" si="2"/>
        <v>0.2854854969504616</v>
      </c>
      <c r="R94" s="80" t="e">
        <f t="shared" si="2"/>
        <v>#NUM!</v>
      </c>
      <c r="S94" s="80">
        <f t="shared" si="2"/>
        <v>2</v>
      </c>
      <c r="T94" s="80" t="e">
        <f t="shared" si="2"/>
        <v>#NUM!</v>
      </c>
      <c r="U94" s="80">
        <f t="shared" si="2"/>
        <v>0.30812894874016744</v>
      </c>
      <c r="V94" s="80" t="e">
        <f t="shared" si="2"/>
        <v>#NUM!</v>
      </c>
      <c r="W94" s="80">
        <f t="shared" si="2"/>
        <v>1</v>
      </c>
      <c r="X94" s="80" t="e">
        <f t="shared" si="2"/>
        <v>#NUM!</v>
      </c>
      <c r="Y94" s="80">
        <f t="shared" si="2"/>
        <v>0.56261220921924182</v>
      </c>
      <c r="Z94" s="80" t="e">
        <f t="shared" si="2"/>
        <v>#NUM!</v>
      </c>
      <c r="AA94" s="80">
        <f t="shared" si="2"/>
        <v>199.23093603834428</v>
      </c>
      <c r="AB94" s="80" t="e">
        <f t="shared" si="2"/>
        <v>#NUM!</v>
      </c>
      <c r="AC94" s="80">
        <f t="shared" si="2"/>
        <v>1.9707208079886041</v>
      </c>
      <c r="AD94" s="31"/>
      <c r="AE94" s="1"/>
    </row>
    <row r="95" spans="1:31" x14ac:dyDescent="0.2">
      <c r="B95" s="1"/>
      <c r="D95" s="12"/>
      <c r="E95" s="19"/>
      <c r="F95" s="19"/>
      <c r="G95" s="12"/>
      <c r="H95"/>
      <c r="I95" t="s">
        <v>373</v>
      </c>
      <c r="J95" s="31"/>
      <c r="K95" s="1">
        <f>_xlfn.PERCENTILE.EXC(K47:K93,0.9)</f>
        <v>0.30000000000000071</v>
      </c>
      <c r="L95" s="1" t="e">
        <f t="shared" ref="L95:AC95" si="3">_xlfn.PERCENTILE.EXC(L47:L93,0.9)</f>
        <v>#NUM!</v>
      </c>
      <c r="M95" s="1">
        <f t="shared" si="3"/>
        <v>0.60000000000000142</v>
      </c>
      <c r="N95" s="1" t="e">
        <f t="shared" si="3"/>
        <v>#NUM!</v>
      </c>
      <c r="O95" s="1">
        <f t="shared" si="3"/>
        <v>2</v>
      </c>
      <c r="P95" s="1" t="e">
        <f t="shared" si="3"/>
        <v>#NUM!</v>
      </c>
      <c r="Q95" s="1">
        <f t="shared" si="3"/>
        <v>0.25</v>
      </c>
      <c r="R95" s="1" t="e">
        <f t="shared" si="3"/>
        <v>#NUM!</v>
      </c>
      <c r="S95" s="1">
        <f t="shared" si="3"/>
        <v>2</v>
      </c>
      <c r="T95" s="1" t="e">
        <f t="shared" si="3"/>
        <v>#NUM!</v>
      </c>
      <c r="U95" s="1">
        <f t="shared" si="3"/>
        <v>1</v>
      </c>
      <c r="V95" s="1" t="e">
        <f t="shared" si="3"/>
        <v>#NUM!</v>
      </c>
      <c r="W95" s="1">
        <f t="shared" si="3"/>
        <v>1</v>
      </c>
      <c r="X95" s="1" t="e">
        <f t="shared" si="3"/>
        <v>#NUM!</v>
      </c>
      <c r="Y95" s="1">
        <f t="shared" si="3"/>
        <v>0.5</v>
      </c>
      <c r="Z95" s="1" t="e">
        <f t="shared" si="3"/>
        <v>#NUM!</v>
      </c>
      <c r="AA95" s="1">
        <f t="shared" si="3"/>
        <v>256</v>
      </c>
      <c r="AB95" s="1" t="e">
        <f t="shared" si="3"/>
        <v>#NUM!</v>
      </c>
      <c r="AC95" s="1">
        <f t="shared" si="3"/>
        <v>2.4000000000000057</v>
      </c>
      <c r="AD95" s="31"/>
      <c r="AE95" s="1"/>
    </row>
    <row r="96" spans="1:31" x14ac:dyDescent="0.2">
      <c r="B96" s="1"/>
      <c r="D96" s="12"/>
      <c r="E96" s="19"/>
      <c r="F96" s="19"/>
      <c r="G96" s="12"/>
      <c r="H96"/>
      <c r="I96"/>
      <c r="J96" s="31"/>
      <c r="L96" s="31"/>
      <c r="N96" s="31"/>
      <c r="P96" s="31"/>
      <c r="R96" s="31"/>
      <c r="T96" s="31"/>
      <c r="V96" s="31"/>
      <c r="X96" s="31"/>
      <c r="Z96" s="31"/>
      <c r="AA96" s="1"/>
      <c r="AB96" s="31"/>
      <c r="AC96" s="1"/>
      <c r="AD96" s="31"/>
      <c r="AE96" s="1"/>
    </row>
    <row r="97" spans="1:31" x14ac:dyDescent="0.2">
      <c r="A97" s="25">
        <v>157</v>
      </c>
      <c r="B97" s="54" t="s">
        <v>74</v>
      </c>
      <c r="C97" s="25">
        <v>1</v>
      </c>
      <c r="D97" s="12" t="s">
        <v>108</v>
      </c>
      <c r="E97" s="19" t="s">
        <v>338</v>
      </c>
      <c r="F97" s="19" cm="1">
        <f t="array" ref="F97">_xlfn.XLOOKUP(AG97,'AST submission list'!L$2:L287,'AST submission list'!I$2:I287)</f>
        <v>0</v>
      </c>
      <c r="G97" s="12" t="s">
        <v>180</v>
      </c>
      <c r="H97" s="25" t="s">
        <v>11</v>
      </c>
      <c r="I97" s="32">
        <v>62</v>
      </c>
      <c r="J97" s="31" t="s">
        <v>173</v>
      </c>
      <c r="K97" s="1">
        <v>0.12</v>
      </c>
      <c r="L97" s="31" t="s">
        <v>92</v>
      </c>
      <c r="M97" s="1">
        <v>1</v>
      </c>
      <c r="N97" s="31" t="s">
        <v>93</v>
      </c>
      <c r="O97" s="1">
        <v>2</v>
      </c>
      <c r="P97" s="31" t="s">
        <v>94</v>
      </c>
      <c r="Q97" s="1">
        <v>4</v>
      </c>
      <c r="R97" s="31" t="s">
        <v>93</v>
      </c>
      <c r="S97" s="1">
        <v>2</v>
      </c>
      <c r="T97" s="31" t="s">
        <v>92</v>
      </c>
      <c r="U97" s="1">
        <v>0.12</v>
      </c>
      <c r="V97" s="31" t="s">
        <v>92</v>
      </c>
      <c r="W97" s="1">
        <v>1</v>
      </c>
      <c r="X97" s="31" t="s">
        <v>93</v>
      </c>
      <c r="Y97" s="1">
        <v>0.5</v>
      </c>
      <c r="Z97" s="31" t="s">
        <v>92</v>
      </c>
      <c r="AA97" s="1">
        <v>256</v>
      </c>
      <c r="AB97" s="31" t="s">
        <v>94</v>
      </c>
      <c r="AC97" s="1">
        <v>8</v>
      </c>
      <c r="AD97" s="31" t="s">
        <v>95</v>
      </c>
      <c r="AE97" s="1">
        <v>1</v>
      </c>
    </row>
    <row r="98" spans="1:31" x14ac:dyDescent="0.2">
      <c r="A98" s="9">
        <v>223</v>
      </c>
      <c r="B98" s="54" t="s">
        <v>74</v>
      </c>
      <c r="E98" s="1" t="s">
        <v>330</v>
      </c>
      <c r="F98" s="1"/>
      <c r="G98" s="12" t="s">
        <v>180</v>
      </c>
      <c r="H98" t="s">
        <v>8</v>
      </c>
      <c r="I98">
        <v>22</v>
      </c>
      <c r="J98" s="1" t="s">
        <v>92</v>
      </c>
      <c r="K98" s="1">
        <v>0.12</v>
      </c>
      <c r="L98" s="1" t="s">
        <v>92</v>
      </c>
      <c r="M98" s="1">
        <v>0.5</v>
      </c>
      <c r="N98" s="1" t="s">
        <v>93</v>
      </c>
      <c r="O98" s="1">
        <v>2</v>
      </c>
      <c r="P98" s="1" t="s">
        <v>92</v>
      </c>
      <c r="Q98" s="1">
        <v>0.25</v>
      </c>
      <c r="R98" s="1" t="s">
        <v>93</v>
      </c>
      <c r="S98" s="1">
        <v>2</v>
      </c>
      <c r="T98" s="1" t="s">
        <v>92</v>
      </c>
      <c r="U98" s="1">
        <v>0.12</v>
      </c>
      <c r="V98" s="1" t="s">
        <v>92</v>
      </c>
      <c r="W98" s="1">
        <v>1</v>
      </c>
      <c r="X98" s="1" t="s">
        <v>93</v>
      </c>
      <c r="Y98" s="1">
        <v>0.5</v>
      </c>
      <c r="Z98" s="1" t="s">
        <v>94</v>
      </c>
      <c r="AA98" s="1">
        <v>256</v>
      </c>
      <c r="AB98" s="1" t="s">
        <v>92</v>
      </c>
      <c r="AC98" s="1">
        <v>1</v>
      </c>
      <c r="AD98" s="1" t="s">
        <v>95</v>
      </c>
      <c r="AE98" s="1">
        <v>1</v>
      </c>
    </row>
    <row r="99" spans="1:31" x14ac:dyDescent="0.2">
      <c r="A99" s="9">
        <v>243</v>
      </c>
      <c r="B99" s="54" t="s">
        <v>74</v>
      </c>
      <c r="E99" s="1" t="s">
        <v>332</v>
      </c>
      <c r="F99" s="1"/>
      <c r="G99" s="12" t="s">
        <v>180</v>
      </c>
      <c r="H99" t="s">
        <v>8</v>
      </c>
      <c r="I99">
        <v>23</v>
      </c>
      <c r="J99" s="1" t="s">
        <v>92</v>
      </c>
      <c r="K99" s="1">
        <v>0.12</v>
      </c>
      <c r="L99" s="1" t="s">
        <v>92</v>
      </c>
      <c r="M99" s="1">
        <v>0.5</v>
      </c>
      <c r="N99" s="1" t="s">
        <v>93</v>
      </c>
      <c r="O99" s="1">
        <v>2</v>
      </c>
      <c r="P99" s="1" t="s">
        <v>94</v>
      </c>
      <c r="Q99" s="1">
        <v>4</v>
      </c>
      <c r="R99" s="1" t="s">
        <v>93</v>
      </c>
      <c r="S99" s="1">
        <v>2</v>
      </c>
      <c r="T99" s="1" t="s">
        <v>92</v>
      </c>
      <c r="U99" s="1">
        <v>0.12</v>
      </c>
      <c r="V99" s="1" t="s">
        <v>92</v>
      </c>
      <c r="W99" s="1">
        <v>1</v>
      </c>
      <c r="X99" s="1" t="s">
        <v>93</v>
      </c>
      <c r="Y99" s="1">
        <v>0.5</v>
      </c>
      <c r="Z99" s="1" t="s">
        <v>92</v>
      </c>
      <c r="AA99" s="1">
        <v>32</v>
      </c>
      <c r="AB99" s="1" t="s">
        <v>92</v>
      </c>
      <c r="AC99" s="1">
        <v>1</v>
      </c>
      <c r="AD99" s="1" t="s">
        <v>95</v>
      </c>
      <c r="AE99" s="1">
        <v>1</v>
      </c>
    </row>
    <row r="100" spans="1:31" x14ac:dyDescent="0.2">
      <c r="A100" s="9">
        <v>294</v>
      </c>
      <c r="B100" s="54" t="s">
        <v>74</v>
      </c>
      <c r="E100" s="1" t="s">
        <v>333</v>
      </c>
      <c r="F100" s="1"/>
      <c r="G100" s="12" t="s">
        <v>180</v>
      </c>
      <c r="H100" t="s">
        <v>8</v>
      </c>
      <c r="I100">
        <v>24</v>
      </c>
      <c r="J100" s="1" t="s">
        <v>92</v>
      </c>
      <c r="K100" s="1">
        <v>0.12</v>
      </c>
      <c r="L100" s="1" t="s">
        <v>92</v>
      </c>
      <c r="M100" s="1">
        <v>0.5</v>
      </c>
      <c r="N100" s="1" t="s">
        <v>93</v>
      </c>
      <c r="O100" s="1">
        <v>2</v>
      </c>
      <c r="P100" s="1" t="s">
        <v>92</v>
      </c>
      <c r="Q100" s="1">
        <v>0.25</v>
      </c>
      <c r="R100" s="1" t="s">
        <v>92</v>
      </c>
      <c r="S100" s="1">
        <v>2</v>
      </c>
      <c r="T100" s="1" t="s">
        <v>92</v>
      </c>
      <c r="U100" s="1">
        <v>0.12</v>
      </c>
      <c r="V100" s="1" t="s">
        <v>92</v>
      </c>
      <c r="W100" s="1">
        <v>1</v>
      </c>
      <c r="X100" s="1" t="s">
        <v>93</v>
      </c>
      <c r="Y100" s="1">
        <v>0.5</v>
      </c>
      <c r="Z100" s="1" t="s">
        <v>94</v>
      </c>
      <c r="AA100" s="1">
        <v>256</v>
      </c>
      <c r="AB100" s="1" t="s">
        <v>92</v>
      </c>
      <c r="AC100" s="1">
        <v>1</v>
      </c>
      <c r="AD100" s="1" t="s">
        <v>95</v>
      </c>
      <c r="AE100" s="1">
        <v>1</v>
      </c>
    </row>
    <row r="101" spans="1:31" x14ac:dyDescent="0.2">
      <c r="A101" s="9">
        <v>296</v>
      </c>
      <c r="B101" s="54" t="s">
        <v>74</v>
      </c>
      <c r="E101" s="1" t="s">
        <v>325</v>
      </c>
      <c r="F101" s="1"/>
      <c r="G101" s="12" t="s">
        <v>180</v>
      </c>
      <c r="H101" t="s">
        <v>11</v>
      </c>
      <c r="I101">
        <v>25</v>
      </c>
      <c r="J101" s="1" t="s">
        <v>92</v>
      </c>
      <c r="K101" s="1">
        <v>0.12</v>
      </c>
      <c r="L101" s="1" t="s">
        <v>92</v>
      </c>
      <c r="M101" s="1">
        <v>1</v>
      </c>
      <c r="N101" s="1" t="s">
        <v>93</v>
      </c>
      <c r="O101" s="1">
        <v>2</v>
      </c>
      <c r="P101" s="1" t="s">
        <v>92</v>
      </c>
      <c r="Q101" s="1">
        <v>0.25</v>
      </c>
      <c r="R101" s="1" t="s">
        <v>93</v>
      </c>
      <c r="S101" s="1">
        <v>2</v>
      </c>
      <c r="T101" s="1" t="s">
        <v>92</v>
      </c>
      <c r="U101" s="1">
        <v>0.12</v>
      </c>
      <c r="V101" s="1" t="s">
        <v>92</v>
      </c>
      <c r="W101" s="1">
        <v>1</v>
      </c>
      <c r="X101" s="1" t="s">
        <v>93</v>
      </c>
      <c r="Y101" s="1">
        <v>0.5</v>
      </c>
      <c r="Z101" s="1" t="s">
        <v>94</v>
      </c>
      <c r="AA101" s="1">
        <v>256</v>
      </c>
      <c r="AB101" s="1" t="s">
        <v>92</v>
      </c>
      <c r="AC101" s="1">
        <v>1</v>
      </c>
      <c r="AD101" s="1" t="s">
        <v>95</v>
      </c>
      <c r="AE101" s="1">
        <v>1</v>
      </c>
    </row>
    <row r="102" spans="1:31" x14ac:dyDescent="0.2">
      <c r="A102" s="9">
        <v>317</v>
      </c>
      <c r="B102" s="54" t="s">
        <v>74</v>
      </c>
      <c r="E102" s="1" t="s">
        <v>327</v>
      </c>
      <c r="F102" s="1"/>
      <c r="G102" s="12" t="s">
        <v>180</v>
      </c>
      <c r="H102" t="s">
        <v>8</v>
      </c>
      <c r="I102">
        <v>26</v>
      </c>
      <c r="J102" s="1" t="s">
        <v>92</v>
      </c>
      <c r="K102" s="1">
        <v>0.12</v>
      </c>
      <c r="L102" s="1" t="s">
        <v>92</v>
      </c>
      <c r="M102" s="1">
        <v>0.5</v>
      </c>
      <c r="N102" s="1" t="s">
        <v>93</v>
      </c>
      <c r="O102" s="1">
        <v>2</v>
      </c>
      <c r="P102" s="1" t="s">
        <v>92</v>
      </c>
      <c r="Q102" s="1">
        <v>0.25</v>
      </c>
      <c r="R102" s="1" t="s">
        <v>93</v>
      </c>
      <c r="S102" s="1">
        <v>2</v>
      </c>
      <c r="T102" s="1" t="s">
        <v>92</v>
      </c>
      <c r="U102" s="1">
        <v>0.12</v>
      </c>
      <c r="V102" s="1" t="s">
        <v>92</v>
      </c>
      <c r="W102" s="1">
        <v>1</v>
      </c>
      <c r="X102" s="1" t="s">
        <v>93</v>
      </c>
      <c r="Y102" s="1">
        <v>0.5</v>
      </c>
      <c r="Z102" s="1" t="s">
        <v>94</v>
      </c>
      <c r="AA102" s="1">
        <v>256</v>
      </c>
      <c r="AB102" s="1" t="s">
        <v>92</v>
      </c>
      <c r="AC102" s="1">
        <v>2</v>
      </c>
      <c r="AD102" s="1" t="s">
        <v>95</v>
      </c>
      <c r="AE102" s="1">
        <v>1</v>
      </c>
    </row>
    <row r="103" spans="1:31" x14ac:dyDescent="0.2">
      <c r="A103" s="9">
        <v>317</v>
      </c>
      <c r="B103" s="54" t="s">
        <v>74</v>
      </c>
      <c r="E103" s="1" t="s">
        <v>327</v>
      </c>
      <c r="F103" s="1"/>
      <c r="G103" s="12" t="s">
        <v>180</v>
      </c>
      <c r="H103" t="s">
        <v>11</v>
      </c>
      <c r="I103">
        <v>27</v>
      </c>
      <c r="J103" s="1" t="s">
        <v>92</v>
      </c>
      <c r="K103" s="1">
        <v>0.12</v>
      </c>
      <c r="L103" s="1" t="s">
        <v>92</v>
      </c>
      <c r="M103" s="1">
        <v>0.5</v>
      </c>
      <c r="N103" s="1" t="s">
        <v>93</v>
      </c>
      <c r="O103" s="1">
        <v>2</v>
      </c>
      <c r="P103" s="1" t="s">
        <v>92</v>
      </c>
      <c r="Q103" s="1">
        <v>0.25</v>
      </c>
      <c r="R103" s="1" t="s">
        <v>93</v>
      </c>
      <c r="S103" s="1">
        <v>2</v>
      </c>
      <c r="T103" s="1" t="s">
        <v>92</v>
      </c>
      <c r="U103" s="1">
        <v>0.12</v>
      </c>
      <c r="V103" s="1" t="s">
        <v>92</v>
      </c>
      <c r="W103" s="1">
        <v>1</v>
      </c>
      <c r="X103" s="1" t="s">
        <v>93</v>
      </c>
      <c r="Y103" s="1">
        <v>0.5</v>
      </c>
      <c r="Z103" s="1" t="s">
        <v>94</v>
      </c>
      <c r="AA103" s="1">
        <v>256</v>
      </c>
      <c r="AB103" s="1" t="s">
        <v>92</v>
      </c>
      <c r="AC103" s="1">
        <v>1</v>
      </c>
      <c r="AD103" s="1" t="s">
        <v>95</v>
      </c>
      <c r="AE103" s="1">
        <v>1</v>
      </c>
    </row>
    <row r="104" spans="1:31" x14ac:dyDescent="0.2">
      <c r="A104" s="9">
        <v>320</v>
      </c>
      <c r="B104" s="54" t="s">
        <v>74</v>
      </c>
      <c r="E104" s="1" t="s">
        <v>327</v>
      </c>
      <c r="F104" s="1"/>
      <c r="G104" s="12" t="s">
        <v>180</v>
      </c>
      <c r="H104" t="s">
        <v>8</v>
      </c>
      <c r="I104">
        <v>28</v>
      </c>
      <c r="J104" s="1" t="s">
        <v>92</v>
      </c>
      <c r="K104" s="1">
        <v>0.12</v>
      </c>
      <c r="L104" s="1" t="s">
        <v>92</v>
      </c>
      <c r="M104" s="1">
        <v>1</v>
      </c>
      <c r="N104" s="1" t="s">
        <v>93</v>
      </c>
      <c r="O104" s="1">
        <v>2</v>
      </c>
      <c r="P104" s="1" t="s">
        <v>92</v>
      </c>
      <c r="Q104" s="1">
        <v>0.25</v>
      </c>
      <c r="R104" s="1" t="s">
        <v>93</v>
      </c>
      <c r="S104" s="1">
        <v>2</v>
      </c>
      <c r="T104" s="1" t="s">
        <v>92</v>
      </c>
      <c r="U104" s="1">
        <v>0.12</v>
      </c>
      <c r="V104" s="1" t="s">
        <v>92</v>
      </c>
      <c r="W104" s="1">
        <v>1</v>
      </c>
      <c r="X104" s="1" t="s">
        <v>93</v>
      </c>
      <c r="Y104" s="1">
        <v>0.5</v>
      </c>
      <c r="Z104" s="1" t="s">
        <v>94</v>
      </c>
      <c r="AA104" s="1">
        <v>256</v>
      </c>
      <c r="AB104" s="1" t="s">
        <v>92</v>
      </c>
      <c r="AC104" s="1">
        <v>1</v>
      </c>
      <c r="AD104" s="1" t="s">
        <v>95</v>
      </c>
      <c r="AE104" s="1">
        <v>1</v>
      </c>
    </row>
    <row r="105" spans="1:31" x14ac:dyDescent="0.2">
      <c r="A105" s="9">
        <v>320</v>
      </c>
      <c r="B105" s="54" t="s">
        <v>74</v>
      </c>
      <c r="E105" s="1" t="s">
        <v>333</v>
      </c>
      <c r="F105" s="1"/>
      <c r="G105" s="12" t="s">
        <v>180</v>
      </c>
      <c r="H105" t="s">
        <v>11</v>
      </c>
      <c r="I105">
        <v>29</v>
      </c>
      <c r="J105" s="1" t="s">
        <v>92</v>
      </c>
      <c r="K105" s="1">
        <v>0.12</v>
      </c>
      <c r="L105" s="1" t="s">
        <v>92</v>
      </c>
      <c r="M105" s="1">
        <v>1</v>
      </c>
      <c r="N105" s="1" t="s">
        <v>93</v>
      </c>
      <c r="O105" s="1">
        <v>2</v>
      </c>
      <c r="P105" s="1" t="s">
        <v>92</v>
      </c>
      <c r="Q105" s="1">
        <v>0.25</v>
      </c>
      <c r="R105" s="1" t="s">
        <v>92</v>
      </c>
      <c r="S105" s="1">
        <v>2</v>
      </c>
      <c r="T105" s="1" t="s">
        <v>92</v>
      </c>
      <c r="U105" s="1">
        <v>0.12</v>
      </c>
      <c r="V105" s="1" t="s">
        <v>92</v>
      </c>
      <c r="W105" s="1">
        <v>1</v>
      </c>
      <c r="X105" s="1" t="s">
        <v>93</v>
      </c>
      <c r="Y105" s="1">
        <v>0.5</v>
      </c>
      <c r="Z105" s="1" t="s">
        <v>94</v>
      </c>
      <c r="AA105" s="1">
        <v>256</v>
      </c>
      <c r="AB105" s="1" t="s">
        <v>92</v>
      </c>
      <c r="AC105" s="1">
        <v>1</v>
      </c>
      <c r="AD105" s="1" t="s">
        <v>95</v>
      </c>
      <c r="AE105" s="1">
        <v>1</v>
      </c>
    </row>
    <row r="106" spans="1:31" x14ac:dyDescent="0.2">
      <c r="A106" s="25">
        <v>354</v>
      </c>
      <c r="B106" s="54" t="s">
        <v>74</v>
      </c>
      <c r="C106" s="25" cm="1">
        <f t="array" ref="C106">_xlfn.XLOOKUP(AG106,'WI &amp; IA results w tx'!Q$2:Q420,'WI &amp; IA results w tx'!D$2:D420)</f>
        <v>0</v>
      </c>
      <c r="D106" s="12" t="s">
        <v>108</v>
      </c>
      <c r="E106" s="19" t="s">
        <v>338</v>
      </c>
      <c r="F106" s="19" cm="1">
        <f t="array" ref="F106">_xlfn.XLOOKUP(AG106,'AST submission list'!L$2:L315,'AST submission list'!I$2:I315)</f>
        <v>0</v>
      </c>
      <c r="G106" s="12" t="s">
        <v>180</v>
      </c>
      <c r="H106" s="25" t="s">
        <v>8</v>
      </c>
      <c r="I106" s="32">
        <v>88</v>
      </c>
      <c r="J106" s="31" t="s">
        <v>103</v>
      </c>
      <c r="K106" s="1">
        <v>0.5</v>
      </c>
      <c r="L106" s="31" t="s">
        <v>92</v>
      </c>
      <c r="M106" s="1">
        <v>0.5</v>
      </c>
      <c r="N106" s="31" t="s">
        <v>93</v>
      </c>
      <c r="O106" s="1">
        <v>2</v>
      </c>
      <c r="P106" s="31" t="s">
        <v>92</v>
      </c>
      <c r="Q106" s="1">
        <v>0.25</v>
      </c>
      <c r="R106" s="31" t="s">
        <v>93</v>
      </c>
      <c r="S106" s="1">
        <v>2</v>
      </c>
      <c r="T106" s="31" t="s">
        <v>94</v>
      </c>
      <c r="U106" s="1">
        <v>4</v>
      </c>
      <c r="V106" s="31" t="s">
        <v>92</v>
      </c>
      <c r="W106" s="1">
        <v>1</v>
      </c>
      <c r="X106" s="31" t="s">
        <v>93</v>
      </c>
      <c r="Y106" s="1">
        <v>0.5</v>
      </c>
      <c r="Z106" s="31" t="s">
        <v>92</v>
      </c>
      <c r="AA106" s="1">
        <v>256</v>
      </c>
      <c r="AB106" s="31" t="s">
        <v>92</v>
      </c>
      <c r="AC106" s="1">
        <v>1</v>
      </c>
      <c r="AD106" s="31" t="s">
        <v>95</v>
      </c>
      <c r="AE106" s="1">
        <v>1</v>
      </c>
    </row>
    <row r="107" spans="1:31" x14ac:dyDescent="0.2">
      <c r="A107" s="9">
        <v>354</v>
      </c>
      <c r="B107" s="54" t="s">
        <v>74</v>
      </c>
      <c r="E107" s="1" t="s">
        <v>330</v>
      </c>
      <c r="F107" s="1"/>
      <c r="G107" s="12" t="s">
        <v>180</v>
      </c>
      <c r="H107" t="s">
        <v>8</v>
      </c>
      <c r="I107">
        <v>30</v>
      </c>
      <c r="J107" s="1" t="s">
        <v>92</v>
      </c>
      <c r="K107" s="1">
        <v>0.12</v>
      </c>
      <c r="L107" s="1" t="s">
        <v>92</v>
      </c>
      <c r="M107" s="1">
        <v>0.5</v>
      </c>
      <c r="N107" s="1" t="s">
        <v>93</v>
      </c>
      <c r="O107" s="1">
        <v>2</v>
      </c>
      <c r="P107" s="1" t="s">
        <v>92</v>
      </c>
      <c r="Q107" s="1">
        <v>0.25</v>
      </c>
      <c r="R107" s="1" t="s">
        <v>93</v>
      </c>
      <c r="S107" s="1">
        <v>2</v>
      </c>
      <c r="T107" s="1" t="s">
        <v>92</v>
      </c>
      <c r="U107" s="1">
        <v>0.12</v>
      </c>
      <c r="V107" s="1" t="s">
        <v>92</v>
      </c>
      <c r="W107" s="1">
        <v>1</v>
      </c>
      <c r="X107" s="1" t="s">
        <v>93</v>
      </c>
      <c r="Y107" s="1">
        <v>0.5</v>
      </c>
      <c r="Z107" s="1" t="s">
        <v>94</v>
      </c>
      <c r="AA107" s="1">
        <v>256</v>
      </c>
      <c r="AB107" s="1" t="s">
        <v>92</v>
      </c>
      <c r="AC107" s="1">
        <v>1</v>
      </c>
      <c r="AD107" s="1" t="s">
        <v>95</v>
      </c>
      <c r="AE107" s="1">
        <v>1</v>
      </c>
    </row>
    <row r="108" spans="1:31" x14ac:dyDescent="0.2">
      <c r="A108" s="9">
        <v>357</v>
      </c>
      <c r="B108" s="54" t="s">
        <v>74</v>
      </c>
      <c r="C108" s="20"/>
      <c r="D108" s="20">
        <v>113</v>
      </c>
      <c r="E108" s="1" t="s">
        <v>333</v>
      </c>
      <c r="F108" s="8"/>
      <c r="G108" s="12" t="s">
        <v>180</v>
      </c>
      <c r="H108" t="s">
        <v>8</v>
      </c>
      <c r="I108">
        <v>31</v>
      </c>
      <c r="J108" s="1" t="s">
        <v>92</v>
      </c>
      <c r="K108" s="1">
        <v>0.12</v>
      </c>
      <c r="L108" s="1" t="s">
        <v>92</v>
      </c>
      <c r="M108" s="1">
        <v>0.5</v>
      </c>
      <c r="N108" s="1" t="s">
        <v>93</v>
      </c>
      <c r="O108" s="1">
        <v>2</v>
      </c>
      <c r="P108" s="1" t="s">
        <v>92</v>
      </c>
      <c r="Q108" s="1">
        <v>0.25</v>
      </c>
      <c r="R108" s="1" t="s">
        <v>92</v>
      </c>
      <c r="S108" s="1">
        <v>2</v>
      </c>
      <c r="T108" s="1" t="s">
        <v>92</v>
      </c>
      <c r="U108" s="1">
        <v>0.12</v>
      </c>
      <c r="V108" s="1" t="s">
        <v>92</v>
      </c>
      <c r="W108" s="1">
        <v>1</v>
      </c>
      <c r="X108" s="1" t="s">
        <v>93</v>
      </c>
      <c r="Y108" s="1">
        <v>0.5</v>
      </c>
      <c r="Z108" s="1" t="s">
        <v>94</v>
      </c>
      <c r="AA108" s="1">
        <v>256</v>
      </c>
      <c r="AB108" s="1" t="s">
        <v>92</v>
      </c>
      <c r="AC108" s="1">
        <v>1</v>
      </c>
      <c r="AD108" s="1" t="s">
        <v>95</v>
      </c>
      <c r="AE108" s="1">
        <v>1</v>
      </c>
    </row>
    <row r="109" spans="1:31" x14ac:dyDescent="0.2">
      <c r="A109" s="9">
        <v>357</v>
      </c>
      <c r="B109" s="54" t="s">
        <v>74</v>
      </c>
      <c r="C109" s="20"/>
      <c r="D109" s="20">
        <v>2</v>
      </c>
      <c r="E109" s="1" t="s">
        <v>327</v>
      </c>
      <c r="F109" s="8"/>
      <c r="G109" s="12" t="s">
        <v>180</v>
      </c>
      <c r="H109" t="s">
        <v>11</v>
      </c>
      <c r="I109">
        <v>32</v>
      </c>
      <c r="J109" s="1" t="s">
        <v>92</v>
      </c>
      <c r="K109" s="1">
        <v>0.12</v>
      </c>
      <c r="L109" s="1" t="s">
        <v>92</v>
      </c>
      <c r="M109" s="1">
        <v>0.5</v>
      </c>
      <c r="N109" s="1" t="s">
        <v>93</v>
      </c>
      <c r="O109" s="1">
        <v>2</v>
      </c>
      <c r="P109" s="1" t="s">
        <v>92</v>
      </c>
      <c r="Q109" s="1">
        <v>0.25</v>
      </c>
      <c r="R109" s="1" t="s">
        <v>93</v>
      </c>
      <c r="S109" s="1">
        <v>2</v>
      </c>
      <c r="T109" s="1" t="s">
        <v>92</v>
      </c>
      <c r="U109" s="1">
        <v>0.12</v>
      </c>
      <c r="V109" s="1" t="s">
        <v>92</v>
      </c>
      <c r="W109" s="1">
        <v>1</v>
      </c>
      <c r="X109" s="1" t="s">
        <v>93</v>
      </c>
      <c r="Y109" s="1">
        <v>0.5</v>
      </c>
      <c r="Z109" s="1" t="s">
        <v>94</v>
      </c>
      <c r="AA109" s="1">
        <v>256</v>
      </c>
      <c r="AB109" s="1" t="s">
        <v>92</v>
      </c>
      <c r="AC109" s="1">
        <v>1</v>
      </c>
      <c r="AD109" s="1" t="s">
        <v>95</v>
      </c>
      <c r="AE109" s="1">
        <v>1</v>
      </c>
    </row>
    <row r="110" spans="1:31" x14ac:dyDescent="0.2">
      <c r="A110" s="9">
        <v>378</v>
      </c>
      <c r="B110" s="54" t="s">
        <v>74</v>
      </c>
      <c r="C110" s="20"/>
      <c r="D110" s="20">
        <v>0</v>
      </c>
      <c r="E110" s="1" t="s">
        <v>326</v>
      </c>
      <c r="F110" s="8"/>
      <c r="G110" s="12" t="s">
        <v>180</v>
      </c>
      <c r="H110" t="s">
        <v>8</v>
      </c>
      <c r="I110">
        <v>33</v>
      </c>
      <c r="J110" s="1" t="s">
        <v>92</v>
      </c>
      <c r="K110" s="1">
        <v>0.12</v>
      </c>
      <c r="L110" s="1" t="s">
        <v>92</v>
      </c>
      <c r="M110" s="1">
        <v>1</v>
      </c>
      <c r="N110" s="1" t="s">
        <v>93</v>
      </c>
      <c r="O110" s="1">
        <v>2</v>
      </c>
      <c r="P110" s="1" t="s">
        <v>92</v>
      </c>
      <c r="Q110" s="1">
        <v>0.25</v>
      </c>
      <c r="R110" s="1" t="s">
        <v>93</v>
      </c>
      <c r="S110" s="1">
        <v>2</v>
      </c>
      <c r="T110" s="1" t="s">
        <v>92</v>
      </c>
      <c r="U110" s="1">
        <v>0.12</v>
      </c>
      <c r="V110" s="1" t="s">
        <v>92</v>
      </c>
      <c r="W110" s="1">
        <v>1</v>
      </c>
      <c r="X110" s="1" t="s">
        <v>93</v>
      </c>
      <c r="Y110" s="1">
        <v>0.5</v>
      </c>
      <c r="Z110" s="1" t="s">
        <v>94</v>
      </c>
      <c r="AA110" s="1">
        <v>256</v>
      </c>
      <c r="AB110" s="1" t="s">
        <v>92</v>
      </c>
      <c r="AC110" s="1">
        <v>1</v>
      </c>
      <c r="AD110" s="1" t="s">
        <v>95</v>
      </c>
      <c r="AE110" s="1">
        <v>1</v>
      </c>
    </row>
    <row r="111" spans="1:31" x14ac:dyDescent="0.2">
      <c r="A111" s="9">
        <v>400</v>
      </c>
      <c r="B111" s="54" t="s">
        <v>74</v>
      </c>
      <c r="C111" s="20"/>
      <c r="D111" s="20">
        <v>0</v>
      </c>
      <c r="E111" s="1" t="s">
        <v>326</v>
      </c>
      <c r="F111" s="8"/>
      <c r="G111" s="12" t="s">
        <v>180</v>
      </c>
      <c r="H111" t="s">
        <v>11</v>
      </c>
      <c r="I111">
        <v>34</v>
      </c>
      <c r="J111" s="1" t="s">
        <v>92</v>
      </c>
      <c r="K111" s="1">
        <v>0.12</v>
      </c>
      <c r="L111" s="1" t="s">
        <v>92</v>
      </c>
      <c r="M111" s="1">
        <v>0.5</v>
      </c>
      <c r="N111" s="1" t="s">
        <v>93</v>
      </c>
      <c r="O111" s="1">
        <v>2</v>
      </c>
      <c r="P111" s="1" t="s">
        <v>92</v>
      </c>
      <c r="Q111" s="1">
        <v>0.25</v>
      </c>
      <c r="R111" s="1" t="s">
        <v>93</v>
      </c>
      <c r="S111" s="1">
        <v>2</v>
      </c>
      <c r="T111" s="1" t="s">
        <v>92</v>
      </c>
      <c r="U111" s="1">
        <v>0.12</v>
      </c>
      <c r="V111" s="1" t="s">
        <v>92</v>
      </c>
      <c r="W111" s="1">
        <v>1</v>
      </c>
      <c r="X111" s="1" t="s">
        <v>93</v>
      </c>
      <c r="Y111" s="1">
        <v>0.5</v>
      </c>
      <c r="Z111" s="1" t="s">
        <v>92</v>
      </c>
      <c r="AA111" s="1">
        <v>32</v>
      </c>
      <c r="AB111" s="1" t="s">
        <v>92</v>
      </c>
      <c r="AC111" s="1">
        <v>1</v>
      </c>
      <c r="AD111" s="1" t="s">
        <v>95</v>
      </c>
      <c r="AE111" s="1">
        <v>1</v>
      </c>
    </row>
    <row r="112" spans="1:31" x14ac:dyDescent="0.2">
      <c r="A112" s="9">
        <v>814</v>
      </c>
      <c r="B112" s="54" t="s">
        <v>74</v>
      </c>
      <c r="C112" s="21"/>
      <c r="D112" s="21">
        <f>D108/116</f>
        <v>0.97413793103448276</v>
      </c>
      <c r="E112" s="1" t="s">
        <v>325</v>
      </c>
      <c r="F112" s="22"/>
      <c r="G112" s="12" t="s">
        <v>180</v>
      </c>
      <c r="H112" t="s">
        <v>8</v>
      </c>
      <c r="I112">
        <v>35</v>
      </c>
      <c r="J112" s="1" t="s">
        <v>92</v>
      </c>
      <c r="K112" s="1">
        <v>0.12</v>
      </c>
      <c r="L112" s="1" t="s">
        <v>92</v>
      </c>
      <c r="M112" s="1">
        <v>0.5</v>
      </c>
      <c r="N112" s="1" t="s">
        <v>93</v>
      </c>
      <c r="O112" s="1">
        <v>2</v>
      </c>
      <c r="P112" s="1" t="s">
        <v>92</v>
      </c>
      <c r="Q112" s="1">
        <v>0.25</v>
      </c>
      <c r="R112" s="1" t="s">
        <v>93</v>
      </c>
      <c r="S112" s="1">
        <v>2</v>
      </c>
      <c r="T112" s="1" t="s">
        <v>92</v>
      </c>
      <c r="U112" s="1">
        <v>0.12</v>
      </c>
      <c r="V112" s="1" t="s">
        <v>92</v>
      </c>
      <c r="W112" s="1">
        <v>1</v>
      </c>
      <c r="X112" s="1" t="s">
        <v>93</v>
      </c>
      <c r="Y112" s="1">
        <v>0.5</v>
      </c>
      <c r="Z112" s="1" t="s">
        <v>92</v>
      </c>
      <c r="AA112" s="1">
        <v>32</v>
      </c>
      <c r="AB112" s="1" t="s">
        <v>92</v>
      </c>
      <c r="AC112" s="1">
        <v>1</v>
      </c>
      <c r="AD112" s="1" t="s">
        <v>95</v>
      </c>
      <c r="AE112" s="1">
        <v>1</v>
      </c>
    </row>
    <row r="113" spans="1:31" x14ac:dyDescent="0.2">
      <c r="A113" s="9">
        <v>918</v>
      </c>
      <c r="B113" s="54" t="s">
        <v>74</v>
      </c>
      <c r="C113" s="21"/>
      <c r="D113" s="21">
        <f>D109/116</f>
        <v>1.7241379310344827E-2</v>
      </c>
      <c r="E113" s="1" t="s">
        <v>325</v>
      </c>
      <c r="F113" s="22"/>
      <c r="G113" s="12" t="s">
        <v>180</v>
      </c>
      <c r="H113" t="s">
        <v>8</v>
      </c>
      <c r="I113">
        <v>36</v>
      </c>
      <c r="J113" s="1" t="s">
        <v>92</v>
      </c>
      <c r="K113" s="1">
        <v>0.12</v>
      </c>
      <c r="L113" s="1" t="s">
        <v>92</v>
      </c>
      <c r="M113" s="1">
        <v>0.5</v>
      </c>
      <c r="N113" s="1" t="s">
        <v>93</v>
      </c>
      <c r="O113" s="1">
        <v>2</v>
      </c>
      <c r="P113" s="1" t="s">
        <v>92</v>
      </c>
      <c r="Q113" s="1">
        <v>0.25</v>
      </c>
      <c r="R113" s="1" t="s">
        <v>93</v>
      </c>
      <c r="S113" s="1">
        <v>2</v>
      </c>
      <c r="T113" s="1" t="s">
        <v>92</v>
      </c>
      <c r="U113" s="1">
        <v>0.12</v>
      </c>
      <c r="V113" s="1" t="s">
        <v>92</v>
      </c>
      <c r="W113" s="1">
        <v>1</v>
      </c>
      <c r="X113" s="1" t="s">
        <v>93</v>
      </c>
      <c r="Y113" s="1">
        <v>0.5</v>
      </c>
      <c r="Z113" s="1" t="s">
        <v>94</v>
      </c>
      <c r="AA113" s="1">
        <v>256</v>
      </c>
      <c r="AB113" s="1" t="s">
        <v>92</v>
      </c>
      <c r="AC113" s="1">
        <v>2</v>
      </c>
      <c r="AD113" s="1" t="s">
        <v>95</v>
      </c>
      <c r="AE113" s="1">
        <v>1</v>
      </c>
    </row>
    <row r="114" spans="1:31" x14ac:dyDescent="0.2">
      <c r="A114" s="9">
        <v>976</v>
      </c>
      <c r="B114" s="54" t="s">
        <v>74</v>
      </c>
      <c r="C114" s="21"/>
      <c r="D114" s="21">
        <f>D110/116</f>
        <v>0</v>
      </c>
      <c r="E114" s="1" t="s">
        <v>325</v>
      </c>
      <c r="F114" s="22"/>
      <c r="G114" s="12" t="s">
        <v>180</v>
      </c>
      <c r="H114" t="s">
        <v>11</v>
      </c>
      <c r="I114">
        <v>37</v>
      </c>
      <c r="J114" s="1" t="s">
        <v>92</v>
      </c>
      <c r="K114" s="1">
        <v>0.12</v>
      </c>
      <c r="L114" s="1" t="s">
        <v>92</v>
      </c>
      <c r="M114" s="1">
        <v>0.5</v>
      </c>
      <c r="N114" s="1" t="s">
        <v>93</v>
      </c>
      <c r="O114" s="1">
        <v>2</v>
      </c>
      <c r="P114" s="1" t="s">
        <v>92</v>
      </c>
      <c r="Q114" s="1">
        <v>0.25</v>
      </c>
      <c r="R114" s="1" t="s">
        <v>93</v>
      </c>
      <c r="S114" s="1">
        <v>2</v>
      </c>
      <c r="T114" s="1" t="s">
        <v>92</v>
      </c>
      <c r="U114" s="1">
        <v>0.12</v>
      </c>
      <c r="V114" s="1" t="s">
        <v>92</v>
      </c>
      <c r="W114" s="1">
        <v>1</v>
      </c>
      <c r="X114" s="1" t="s">
        <v>93</v>
      </c>
      <c r="Y114" s="1">
        <v>0.5</v>
      </c>
      <c r="Z114" s="1" t="s">
        <v>92</v>
      </c>
      <c r="AA114" s="1">
        <v>32</v>
      </c>
      <c r="AB114" s="1" t="s">
        <v>92</v>
      </c>
      <c r="AC114" s="1">
        <v>1</v>
      </c>
      <c r="AD114" s="1" t="s">
        <v>95</v>
      </c>
      <c r="AE114" s="1">
        <v>1</v>
      </c>
    </row>
    <row r="115" spans="1:31" x14ac:dyDescent="0.2">
      <c r="I115" s="1" t="s">
        <v>350</v>
      </c>
      <c r="K115" s="80">
        <f>GEOMEAN(K97:K114)</f>
        <v>0.12990143684295299</v>
      </c>
      <c r="L115" s="80" t="e">
        <f t="shared" ref="L115:AC115" si="4">GEOMEAN(L97:L114)</f>
        <v>#NUM!</v>
      </c>
      <c r="M115" s="80">
        <f t="shared" si="4"/>
        <v>0.60616303340677236</v>
      </c>
      <c r="N115" s="80" t="e">
        <f t="shared" si="4"/>
        <v>#NUM!</v>
      </c>
      <c r="O115" s="80">
        <f t="shared" si="4"/>
        <v>2</v>
      </c>
      <c r="P115" s="80" t="e">
        <f t="shared" si="4"/>
        <v>#NUM!</v>
      </c>
      <c r="Q115" s="80">
        <f t="shared" si="4"/>
        <v>0.34019750004359423</v>
      </c>
      <c r="R115" s="80" t="e">
        <f t="shared" si="4"/>
        <v>#NUM!</v>
      </c>
      <c r="S115" s="80">
        <f t="shared" si="4"/>
        <v>2</v>
      </c>
      <c r="T115" s="80" t="e">
        <f t="shared" si="4"/>
        <v>#NUM!</v>
      </c>
      <c r="U115" s="80">
        <f t="shared" si="4"/>
        <v>0.14580943287707165</v>
      </c>
      <c r="V115" s="80" t="e">
        <f t="shared" si="4"/>
        <v>#NUM!</v>
      </c>
      <c r="W115" s="80">
        <f t="shared" si="4"/>
        <v>1</v>
      </c>
      <c r="X115" s="80" t="e">
        <f t="shared" si="4"/>
        <v>#NUM!</v>
      </c>
      <c r="Y115" s="80">
        <f t="shared" si="4"/>
        <v>0.5</v>
      </c>
      <c r="Z115" s="80" t="e">
        <f t="shared" si="4"/>
        <v>#NUM!</v>
      </c>
      <c r="AA115" s="80">
        <f t="shared" si="4"/>
        <v>161.26989438654377</v>
      </c>
      <c r="AB115" s="80" t="e">
        <f t="shared" si="4"/>
        <v>#NUM!</v>
      </c>
      <c r="AC115" s="80">
        <f t="shared" si="4"/>
        <v>1.2123260668135445</v>
      </c>
    </row>
    <row r="116" spans="1:31" x14ac:dyDescent="0.2">
      <c r="I116" s="1" t="s">
        <v>373</v>
      </c>
      <c r="K116" s="1">
        <f>_xlfn.PERCENTILE.EXC(K97:K114,0.9)</f>
        <v>0.15800000000000053</v>
      </c>
      <c r="L116" s="1" t="e">
        <f t="shared" ref="L116:AC116" si="5">_xlfn.PERCENTILE.EXC(L97:L114,0.9)</f>
        <v>#NUM!</v>
      </c>
      <c r="M116" s="1">
        <f t="shared" si="5"/>
        <v>1</v>
      </c>
      <c r="N116" s="1" t="e">
        <f t="shared" si="5"/>
        <v>#NUM!</v>
      </c>
      <c r="O116" s="1">
        <f t="shared" si="5"/>
        <v>2</v>
      </c>
      <c r="P116" s="1" t="e">
        <f t="shared" si="5"/>
        <v>#NUM!</v>
      </c>
      <c r="Q116" s="1">
        <f t="shared" si="5"/>
        <v>4</v>
      </c>
      <c r="R116" s="1" t="e">
        <f t="shared" si="5"/>
        <v>#NUM!</v>
      </c>
      <c r="S116" s="1">
        <f t="shared" si="5"/>
        <v>2</v>
      </c>
      <c r="T116" s="1" t="e">
        <f t="shared" si="5"/>
        <v>#NUM!</v>
      </c>
      <c r="U116" s="1">
        <f t="shared" si="5"/>
        <v>0.50800000000000556</v>
      </c>
      <c r="V116" s="1" t="e">
        <f t="shared" si="5"/>
        <v>#NUM!</v>
      </c>
      <c r="W116" s="1">
        <f t="shared" si="5"/>
        <v>1</v>
      </c>
      <c r="X116" s="1" t="e">
        <f t="shared" si="5"/>
        <v>#NUM!</v>
      </c>
      <c r="Y116" s="1">
        <f t="shared" si="5"/>
        <v>0.5</v>
      </c>
      <c r="Z116" s="1" t="e">
        <f t="shared" si="5"/>
        <v>#NUM!</v>
      </c>
      <c r="AA116" s="1">
        <f t="shared" si="5"/>
        <v>256</v>
      </c>
      <c r="AB116" s="1" t="e">
        <f t="shared" si="5"/>
        <v>#NUM!</v>
      </c>
      <c r="AC116" s="1">
        <f t="shared" si="5"/>
        <v>2.6000000000000085</v>
      </c>
    </row>
  </sheetData>
  <sortState xmlns:xlrd2="http://schemas.microsoft.com/office/spreadsheetml/2017/richdata2" ref="A2:AA80">
    <sortCondition ref="E2:E80"/>
  </sortState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Sheet3</vt:lpstr>
      <vt:lpstr>Master AST Results</vt:lpstr>
      <vt:lpstr>Master AST results2</vt:lpstr>
      <vt:lpstr>PK by farm</vt:lpstr>
      <vt:lpstr>NGS IDs for search</vt:lpstr>
      <vt:lpstr>Sheet2</vt:lpstr>
      <vt:lpstr>DO Values</vt:lpstr>
      <vt:lpstr>PK values</vt:lpstr>
      <vt:lpstr>AST submission list</vt:lpstr>
      <vt:lpstr>Sheet1</vt:lpstr>
      <vt:lpstr>WI &amp; IA results w tx</vt:lpstr>
      <vt:lpstr>DO by farm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Buckley, Michelle [VDPAM]</dc:creator>
  <cp:keywords/>
  <dc:description/>
  <cp:lastModifiedBy>Buckley, Michelle</cp:lastModifiedBy>
  <cp:revision/>
  <dcterms:created xsi:type="dcterms:W3CDTF">2023-09-12T14:20:14Z</dcterms:created>
  <dcterms:modified xsi:type="dcterms:W3CDTF">2025-04-14T18:50:56Z</dcterms:modified>
  <cp:category/>
  <cp:contentStatus/>
</cp:coreProperties>
</file>