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pivotCache/pivotCacheDefinition12.xml" ContentType="application/vnd.openxmlformats-officedocument.spreadsheetml.pivotCacheDefinition+xml"/>
  <Override PartName="/xl/pivotCache/pivotCacheRecords12.xml" ContentType="application/vnd.openxmlformats-officedocument.spreadsheetml.pivotCacheRecords+xml"/>
  <Override PartName="/xl/pivotCache/pivotCacheDefinition13.xml" ContentType="application/vnd.openxmlformats-officedocument.spreadsheetml.pivotCacheDefinition+xml"/>
  <Override PartName="/xl/pivotCache/pivotCacheRecords13.xml" ContentType="application/vnd.openxmlformats-officedocument.spreadsheetml.pivotCacheRecords+xml"/>
  <Override PartName="/xl/pivotCache/pivotCacheDefinition14.xml" ContentType="application/vnd.openxmlformats-officedocument.spreadsheetml.pivotCacheDefinition+xml"/>
  <Override PartName="/xl/pivotCache/pivotCacheRecords14.xml" ContentType="application/vnd.openxmlformats-officedocument.spreadsheetml.pivotCacheRecords+xml"/>
  <Override PartName="/xl/pivotCache/pivotCacheDefinition15.xml" ContentType="application/vnd.openxmlformats-officedocument.spreadsheetml.pivotCacheDefinition+xml"/>
  <Override PartName="/xl/pivotCache/pivotCacheRecords15.xml" ContentType="application/vnd.openxmlformats-officedocument.spreadsheetml.pivotCacheRecords+xml"/>
  <Override PartName="/xl/pivotCache/pivotCacheDefinition16.xml" ContentType="application/vnd.openxmlformats-officedocument.spreadsheetml.pivotCacheDefinition+xml"/>
  <Override PartName="/xl/pivotCache/pivotCacheRecords16.xml" ContentType="application/vnd.openxmlformats-officedocument.spreadsheetml.pivotCacheRecords+xml"/>
  <Override PartName="/xl/pivotCache/pivotCacheDefinition17.xml" ContentType="application/vnd.openxmlformats-officedocument.spreadsheetml.pivotCacheDefinition+xml"/>
  <Override PartName="/xl/pivotCache/pivotCacheRecords17.xml" ContentType="application/vnd.openxmlformats-officedocument.spreadsheetml.pivotCacheRecords+xml"/>
  <Override PartName="/xl/pivotCache/pivotCacheDefinition18.xml" ContentType="application/vnd.openxmlformats-officedocument.spreadsheetml.pivotCacheDefinition+xml"/>
  <Override PartName="/xl/pivotCache/pivotCacheRecords18.xml" ContentType="application/vnd.openxmlformats-officedocument.spreadsheetml.pivotCacheRecords+xml"/>
  <Override PartName="/xl/pivotCache/pivotCacheDefinition19.xml" ContentType="application/vnd.openxmlformats-officedocument.spreadsheetml.pivotCacheDefinition+xml"/>
  <Override PartName="/xl/pivotCache/pivotCacheRecords19.xml" ContentType="application/vnd.openxmlformats-officedocument.spreadsheetml.pivotCacheRecords+xml"/>
  <Override PartName="/xl/pivotCache/pivotCacheDefinition20.xml" ContentType="application/vnd.openxmlformats-officedocument.spreadsheetml.pivotCacheDefinition+xml"/>
  <Override PartName="/xl/pivotCache/pivotCacheRecords20.xml" ContentType="application/vnd.openxmlformats-officedocument.spreadsheetml.pivotCacheRecords+xml"/>
  <Override PartName="/xl/pivotCache/pivotCacheDefinition21.xml" ContentType="application/vnd.openxmlformats-officedocument.spreadsheetml.pivotCacheDefinition+xml"/>
  <Override PartName="/xl/pivotCache/pivotCacheRecords21.xml" ContentType="application/vnd.openxmlformats-officedocument.spreadsheetml.pivotCacheRecords+xml"/>
  <Override PartName="/xl/pivotCache/pivotCacheDefinition22.xml" ContentType="application/vnd.openxmlformats-officedocument.spreadsheetml.pivotCacheDefinition+xml"/>
  <Override PartName="/xl/pivotCache/pivotCacheRecords22.xml" ContentType="application/vnd.openxmlformats-officedocument.spreadsheetml.pivotCacheRecords+xml"/>
  <Override PartName="/xl/pivotCache/pivotCacheDefinition23.xml" ContentType="application/vnd.openxmlformats-officedocument.spreadsheetml.pivotCacheDefinition+xml"/>
  <Override PartName="/xl/pivotCache/pivotCacheRecords23.xml" ContentType="application/vnd.openxmlformats-officedocument.spreadsheetml.pivotCacheRecords+xml"/>
  <Override PartName="/xl/pivotCache/pivotCacheDefinition24.xml" ContentType="application/vnd.openxmlformats-officedocument.spreadsheetml.pivotCacheDefinition+xml"/>
  <Override PartName="/xl/pivotCache/pivotCacheRecords24.xml" ContentType="application/vnd.openxmlformats-officedocument.spreadsheetml.pivotCacheRecords+xml"/>
  <Override PartName="/xl/pivotCache/pivotCacheDefinition25.xml" ContentType="application/vnd.openxmlformats-officedocument.spreadsheetml.pivotCacheDefinition+xml"/>
  <Override PartName="/xl/pivotCache/pivotCacheRecords25.xml" ContentType="application/vnd.openxmlformats-officedocument.spreadsheetml.pivotCacheRecords+xml"/>
  <Override PartName="/xl/pivotCache/pivotCacheDefinition26.xml" ContentType="application/vnd.openxmlformats-officedocument.spreadsheetml.pivotCacheDefinition+xml"/>
  <Override PartName="/xl/pivotCache/pivotCacheRecords26.xml" ContentType="application/vnd.openxmlformats-officedocument.spreadsheetml.pivotCacheRecords+xml"/>
  <Override PartName="/xl/pivotCache/pivotCacheDefinition27.xml" ContentType="application/vnd.openxmlformats-officedocument.spreadsheetml.pivotCacheDefinition+xml"/>
  <Override PartName="/xl/pivotCache/pivotCacheRecords27.xml" ContentType="application/vnd.openxmlformats-officedocument.spreadsheetml.pivotCacheRecords+xml"/>
  <Override PartName="/xl/pivotCache/pivotCacheDefinition28.xml" ContentType="application/vnd.openxmlformats-officedocument.spreadsheetml.pivotCacheDefinition+xml"/>
  <Override PartName="/xl/pivotCache/pivotCacheRecords28.xml" ContentType="application/vnd.openxmlformats-officedocument.spreadsheetml.pivotCacheRecords+xml"/>
  <Override PartName="/xl/pivotCache/pivotCacheDefinition29.xml" ContentType="application/vnd.openxmlformats-officedocument.spreadsheetml.pivotCacheDefinition+xml"/>
  <Override PartName="/xl/pivotCache/pivotCacheRecords29.xml" ContentType="application/vnd.openxmlformats-officedocument.spreadsheetml.pivotCacheRecords+xml"/>
  <Override PartName="/xl/pivotCache/pivotCacheDefinition30.xml" ContentType="application/vnd.openxmlformats-officedocument.spreadsheetml.pivotCacheDefinition+xml"/>
  <Override PartName="/xl/pivotCache/pivotCacheRecords30.xml" ContentType="application/vnd.openxmlformats-officedocument.spreadsheetml.pivotCacheRecords+xml"/>
  <Override PartName="/xl/pivotCache/pivotCacheDefinition31.xml" ContentType="application/vnd.openxmlformats-officedocument.spreadsheetml.pivotCacheDefinition+xml"/>
  <Override PartName="/xl/pivotCache/pivotCacheRecords31.xml" ContentType="application/vnd.openxmlformats-officedocument.spreadsheetml.pivotCacheRecords+xml"/>
  <Override PartName="/xl/pivotCache/pivotCacheDefinition32.xml" ContentType="application/vnd.openxmlformats-officedocument.spreadsheetml.pivotCacheDefinition+xml"/>
  <Override PartName="/xl/pivotCache/pivotCacheRecords32.xml" ContentType="application/vnd.openxmlformats-officedocument.spreadsheetml.pivotCacheRecords+xml"/>
  <Override PartName="/xl/pivotCache/pivotCacheDefinition33.xml" ContentType="application/vnd.openxmlformats-officedocument.spreadsheetml.pivotCacheDefinition+xml"/>
  <Override PartName="/xl/pivotCache/pivotCacheRecords33.xml" ContentType="application/vnd.openxmlformats-officedocument.spreadsheetml.pivotCacheRecords+xml"/>
  <Override PartName="/xl/pivotCache/pivotCacheDefinition34.xml" ContentType="application/vnd.openxmlformats-officedocument.spreadsheetml.pivotCacheDefinition+xml"/>
  <Override PartName="/xl/pivotCache/pivotCacheRecords34.xml" ContentType="application/vnd.openxmlformats-officedocument.spreadsheetml.pivotCacheRecords+xml"/>
  <Override PartName="/xl/pivotCache/pivotCacheDefinition35.xml" ContentType="application/vnd.openxmlformats-officedocument.spreadsheetml.pivotCacheDefinition+xml"/>
  <Override PartName="/xl/pivotCache/pivotCacheRecords35.xml" ContentType="application/vnd.openxmlformats-officedocument.spreadsheetml.pivotCacheRecords+xml"/>
  <Override PartName="/xl/pivotCache/pivotCacheDefinition36.xml" ContentType="application/vnd.openxmlformats-officedocument.spreadsheetml.pivotCacheDefinition+xml"/>
  <Override PartName="/xl/pivotCache/pivotCacheRecords36.xml" ContentType="application/vnd.openxmlformats-officedocument.spreadsheetml.pivotCacheRecords+xml"/>
  <Override PartName="/xl/pivotCache/pivotCacheDefinition37.xml" ContentType="application/vnd.openxmlformats-officedocument.spreadsheetml.pivotCacheDefinition+xml"/>
  <Override PartName="/xl/pivotCache/pivotCacheRecords37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pivotTables/pivotTable24.xml" ContentType="application/vnd.openxmlformats-officedocument.spreadsheetml.pivotTable+xml"/>
  <Override PartName="/xl/pivotTables/pivotTable25.xml" ContentType="application/vnd.openxmlformats-officedocument.spreadsheetml.pivotTable+xml"/>
  <Override PartName="/xl/pivotTables/pivotTable26.xml" ContentType="application/vnd.openxmlformats-officedocument.spreadsheetml.pivotTable+xml"/>
  <Override PartName="/xl/pivotTables/pivotTable27.xml" ContentType="application/vnd.openxmlformats-officedocument.spreadsheetml.pivotTable+xml"/>
  <Override PartName="/xl/pivotTables/pivotTable28.xml" ContentType="application/vnd.openxmlformats-officedocument.spreadsheetml.pivotTable+xml"/>
  <Override PartName="/xl/pivotTables/pivotTable29.xml" ContentType="application/vnd.openxmlformats-officedocument.spreadsheetml.pivotTable+xml"/>
  <Override PartName="/xl/pivotTables/pivotTable30.xml" ContentType="application/vnd.openxmlformats-officedocument.spreadsheetml.pivotTable+xml"/>
  <Override PartName="/xl/pivotTables/pivotTable31.xml" ContentType="application/vnd.openxmlformats-officedocument.spreadsheetml.pivotTable+xml"/>
  <Override PartName="/xl/pivotTables/pivotTable32.xml" ContentType="application/vnd.openxmlformats-officedocument.spreadsheetml.pivotTable+xml"/>
  <Override PartName="/xl/pivotTables/pivotTable33.xml" ContentType="application/vnd.openxmlformats-officedocument.spreadsheetml.pivotTable+xml"/>
  <Override PartName="/xl/pivotTables/pivotTable34.xml" ContentType="application/vnd.openxmlformats-officedocument.spreadsheetml.pivotTable+xml"/>
  <Override PartName="/xl/pivotTables/pivotTable35.xml" ContentType="application/vnd.openxmlformats-officedocument.spreadsheetml.pivotTable+xml"/>
  <Override PartName="/xl/pivotTables/pivotTable36.xml" ContentType="application/vnd.openxmlformats-officedocument.spreadsheetml.pivotTable+xml"/>
  <Override PartName="/xl/pivotTables/pivotTable37.xml" ContentType="application/vnd.openxmlformats-officedocument.spreadsheetml.pivotTable+xml"/>
  <Override PartName="/xl/pivotTables/pivotTable38.xml" ContentType="application/vnd.openxmlformats-officedocument.spreadsheetml.pivotTable+xml"/>
  <Override PartName="/xl/pivotTables/pivotTable39.xml" ContentType="application/vnd.openxmlformats-officedocument.spreadsheetml.pivotTable+xml"/>
  <Override PartName="/xl/pivotTables/pivotTable40.xml" ContentType="application/vnd.openxmlformats-officedocument.spreadsheetml.pivotTable+xml"/>
  <Override PartName="/xl/pivotTables/pivotTable41.xml" ContentType="application/vnd.openxmlformats-officedocument.spreadsheetml.pivotTable+xml"/>
  <Override PartName="/xl/pivotTables/pivotTable42.xml" ContentType="application/vnd.openxmlformats-officedocument.spreadsheetml.pivotTable+xml"/>
  <Override PartName="/xl/pivotTables/pivotTable43.xml" ContentType="application/vnd.openxmlformats-officedocument.spreadsheetml.pivotTable+xml"/>
  <Override PartName="/xl/pivotTables/pivotTable44.xml" ContentType="application/vnd.openxmlformats-officedocument.spreadsheetml.pivotTable+xml"/>
  <Override PartName="/xl/pivotTables/pivotTable45.xml" ContentType="application/vnd.openxmlformats-officedocument.spreadsheetml.pivotTable+xml"/>
  <Override PartName="/xl/pivotTables/pivotTable46.xml" ContentType="application/vnd.openxmlformats-officedocument.spreadsheetml.pivotTable+xml"/>
  <Override PartName="/xl/pivotTables/pivotTable47.xml" ContentType="application/vnd.openxmlformats-officedocument.spreadsheetml.pivotTable+xml"/>
  <Override PartName="/xl/pivotTables/pivotTable48.xml" ContentType="application/vnd.openxmlformats-officedocument.spreadsheetml.pivotTable+xml"/>
  <Override PartName="/xl/pivotTables/pivotTable49.xml" ContentType="application/vnd.openxmlformats-officedocument.spreadsheetml.pivotTable+xml"/>
  <Override PartName="/xl/pivotTables/pivotTable50.xml" ContentType="application/vnd.openxmlformats-officedocument.spreadsheetml.pivotTable+xml"/>
  <Override PartName="/xl/pivotTables/pivotTable51.xml" ContentType="application/vnd.openxmlformats-officedocument.spreadsheetml.pivotTable+xml"/>
  <Override PartName="/xl/pivotTables/pivotTable52.xml" ContentType="application/vnd.openxmlformats-officedocument.spreadsheetml.pivotTable+xml"/>
  <Override PartName="/xl/pivotTables/pivotTable53.xml" ContentType="application/vnd.openxmlformats-officedocument.spreadsheetml.pivotTable+xml"/>
  <Override PartName="/xl/pivotTables/pivotTable54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ivotTables/pivotTable55.xml" ContentType="application/vnd.openxmlformats-officedocument.spreadsheetml.pivotTable+xml"/>
  <Override PartName="/xl/pivotTables/pivotTable56.xml" ContentType="application/vnd.openxmlformats-officedocument.spreadsheetml.pivotTable+xml"/>
  <Override PartName="/xl/pivotTables/pivotTable57.xml" ContentType="application/vnd.openxmlformats-officedocument.spreadsheetml.pivotTable+xml"/>
  <Override PartName="/xl/pivotTables/pivotTable58.xml" ContentType="application/vnd.openxmlformats-officedocument.spreadsheetml.pivotTable+xml"/>
  <Override PartName="/xl/pivotTables/pivotTable59.xml" ContentType="application/vnd.openxmlformats-officedocument.spreadsheetml.pivotTable+xml"/>
  <Override PartName="/xl/pivotTables/pivotTable60.xml" ContentType="application/vnd.openxmlformats-officedocument.spreadsheetml.pivotTable+xml"/>
  <Override PartName="/xl/pivotTables/pivotTable61.xml" ContentType="application/vnd.openxmlformats-officedocument.spreadsheetml.pivotTable+xml"/>
  <Override PartName="/xl/pivotTables/pivotTable62.xml" ContentType="application/vnd.openxmlformats-officedocument.spreadsheetml.pivotTable+xml"/>
  <Override PartName="/xl/pivotTables/pivotTable63.xml" ContentType="application/vnd.openxmlformats-officedocument.spreadsheetml.pivotTable+xml"/>
  <Override PartName="/xl/pivotTables/pivotTable64.xml" ContentType="application/vnd.openxmlformats-officedocument.spreadsheetml.pivotTable+xml"/>
  <Override PartName="/xl/pivotTables/pivotTable65.xml" ContentType="application/vnd.openxmlformats-officedocument.spreadsheetml.pivotTable+xml"/>
  <Override PartName="/xl/pivotTables/pivotTable66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micbuckl/Library/CloudStorage/Box-Box/Gorden Research/Buckley Research/Manuscripts/USDA Goats/AST and AMR/Data analysis/"/>
    </mc:Choice>
  </mc:AlternateContent>
  <xr:revisionPtr revIDLastSave="0" documentId="13_ncr:1_{EDA9E538-5F16-9946-8EC1-29BF24C12660}" xr6:coauthVersionLast="47" xr6:coauthVersionMax="47" xr10:uidLastSave="{00000000-0000-0000-0000-000000000000}"/>
  <bookViews>
    <workbookView xWindow="-49580" yWindow="-1260" windowWidth="46600" windowHeight="24720" activeTab="7" xr2:uid="{F6EDD23D-D444-43D1-A752-D39048D8DF2D}"/>
  </bookViews>
  <sheets>
    <sheet name="Matched BlaZ &amp; AST" sheetId="4" r:id="rId1"/>
    <sheet name="ARG x MIC TET and ERY" sheetId="11" r:id="rId2"/>
    <sheet name="MIC by tx and time" sheetId="12" r:id="rId3"/>
    <sheet name="NAS species breakdown for MIC" sheetId="15" r:id="rId4"/>
    <sheet name="Sheet3" sheetId="17" r:id="rId5"/>
    <sheet name="ARG x MIC data" sheetId="9" r:id="rId6"/>
    <sheet name="AST" sheetId="5" r:id="rId7"/>
    <sheet name="Matching NGS ID and Doe ID" sheetId="6" r:id="rId8"/>
    <sheet name="DO &amp; PK AST " sheetId="10" r:id="rId9"/>
    <sheet name="Sheet2" sheetId="16" r:id="rId10"/>
    <sheet name="AST by time and NC or new" sheetId="14" r:id="rId11"/>
    <sheet name="AST by time point for NC" sheetId="13" r:id="rId12"/>
    <sheet name="S. epi vs NAS" sheetId="8" r:id="rId13"/>
    <sheet name="Culture results" sheetId="3" r:id="rId14"/>
    <sheet name="DO vs PF AST" sheetId="7" r:id="rId15"/>
  </sheets>
  <definedNames>
    <definedName name="_xlnm._FilterDatabase" localSheetId="5" hidden="1">'ARG x MIC data'!$A$1:$BY$204</definedName>
    <definedName name="_xlnm._FilterDatabase" localSheetId="6" hidden="1">AST!$A$1:$BQ$299</definedName>
    <definedName name="_xlnm._FilterDatabase" localSheetId="13" hidden="1">'Culture results'!$A$1:$V$435</definedName>
    <definedName name="_xlnm._FilterDatabase" localSheetId="8" hidden="1">'DO &amp; PK AST '!$B$1:$B$157</definedName>
    <definedName name="_xlnm._FilterDatabase" localSheetId="0" hidden="1">'Matched BlaZ &amp; AST'!$E$2:$E$214</definedName>
    <definedName name="_xlnm._FilterDatabase" localSheetId="12" hidden="1">'S. epi vs NAS'!$C$1:$C$215</definedName>
  </definedNames>
  <calcPr calcId="191029"/>
  <pivotCaches>
    <pivotCache cacheId="124" r:id="rId16"/>
    <pivotCache cacheId="125" r:id="rId17"/>
    <pivotCache cacheId="126" r:id="rId18"/>
    <pivotCache cacheId="127" r:id="rId19"/>
    <pivotCache cacheId="128" r:id="rId20"/>
    <pivotCache cacheId="129" r:id="rId21"/>
    <pivotCache cacheId="130" r:id="rId22"/>
    <pivotCache cacheId="131" r:id="rId23"/>
    <pivotCache cacheId="132" r:id="rId24"/>
    <pivotCache cacheId="133" r:id="rId25"/>
    <pivotCache cacheId="134" r:id="rId26"/>
    <pivotCache cacheId="135" r:id="rId27"/>
    <pivotCache cacheId="136" r:id="rId28"/>
    <pivotCache cacheId="137" r:id="rId29"/>
    <pivotCache cacheId="138" r:id="rId30"/>
    <pivotCache cacheId="139" r:id="rId31"/>
    <pivotCache cacheId="140" r:id="rId32"/>
    <pivotCache cacheId="141" r:id="rId33"/>
    <pivotCache cacheId="142" r:id="rId34"/>
    <pivotCache cacheId="143" r:id="rId35"/>
    <pivotCache cacheId="144" r:id="rId36"/>
    <pivotCache cacheId="145" r:id="rId37"/>
    <pivotCache cacheId="146" r:id="rId38"/>
    <pivotCache cacheId="147" r:id="rId39"/>
    <pivotCache cacheId="148" r:id="rId40"/>
    <pivotCache cacheId="149" r:id="rId41"/>
    <pivotCache cacheId="150" r:id="rId42"/>
    <pivotCache cacheId="151" r:id="rId43"/>
    <pivotCache cacheId="152" r:id="rId44"/>
    <pivotCache cacheId="153" r:id="rId45"/>
    <pivotCache cacheId="154" r:id="rId46"/>
    <pivotCache cacheId="155" r:id="rId47"/>
    <pivotCache cacheId="156" r:id="rId48"/>
    <pivotCache cacheId="157" r:id="rId49"/>
    <pivotCache cacheId="158" r:id="rId50"/>
    <pivotCache cacheId="159" r:id="rId51"/>
    <pivotCache cacheId="160" r:id="rId5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J70" i="5" l="1"/>
  <c r="CJ71" i="5"/>
  <c r="CJ69" i="5"/>
  <c r="CJ62" i="5"/>
  <c r="CJ63" i="5"/>
  <c r="CJ61" i="5"/>
  <c r="CJ55" i="5"/>
  <c r="CJ56" i="5"/>
  <c r="CJ54" i="5"/>
  <c r="CD48" i="5"/>
  <c r="CD49" i="5"/>
  <c r="CD47" i="5"/>
  <c r="CL25" i="5"/>
  <c r="CL26" i="5"/>
  <c r="CL24" i="5"/>
  <c r="CJ12" i="5"/>
  <c r="CJ13" i="5"/>
  <c r="CJ11" i="5"/>
  <c r="CN5" i="5"/>
  <c r="CN6" i="5"/>
  <c r="CN4" i="5"/>
  <c r="CP41" i="5"/>
  <c r="CP40" i="5"/>
  <c r="CG43" i="5"/>
  <c r="CF43" i="5"/>
  <c r="CE43" i="5"/>
  <c r="CK42" i="5"/>
  <c r="CJ42" i="5"/>
  <c r="CI42" i="5"/>
  <c r="CH42" i="5"/>
  <c r="CG42" i="5"/>
  <c r="CF42" i="5"/>
  <c r="CE42" i="5"/>
  <c r="CD42" i="5"/>
  <c r="F17" i="10" a="1"/>
  <c r="F17" i="10" s="1"/>
  <c r="F18" i="10" a="1"/>
  <c r="F18" i="10" s="1"/>
  <c r="F20" i="10" a="1"/>
  <c r="F20" i="10" s="1"/>
  <c r="F21" i="10" a="1"/>
  <c r="F21" i="10" s="1"/>
  <c r="F23" i="10" a="1"/>
  <c r="F23" i="10" s="1"/>
  <c r="F24" i="10" a="1"/>
  <c r="F24" i="10" s="1"/>
  <c r="F26" i="10" a="1"/>
  <c r="F26" i="10" s="1"/>
  <c r="F27" i="10" a="1"/>
  <c r="F27" i="10" s="1"/>
  <c r="F29" i="10" a="1"/>
  <c r="F29" i="10" s="1"/>
  <c r="F30" i="10" a="1"/>
  <c r="F30" i="10" s="1"/>
  <c r="F32" i="10" a="1"/>
  <c r="F32" i="10" s="1"/>
  <c r="F33" i="10" a="1"/>
  <c r="F33" i="10" s="1"/>
  <c r="F35" i="10" a="1"/>
  <c r="F35" i="10" s="1"/>
  <c r="F36" i="10" a="1"/>
  <c r="F36" i="10" s="1"/>
  <c r="F38" i="10" a="1"/>
  <c r="F38" i="10" s="1"/>
  <c r="F39" i="10" a="1"/>
  <c r="F39" i="10" s="1"/>
  <c r="F41" i="10" a="1"/>
  <c r="F41" i="10" s="1"/>
  <c r="F42" i="10" a="1"/>
  <c r="F42" i="10" s="1"/>
  <c r="F44" i="10" a="1"/>
  <c r="F44" i="10" s="1"/>
  <c r="F45" i="10" a="1"/>
  <c r="F45" i="10" s="1"/>
  <c r="F47" i="10" a="1"/>
  <c r="F47" i="10" s="1"/>
  <c r="F48" i="10" a="1"/>
  <c r="F48" i="10" s="1"/>
  <c r="F50" i="10" a="1"/>
  <c r="F50" i="10" s="1"/>
  <c r="F51" i="10" a="1"/>
  <c r="F51" i="10" s="1"/>
  <c r="F53" i="10" a="1"/>
  <c r="F53" i="10" s="1"/>
  <c r="F54" i="10" a="1"/>
  <c r="F54" i="10" s="1"/>
  <c r="F56" i="10" a="1"/>
  <c r="F56" i="10" s="1"/>
  <c r="F57" i="10" a="1"/>
  <c r="F57" i="10" s="1"/>
  <c r="F59" i="10" a="1"/>
  <c r="F59" i="10" s="1"/>
  <c r="F60" i="10" a="1"/>
  <c r="F60" i="10" s="1"/>
  <c r="F62" i="10" a="1"/>
  <c r="F62" i="10" s="1"/>
  <c r="F63" i="10" a="1"/>
  <c r="F63" i="10" s="1"/>
  <c r="F65" i="10" a="1"/>
  <c r="F65" i="10" s="1"/>
  <c r="F66" i="10" a="1"/>
  <c r="F66" i="10" s="1"/>
  <c r="F68" i="10" a="1"/>
  <c r="F68" i="10" s="1"/>
  <c r="F69" i="10" a="1"/>
  <c r="F69" i="10" s="1"/>
  <c r="F71" i="10" a="1"/>
  <c r="F71" i="10" s="1"/>
  <c r="F72" i="10" a="1"/>
  <c r="F72" i="10" s="1"/>
  <c r="F74" i="10" a="1"/>
  <c r="F74" i="10" s="1"/>
  <c r="F75" i="10" a="1"/>
  <c r="F75" i="10" s="1"/>
  <c r="F77" i="10" a="1"/>
  <c r="F77" i="10" s="1"/>
  <c r="F78" i="10" a="1"/>
  <c r="F78" i="10" s="1"/>
  <c r="F80" i="10" a="1"/>
  <c r="F80" i="10" s="1"/>
  <c r="F81" i="10" a="1"/>
  <c r="F81" i="10" s="1"/>
  <c r="F83" i="10" a="1"/>
  <c r="F83" i="10" s="1"/>
  <c r="F84" i="10" a="1"/>
  <c r="F84" i="10" s="1"/>
  <c r="F86" i="10" a="1"/>
  <c r="F86" i="10" s="1"/>
  <c r="F87" i="10" a="1"/>
  <c r="F87" i="10" s="1"/>
  <c r="F89" i="10" a="1"/>
  <c r="F89" i="10" s="1"/>
  <c r="F90" i="10" a="1"/>
  <c r="F90" i="10" s="1"/>
  <c r="F92" i="10" a="1"/>
  <c r="F92" i="10" s="1"/>
  <c r="F93" i="10" a="1"/>
  <c r="F93" i="10" s="1"/>
  <c r="F95" i="10" a="1"/>
  <c r="F95" i="10" s="1"/>
  <c r="F96" i="10" a="1"/>
  <c r="F96" i="10" s="1"/>
  <c r="F98" i="10" a="1"/>
  <c r="F98" i="10" s="1"/>
  <c r="F99" i="10" a="1"/>
  <c r="F99" i="10" s="1"/>
  <c r="F101" i="10" a="1"/>
  <c r="F101" i="10" s="1"/>
  <c r="F102" i="10" a="1"/>
  <c r="F102" i="10" s="1"/>
  <c r="F104" i="10" a="1"/>
  <c r="F104" i="10" s="1"/>
  <c r="F105" i="10" a="1"/>
  <c r="F105" i="10" s="1"/>
  <c r="F107" i="10" a="1"/>
  <c r="F107" i="10" s="1"/>
  <c r="F108" i="10" a="1"/>
  <c r="F108" i="10" s="1"/>
  <c r="F110" i="10" a="1"/>
  <c r="F110" i="10" s="1"/>
  <c r="F111" i="10" a="1"/>
  <c r="F111" i="10" s="1"/>
  <c r="F113" i="10" a="1"/>
  <c r="F113" i="10" s="1"/>
  <c r="F114" i="10" a="1"/>
  <c r="F114" i="10" s="1"/>
  <c r="F116" i="10" a="1"/>
  <c r="F116" i="10" s="1"/>
  <c r="F117" i="10" a="1"/>
  <c r="F117" i="10" s="1"/>
  <c r="F119" i="10" a="1"/>
  <c r="F119" i="10" s="1"/>
  <c r="F120" i="10" a="1"/>
  <c r="F120" i="10" s="1"/>
  <c r="F122" i="10" a="1"/>
  <c r="F122" i="10" s="1"/>
  <c r="F123" i="10" a="1"/>
  <c r="F123" i="10" s="1"/>
  <c r="F125" i="10" a="1"/>
  <c r="F125" i="10" s="1"/>
  <c r="F126" i="10" a="1"/>
  <c r="F126" i="10" s="1"/>
  <c r="F128" i="10" a="1"/>
  <c r="F128" i="10" s="1"/>
  <c r="F129" i="10" a="1"/>
  <c r="F129" i="10" s="1"/>
  <c r="F131" i="10" a="1"/>
  <c r="F131" i="10" s="1"/>
  <c r="F132" i="10" a="1"/>
  <c r="F132" i="10" s="1"/>
  <c r="F134" i="10" a="1"/>
  <c r="F134" i="10" s="1"/>
  <c r="F135" i="10" a="1"/>
  <c r="F135" i="10" s="1"/>
  <c r="F137" i="10" a="1"/>
  <c r="F137" i="10" s="1"/>
  <c r="F138" i="10" a="1"/>
  <c r="F138" i="10" s="1"/>
  <c r="F140" i="10" a="1"/>
  <c r="F140" i="10" s="1"/>
  <c r="F141" i="10" a="1"/>
  <c r="F141" i="10" s="1"/>
  <c r="F143" i="10" a="1"/>
  <c r="F143" i="10" s="1"/>
  <c r="F144" i="10" a="1"/>
  <c r="F144" i="10" s="1"/>
  <c r="F146" i="10" a="1"/>
  <c r="F146" i="10" s="1"/>
  <c r="F147" i="10" a="1"/>
  <c r="F147" i="10" s="1"/>
  <c r="F149" i="10" a="1"/>
  <c r="F149" i="10" s="1"/>
  <c r="F150" i="10" a="1"/>
  <c r="F150" i="10" s="1"/>
  <c r="F152" i="10" a="1"/>
  <c r="F152" i="10" s="1"/>
  <c r="F153" i="10" a="1"/>
  <c r="F153" i="10" s="1"/>
  <c r="F155" i="10" a="1"/>
  <c r="F155" i="10" s="1"/>
  <c r="F156" i="10" a="1"/>
  <c r="F156" i="10" s="1"/>
  <c r="F3" i="10" a="1"/>
  <c r="F3" i="10" s="1"/>
  <c r="F5" i="10" a="1"/>
  <c r="F5" i="10" s="1"/>
  <c r="F6" i="10" a="1"/>
  <c r="F6" i="10" s="1"/>
  <c r="F8" i="10" a="1"/>
  <c r="F8" i="10" s="1"/>
  <c r="F9" i="10" a="1"/>
  <c r="F9" i="10" s="1"/>
  <c r="F11" i="10" a="1"/>
  <c r="F11" i="10" s="1"/>
  <c r="F12" i="10" a="1"/>
  <c r="F12" i="10" s="1"/>
  <c r="F14" i="10" a="1"/>
  <c r="F14" i="10" s="1"/>
  <c r="F15" i="10" a="1"/>
  <c r="F15" i="10" s="1"/>
  <c r="F2" i="10" a="1"/>
  <c r="F2" i="10" s="1"/>
  <c r="A51" i="5" a="1"/>
  <c r="A51" i="5" s="1"/>
  <c r="A52" i="5" a="1"/>
  <c r="A52" i="5" s="1"/>
  <c r="A53" i="5" a="1"/>
  <c r="A53" i="5"/>
  <c r="A54" i="5" a="1"/>
  <c r="A54" i="5" s="1"/>
  <c r="A55" i="5" a="1"/>
  <c r="A55" i="5" s="1"/>
  <c r="A56" i="5" a="1"/>
  <c r="A56" i="5" s="1"/>
  <c r="A57" i="5" a="1"/>
  <c r="A57" i="5" s="1"/>
  <c r="A58" i="5" a="1"/>
  <c r="A58" i="5" s="1"/>
  <c r="A59" i="5" a="1"/>
  <c r="A59" i="5"/>
  <c r="A60" i="5" a="1"/>
  <c r="A60" i="5" s="1"/>
  <c r="A61" i="5" a="1"/>
  <c r="A61" i="5" s="1"/>
  <c r="A62" i="5" a="1"/>
  <c r="A62" i="5" s="1"/>
  <c r="A63" i="5" a="1"/>
  <c r="A63" i="5" s="1"/>
  <c r="A64" i="5" a="1"/>
  <c r="A64" i="5" s="1"/>
  <c r="A65" i="5" a="1"/>
  <c r="A65" i="5"/>
  <c r="A66" i="5" a="1"/>
  <c r="A66" i="5" s="1"/>
  <c r="A67" i="5" a="1"/>
  <c r="A67" i="5" s="1"/>
  <c r="A68" i="5" a="1"/>
  <c r="A68" i="5" s="1"/>
  <c r="A69" i="5" a="1"/>
  <c r="A69" i="5" s="1"/>
  <c r="A70" i="5" a="1"/>
  <c r="A70" i="5" s="1"/>
  <c r="A71" i="5" a="1"/>
  <c r="A71" i="5" s="1"/>
  <c r="A72" i="5" a="1"/>
  <c r="A72" i="5" s="1"/>
  <c r="A73" i="5" a="1"/>
  <c r="A73" i="5" s="1"/>
  <c r="A74" i="5" a="1"/>
  <c r="A74" i="5" s="1"/>
  <c r="A75" i="5" a="1"/>
  <c r="A75" i="5" s="1"/>
  <c r="A76" i="5" a="1"/>
  <c r="A76" i="5" s="1"/>
  <c r="A77" i="5" a="1"/>
  <c r="A77" i="5" s="1"/>
  <c r="A78" i="5" a="1"/>
  <c r="A78" i="5" s="1"/>
  <c r="A79" i="5" a="1"/>
  <c r="A79" i="5" s="1"/>
  <c r="A80" i="5" a="1"/>
  <c r="A80" i="5" s="1"/>
  <c r="A81" i="5" a="1"/>
  <c r="A81" i="5" s="1"/>
  <c r="A82" i="5" a="1"/>
  <c r="A82" i="5" s="1"/>
  <c r="A83" i="5" a="1"/>
  <c r="A83" i="5" s="1"/>
  <c r="A84" i="5" a="1"/>
  <c r="A84" i="5" s="1"/>
  <c r="A85" i="5" a="1"/>
  <c r="A85" i="5" s="1"/>
  <c r="A86" i="5" a="1"/>
  <c r="A86" i="5" s="1"/>
  <c r="A87" i="5" a="1"/>
  <c r="A87" i="5" s="1"/>
  <c r="A88" i="5" a="1"/>
  <c r="A88" i="5" s="1"/>
  <c r="A89" i="5" a="1"/>
  <c r="A89" i="5" s="1"/>
  <c r="A90" i="5" a="1"/>
  <c r="A90" i="5" s="1"/>
  <c r="A91" i="5" a="1"/>
  <c r="A91" i="5" s="1"/>
  <c r="A92" i="5" a="1"/>
  <c r="A92" i="5" s="1"/>
  <c r="A93" i="5" a="1"/>
  <c r="A93" i="5" s="1"/>
  <c r="A94" i="5" a="1"/>
  <c r="A94" i="5" s="1"/>
  <c r="A95" i="5" a="1"/>
  <c r="A95" i="5" s="1"/>
  <c r="A96" i="5" a="1"/>
  <c r="A96" i="5" s="1"/>
  <c r="A97" i="5" a="1"/>
  <c r="A97" i="5" s="1"/>
  <c r="A98" i="5" a="1"/>
  <c r="A98" i="5" s="1"/>
  <c r="A99" i="5" a="1"/>
  <c r="A99" i="5" s="1"/>
  <c r="A100" i="5" a="1"/>
  <c r="A100" i="5" s="1"/>
  <c r="A101" i="5" a="1"/>
  <c r="A101" i="5" s="1"/>
  <c r="A102" i="5" a="1"/>
  <c r="A102" i="5" s="1"/>
  <c r="A103" i="5" a="1"/>
  <c r="A103" i="5" s="1"/>
  <c r="A104" i="5" a="1"/>
  <c r="A104" i="5" s="1"/>
  <c r="A105" i="5" a="1"/>
  <c r="A105" i="5" s="1"/>
  <c r="A106" i="5" a="1"/>
  <c r="A106" i="5" s="1"/>
  <c r="A107" i="5" a="1"/>
  <c r="A107" i="5" s="1"/>
  <c r="A108" i="5" a="1"/>
  <c r="A108" i="5" s="1"/>
  <c r="A109" i="5" a="1"/>
  <c r="A109" i="5" s="1"/>
  <c r="A110" i="5" a="1"/>
  <c r="A110" i="5" s="1"/>
  <c r="A111" i="5" a="1"/>
  <c r="A111" i="5" s="1"/>
  <c r="A112" i="5" a="1"/>
  <c r="A112" i="5" s="1"/>
  <c r="A113" i="5" a="1"/>
  <c r="A113" i="5" s="1"/>
  <c r="A114" i="5" a="1"/>
  <c r="A114" i="5" s="1"/>
  <c r="A115" i="5" a="1"/>
  <c r="A115" i="5" s="1"/>
  <c r="A116" i="5" a="1"/>
  <c r="A116" i="5" s="1"/>
  <c r="A117" i="5" a="1"/>
  <c r="A117" i="5" s="1"/>
  <c r="A118" i="5" a="1"/>
  <c r="A118" i="5" s="1"/>
  <c r="A119" i="5" a="1"/>
  <c r="A119" i="5" s="1"/>
  <c r="A120" i="5" a="1"/>
  <c r="A120" i="5" s="1"/>
  <c r="A121" i="5" a="1"/>
  <c r="A121" i="5" s="1"/>
  <c r="A122" i="5" a="1"/>
  <c r="A122" i="5" s="1"/>
  <c r="A123" i="5" a="1"/>
  <c r="A123" i="5" s="1"/>
  <c r="A124" i="5" a="1"/>
  <c r="A124" i="5" s="1"/>
  <c r="A125" i="5" a="1"/>
  <c r="A125" i="5" s="1"/>
  <c r="A126" i="5" a="1"/>
  <c r="A126" i="5" s="1"/>
  <c r="A127" i="5" a="1"/>
  <c r="A127" i="5" s="1"/>
  <c r="A128" i="5" a="1"/>
  <c r="A128" i="5" s="1"/>
  <c r="A129" i="5" a="1"/>
  <c r="A129" i="5" s="1"/>
  <c r="A130" i="5" a="1"/>
  <c r="A130" i="5" s="1"/>
  <c r="A131" i="5" a="1"/>
  <c r="A131" i="5" s="1"/>
  <c r="A132" i="5" a="1"/>
  <c r="A132" i="5" s="1"/>
  <c r="A133" i="5" a="1"/>
  <c r="A133" i="5" s="1"/>
  <c r="A134" i="5" a="1"/>
  <c r="A134" i="5" s="1"/>
  <c r="A135" i="5" a="1"/>
  <c r="A135" i="5" s="1"/>
  <c r="A136" i="5" a="1"/>
  <c r="A136" i="5" s="1"/>
  <c r="A137" i="5" a="1"/>
  <c r="A137" i="5" s="1"/>
  <c r="A138" i="5" a="1"/>
  <c r="A138" i="5" s="1"/>
  <c r="A139" i="5" a="1"/>
  <c r="A139" i="5" s="1"/>
  <c r="A140" i="5" a="1"/>
  <c r="A140" i="5" s="1"/>
  <c r="A141" i="5" a="1"/>
  <c r="A141" i="5" s="1"/>
  <c r="A142" i="5" a="1"/>
  <c r="A142" i="5" s="1"/>
  <c r="A143" i="5" a="1"/>
  <c r="A143" i="5" s="1"/>
  <c r="A144" i="5" a="1"/>
  <c r="A144" i="5" s="1"/>
  <c r="A145" i="5" a="1"/>
  <c r="A145" i="5" s="1"/>
  <c r="A146" i="5" a="1"/>
  <c r="A146" i="5" s="1"/>
  <c r="A147" i="5" a="1"/>
  <c r="A147" i="5" s="1"/>
  <c r="A148" i="5" a="1"/>
  <c r="A148" i="5" s="1"/>
  <c r="A149" i="5" a="1"/>
  <c r="A149" i="5" s="1"/>
  <c r="A150" i="5" a="1"/>
  <c r="A150" i="5" s="1"/>
  <c r="A151" i="5" a="1"/>
  <c r="A151" i="5" s="1"/>
  <c r="A152" i="5" a="1"/>
  <c r="A152" i="5" s="1"/>
  <c r="A153" i="5" a="1"/>
  <c r="A153" i="5" s="1"/>
  <c r="A154" i="5" a="1"/>
  <c r="A154" i="5" s="1"/>
  <c r="A155" i="5" a="1"/>
  <c r="A155" i="5" s="1"/>
  <c r="A156" i="5" a="1"/>
  <c r="A156" i="5" s="1"/>
  <c r="A157" i="5" a="1"/>
  <c r="A157" i="5" s="1"/>
  <c r="A158" i="5" a="1"/>
  <c r="A158" i="5" s="1"/>
  <c r="A159" i="5" a="1"/>
  <c r="A159" i="5" s="1"/>
  <c r="A160" i="5" a="1"/>
  <c r="A160" i="5" s="1"/>
  <c r="A161" i="5" a="1"/>
  <c r="A161" i="5" s="1"/>
  <c r="A162" i="5" a="1"/>
  <c r="A162" i="5" s="1"/>
  <c r="A163" i="5" a="1"/>
  <c r="A163" i="5" s="1"/>
  <c r="A164" i="5" a="1"/>
  <c r="A164" i="5" s="1"/>
  <c r="A165" i="5" a="1"/>
  <c r="A165" i="5" s="1"/>
  <c r="A166" i="5" a="1"/>
  <c r="A166" i="5" s="1"/>
  <c r="A167" i="5" a="1"/>
  <c r="A167" i="5" s="1"/>
  <c r="A168" i="5" a="1"/>
  <c r="A168" i="5" s="1"/>
  <c r="A169" i="5" a="1"/>
  <c r="A169" i="5" s="1"/>
  <c r="A170" i="5" a="1"/>
  <c r="A170" i="5" s="1"/>
  <c r="A171" i="5" a="1"/>
  <c r="A171" i="5" s="1"/>
  <c r="A172" i="5" a="1"/>
  <c r="A172" i="5" s="1"/>
  <c r="A173" i="5" a="1"/>
  <c r="A173" i="5" s="1"/>
  <c r="A174" i="5" a="1"/>
  <c r="A174" i="5" s="1"/>
  <c r="A175" i="5" a="1"/>
  <c r="A175" i="5" s="1"/>
  <c r="A176" i="5" a="1"/>
  <c r="A176" i="5" s="1"/>
  <c r="A177" i="5" a="1"/>
  <c r="A177" i="5" s="1"/>
  <c r="A178" i="5" a="1"/>
  <c r="A178" i="5" s="1"/>
  <c r="A179" i="5" a="1"/>
  <c r="A179" i="5" s="1"/>
  <c r="A180" i="5" a="1"/>
  <c r="A180" i="5" s="1"/>
  <c r="A181" i="5" a="1"/>
  <c r="A181" i="5" s="1"/>
  <c r="A182" i="5" a="1"/>
  <c r="A182" i="5" s="1"/>
  <c r="A183" i="5" a="1"/>
  <c r="A183" i="5" s="1"/>
  <c r="A184" i="5" a="1"/>
  <c r="A184" i="5" s="1"/>
  <c r="A185" i="5" a="1"/>
  <c r="A185" i="5" s="1"/>
  <c r="A186" i="5" a="1"/>
  <c r="A186" i="5" s="1"/>
  <c r="A187" i="5" a="1"/>
  <c r="A187" i="5" s="1"/>
  <c r="A188" i="5" a="1"/>
  <c r="A188" i="5" s="1"/>
  <c r="A189" i="5" a="1"/>
  <c r="A189" i="5" s="1"/>
  <c r="A190" i="5" a="1"/>
  <c r="A190" i="5" s="1"/>
  <c r="A191" i="5" a="1"/>
  <c r="A191" i="5" s="1"/>
  <c r="A192" i="5" a="1"/>
  <c r="A192" i="5" s="1"/>
  <c r="A193" i="5" a="1"/>
  <c r="A193" i="5" s="1"/>
  <c r="A194" i="5" a="1"/>
  <c r="A194" i="5" s="1"/>
  <c r="A195" i="5" a="1"/>
  <c r="A195" i="5" s="1"/>
  <c r="A196" i="5" a="1"/>
  <c r="A196" i="5" s="1"/>
  <c r="A197" i="5" a="1"/>
  <c r="A197" i="5" s="1"/>
  <c r="A198" i="5" a="1"/>
  <c r="A198" i="5" s="1"/>
  <c r="A199" i="5" a="1"/>
  <c r="A199" i="5" s="1"/>
  <c r="A200" i="5" a="1"/>
  <c r="A200" i="5" s="1"/>
  <c r="A201" i="5" a="1"/>
  <c r="A201" i="5" s="1"/>
  <c r="A202" i="5" a="1"/>
  <c r="A202" i="5" s="1"/>
  <c r="A203" i="5" a="1"/>
  <c r="A203" i="5" s="1"/>
  <c r="A204" i="5" a="1"/>
  <c r="A204" i="5" s="1"/>
  <c r="A205" i="5" a="1"/>
  <c r="A205" i="5" s="1"/>
  <c r="A206" i="5" a="1"/>
  <c r="A206" i="5" s="1"/>
  <c r="A207" i="5" a="1"/>
  <c r="A207" i="5" s="1"/>
  <c r="A208" i="5" a="1"/>
  <c r="A208" i="5" s="1"/>
  <c r="A209" i="5" a="1"/>
  <c r="A209" i="5" s="1"/>
  <c r="A210" i="5" a="1"/>
  <c r="A210" i="5" s="1"/>
  <c r="A211" i="5" a="1"/>
  <c r="A211" i="5" s="1"/>
  <c r="A212" i="5" a="1"/>
  <c r="A212" i="5" s="1"/>
  <c r="A213" i="5" a="1"/>
  <c r="A213" i="5" s="1"/>
  <c r="A214" i="5" a="1"/>
  <c r="A214" i="5" s="1"/>
  <c r="A215" i="5" a="1"/>
  <c r="A215" i="5" s="1"/>
  <c r="A216" i="5" a="1"/>
  <c r="A216" i="5" s="1"/>
  <c r="A217" i="5" a="1"/>
  <c r="A217" i="5" s="1"/>
  <c r="A218" i="5" a="1"/>
  <c r="A218" i="5" s="1"/>
  <c r="A219" i="5" a="1"/>
  <c r="A219" i="5" s="1"/>
  <c r="A220" i="5" a="1"/>
  <c r="A220" i="5" s="1"/>
  <c r="A221" i="5" a="1"/>
  <c r="A221" i="5" s="1"/>
  <c r="A222" i="5" a="1"/>
  <c r="A222" i="5" s="1"/>
  <c r="A223" i="5" a="1"/>
  <c r="A223" i="5" s="1"/>
  <c r="A224" i="5" a="1"/>
  <c r="A224" i="5" s="1"/>
  <c r="A225" i="5" a="1"/>
  <c r="A225" i="5" s="1"/>
  <c r="A226" i="5" a="1"/>
  <c r="A226" i="5" s="1"/>
  <c r="A227" i="5" a="1"/>
  <c r="A227" i="5" s="1"/>
  <c r="A228" i="5" a="1"/>
  <c r="A228" i="5" s="1"/>
  <c r="A229" i="5" a="1"/>
  <c r="A229" i="5" s="1"/>
  <c r="A230" i="5" a="1"/>
  <c r="A230" i="5" s="1"/>
  <c r="A231" i="5" a="1"/>
  <c r="A231" i="5" s="1"/>
  <c r="A232" i="5" a="1"/>
  <c r="A232" i="5" s="1"/>
  <c r="A233" i="5" a="1"/>
  <c r="A233" i="5" s="1"/>
  <c r="A234" i="5" a="1"/>
  <c r="A234" i="5" s="1"/>
  <c r="A235" i="5" a="1"/>
  <c r="A235" i="5" s="1"/>
  <c r="A236" i="5" a="1"/>
  <c r="A236" i="5" s="1"/>
  <c r="A237" i="5" a="1"/>
  <c r="A237" i="5" s="1"/>
  <c r="A238" i="5" a="1"/>
  <c r="A238" i="5" s="1"/>
  <c r="A239" i="5" a="1"/>
  <c r="A239" i="5" s="1"/>
  <c r="A240" i="5" a="1"/>
  <c r="A240" i="5" s="1"/>
  <c r="A241" i="5" a="1"/>
  <c r="A241" i="5" s="1"/>
  <c r="A242" i="5" a="1"/>
  <c r="A242" i="5" s="1"/>
  <c r="A243" i="5" a="1"/>
  <c r="A243" i="5" s="1"/>
  <c r="A244" i="5" a="1"/>
  <c r="A244" i="5" s="1"/>
  <c r="A245" i="5" a="1"/>
  <c r="A245" i="5" s="1"/>
  <c r="A246" i="5" a="1"/>
  <c r="A246" i="5" s="1"/>
  <c r="A247" i="5" a="1"/>
  <c r="A247" i="5" s="1"/>
  <c r="A248" i="5" a="1"/>
  <c r="A248" i="5" s="1"/>
  <c r="A249" i="5" a="1"/>
  <c r="A249" i="5" s="1"/>
  <c r="A250" i="5" a="1"/>
  <c r="A250" i="5" s="1"/>
  <c r="A251" i="5" a="1"/>
  <c r="A251" i="5" s="1"/>
  <c r="A252" i="5" a="1"/>
  <c r="A252" i="5" s="1"/>
  <c r="A253" i="5" a="1"/>
  <c r="A253" i="5" s="1"/>
  <c r="A254" i="5" a="1"/>
  <c r="A254" i="5" s="1"/>
  <c r="A255" i="5" a="1"/>
  <c r="A255" i="5" s="1"/>
  <c r="A256" i="5" a="1"/>
  <c r="A256" i="5" s="1"/>
  <c r="A257" i="5" a="1"/>
  <c r="A257" i="5" s="1"/>
  <c r="A258" i="5" a="1"/>
  <c r="A258" i="5" s="1"/>
  <c r="A259" i="5" a="1"/>
  <c r="A259" i="5" s="1"/>
  <c r="A260" i="5" a="1"/>
  <c r="A260" i="5" s="1"/>
  <c r="A261" i="5" a="1"/>
  <c r="A261" i="5" s="1"/>
  <c r="A262" i="5" a="1"/>
  <c r="A262" i="5" s="1"/>
  <c r="A263" i="5" a="1"/>
  <c r="A263" i="5" s="1"/>
  <c r="A264" i="5" a="1"/>
  <c r="A264" i="5" s="1"/>
  <c r="A265" i="5" a="1"/>
  <c r="A265" i="5" s="1"/>
  <c r="A266" i="5" a="1"/>
  <c r="A266" i="5" s="1"/>
  <c r="A267" i="5" a="1"/>
  <c r="A267" i="5" s="1"/>
  <c r="A268" i="5" a="1"/>
  <c r="A268" i="5" s="1"/>
  <c r="A269" i="5" a="1"/>
  <c r="A269" i="5" s="1"/>
  <c r="A270" i="5" a="1"/>
  <c r="A270" i="5" s="1"/>
  <c r="A271" i="5" a="1"/>
  <c r="A271" i="5" s="1"/>
  <c r="A272" i="5" a="1"/>
  <c r="A272" i="5" s="1"/>
  <c r="A273" i="5" a="1"/>
  <c r="A273" i="5" s="1"/>
  <c r="A274" i="5" a="1"/>
  <c r="A274" i="5" s="1"/>
  <c r="A275" i="5" a="1"/>
  <c r="A275" i="5" s="1"/>
  <c r="A276" i="5" a="1"/>
  <c r="A276" i="5" s="1"/>
  <c r="A277" i="5" a="1"/>
  <c r="A277" i="5" s="1"/>
  <c r="A278" i="5" a="1"/>
  <c r="A278" i="5" s="1"/>
  <c r="A279" i="5" a="1"/>
  <c r="A279" i="5" s="1"/>
  <c r="A280" i="5" a="1"/>
  <c r="A280" i="5" s="1"/>
  <c r="A281" i="5" a="1"/>
  <c r="A281" i="5" s="1"/>
  <c r="A282" i="5" a="1"/>
  <c r="A282" i="5" s="1"/>
  <c r="A283" i="5" a="1"/>
  <c r="A283" i="5" s="1"/>
  <c r="A284" i="5" a="1"/>
  <c r="A284" i="5" s="1"/>
  <c r="A285" i="5" a="1"/>
  <c r="A285" i="5" s="1"/>
  <c r="A286" i="5" a="1"/>
  <c r="A286" i="5" s="1"/>
  <c r="A287" i="5" a="1"/>
  <c r="A287" i="5" s="1"/>
  <c r="A288" i="5" a="1"/>
  <c r="A288" i="5" s="1"/>
  <c r="A289" i="5" a="1"/>
  <c r="A289" i="5" s="1"/>
  <c r="A290" i="5" a="1"/>
  <c r="A290" i="5" s="1"/>
  <c r="A291" i="5" a="1"/>
  <c r="A291" i="5" s="1"/>
  <c r="A292" i="5" a="1"/>
  <c r="A292" i="5" s="1"/>
  <c r="A293" i="5" a="1"/>
  <c r="A293" i="5" s="1"/>
  <c r="A294" i="5" a="1"/>
  <c r="A294" i="5" s="1"/>
  <c r="A295" i="5" a="1"/>
  <c r="A295" i="5" s="1"/>
  <c r="A296" i="5" a="1"/>
  <c r="A296" i="5" s="1"/>
  <c r="A297" i="5" a="1"/>
  <c r="A297" i="5" s="1"/>
  <c r="A298" i="5" a="1"/>
  <c r="A298" i="5" s="1"/>
  <c r="A299" i="5" a="1"/>
  <c r="A299" i="5" s="1"/>
  <c r="A3" i="5" a="1"/>
  <c r="A3" i="5" s="1"/>
  <c r="A4" i="5" a="1"/>
  <c r="A4" i="5" s="1"/>
  <c r="A5" i="5" a="1"/>
  <c r="A5" i="5" s="1"/>
  <c r="A6" i="5" a="1"/>
  <c r="A6" i="5" s="1"/>
  <c r="A7" i="5" a="1"/>
  <c r="A7" i="5"/>
  <c r="A8" i="5" a="1"/>
  <c r="A8" i="5"/>
  <c r="A9" i="5" a="1"/>
  <c r="A9" i="5" s="1"/>
  <c r="A10" i="5" a="1"/>
  <c r="A10" i="5" s="1"/>
  <c r="A11" i="5" a="1"/>
  <c r="A11" i="5" s="1"/>
  <c r="A12" i="5" a="1"/>
  <c r="A12" i="5"/>
  <c r="A13" i="5" a="1"/>
  <c r="A13" i="5"/>
  <c r="A14" i="5" a="1"/>
  <c r="A14" i="5"/>
  <c r="A15" i="5" a="1"/>
  <c r="A15" i="5" s="1"/>
  <c r="A16" i="5" a="1"/>
  <c r="A16" i="5" s="1"/>
  <c r="A17" i="5" a="1"/>
  <c r="A17" i="5" s="1"/>
  <c r="A18" i="5" a="1"/>
  <c r="A18" i="5"/>
  <c r="A19" i="5" a="1"/>
  <c r="A19" i="5"/>
  <c r="A20" i="5" a="1"/>
  <c r="A20" i="5"/>
  <c r="A21" i="5" a="1"/>
  <c r="A21" i="5" s="1"/>
  <c r="A22" i="5" a="1"/>
  <c r="A22" i="5" s="1"/>
  <c r="A23" i="5" a="1"/>
  <c r="A23" i="5" s="1"/>
  <c r="A24" i="5" a="1"/>
  <c r="A24" i="5"/>
  <c r="A25" i="5" a="1"/>
  <c r="A25" i="5"/>
  <c r="A26" i="5" a="1"/>
  <c r="A26" i="5"/>
  <c r="A27" i="5" a="1"/>
  <c r="A27" i="5" s="1"/>
  <c r="A28" i="5" a="1"/>
  <c r="A28" i="5" s="1"/>
  <c r="A29" i="5" a="1"/>
  <c r="A29" i="5" s="1"/>
  <c r="A30" i="5" a="1"/>
  <c r="A30" i="5"/>
  <c r="A31" i="5" a="1"/>
  <c r="A31" i="5"/>
  <c r="A32" i="5" a="1"/>
  <c r="A32" i="5"/>
  <c r="A33" i="5" a="1"/>
  <c r="A33" i="5" s="1"/>
  <c r="A34" i="5" a="1"/>
  <c r="A34" i="5" s="1"/>
  <c r="A35" i="5" a="1"/>
  <c r="A35" i="5" s="1"/>
  <c r="A36" i="5" a="1"/>
  <c r="A36" i="5"/>
  <c r="A37" i="5" a="1"/>
  <c r="A37" i="5"/>
  <c r="A38" i="5" a="1"/>
  <c r="A38" i="5"/>
  <c r="A39" i="5" a="1"/>
  <c r="A39" i="5" s="1"/>
  <c r="A40" i="5" a="1"/>
  <c r="A40" i="5" s="1"/>
  <c r="A41" i="5" a="1"/>
  <c r="A41" i="5" s="1"/>
  <c r="A42" i="5" a="1"/>
  <c r="A42" i="5"/>
  <c r="A43" i="5" a="1"/>
  <c r="A43" i="5"/>
  <c r="A44" i="5" a="1"/>
  <c r="A44" i="5"/>
  <c r="A45" i="5" a="1"/>
  <c r="A45" i="5" s="1"/>
  <c r="A46" i="5" a="1"/>
  <c r="A46" i="5" s="1"/>
  <c r="A47" i="5" a="1"/>
  <c r="A47" i="5" s="1"/>
  <c r="A48" i="5" a="1"/>
  <c r="A48" i="5"/>
  <c r="A49" i="5" a="1"/>
  <c r="A49" i="5"/>
  <c r="A50" i="5" a="1"/>
  <c r="A50" i="5"/>
  <c r="A2" i="5" a="1"/>
  <c r="A2" i="5" s="1"/>
  <c r="L3" i="9" a="1"/>
  <c r="L3" i="9" s="1"/>
  <c r="L4" i="9" a="1"/>
  <c r="L4" i="9" s="1"/>
  <c r="L5" i="9" a="1"/>
  <c r="L5" i="9" s="1"/>
  <c r="L6" i="9" a="1"/>
  <c r="L6" i="9" s="1"/>
  <c r="L7" i="9" a="1"/>
  <c r="L7" i="9" s="1"/>
  <c r="L8" i="9" a="1"/>
  <c r="L8" i="9" s="1"/>
  <c r="L9" i="9" a="1"/>
  <c r="L9" i="9" s="1"/>
  <c r="L10" i="9" a="1"/>
  <c r="L10" i="9" s="1"/>
  <c r="L11" i="9" a="1"/>
  <c r="L11" i="9" s="1"/>
  <c r="L12" i="9" a="1"/>
  <c r="L12" i="9" s="1"/>
  <c r="L13" i="9" a="1"/>
  <c r="L13" i="9" s="1"/>
  <c r="L14" i="9" a="1"/>
  <c r="L14" i="9" s="1"/>
  <c r="L15" i="9" a="1"/>
  <c r="L15" i="9" s="1"/>
  <c r="L16" i="9" a="1"/>
  <c r="L16" i="9" s="1"/>
  <c r="L17" i="9" a="1"/>
  <c r="L17" i="9" s="1"/>
  <c r="L18" i="9" a="1"/>
  <c r="L18" i="9" s="1"/>
  <c r="L19" i="9" a="1"/>
  <c r="L19" i="9" s="1"/>
  <c r="L20" i="9" a="1"/>
  <c r="L20" i="9" s="1"/>
  <c r="L21" i="9" a="1"/>
  <c r="L21" i="9" s="1"/>
  <c r="L22" i="9" a="1"/>
  <c r="L22" i="9" s="1"/>
  <c r="L23" i="9" a="1"/>
  <c r="L23" i="9" s="1"/>
  <c r="L24" i="9" a="1"/>
  <c r="L24" i="9" s="1"/>
  <c r="L25" i="9" a="1"/>
  <c r="L25" i="9" s="1"/>
  <c r="L26" i="9" a="1"/>
  <c r="L26" i="9" s="1"/>
  <c r="L27" i="9" a="1"/>
  <c r="L27" i="9" s="1"/>
  <c r="L28" i="9" a="1"/>
  <c r="L28" i="9" s="1"/>
  <c r="L29" i="9" a="1"/>
  <c r="L29" i="9" s="1"/>
  <c r="L30" i="9" a="1"/>
  <c r="L30" i="9" s="1"/>
  <c r="L31" i="9" a="1"/>
  <c r="L31" i="9" s="1"/>
  <c r="L32" i="9" a="1"/>
  <c r="L32" i="9" s="1"/>
  <c r="L33" i="9" a="1"/>
  <c r="L33" i="9" s="1"/>
  <c r="L34" i="9" a="1"/>
  <c r="L34" i="9" s="1"/>
  <c r="L35" i="9" a="1"/>
  <c r="L35" i="9" s="1"/>
  <c r="L36" i="9" a="1"/>
  <c r="L36" i="9" s="1"/>
  <c r="L37" i="9" a="1"/>
  <c r="L37" i="9" s="1"/>
  <c r="L38" i="9" a="1"/>
  <c r="L38" i="9" s="1"/>
  <c r="L39" i="9" a="1"/>
  <c r="L39" i="9" s="1"/>
  <c r="L40" i="9" a="1"/>
  <c r="L40" i="9" s="1"/>
  <c r="L41" i="9" a="1"/>
  <c r="L41" i="9" s="1"/>
  <c r="L42" i="9" a="1"/>
  <c r="L42" i="9" s="1"/>
  <c r="L43" i="9" a="1"/>
  <c r="L43" i="9" s="1"/>
  <c r="L44" i="9" a="1"/>
  <c r="L44" i="9" s="1"/>
  <c r="L45" i="9" a="1"/>
  <c r="L45" i="9" s="1"/>
  <c r="L46" i="9" a="1"/>
  <c r="L46" i="9" s="1"/>
  <c r="L47" i="9" a="1"/>
  <c r="L47" i="9" s="1"/>
  <c r="L48" i="9" a="1"/>
  <c r="L48" i="9" s="1"/>
  <c r="L49" i="9" a="1"/>
  <c r="L49" i="9" s="1"/>
  <c r="L50" i="9" a="1"/>
  <c r="L50" i="9" s="1"/>
  <c r="L51" i="9" a="1"/>
  <c r="L51" i="9" s="1"/>
  <c r="L52" i="9" a="1"/>
  <c r="L52" i="9" s="1"/>
  <c r="L53" i="9" a="1"/>
  <c r="L53" i="9" s="1"/>
  <c r="L54" i="9" a="1"/>
  <c r="L54" i="9" s="1"/>
  <c r="L55" i="9" a="1"/>
  <c r="L55" i="9" s="1"/>
  <c r="L56" i="9" a="1"/>
  <c r="L56" i="9" s="1"/>
  <c r="L57" i="9" a="1"/>
  <c r="L57" i="9" s="1"/>
  <c r="L58" i="9" a="1"/>
  <c r="L58" i="9" s="1"/>
  <c r="L59" i="9" a="1"/>
  <c r="L59" i="9" s="1"/>
  <c r="L60" i="9" a="1"/>
  <c r="L60" i="9" s="1"/>
  <c r="L61" i="9" a="1"/>
  <c r="L61" i="9" s="1"/>
  <c r="L62" i="9" a="1"/>
  <c r="L62" i="9" s="1"/>
  <c r="L63" i="9" a="1"/>
  <c r="L63" i="9" s="1"/>
  <c r="L64" i="9" a="1"/>
  <c r="L64" i="9" s="1"/>
  <c r="L65" i="9" a="1"/>
  <c r="L65" i="9" s="1"/>
  <c r="L66" i="9" a="1"/>
  <c r="L66" i="9" s="1"/>
  <c r="L67" i="9" a="1"/>
  <c r="L67" i="9" s="1"/>
  <c r="L68" i="9" a="1"/>
  <c r="L68" i="9" s="1"/>
  <c r="L69" i="9" a="1"/>
  <c r="L69" i="9" s="1"/>
  <c r="L70" i="9" a="1"/>
  <c r="L70" i="9" s="1"/>
  <c r="L71" i="9" a="1"/>
  <c r="L71" i="9" s="1"/>
  <c r="L72" i="9" a="1"/>
  <c r="L72" i="9" s="1"/>
  <c r="L73" i="9" a="1"/>
  <c r="L73" i="9" s="1"/>
  <c r="L74" i="9" a="1"/>
  <c r="L74" i="9" s="1"/>
  <c r="L75" i="9" a="1"/>
  <c r="L75" i="9" s="1"/>
  <c r="L76" i="9" a="1"/>
  <c r="L76" i="9" s="1"/>
  <c r="L77" i="9" a="1"/>
  <c r="L77" i="9" s="1"/>
  <c r="L78" i="9" a="1"/>
  <c r="L78" i="9" s="1"/>
  <c r="L79" i="9" a="1"/>
  <c r="L79" i="9" s="1"/>
  <c r="L80" i="9" a="1"/>
  <c r="L80" i="9" s="1"/>
  <c r="L81" i="9" a="1"/>
  <c r="L81" i="9" s="1"/>
  <c r="L82" i="9" a="1"/>
  <c r="L82" i="9" s="1"/>
  <c r="L83" i="9" a="1"/>
  <c r="L83" i="9" s="1"/>
  <c r="L84" i="9" a="1"/>
  <c r="L84" i="9" s="1"/>
  <c r="L85" i="9" a="1"/>
  <c r="L85" i="9" s="1"/>
  <c r="L86" i="9" a="1"/>
  <c r="L86" i="9" s="1"/>
  <c r="L87" i="9" a="1"/>
  <c r="L87" i="9" s="1"/>
  <c r="L88" i="9" a="1"/>
  <c r="L88" i="9" s="1"/>
  <c r="L89" i="9" a="1"/>
  <c r="L89" i="9" s="1"/>
  <c r="L90" i="9" a="1"/>
  <c r="L90" i="9" s="1"/>
  <c r="L91" i="9" a="1"/>
  <c r="L91" i="9" s="1"/>
  <c r="L92" i="9" a="1"/>
  <c r="L92" i="9" s="1"/>
  <c r="L93" i="9" a="1"/>
  <c r="L93" i="9" s="1"/>
  <c r="L94" i="9" a="1"/>
  <c r="L94" i="9" s="1"/>
  <c r="L95" i="9" a="1"/>
  <c r="L95" i="9" s="1"/>
  <c r="L96" i="9" a="1"/>
  <c r="L96" i="9" s="1"/>
  <c r="L97" i="9" a="1"/>
  <c r="L97" i="9" s="1"/>
  <c r="L98" i="9" a="1"/>
  <c r="L98" i="9" s="1"/>
  <c r="L99" i="9" a="1"/>
  <c r="L99" i="9" s="1"/>
  <c r="L100" i="9" a="1"/>
  <c r="L100" i="9" s="1"/>
  <c r="L101" i="9" a="1"/>
  <c r="L101" i="9" s="1"/>
  <c r="L102" i="9" a="1"/>
  <c r="L102" i="9" s="1"/>
  <c r="L103" i="9" a="1"/>
  <c r="L103" i="9" s="1"/>
  <c r="L104" i="9" a="1"/>
  <c r="L104" i="9" s="1"/>
  <c r="L105" i="9" a="1"/>
  <c r="L105" i="9" s="1"/>
  <c r="L106" i="9" a="1"/>
  <c r="L106" i="9" s="1"/>
  <c r="L107" i="9" a="1"/>
  <c r="L107" i="9" s="1"/>
  <c r="L108" i="9" a="1"/>
  <c r="L108" i="9" s="1"/>
  <c r="L109" i="9" a="1"/>
  <c r="L109" i="9" s="1"/>
  <c r="L110" i="9" a="1"/>
  <c r="L110" i="9" s="1"/>
  <c r="L111" i="9" a="1"/>
  <c r="L111" i="9" s="1"/>
  <c r="L112" i="9" a="1"/>
  <c r="L112" i="9" s="1"/>
  <c r="L113" i="9" a="1"/>
  <c r="L113" i="9" s="1"/>
  <c r="L114" i="9" a="1"/>
  <c r="L114" i="9" s="1"/>
  <c r="L115" i="9" a="1"/>
  <c r="L115" i="9" s="1"/>
  <c r="L116" i="9" a="1"/>
  <c r="L116" i="9" s="1"/>
  <c r="L117" i="9" a="1"/>
  <c r="L117" i="9" s="1"/>
  <c r="L118" i="9" a="1"/>
  <c r="L118" i="9" s="1"/>
  <c r="L119" i="9" a="1"/>
  <c r="L119" i="9" s="1"/>
  <c r="L120" i="9" a="1"/>
  <c r="L120" i="9" s="1"/>
  <c r="L121" i="9" a="1"/>
  <c r="L121" i="9" s="1"/>
  <c r="L122" i="9" a="1"/>
  <c r="L122" i="9" s="1"/>
  <c r="L123" i="9" a="1"/>
  <c r="L123" i="9" s="1"/>
  <c r="L124" i="9" a="1"/>
  <c r="L124" i="9" s="1"/>
  <c r="L125" i="9" a="1"/>
  <c r="L125" i="9" s="1"/>
  <c r="L126" i="9" a="1"/>
  <c r="L126" i="9" s="1"/>
  <c r="L127" i="9" a="1"/>
  <c r="L127" i="9" s="1"/>
  <c r="L128" i="9" a="1"/>
  <c r="L128" i="9" s="1"/>
  <c r="L129" i="9" a="1"/>
  <c r="L129" i="9" s="1"/>
  <c r="L130" i="9" a="1"/>
  <c r="L130" i="9" s="1"/>
  <c r="L131" i="9" a="1"/>
  <c r="L131" i="9" s="1"/>
  <c r="L132" i="9" a="1"/>
  <c r="L132" i="9" s="1"/>
  <c r="L133" i="9" a="1"/>
  <c r="L133" i="9" s="1"/>
  <c r="L134" i="9" a="1"/>
  <c r="L134" i="9" s="1"/>
  <c r="L135" i="9" a="1"/>
  <c r="L135" i="9" s="1"/>
  <c r="L136" i="9" a="1"/>
  <c r="L136" i="9" s="1"/>
  <c r="L137" i="9" a="1"/>
  <c r="L137" i="9" s="1"/>
  <c r="L138" i="9" a="1"/>
  <c r="L138" i="9" s="1"/>
  <c r="L139" i="9" a="1"/>
  <c r="L139" i="9" s="1"/>
  <c r="L140" i="9" a="1"/>
  <c r="L140" i="9" s="1"/>
  <c r="L141" i="9" a="1"/>
  <c r="L141" i="9" s="1"/>
  <c r="L142" i="9" a="1"/>
  <c r="L142" i="9" s="1"/>
  <c r="L143" i="9" a="1"/>
  <c r="L143" i="9" s="1"/>
  <c r="L144" i="9" a="1"/>
  <c r="L144" i="9" s="1"/>
  <c r="L145" i="9" a="1"/>
  <c r="L145" i="9" s="1"/>
  <c r="L146" i="9" a="1"/>
  <c r="L146" i="9" s="1"/>
  <c r="L147" i="9" a="1"/>
  <c r="L147" i="9" s="1"/>
  <c r="L148" i="9" a="1"/>
  <c r="L148" i="9" s="1"/>
  <c r="L149" i="9" a="1"/>
  <c r="L149" i="9" s="1"/>
  <c r="L150" i="9" a="1"/>
  <c r="L150" i="9" s="1"/>
  <c r="L151" i="9" a="1"/>
  <c r="L151" i="9" s="1"/>
  <c r="L152" i="9" a="1"/>
  <c r="L152" i="9" s="1"/>
  <c r="L153" i="9" a="1"/>
  <c r="L153" i="9" s="1"/>
  <c r="L154" i="9" a="1"/>
  <c r="L154" i="9" s="1"/>
  <c r="L155" i="9" a="1"/>
  <c r="L155" i="9" s="1"/>
  <c r="L156" i="9" a="1"/>
  <c r="L156" i="9" s="1"/>
  <c r="L157" i="9" a="1"/>
  <c r="L157" i="9" s="1"/>
  <c r="L158" i="9" a="1"/>
  <c r="L158" i="9" s="1"/>
  <c r="L159" i="9" a="1"/>
  <c r="L159" i="9" s="1"/>
  <c r="L160" i="9" a="1"/>
  <c r="L160" i="9" s="1"/>
  <c r="L161" i="9" a="1"/>
  <c r="L161" i="9" s="1"/>
  <c r="L162" i="9" a="1"/>
  <c r="L162" i="9" s="1"/>
  <c r="L163" i="9" a="1"/>
  <c r="L163" i="9" s="1"/>
  <c r="L164" i="9" a="1"/>
  <c r="L164" i="9" s="1"/>
  <c r="L165" i="9" a="1"/>
  <c r="L165" i="9" s="1"/>
  <c r="L166" i="9" a="1"/>
  <c r="L166" i="9" s="1"/>
  <c r="L167" i="9" a="1"/>
  <c r="L167" i="9" s="1"/>
  <c r="L168" i="9" a="1"/>
  <c r="L168" i="9" s="1"/>
  <c r="L169" i="9" a="1"/>
  <c r="L169" i="9" s="1"/>
  <c r="L170" i="9" a="1"/>
  <c r="L170" i="9" s="1"/>
  <c r="L171" i="9" a="1"/>
  <c r="L171" i="9" s="1"/>
  <c r="L172" i="9" a="1"/>
  <c r="L172" i="9" s="1"/>
  <c r="L173" i="9" a="1"/>
  <c r="L173" i="9" s="1"/>
  <c r="L174" i="9" a="1"/>
  <c r="L174" i="9" s="1"/>
  <c r="L175" i="9" a="1"/>
  <c r="L175" i="9" s="1"/>
  <c r="L176" i="9" a="1"/>
  <c r="L176" i="9" s="1"/>
  <c r="L177" i="9" a="1"/>
  <c r="L177" i="9" s="1"/>
  <c r="L178" i="9" a="1"/>
  <c r="L178" i="9" s="1"/>
  <c r="L179" i="9" a="1"/>
  <c r="L179" i="9" s="1"/>
  <c r="L180" i="9" a="1"/>
  <c r="L180" i="9" s="1"/>
  <c r="L181" i="9" a="1"/>
  <c r="L181" i="9" s="1"/>
  <c r="L182" i="9" a="1"/>
  <c r="L182" i="9" s="1"/>
  <c r="L183" i="9" a="1"/>
  <c r="L183" i="9" s="1"/>
  <c r="L184" i="9" a="1"/>
  <c r="L184" i="9" s="1"/>
  <c r="L185" i="9" a="1"/>
  <c r="L185" i="9" s="1"/>
  <c r="L186" i="9" a="1"/>
  <c r="L186" i="9" s="1"/>
  <c r="L187" i="9" a="1"/>
  <c r="L187" i="9" s="1"/>
  <c r="L188" i="9" a="1"/>
  <c r="L188" i="9" s="1"/>
  <c r="L189" i="9" a="1"/>
  <c r="L189" i="9" s="1"/>
  <c r="L190" i="9" a="1"/>
  <c r="L190" i="9" s="1"/>
  <c r="L191" i="9" a="1"/>
  <c r="L191" i="9" s="1"/>
  <c r="L192" i="9" a="1"/>
  <c r="L192" i="9" s="1"/>
  <c r="L193" i="9" a="1"/>
  <c r="L193" i="9" s="1"/>
  <c r="L194" i="9" a="1"/>
  <c r="L194" i="9" s="1"/>
  <c r="L195" i="9" a="1"/>
  <c r="L195" i="9" s="1"/>
  <c r="L196" i="9" a="1"/>
  <c r="L196" i="9" s="1"/>
  <c r="L197" i="9" a="1"/>
  <c r="L197" i="9" s="1"/>
  <c r="L198" i="9" a="1"/>
  <c r="L198" i="9" s="1"/>
  <c r="L199" i="9" a="1"/>
  <c r="L199" i="9" s="1"/>
  <c r="L200" i="9" a="1"/>
  <c r="L200" i="9" s="1"/>
  <c r="L201" i="9" a="1"/>
  <c r="L201" i="9" s="1"/>
  <c r="L202" i="9" a="1"/>
  <c r="L202" i="9" s="1"/>
  <c r="L203" i="9" a="1"/>
  <c r="L203" i="9" s="1"/>
  <c r="L2" i="9" a="1"/>
  <c r="L2" i="9" s="1"/>
  <c r="K3" i="9" a="1"/>
  <c r="K3" i="9" s="1"/>
  <c r="K4" i="9" a="1"/>
  <c r="K4" i="9" s="1"/>
  <c r="K5" i="9" a="1"/>
  <c r="K5" i="9" s="1"/>
  <c r="K6" i="9" a="1"/>
  <c r="K6" i="9" s="1"/>
  <c r="K7" i="9" a="1"/>
  <c r="K7" i="9" s="1"/>
  <c r="K8" i="9" a="1"/>
  <c r="K8" i="9" s="1"/>
  <c r="K9" i="9" a="1"/>
  <c r="K9" i="9" s="1"/>
  <c r="K10" i="9" a="1"/>
  <c r="K10" i="9" s="1"/>
  <c r="K11" i="9" a="1"/>
  <c r="K11" i="9" s="1"/>
  <c r="K12" i="9" a="1"/>
  <c r="K12" i="9" s="1"/>
  <c r="K13" i="9" a="1"/>
  <c r="K13" i="9" s="1"/>
  <c r="K14" i="9" a="1"/>
  <c r="K14" i="9" s="1"/>
  <c r="K15" i="9" a="1"/>
  <c r="K15" i="9" s="1"/>
  <c r="K16" i="9" a="1"/>
  <c r="K16" i="9" s="1"/>
  <c r="K17" i="9" a="1"/>
  <c r="K17" i="9" s="1"/>
  <c r="K18" i="9" a="1"/>
  <c r="K18" i="9" s="1"/>
  <c r="K19" i="9" a="1"/>
  <c r="K19" i="9" s="1"/>
  <c r="K20" i="9" a="1"/>
  <c r="K20" i="9" s="1"/>
  <c r="K21" i="9" a="1"/>
  <c r="K21" i="9" s="1"/>
  <c r="K22" i="9" a="1"/>
  <c r="K22" i="9" s="1"/>
  <c r="K23" i="9" a="1"/>
  <c r="K23" i="9" s="1"/>
  <c r="K24" i="9" a="1"/>
  <c r="K24" i="9" s="1"/>
  <c r="K25" i="9" a="1"/>
  <c r="K25" i="9" s="1"/>
  <c r="K26" i="9" a="1"/>
  <c r="K26" i="9" s="1"/>
  <c r="K27" i="9" a="1"/>
  <c r="K27" i="9" s="1"/>
  <c r="K28" i="9" a="1"/>
  <c r="K28" i="9" s="1"/>
  <c r="K29" i="9" a="1"/>
  <c r="K29" i="9" s="1"/>
  <c r="K30" i="9" a="1"/>
  <c r="K30" i="9" s="1"/>
  <c r="K31" i="9" a="1"/>
  <c r="K31" i="9" s="1"/>
  <c r="K32" i="9" a="1"/>
  <c r="K32" i="9" s="1"/>
  <c r="K33" i="9" a="1"/>
  <c r="K33" i="9" s="1"/>
  <c r="K34" i="9" a="1"/>
  <c r="K34" i="9" s="1"/>
  <c r="K35" i="9" a="1"/>
  <c r="K35" i="9" s="1"/>
  <c r="K36" i="9" a="1"/>
  <c r="K36" i="9" s="1"/>
  <c r="K37" i="9" a="1"/>
  <c r="K37" i="9" s="1"/>
  <c r="K38" i="9" a="1"/>
  <c r="K38" i="9" s="1"/>
  <c r="K39" i="9" a="1"/>
  <c r="K39" i="9" s="1"/>
  <c r="K40" i="9" a="1"/>
  <c r="K40" i="9" s="1"/>
  <c r="K41" i="9" a="1"/>
  <c r="K41" i="9" s="1"/>
  <c r="K42" i="9" a="1"/>
  <c r="K42" i="9" s="1"/>
  <c r="K43" i="9" a="1"/>
  <c r="K43" i="9" s="1"/>
  <c r="K44" i="9" a="1"/>
  <c r="K44" i="9" s="1"/>
  <c r="K45" i="9" a="1"/>
  <c r="K45" i="9" s="1"/>
  <c r="K46" i="9" a="1"/>
  <c r="K46" i="9" s="1"/>
  <c r="K47" i="9" a="1"/>
  <c r="K47" i="9" s="1"/>
  <c r="K48" i="9" a="1"/>
  <c r="K48" i="9" s="1"/>
  <c r="K49" i="9" a="1"/>
  <c r="K49" i="9" s="1"/>
  <c r="K50" i="9" a="1"/>
  <c r="K50" i="9" s="1"/>
  <c r="K51" i="9" a="1"/>
  <c r="K51" i="9" s="1"/>
  <c r="K52" i="9" a="1"/>
  <c r="K52" i="9" s="1"/>
  <c r="K53" i="9" a="1"/>
  <c r="K53" i="9" s="1"/>
  <c r="K54" i="9" a="1"/>
  <c r="K54" i="9" s="1"/>
  <c r="K55" i="9" a="1"/>
  <c r="K55" i="9" s="1"/>
  <c r="K56" i="9" a="1"/>
  <c r="K56" i="9" s="1"/>
  <c r="K57" i="9" a="1"/>
  <c r="K57" i="9" s="1"/>
  <c r="K58" i="9" a="1"/>
  <c r="K58" i="9" s="1"/>
  <c r="K59" i="9" a="1"/>
  <c r="K59" i="9" s="1"/>
  <c r="K60" i="9" a="1"/>
  <c r="K60" i="9" s="1"/>
  <c r="K61" i="9" a="1"/>
  <c r="K61" i="9" s="1"/>
  <c r="K62" i="9" a="1"/>
  <c r="K62" i="9" s="1"/>
  <c r="K63" i="9" a="1"/>
  <c r="K63" i="9" s="1"/>
  <c r="K64" i="9" a="1"/>
  <c r="K64" i="9" s="1"/>
  <c r="K65" i="9" a="1"/>
  <c r="K65" i="9" s="1"/>
  <c r="K66" i="9" a="1"/>
  <c r="K66" i="9" s="1"/>
  <c r="K67" i="9" a="1"/>
  <c r="K67" i="9" s="1"/>
  <c r="K68" i="9" a="1"/>
  <c r="K68" i="9" s="1"/>
  <c r="K69" i="9" a="1"/>
  <c r="K69" i="9" s="1"/>
  <c r="K70" i="9" a="1"/>
  <c r="K70" i="9" s="1"/>
  <c r="K71" i="9" a="1"/>
  <c r="K71" i="9" s="1"/>
  <c r="K72" i="9" a="1"/>
  <c r="K72" i="9" s="1"/>
  <c r="K73" i="9" a="1"/>
  <c r="K73" i="9" s="1"/>
  <c r="K74" i="9" a="1"/>
  <c r="K74" i="9" s="1"/>
  <c r="K75" i="9" a="1"/>
  <c r="K75" i="9" s="1"/>
  <c r="K76" i="9" a="1"/>
  <c r="K76" i="9" s="1"/>
  <c r="K77" i="9" a="1"/>
  <c r="K77" i="9" s="1"/>
  <c r="K78" i="9" a="1"/>
  <c r="K78" i="9" s="1"/>
  <c r="K79" i="9" a="1"/>
  <c r="K79" i="9" s="1"/>
  <c r="K80" i="9" a="1"/>
  <c r="K80" i="9" s="1"/>
  <c r="K81" i="9" a="1"/>
  <c r="K81" i="9" s="1"/>
  <c r="K82" i="9" a="1"/>
  <c r="K82" i="9" s="1"/>
  <c r="K83" i="9" a="1"/>
  <c r="K83" i="9" s="1"/>
  <c r="K84" i="9" a="1"/>
  <c r="K84" i="9" s="1"/>
  <c r="K85" i="9" a="1"/>
  <c r="K85" i="9" s="1"/>
  <c r="K86" i="9" a="1"/>
  <c r="K86" i="9" s="1"/>
  <c r="K87" i="9" a="1"/>
  <c r="K87" i="9" s="1"/>
  <c r="K88" i="9" a="1"/>
  <c r="K88" i="9" s="1"/>
  <c r="K89" i="9" a="1"/>
  <c r="K89" i="9" s="1"/>
  <c r="K90" i="9" a="1"/>
  <c r="K90" i="9" s="1"/>
  <c r="K91" i="9" a="1"/>
  <c r="K91" i="9" s="1"/>
  <c r="K92" i="9" a="1"/>
  <c r="K92" i="9" s="1"/>
  <c r="K93" i="9" a="1"/>
  <c r="K93" i="9" s="1"/>
  <c r="K94" i="9" a="1"/>
  <c r="K94" i="9" s="1"/>
  <c r="K95" i="9" a="1"/>
  <c r="K95" i="9" s="1"/>
  <c r="K96" i="9" a="1"/>
  <c r="K96" i="9" s="1"/>
  <c r="K97" i="9" a="1"/>
  <c r="K97" i="9" s="1"/>
  <c r="K98" i="9" a="1"/>
  <c r="K98" i="9" s="1"/>
  <c r="K99" i="9" a="1"/>
  <c r="K99" i="9" s="1"/>
  <c r="K100" i="9" a="1"/>
  <c r="K100" i="9" s="1"/>
  <c r="K101" i="9" a="1"/>
  <c r="K101" i="9" s="1"/>
  <c r="K102" i="9" a="1"/>
  <c r="K102" i="9" s="1"/>
  <c r="K103" i="9" a="1"/>
  <c r="K103" i="9" s="1"/>
  <c r="K104" i="9" a="1"/>
  <c r="K104" i="9" s="1"/>
  <c r="K105" i="9" a="1"/>
  <c r="K105" i="9" s="1"/>
  <c r="K106" i="9" a="1"/>
  <c r="K106" i="9" s="1"/>
  <c r="K107" i="9" a="1"/>
  <c r="K107" i="9" s="1"/>
  <c r="K108" i="9" a="1"/>
  <c r="K108" i="9" s="1"/>
  <c r="K109" i="9" a="1"/>
  <c r="K109" i="9" s="1"/>
  <c r="K110" i="9" a="1"/>
  <c r="K110" i="9" s="1"/>
  <c r="K111" i="9" a="1"/>
  <c r="K111" i="9" s="1"/>
  <c r="K112" i="9" a="1"/>
  <c r="K112" i="9" s="1"/>
  <c r="K113" i="9" a="1"/>
  <c r="K113" i="9" s="1"/>
  <c r="K114" i="9" a="1"/>
  <c r="K114" i="9" s="1"/>
  <c r="K115" i="9" a="1"/>
  <c r="K115" i="9" s="1"/>
  <c r="K116" i="9" a="1"/>
  <c r="K116" i="9" s="1"/>
  <c r="K117" i="9" a="1"/>
  <c r="K117" i="9" s="1"/>
  <c r="K118" i="9" a="1"/>
  <c r="K118" i="9" s="1"/>
  <c r="K119" i="9" a="1"/>
  <c r="K119" i="9" s="1"/>
  <c r="K120" i="9" a="1"/>
  <c r="K120" i="9" s="1"/>
  <c r="K121" i="9" a="1"/>
  <c r="K121" i="9" s="1"/>
  <c r="K122" i="9" a="1"/>
  <c r="K122" i="9" s="1"/>
  <c r="K123" i="9" a="1"/>
  <c r="K123" i="9" s="1"/>
  <c r="K124" i="9" a="1"/>
  <c r="K124" i="9" s="1"/>
  <c r="K125" i="9" a="1"/>
  <c r="K125" i="9" s="1"/>
  <c r="K126" i="9" a="1"/>
  <c r="K126" i="9" s="1"/>
  <c r="K127" i="9" a="1"/>
  <c r="K127" i="9" s="1"/>
  <c r="K128" i="9" a="1"/>
  <c r="K128" i="9" s="1"/>
  <c r="K129" i="9" a="1"/>
  <c r="K129" i="9" s="1"/>
  <c r="K130" i="9" a="1"/>
  <c r="K130" i="9" s="1"/>
  <c r="K131" i="9" a="1"/>
  <c r="K131" i="9" s="1"/>
  <c r="K132" i="9" a="1"/>
  <c r="K132" i="9" s="1"/>
  <c r="K133" i="9" a="1"/>
  <c r="K133" i="9" s="1"/>
  <c r="K134" i="9" a="1"/>
  <c r="K134" i="9" s="1"/>
  <c r="K135" i="9" a="1"/>
  <c r="K135" i="9" s="1"/>
  <c r="K136" i="9" a="1"/>
  <c r="K136" i="9" s="1"/>
  <c r="K137" i="9" a="1"/>
  <c r="K137" i="9" s="1"/>
  <c r="K138" i="9" a="1"/>
  <c r="K138" i="9" s="1"/>
  <c r="K139" i="9" a="1"/>
  <c r="K139" i="9" s="1"/>
  <c r="K140" i="9" a="1"/>
  <c r="K140" i="9" s="1"/>
  <c r="K141" i="9" a="1"/>
  <c r="K141" i="9" s="1"/>
  <c r="K142" i="9" a="1"/>
  <c r="K142" i="9" s="1"/>
  <c r="K143" i="9" a="1"/>
  <c r="K143" i="9" s="1"/>
  <c r="K144" i="9" a="1"/>
  <c r="K144" i="9" s="1"/>
  <c r="K145" i="9" a="1"/>
  <c r="K145" i="9" s="1"/>
  <c r="K146" i="9" a="1"/>
  <c r="K146" i="9" s="1"/>
  <c r="K147" i="9" a="1"/>
  <c r="K147" i="9" s="1"/>
  <c r="K148" i="9" a="1"/>
  <c r="K148" i="9" s="1"/>
  <c r="K149" i="9" a="1"/>
  <c r="K149" i="9" s="1"/>
  <c r="K150" i="9" a="1"/>
  <c r="K150" i="9" s="1"/>
  <c r="K151" i="9" a="1"/>
  <c r="K151" i="9" s="1"/>
  <c r="K152" i="9" a="1"/>
  <c r="K152" i="9" s="1"/>
  <c r="K153" i="9" a="1"/>
  <c r="K153" i="9" s="1"/>
  <c r="K154" i="9" a="1"/>
  <c r="K154" i="9" s="1"/>
  <c r="K155" i="9" a="1"/>
  <c r="K155" i="9" s="1"/>
  <c r="K156" i="9" a="1"/>
  <c r="K156" i="9" s="1"/>
  <c r="K157" i="9" a="1"/>
  <c r="K157" i="9" s="1"/>
  <c r="K158" i="9" a="1"/>
  <c r="K158" i="9" s="1"/>
  <c r="K159" i="9" a="1"/>
  <c r="K159" i="9" s="1"/>
  <c r="K160" i="9" a="1"/>
  <c r="K160" i="9" s="1"/>
  <c r="K161" i="9" a="1"/>
  <c r="K161" i="9" s="1"/>
  <c r="K162" i="9" a="1"/>
  <c r="K162" i="9" s="1"/>
  <c r="K163" i="9" a="1"/>
  <c r="K163" i="9" s="1"/>
  <c r="K164" i="9" a="1"/>
  <c r="K164" i="9" s="1"/>
  <c r="K165" i="9" a="1"/>
  <c r="K165" i="9" s="1"/>
  <c r="K166" i="9" a="1"/>
  <c r="K166" i="9" s="1"/>
  <c r="K167" i="9" a="1"/>
  <c r="K167" i="9" s="1"/>
  <c r="K168" i="9" a="1"/>
  <c r="K168" i="9" s="1"/>
  <c r="K169" i="9" a="1"/>
  <c r="K169" i="9" s="1"/>
  <c r="K170" i="9" a="1"/>
  <c r="K170" i="9" s="1"/>
  <c r="K171" i="9" a="1"/>
  <c r="K171" i="9" s="1"/>
  <c r="K172" i="9" a="1"/>
  <c r="K172" i="9" s="1"/>
  <c r="K173" i="9" a="1"/>
  <c r="K173" i="9" s="1"/>
  <c r="K174" i="9" a="1"/>
  <c r="K174" i="9" s="1"/>
  <c r="K175" i="9" a="1"/>
  <c r="K175" i="9" s="1"/>
  <c r="K176" i="9" a="1"/>
  <c r="K176" i="9" s="1"/>
  <c r="K177" i="9" a="1"/>
  <c r="K177" i="9" s="1"/>
  <c r="K178" i="9" a="1"/>
  <c r="K178" i="9" s="1"/>
  <c r="K179" i="9" a="1"/>
  <c r="K179" i="9" s="1"/>
  <c r="K180" i="9" a="1"/>
  <c r="K180" i="9" s="1"/>
  <c r="K181" i="9" a="1"/>
  <c r="K181" i="9" s="1"/>
  <c r="K182" i="9" a="1"/>
  <c r="K182" i="9" s="1"/>
  <c r="K183" i="9" a="1"/>
  <c r="K183" i="9" s="1"/>
  <c r="K184" i="9" a="1"/>
  <c r="K184" i="9" s="1"/>
  <c r="K185" i="9" a="1"/>
  <c r="K185" i="9" s="1"/>
  <c r="K186" i="9" a="1"/>
  <c r="K186" i="9" s="1"/>
  <c r="K187" i="9" a="1"/>
  <c r="K187" i="9" s="1"/>
  <c r="K188" i="9" a="1"/>
  <c r="K188" i="9" s="1"/>
  <c r="K189" i="9" a="1"/>
  <c r="K189" i="9" s="1"/>
  <c r="K190" i="9" a="1"/>
  <c r="K190" i="9" s="1"/>
  <c r="K191" i="9" a="1"/>
  <c r="K191" i="9" s="1"/>
  <c r="K192" i="9" a="1"/>
  <c r="K192" i="9" s="1"/>
  <c r="K193" i="9" a="1"/>
  <c r="K193" i="9" s="1"/>
  <c r="K194" i="9" a="1"/>
  <c r="K194" i="9" s="1"/>
  <c r="K195" i="9" a="1"/>
  <c r="K195" i="9" s="1"/>
  <c r="K196" i="9" a="1"/>
  <c r="K196" i="9" s="1"/>
  <c r="K197" i="9" a="1"/>
  <c r="K197" i="9" s="1"/>
  <c r="K198" i="9" a="1"/>
  <c r="K198" i="9" s="1"/>
  <c r="K199" i="9" a="1"/>
  <c r="K199" i="9" s="1"/>
  <c r="K200" i="9" a="1"/>
  <c r="K200" i="9" s="1"/>
  <c r="K201" i="9" a="1"/>
  <c r="K201" i="9" s="1"/>
  <c r="K202" i="9" a="1"/>
  <c r="K202" i="9" s="1"/>
  <c r="K203" i="9" a="1"/>
  <c r="K203" i="9" s="1"/>
  <c r="K2" i="9" a="1"/>
  <c r="K2" i="9" s="1"/>
  <c r="J3" i="9" a="1"/>
  <c r="J3" i="9" s="1"/>
  <c r="M3" i="9" a="1"/>
  <c r="M3" i="9" s="1"/>
  <c r="N3" i="9" a="1"/>
  <c r="N3" i="9" s="1"/>
  <c r="O3" i="9" a="1"/>
  <c r="O3" i="9" s="1"/>
  <c r="P3" i="9" a="1"/>
  <c r="P3" i="9" s="1"/>
  <c r="Q3" i="9" a="1"/>
  <c r="Q3" i="9" s="1"/>
  <c r="R3" i="9" a="1"/>
  <c r="R3" i="9" s="1"/>
  <c r="S3" i="9" a="1"/>
  <c r="S3" i="9" s="1"/>
  <c r="J4" i="9" a="1"/>
  <c r="J4" i="9" s="1"/>
  <c r="M4" i="9" a="1"/>
  <c r="M4" i="9" s="1"/>
  <c r="N4" i="9" a="1"/>
  <c r="N4" i="9" s="1"/>
  <c r="O4" i="9" a="1"/>
  <c r="O4" i="9" s="1"/>
  <c r="P4" i="9" a="1"/>
  <c r="P4" i="9" s="1"/>
  <c r="Q4" i="9" a="1"/>
  <c r="Q4" i="9" s="1"/>
  <c r="R4" i="9" a="1"/>
  <c r="R4" i="9" s="1"/>
  <c r="S4" i="9" a="1"/>
  <c r="S4" i="9" s="1"/>
  <c r="J5" i="9" a="1"/>
  <c r="J5" i="9" s="1"/>
  <c r="M5" i="9" a="1"/>
  <c r="M5" i="9" s="1"/>
  <c r="N5" i="9" a="1"/>
  <c r="N5" i="9" s="1"/>
  <c r="O5" i="9" a="1"/>
  <c r="O5" i="9" s="1"/>
  <c r="P5" i="9" a="1"/>
  <c r="P5" i="9" s="1"/>
  <c r="Q5" i="9" a="1"/>
  <c r="Q5" i="9" s="1"/>
  <c r="R5" i="9" a="1"/>
  <c r="R5" i="9" s="1"/>
  <c r="S5" i="9" a="1"/>
  <c r="S5" i="9" s="1"/>
  <c r="J6" i="9" a="1"/>
  <c r="J6" i="9" s="1"/>
  <c r="M6" i="9" a="1"/>
  <c r="M6" i="9" s="1"/>
  <c r="N6" i="9" a="1"/>
  <c r="N6" i="9" s="1"/>
  <c r="O6" i="9" a="1"/>
  <c r="O6" i="9" s="1"/>
  <c r="P6" i="9" a="1"/>
  <c r="P6" i="9" s="1"/>
  <c r="Q6" i="9" a="1"/>
  <c r="Q6" i="9" s="1"/>
  <c r="R6" i="9" a="1"/>
  <c r="R6" i="9" s="1"/>
  <c r="S6" i="9" a="1"/>
  <c r="S6" i="9" s="1"/>
  <c r="J7" i="9" a="1"/>
  <c r="J7" i="9" s="1"/>
  <c r="M7" i="9" a="1"/>
  <c r="M7" i="9" s="1"/>
  <c r="N7" i="9" a="1"/>
  <c r="N7" i="9" s="1"/>
  <c r="O7" i="9" a="1"/>
  <c r="O7" i="9" s="1"/>
  <c r="P7" i="9" a="1"/>
  <c r="P7" i="9" s="1"/>
  <c r="Q7" i="9" a="1"/>
  <c r="Q7" i="9" s="1"/>
  <c r="R7" i="9" a="1"/>
  <c r="R7" i="9" s="1"/>
  <c r="S7" i="9" a="1"/>
  <c r="S7" i="9" s="1"/>
  <c r="J8" i="9" a="1"/>
  <c r="J8" i="9" s="1"/>
  <c r="M8" i="9" a="1"/>
  <c r="M8" i="9" s="1"/>
  <c r="N8" i="9" a="1"/>
  <c r="N8" i="9" s="1"/>
  <c r="O8" i="9" a="1"/>
  <c r="O8" i="9" s="1"/>
  <c r="P8" i="9" a="1"/>
  <c r="P8" i="9" s="1"/>
  <c r="Q8" i="9" a="1"/>
  <c r="Q8" i="9" s="1"/>
  <c r="R8" i="9" a="1"/>
  <c r="R8" i="9" s="1"/>
  <c r="S8" i="9" a="1"/>
  <c r="S8" i="9" s="1"/>
  <c r="J9" i="9" a="1"/>
  <c r="J9" i="9" s="1"/>
  <c r="M9" i="9" a="1"/>
  <c r="M9" i="9" s="1"/>
  <c r="N9" i="9" a="1"/>
  <c r="N9" i="9" s="1"/>
  <c r="O9" i="9" a="1"/>
  <c r="O9" i="9" s="1"/>
  <c r="P9" i="9" a="1"/>
  <c r="P9" i="9" s="1"/>
  <c r="Q9" i="9" a="1"/>
  <c r="Q9" i="9" s="1"/>
  <c r="R9" i="9" a="1"/>
  <c r="R9" i="9" s="1"/>
  <c r="S9" i="9" a="1"/>
  <c r="S9" i="9" s="1"/>
  <c r="J10" i="9" a="1"/>
  <c r="J10" i="9" s="1"/>
  <c r="M10" i="9" a="1"/>
  <c r="M10" i="9" s="1"/>
  <c r="N10" i="9" a="1"/>
  <c r="N10" i="9" s="1"/>
  <c r="O10" i="9" a="1"/>
  <c r="O10" i="9" s="1"/>
  <c r="P10" i="9" a="1"/>
  <c r="P10" i="9" s="1"/>
  <c r="Q10" i="9" a="1"/>
  <c r="Q10" i="9" s="1"/>
  <c r="R10" i="9" a="1"/>
  <c r="R10" i="9" s="1"/>
  <c r="S10" i="9" a="1"/>
  <c r="S10" i="9" s="1"/>
  <c r="J11" i="9" a="1"/>
  <c r="J11" i="9" s="1"/>
  <c r="M11" i="9" a="1"/>
  <c r="M11" i="9" s="1"/>
  <c r="N11" i="9" a="1"/>
  <c r="N11" i="9" s="1"/>
  <c r="O11" i="9" a="1"/>
  <c r="O11" i="9" s="1"/>
  <c r="P11" i="9" a="1"/>
  <c r="P11" i="9" s="1"/>
  <c r="Q11" i="9" a="1"/>
  <c r="Q11" i="9" s="1"/>
  <c r="R11" i="9" a="1"/>
  <c r="R11" i="9" s="1"/>
  <c r="S11" i="9" a="1"/>
  <c r="S11" i="9" s="1"/>
  <c r="J12" i="9" a="1"/>
  <c r="J12" i="9" s="1"/>
  <c r="M12" i="9" a="1"/>
  <c r="M12" i="9" s="1"/>
  <c r="N12" i="9" a="1"/>
  <c r="N12" i="9" s="1"/>
  <c r="O12" i="9" a="1"/>
  <c r="O12" i="9" s="1"/>
  <c r="P12" i="9" a="1"/>
  <c r="P12" i="9" s="1"/>
  <c r="Q12" i="9" a="1"/>
  <c r="Q12" i="9" s="1"/>
  <c r="R12" i="9" a="1"/>
  <c r="R12" i="9" s="1"/>
  <c r="S12" i="9" a="1"/>
  <c r="S12" i="9" s="1"/>
  <c r="J13" i="9" a="1"/>
  <c r="J13" i="9" s="1"/>
  <c r="M13" i="9" a="1"/>
  <c r="M13" i="9" s="1"/>
  <c r="N13" i="9" a="1"/>
  <c r="N13" i="9" s="1"/>
  <c r="O13" i="9" a="1"/>
  <c r="O13" i="9" s="1"/>
  <c r="P13" i="9" a="1"/>
  <c r="P13" i="9" s="1"/>
  <c r="Q13" i="9" a="1"/>
  <c r="Q13" i="9" s="1"/>
  <c r="R13" i="9" a="1"/>
  <c r="R13" i="9" s="1"/>
  <c r="S13" i="9" a="1"/>
  <c r="S13" i="9" s="1"/>
  <c r="J14" i="9" a="1"/>
  <c r="J14" i="9" s="1"/>
  <c r="M14" i="9" a="1"/>
  <c r="M14" i="9" s="1"/>
  <c r="N14" i="9" a="1"/>
  <c r="N14" i="9" s="1"/>
  <c r="O14" i="9" a="1"/>
  <c r="O14" i="9" s="1"/>
  <c r="P14" i="9" a="1"/>
  <c r="P14" i="9" s="1"/>
  <c r="Q14" i="9" a="1"/>
  <c r="Q14" i="9" s="1"/>
  <c r="R14" i="9" a="1"/>
  <c r="R14" i="9" s="1"/>
  <c r="S14" i="9" a="1"/>
  <c r="S14" i="9" s="1"/>
  <c r="J15" i="9" a="1"/>
  <c r="J15" i="9" s="1"/>
  <c r="M15" i="9" a="1"/>
  <c r="M15" i="9" s="1"/>
  <c r="N15" i="9" a="1"/>
  <c r="N15" i="9" s="1"/>
  <c r="O15" i="9" a="1"/>
  <c r="O15" i="9" s="1"/>
  <c r="P15" i="9" a="1"/>
  <c r="P15" i="9" s="1"/>
  <c r="Q15" i="9" a="1"/>
  <c r="Q15" i="9" s="1"/>
  <c r="R15" i="9" a="1"/>
  <c r="R15" i="9" s="1"/>
  <c r="S15" i="9" a="1"/>
  <c r="S15" i="9" s="1"/>
  <c r="J16" i="9" a="1"/>
  <c r="J16" i="9" s="1"/>
  <c r="M16" i="9" a="1"/>
  <c r="M16" i="9" s="1"/>
  <c r="N16" i="9" a="1"/>
  <c r="N16" i="9" s="1"/>
  <c r="O16" i="9" a="1"/>
  <c r="O16" i="9" s="1"/>
  <c r="P16" i="9" a="1"/>
  <c r="P16" i="9" s="1"/>
  <c r="Q16" i="9" a="1"/>
  <c r="Q16" i="9" s="1"/>
  <c r="R16" i="9" a="1"/>
  <c r="R16" i="9" s="1"/>
  <c r="S16" i="9" a="1"/>
  <c r="S16" i="9" s="1"/>
  <c r="J17" i="9" a="1"/>
  <c r="J17" i="9" s="1"/>
  <c r="M17" i="9" a="1"/>
  <c r="M17" i="9" s="1"/>
  <c r="N17" i="9" a="1"/>
  <c r="N17" i="9" s="1"/>
  <c r="O17" i="9" a="1"/>
  <c r="O17" i="9" s="1"/>
  <c r="P17" i="9" a="1"/>
  <c r="P17" i="9" s="1"/>
  <c r="Q17" i="9" a="1"/>
  <c r="Q17" i="9" s="1"/>
  <c r="R17" i="9" a="1"/>
  <c r="R17" i="9" s="1"/>
  <c r="S17" i="9" a="1"/>
  <c r="S17" i="9" s="1"/>
  <c r="J18" i="9" a="1"/>
  <c r="J18" i="9" s="1"/>
  <c r="M18" i="9" a="1"/>
  <c r="M18" i="9" s="1"/>
  <c r="N18" i="9" a="1"/>
  <c r="N18" i="9" s="1"/>
  <c r="O18" i="9" a="1"/>
  <c r="O18" i="9" s="1"/>
  <c r="P18" i="9" a="1"/>
  <c r="P18" i="9" s="1"/>
  <c r="Q18" i="9" a="1"/>
  <c r="Q18" i="9" s="1"/>
  <c r="R18" i="9" a="1"/>
  <c r="R18" i="9" s="1"/>
  <c r="S18" i="9" a="1"/>
  <c r="S18" i="9" s="1"/>
  <c r="J19" i="9" a="1"/>
  <c r="J19" i="9" s="1"/>
  <c r="M19" i="9" a="1"/>
  <c r="M19" i="9" s="1"/>
  <c r="N19" i="9" a="1"/>
  <c r="N19" i="9" s="1"/>
  <c r="O19" i="9" a="1"/>
  <c r="O19" i="9" s="1"/>
  <c r="P19" i="9" a="1"/>
  <c r="P19" i="9" s="1"/>
  <c r="Q19" i="9" a="1"/>
  <c r="Q19" i="9" s="1"/>
  <c r="R19" i="9" a="1"/>
  <c r="R19" i="9" s="1"/>
  <c r="S19" i="9" a="1"/>
  <c r="S19" i="9" s="1"/>
  <c r="J20" i="9" a="1"/>
  <c r="J20" i="9" s="1"/>
  <c r="M20" i="9" a="1"/>
  <c r="M20" i="9" s="1"/>
  <c r="N20" i="9" a="1"/>
  <c r="N20" i="9" s="1"/>
  <c r="O20" i="9" a="1"/>
  <c r="O20" i="9" s="1"/>
  <c r="P20" i="9" a="1"/>
  <c r="P20" i="9" s="1"/>
  <c r="Q20" i="9" a="1"/>
  <c r="Q20" i="9" s="1"/>
  <c r="R20" i="9" a="1"/>
  <c r="R20" i="9" s="1"/>
  <c r="S20" i="9" a="1"/>
  <c r="S20" i="9" s="1"/>
  <c r="J21" i="9" a="1"/>
  <c r="J21" i="9" s="1"/>
  <c r="M21" i="9" a="1"/>
  <c r="M21" i="9" s="1"/>
  <c r="N21" i="9" a="1"/>
  <c r="N21" i="9" s="1"/>
  <c r="O21" i="9" a="1"/>
  <c r="O21" i="9" s="1"/>
  <c r="P21" i="9" a="1"/>
  <c r="P21" i="9" s="1"/>
  <c r="Q21" i="9" a="1"/>
  <c r="Q21" i="9" s="1"/>
  <c r="R21" i="9" a="1"/>
  <c r="R21" i="9" s="1"/>
  <c r="S21" i="9" a="1"/>
  <c r="S21" i="9" s="1"/>
  <c r="J22" i="9" a="1"/>
  <c r="J22" i="9" s="1"/>
  <c r="M22" i="9" a="1"/>
  <c r="M22" i="9" s="1"/>
  <c r="N22" i="9" a="1"/>
  <c r="N22" i="9" s="1"/>
  <c r="O22" i="9" a="1"/>
  <c r="O22" i="9" s="1"/>
  <c r="P22" i="9" a="1"/>
  <c r="P22" i="9" s="1"/>
  <c r="Q22" i="9" a="1"/>
  <c r="Q22" i="9" s="1"/>
  <c r="R22" i="9" a="1"/>
  <c r="R22" i="9" s="1"/>
  <c r="S22" i="9" a="1"/>
  <c r="S22" i="9" s="1"/>
  <c r="J23" i="9" a="1"/>
  <c r="J23" i="9" s="1"/>
  <c r="M23" i="9" a="1"/>
  <c r="M23" i="9" s="1"/>
  <c r="N23" i="9" a="1"/>
  <c r="N23" i="9" s="1"/>
  <c r="O23" i="9" a="1"/>
  <c r="O23" i="9" s="1"/>
  <c r="P23" i="9" a="1"/>
  <c r="P23" i="9" s="1"/>
  <c r="Q23" i="9" a="1"/>
  <c r="Q23" i="9" s="1"/>
  <c r="R23" i="9" a="1"/>
  <c r="R23" i="9" s="1"/>
  <c r="S23" i="9" a="1"/>
  <c r="S23" i="9" s="1"/>
  <c r="J24" i="9" a="1"/>
  <c r="J24" i="9" s="1"/>
  <c r="M24" i="9" a="1"/>
  <c r="M24" i="9" s="1"/>
  <c r="N24" i="9" a="1"/>
  <c r="N24" i="9" s="1"/>
  <c r="O24" i="9" a="1"/>
  <c r="O24" i="9" s="1"/>
  <c r="P24" i="9" a="1"/>
  <c r="P24" i="9" s="1"/>
  <c r="Q24" i="9" a="1"/>
  <c r="Q24" i="9" s="1"/>
  <c r="R24" i="9" a="1"/>
  <c r="R24" i="9" s="1"/>
  <c r="S24" i="9" a="1"/>
  <c r="S24" i="9" s="1"/>
  <c r="J25" i="9" a="1"/>
  <c r="J25" i="9" s="1"/>
  <c r="M25" i="9" a="1"/>
  <c r="M25" i="9" s="1"/>
  <c r="N25" i="9" a="1"/>
  <c r="N25" i="9" s="1"/>
  <c r="O25" i="9" a="1"/>
  <c r="O25" i="9" s="1"/>
  <c r="P25" i="9" a="1"/>
  <c r="P25" i="9" s="1"/>
  <c r="Q25" i="9" a="1"/>
  <c r="Q25" i="9" s="1"/>
  <c r="R25" i="9" a="1"/>
  <c r="R25" i="9" s="1"/>
  <c r="S25" i="9" a="1"/>
  <c r="S25" i="9" s="1"/>
  <c r="J26" i="9" a="1"/>
  <c r="J26" i="9" s="1"/>
  <c r="M26" i="9" a="1"/>
  <c r="M26" i="9" s="1"/>
  <c r="N26" i="9" a="1"/>
  <c r="N26" i="9" s="1"/>
  <c r="O26" i="9" a="1"/>
  <c r="O26" i="9" s="1"/>
  <c r="P26" i="9" a="1"/>
  <c r="P26" i="9" s="1"/>
  <c r="Q26" i="9" a="1"/>
  <c r="Q26" i="9" s="1"/>
  <c r="R26" i="9" a="1"/>
  <c r="R26" i="9" s="1"/>
  <c r="S26" i="9" a="1"/>
  <c r="S26" i="9" s="1"/>
  <c r="J27" i="9" a="1"/>
  <c r="J27" i="9" s="1"/>
  <c r="M27" i="9" a="1"/>
  <c r="M27" i="9" s="1"/>
  <c r="N27" i="9" a="1"/>
  <c r="N27" i="9" s="1"/>
  <c r="O27" i="9" a="1"/>
  <c r="O27" i="9" s="1"/>
  <c r="P27" i="9" a="1"/>
  <c r="P27" i="9" s="1"/>
  <c r="Q27" i="9" a="1"/>
  <c r="Q27" i="9" s="1"/>
  <c r="R27" i="9" a="1"/>
  <c r="R27" i="9" s="1"/>
  <c r="S27" i="9" a="1"/>
  <c r="S27" i="9" s="1"/>
  <c r="J28" i="9" a="1"/>
  <c r="J28" i="9" s="1"/>
  <c r="M28" i="9" a="1"/>
  <c r="M28" i="9" s="1"/>
  <c r="N28" i="9" a="1"/>
  <c r="N28" i="9" s="1"/>
  <c r="O28" i="9" a="1"/>
  <c r="O28" i="9" s="1"/>
  <c r="P28" i="9" a="1"/>
  <c r="P28" i="9" s="1"/>
  <c r="Q28" i="9" a="1"/>
  <c r="Q28" i="9" s="1"/>
  <c r="R28" i="9" a="1"/>
  <c r="R28" i="9" s="1"/>
  <c r="S28" i="9" a="1"/>
  <c r="S28" i="9" s="1"/>
  <c r="J29" i="9" a="1"/>
  <c r="J29" i="9" s="1"/>
  <c r="M29" i="9" a="1"/>
  <c r="M29" i="9" s="1"/>
  <c r="N29" i="9" a="1"/>
  <c r="N29" i="9" s="1"/>
  <c r="O29" i="9" a="1"/>
  <c r="O29" i="9" s="1"/>
  <c r="P29" i="9" a="1"/>
  <c r="P29" i="9" s="1"/>
  <c r="Q29" i="9" a="1"/>
  <c r="Q29" i="9" s="1"/>
  <c r="R29" i="9" a="1"/>
  <c r="R29" i="9" s="1"/>
  <c r="S29" i="9" a="1"/>
  <c r="S29" i="9" s="1"/>
  <c r="J30" i="9" a="1"/>
  <c r="J30" i="9" s="1"/>
  <c r="M30" i="9" a="1"/>
  <c r="M30" i="9" s="1"/>
  <c r="N30" i="9" a="1"/>
  <c r="N30" i="9" s="1"/>
  <c r="O30" i="9" a="1"/>
  <c r="O30" i="9" s="1"/>
  <c r="P30" i="9" a="1"/>
  <c r="P30" i="9" s="1"/>
  <c r="Q30" i="9" a="1"/>
  <c r="Q30" i="9" s="1"/>
  <c r="R30" i="9" a="1"/>
  <c r="R30" i="9" s="1"/>
  <c r="S30" i="9" a="1"/>
  <c r="S30" i="9" s="1"/>
  <c r="J31" i="9" a="1"/>
  <c r="J31" i="9" s="1"/>
  <c r="M31" i="9" a="1"/>
  <c r="M31" i="9" s="1"/>
  <c r="N31" i="9" a="1"/>
  <c r="N31" i="9" s="1"/>
  <c r="O31" i="9" a="1"/>
  <c r="O31" i="9" s="1"/>
  <c r="P31" i="9" a="1"/>
  <c r="P31" i="9" s="1"/>
  <c r="Q31" i="9" a="1"/>
  <c r="Q31" i="9" s="1"/>
  <c r="R31" i="9" a="1"/>
  <c r="R31" i="9" s="1"/>
  <c r="S31" i="9" a="1"/>
  <c r="S31" i="9" s="1"/>
  <c r="J32" i="9" a="1"/>
  <c r="J32" i="9" s="1"/>
  <c r="M32" i="9" a="1"/>
  <c r="M32" i="9" s="1"/>
  <c r="N32" i="9" a="1"/>
  <c r="N32" i="9" s="1"/>
  <c r="O32" i="9" a="1"/>
  <c r="O32" i="9" s="1"/>
  <c r="P32" i="9" a="1"/>
  <c r="P32" i="9" s="1"/>
  <c r="Q32" i="9" a="1"/>
  <c r="Q32" i="9" s="1"/>
  <c r="R32" i="9" a="1"/>
  <c r="R32" i="9" s="1"/>
  <c r="S32" i="9" a="1"/>
  <c r="S32" i="9" s="1"/>
  <c r="J33" i="9" a="1"/>
  <c r="J33" i="9" s="1"/>
  <c r="M33" i="9" a="1"/>
  <c r="M33" i="9" s="1"/>
  <c r="N33" i="9" a="1"/>
  <c r="N33" i="9" s="1"/>
  <c r="O33" i="9" a="1"/>
  <c r="O33" i="9" s="1"/>
  <c r="P33" i="9" a="1"/>
  <c r="P33" i="9" s="1"/>
  <c r="Q33" i="9" a="1"/>
  <c r="Q33" i="9" s="1"/>
  <c r="R33" i="9" a="1"/>
  <c r="R33" i="9" s="1"/>
  <c r="S33" i="9" a="1"/>
  <c r="S33" i="9" s="1"/>
  <c r="J34" i="9" a="1"/>
  <c r="J34" i="9" s="1"/>
  <c r="M34" i="9" a="1"/>
  <c r="M34" i="9" s="1"/>
  <c r="N34" i="9" a="1"/>
  <c r="N34" i="9" s="1"/>
  <c r="O34" i="9" a="1"/>
  <c r="O34" i="9" s="1"/>
  <c r="P34" i="9" a="1"/>
  <c r="P34" i="9" s="1"/>
  <c r="Q34" i="9" a="1"/>
  <c r="Q34" i="9" s="1"/>
  <c r="R34" i="9" a="1"/>
  <c r="R34" i="9" s="1"/>
  <c r="S34" i="9" a="1"/>
  <c r="S34" i="9" s="1"/>
  <c r="J35" i="9" a="1"/>
  <c r="J35" i="9" s="1"/>
  <c r="M35" i="9" a="1"/>
  <c r="M35" i="9" s="1"/>
  <c r="N35" i="9" a="1"/>
  <c r="N35" i="9" s="1"/>
  <c r="O35" i="9" a="1"/>
  <c r="O35" i="9" s="1"/>
  <c r="P35" i="9" a="1"/>
  <c r="P35" i="9" s="1"/>
  <c r="Q35" i="9" a="1"/>
  <c r="Q35" i="9" s="1"/>
  <c r="R35" i="9" a="1"/>
  <c r="R35" i="9" s="1"/>
  <c r="S35" i="9" a="1"/>
  <c r="S35" i="9" s="1"/>
  <c r="J36" i="9" a="1"/>
  <c r="J36" i="9" s="1"/>
  <c r="M36" i="9" a="1"/>
  <c r="M36" i="9" s="1"/>
  <c r="N36" i="9" a="1"/>
  <c r="N36" i="9" s="1"/>
  <c r="O36" i="9" a="1"/>
  <c r="O36" i="9" s="1"/>
  <c r="P36" i="9" a="1"/>
  <c r="P36" i="9" s="1"/>
  <c r="Q36" i="9" a="1"/>
  <c r="Q36" i="9" s="1"/>
  <c r="R36" i="9" a="1"/>
  <c r="R36" i="9" s="1"/>
  <c r="S36" i="9" a="1"/>
  <c r="S36" i="9" s="1"/>
  <c r="J37" i="9" a="1"/>
  <c r="J37" i="9" s="1"/>
  <c r="M37" i="9" a="1"/>
  <c r="M37" i="9" s="1"/>
  <c r="N37" i="9" a="1"/>
  <c r="N37" i="9" s="1"/>
  <c r="O37" i="9" a="1"/>
  <c r="O37" i="9" s="1"/>
  <c r="P37" i="9" a="1"/>
  <c r="P37" i="9" s="1"/>
  <c r="Q37" i="9" a="1"/>
  <c r="Q37" i="9" s="1"/>
  <c r="R37" i="9" a="1"/>
  <c r="R37" i="9" s="1"/>
  <c r="S37" i="9" a="1"/>
  <c r="S37" i="9" s="1"/>
  <c r="J38" i="9" a="1"/>
  <c r="J38" i="9" s="1"/>
  <c r="M38" i="9" a="1"/>
  <c r="M38" i="9" s="1"/>
  <c r="N38" i="9" a="1"/>
  <c r="N38" i="9" s="1"/>
  <c r="O38" i="9" a="1"/>
  <c r="O38" i="9" s="1"/>
  <c r="P38" i="9" a="1"/>
  <c r="P38" i="9" s="1"/>
  <c r="Q38" i="9" a="1"/>
  <c r="Q38" i="9" s="1"/>
  <c r="R38" i="9" a="1"/>
  <c r="R38" i="9" s="1"/>
  <c r="S38" i="9" a="1"/>
  <c r="S38" i="9" s="1"/>
  <c r="J39" i="9" a="1"/>
  <c r="J39" i="9" s="1"/>
  <c r="M39" i="9" a="1"/>
  <c r="M39" i="9" s="1"/>
  <c r="N39" i="9" a="1"/>
  <c r="N39" i="9" s="1"/>
  <c r="O39" i="9" a="1"/>
  <c r="O39" i="9" s="1"/>
  <c r="P39" i="9" a="1"/>
  <c r="P39" i="9" s="1"/>
  <c r="Q39" i="9" a="1"/>
  <c r="Q39" i="9" s="1"/>
  <c r="R39" i="9" a="1"/>
  <c r="R39" i="9" s="1"/>
  <c r="S39" i="9" a="1"/>
  <c r="S39" i="9" s="1"/>
  <c r="J40" i="9" a="1"/>
  <c r="J40" i="9" s="1"/>
  <c r="M40" i="9" a="1"/>
  <c r="M40" i="9" s="1"/>
  <c r="N40" i="9" a="1"/>
  <c r="N40" i="9" s="1"/>
  <c r="O40" i="9" a="1"/>
  <c r="O40" i="9" s="1"/>
  <c r="P40" i="9" a="1"/>
  <c r="P40" i="9" s="1"/>
  <c r="Q40" i="9" a="1"/>
  <c r="Q40" i="9" s="1"/>
  <c r="R40" i="9" a="1"/>
  <c r="R40" i="9" s="1"/>
  <c r="S40" i="9" a="1"/>
  <c r="S40" i="9" s="1"/>
  <c r="J41" i="9" a="1"/>
  <c r="J41" i="9" s="1"/>
  <c r="M41" i="9" a="1"/>
  <c r="M41" i="9" s="1"/>
  <c r="N41" i="9" a="1"/>
  <c r="N41" i="9" s="1"/>
  <c r="O41" i="9" a="1"/>
  <c r="O41" i="9" s="1"/>
  <c r="P41" i="9" a="1"/>
  <c r="P41" i="9" s="1"/>
  <c r="Q41" i="9" a="1"/>
  <c r="Q41" i="9" s="1"/>
  <c r="R41" i="9" a="1"/>
  <c r="R41" i="9" s="1"/>
  <c r="S41" i="9" a="1"/>
  <c r="S41" i="9" s="1"/>
  <c r="J42" i="9" a="1"/>
  <c r="J42" i="9" s="1"/>
  <c r="M42" i="9" a="1"/>
  <c r="M42" i="9" s="1"/>
  <c r="N42" i="9" a="1"/>
  <c r="N42" i="9" s="1"/>
  <c r="O42" i="9" a="1"/>
  <c r="O42" i="9" s="1"/>
  <c r="P42" i="9" a="1"/>
  <c r="P42" i="9" s="1"/>
  <c r="Q42" i="9" a="1"/>
  <c r="Q42" i="9" s="1"/>
  <c r="R42" i="9" a="1"/>
  <c r="R42" i="9" s="1"/>
  <c r="S42" i="9" a="1"/>
  <c r="S42" i="9" s="1"/>
  <c r="J43" i="9" a="1"/>
  <c r="J43" i="9" s="1"/>
  <c r="M43" i="9" a="1"/>
  <c r="M43" i="9" s="1"/>
  <c r="N43" i="9" a="1"/>
  <c r="N43" i="9" s="1"/>
  <c r="O43" i="9" a="1"/>
  <c r="O43" i="9" s="1"/>
  <c r="P43" i="9" a="1"/>
  <c r="P43" i="9" s="1"/>
  <c r="Q43" i="9" a="1"/>
  <c r="Q43" i="9" s="1"/>
  <c r="R43" i="9" a="1"/>
  <c r="R43" i="9" s="1"/>
  <c r="S43" i="9" a="1"/>
  <c r="S43" i="9" s="1"/>
  <c r="J44" i="9" a="1"/>
  <c r="J44" i="9" s="1"/>
  <c r="M44" i="9" a="1"/>
  <c r="M44" i="9" s="1"/>
  <c r="N44" i="9" a="1"/>
  <c r="N44" i="9" s="1"/>
  <c r="O44" i="9" a="1"/>
  <c r="O44" i="9" s="1"/>
  <c r="P44" i="9" a="1"/>
  <c r="P44" i="9" s="1"/>
  <c r="Q44" i="9" a="1"/>
  <c r="Q44" i="9" s="1"/>
  <c r="R44" i="9" a="1"/>
  <c r="R44" i="9" s="1"/>
  <c r="S44" i="9" a="1"/>
  <c r="S44" i="9" s="1"/>
  <c r="J45" i="9" a="1"/>
  <c r="J45" i="9" s="1"/>
  <c r="M45" i="9" a="1"/>
  <c r="M45" i="9" s="1"/>
  <c r="N45" i="9" a="1"/>
  <c r="N45" i="9" s="1"/>
  <c r="O45" i="9" a="1"/>
  <c r="O45" i="9" s="1"/>
  <c r="P45" i="9" a="1"/>
  <c r="P45" i="9" s="1"/>
  <c r="Q45" i="9" a="1"/>
  <c r="Q45" i="9" s="1"/>
  <c r="R45" i="9" a="1"/>
  <c r="R45" i="9" s="1"/>
  <c r="S45" i="9" a="1"/>
  <c r="S45" i="9" s="1"/>
  <c r="J46" i="9" a="1"/>
  <c r="J46" i="9" s="1"/>
  <c r="M46" i="9" a="1"/>
  <c r="M46" i="9" s="1"/>
  <c r="N46" i="9" a="1"/>
  <c r="N46" i="9" s="1"/>
  <c r="O46" i="9" a="1"/>
  <c r="O46" i="9" s="1"/>
  <c r="P46" i="9" a="1"/>
  <c r="P46" i="9" s="1"/>
  <c r="Q46" i="9" a="1"/>
  <c r="Q46" i="9" s="1"/>
  <c r="R46" i="9" a="1"/>
  <c r="R46" i="9" s="1"/>
  <c r="S46" i="9" a="1"/>
  <c r="S46" i="9" s="1"/>
  <c r="J47" i="9" a="1"/>
  <c r="J47" i="9" s="1"/>
  <c r="M47" i="9" a="1"/>
  <c r="M47" i="9" s="1"/>
  <c r="N47" i="9" a="1"/>
  <c r="N47" i="9" s="1"/>
  <c r="O47" i="9" a="1"/>
  <c r="O47" i="9" s="1"/>
  <c r="P47" i="9" a="1"/>
  <c r="P47" i="9" s="1"/>
  <c r="Q47" i="9" a="1"/>
  <c r="Q47" i="9" s="1"/>
  <c r="R47" i="9" a="1"/>
  <c r="R47" i="9" s="1"/>
  <c r="S47" i="9" a="1"/>
  <c r="S47" i="9" s="1"/>
  <c r="J48" i="9" a="1"/>
  <c r="J48" i="9" s="1"/>
  <c r="M48" i="9" a="1"/>
  <c r="M48" i="9" s="1"/>
  <c r="N48" i="9" a="1"/>
  <c r="N48" i="9" s="1"/>
  <c r="O48" i="9" a="1"/>
  <c r="O48" i="9" s="1"/>
  <c r="P48" i="9" a="1"/>
  <c r="P48" i="9" s="1"/>
  <c r="Q48" i="9" a="1"/>
  <c r="Q48" i="9" s="1"/>
  <c r="R48" i="9" a="1"/>
  <c r="R48" i="9" s="1"/>
  <c r="S48" i="9" a="1"/>
  <c r="S48" i="9" s="1"/>
  <c r="J49" i="9" a="1"/>
  <c r="J49" i="9" s="1"/>
  <c r="M49" i="9" a="1"/>
  <c r="M49" i="9" s="1"/>
  <c r="N49" i="9" a="1"/>
  <c r="N49" i="9" s="1"/>
  <c r="O49" i="9" a="1"/>
  <c r="O49" i="9" s="1"/>
  <c r="P49" i="9" a="1"/>
  <c r="P49" i="9" s="1"/>
  <c r="Q49" i="9" a="1"/>
  <c r="Q49" i="9" s="1"/>
  <c r="R49" i="9" a="1"/>
  <c r="R49" i="9" s="1"/>
  <c r="S49" i="9" a="1"/>
  <c r="S49" i="9" s="1"/>
  <c r="J50" i="9" a="1"/>
  <c r="J50" i="9" s="1"/>
  <c r="M50" i="9" a="1"/>
  <c r="M50" i="9" s="1"/>
  <c r="N50" i="9" a="1"/>
  <c r="N50" i="9" s="1"/>
  <c r="O50" i="9" a="1"/>
  <c r="O50" i="9" s="1"/>
  <c r="P50" i="9" a="1"/>
  <c r="P50" i="9" s="1"/>
  <c r="Q50" i="9" a="1"/>
  <c r="Q50" i="9" s="1"/>
  <c r="R50" i="9" a="1"/>
  <c r="R50" i="9" s="1"/>
  <c r="S50" i="9" a="1"/>
  <c r="S50" i="9" s="1"/>
  <c r="J51" i="9" a="1"/>
  <c r="J51" i="9" s="1"/>
  <c r="M51" i="9" a="1"/>
  <c r="M51" i="9" s="1"/>
  <c r="N51" i="9" a="1"/>
  <c r="N51" i="9" s="1"/>
  <c r="O51" i="9" a="1"/>
  <c r="O51" i="9" s="1"/>
  <c r="P51" i="9" a="1"/>
  <c r="P51" i="9" s="1"/>
  <c r="Q51" i="9" a="1"/>
  <c r="Q51" i="9" s="1"/>
  <c r="R51" i="9" a="1"/>
  <c r="R51" i="9" s="1"/>
  <c r="S51" i="9" a="1"/>
  <c r="S51" i="9" s="1"/>
  <c r="J52" i="9" a="1"/>
  <c r="J52" i="9" s="1"/>
  <c r="M52" i="9" a="1"/>
  <c r="M52" i="9" s="1"/>
  <c r="N52" i="9" a="1"/>
  <c r="N52" i="9" s="1"/>
  <c r="O52" i="9" a="1"/>
  <c r="O52" i="9" s="1"/>
  <c r="P52" i="9" a="1"/>
  <c r="P52" i="9" s="1"/>
  <c r="Q52" i="9" a="1"/>
  <c r="Q52" i="9" s="1"/>
  <c r="R52" i="9" a="1"/>
  <c r="R52" i="9" s="1"/>
  <c r="S52" i="9" a="1"/>
  <c r="S52" i="9" s="1"/>
  <c r="J53" i="9" a="1"/>
  <c r="J53" i="9" s="1"/>
  <c r="M53" i="9" a="1"/>
  <c r="M53" i="9" s="1"/>
  <c r="N53" i="9" a="1"/>
  <c r="N53" i="9" s="1"/>
  <c r="O53" i="9" a="1"/>
  <c r="O53" i="9" s="1"/>
  <c r="P53" i="9" a="1"/>
  <c r="P53" i="9" s="1"/>
  <c r="Q53" i="9" a="1"/>
  <c r="Q53" i="9" s="1"/>
  <c r="R53" i="9" a="1"/>
  <c r="R53" i="9" s="1"/>
  <c r="S53" i="9" a="1"/>
  <c r="S53" i="9" s="1"/>
  <c r="J54" i="9" a="1"/>
  <c r="J54" i="9" s="1"/>
  <c r="M54" i="9" a="1"/>
  <c r="M54" i="9" s="1"/>
  <c r="N54" i="9" a="1"/>
  <c r="N54" i="9" s="1"/>
  <c r="O54" i="9" a="1"/>
  <c r="O54" i="9" s="1"/>
  <c r="P54" i="9" a="1"/>
  <c r="P54" i="9" s="1"/>
  <c r="Q54" i="9" a="1"/>
  <c r="Q54" i="9" s="1"/>
  <c r="R54" i="9" a="1"/>
  <c r="R54" i="9" s="1"/>
  <c r="S54" i="9" a="1"/>
  <c r="S54" i="9" s="1"/>
  <c r="J55" i="9" a="1"/>
  <c r="J55" i="9" s="1"/>
  <c r="M55" i="9" a="1"/>
  <c r="M55" i="9" s="1"/>
  <c r="N55" i="9" a="1"/>
  <c r="N55" i="9" s="1"/>
  <c r="O55" i="9" a="1"/>
  <c r="O55" i="9" s="1"/>
  <c r="P55" i="9" a="1"/>
  <c r="P55" i="9" s="1"/>
  <c r="Q55" i="9" a="1"/>
  <c r="Q55" i="9" s="1"/>
  <c r="R55" i="9" a="1"/>
  <c r="R55" i="9" s="1"/>
  <c r="S55" i="9" a="1"/>
  <c r="S55" i="9" s="1"/>
  <c r="J56" i="9" a="1"/>
  <c r="J56" i="9" s="1"/>
  <c r="M56" i="9" a="1"/>
  <c r="M56" i="9" s="1"/>
  <c r="N56" i="9" a="1"/>
  <c r="N56" i="9" s="1"/>
  <c r="O56" i="9" a="1"/>
  <c r="O56" i="9" s="1"/>
  <c r="P56" i="9" a="1"/>
  <c r="P56" i="9" s="1"/>
  <c r="Q56" i="9" a="1"/>
  <c r="Q56" i="9" s="1"/>
  <c r="R56" i="9" a="1"/>
  <c r="R56" i="9" s="1"/>
  <c r="S56" i="9" a="1"/>
  <c r="S56" i="9" s="1"/>
  <c r="J57" i="9" a="1"/>
  <c r="J57" i="9" s="1"/>
  <c r="M57" i="9" a="1"/>
  <c r="M57" i="9" s="1"/>
  <c r="N57" i="9" a="1"/>
  <c r="N57" i="9" s="1"/>
  <c r="O57" i="9" a="1"/>
  <c r="O57" i="9" s="1"/>
  <c r="P57" i="9" a="1"/>
  <c r="P57" i="9" s="1"/>
  <c r="Q57" i="9" a="1"/>
  <c r="Q57" i="9" s="1"/>
  <c r="R57" i="9" a="1"/>
  <c r="R57" i="9" s="1"/>
  <c r="S57" i="9" a="1"/>
  <c r="S57" i="9" s="1"/>
  <c r="J58" i="9" a="1"/>
  <c r="J58" i="9" s="1"/>
  <c r="M58" i="9" a="1"/>
  <c r="M58" i="9" s="1"/>
  <c r="N58" i="9" a="1"/>
  <c r="N58" i="9" s="1"/>
  <c r="O58" i="9" a="1"/>
  <c r="O58" i="9" s="1"/>
  <c r="P58" i="9" a="1"/>
  <c r="P58" i="9" s="1"/>
  <c r="Q58" i="9" a="1"/>
  <c r="Q58" i="9" s="1"/>
  <c r="R58" i="9" a="1"/>
  <c r="R58" i="9" s="1"/>
  <c r="S58" i="9" a="1"/>
  <c r="S58" i="9" s="1"/>
  <c r="J59" i="9" a="1"/>
  <c r="J59" i="9" s="1"/>
  <c r="M59" i="9" a="1"/>
  <c r="M59" i="9" s="1"/>
  <c r="N59" i="9" a="1"/>
  <c r="N59" i="9" s="1"/>
  <c r="O59" i="9" a="1"/>
  <c r="O59" i="9" s="1"/>
  <c r="P59" i="9" a="1"/>
  <c r="P59" i="9" s="1"/>
  <c r="Q59" i="9" a="1"/>
  <c r="Q59" i="9" s="1"/>
  <c r="R59" i="9" a="1"/>
  <c r="R59" i="9" s="1"/>
  <c r="S59" i="9" a="1"/>
  <c r="S59" i="9" s="1"/>
  <c r="J60" i="9" a="1"/>
  <c r="J60" i="9" s="1"/>
  <c r="M60" i="9" a="1"/>
  <c r="M60" i="9" s="1"/>
  <c r="N60" i="9" a="1"/>
  <c r="N60" i="9" s="1"/>
  <c r="O60" i="9" a="1"/>
  <c r="O60" i="9" s="1"/>
  <c r="P60" i="9" a="1"/>
  <c r="P60" i="9" s="1"/>
  <c r="Q60" i="9" a="1"/>
  <c r="Q60" i="9" s="1"/>
  <c r="R60" i="9" a="1"/>
  <c r="R60" i="9" s="1"/>
  <c r="S60" i="9" a="1"/>
  <c r="S60" i="9" s="1"/>
  <c r="J61" i="9" a="1"/>
  <c r="J61" i="9" s="1"/>
  <c r="M61" i="9" a="1"/>
  <c r="M61" i="9" s="1"/>
  <c r="N61" i="9" a="1"/>
  <c r="N61" i="9" s="1"/>
  <c r="O61" i="9" a="1"/>
  <c r="O61" i="9" s="1"/>
  <c r="P61" i="9" a="1"/>
  <c r="P61" i="9" s="1"/>
  <c r="Q61" i="9" a="1"/>
  <c r="Q61" i="9" s="1"/>
  <c r="R61" i="9" a="1"/>
  <c r="R61" i="9" s="1"/>
  <c r="S61" i="9" a="1"/>
  <c r="S61" i="9" s="1"/>
  <c r="J62" i="9" a="1"/>
  <c r="J62" i="9" s="1"/>
  <c r="M62" i="9" a="1"/>
  <c r="M62" i="9" s="1"/>
  <c r="N62" i="9" a="1"/>
  <c r="N62" i="9" s="1"/>
  <c r="O62" i="9" a="1"/>
  <c r="O62" i="9" s="1"/>
  <c r="P62" i="9" a="1"/>
  <c r="P62" i="9" s="1"/>
  <c r="Q62" i="9" a="1"/>
  <c r="Q62" i="9" s="1"/>
  <c r="R62" i="9" a="1"/>
  <c r="R62" i="9" s="1"/>
  <c r="S62" i="9" a="1"/>
  <c r="S62" i="9" s="1"/>
  <c r="J63" i="9" a="1"/>
  <c r="J63" i="9" s="1"/>
  <c r="M63" i="9" a="1"/>
  <c r="M63" i="9" s="1"/>
  <c r="N63" i="9" a="1"/>
  <c r="N63" i="9" s="1"/>
  <c r="O63" i="9" a="1"/>
  <c r="O63" i="9" s="1"/>
  <c r="P63" i="9" a="1"/>
  <c r="P63" i="9" s="1"/>
  <c r="Q63" i="9" a="1"/>
  <c r="Q63" i="9" s="1"/>
  <c r="R63" i="9" a="1"/>
  <c r="R63" i="9" s="1"/>
  <c r="S63" i="9" a="1"/>
  <c r="S63" i="9" s="1"/>
  <c r="J64" i="9" a="1"/>
  <c r="J64" i="9" s="1"/>
  <c r="M64" i="9" a="1"/>
  <c r="M64" i="9" s="1"/>
  <c r="N64" i="9" a="1"/>
  <c r="N64" i="9" s="1"/>
  <c r="O64" i="9" a="1"/>
  <c r="O64" i="9" s="1"/>
  <c r="P64" i="9" a="1"/>
  <c r="P64" i="9" s="1"/>
  <c r="Q64" i="9" a="1"/>
  <c r="Q64" i="9" s="1"/>
  <c r="R64" i="9" a="1"/>
  <c r="R64" i="9" s="1"/>
  <c r="S64" i="9" a="1"/>
  <c r="S64" i="9" s="1"/>
  <c r="J65" i="9" a="1"/>
  <c r="J65" i="9" s="1"/>
  <c r="M65" i="9" a="1"/>
  <c r="M65" i="9" s="1"/>
  <c r="N65" i="9" a="1"/>
  <c r="N65" i="9" s="1"/>
  <c r="O65" i="9" a="1"/>
  <c r="O65" i="9" s="1"/>
  <c r="P65" i="9" a="1"/>
  <c r="P65" i="9" s="1"/>
  <c r="Q65" i="9" a="1"/>
  <c r="Q65" i="9" s="1"/>
  <c r="R65" i="9" a="1"/>
  <c r="R65" i="9" s="1"/>
  <c r="S65" i="9" a="1"/>
  <c r="S65" i="9" s="1"/>
  <c r="J66" i="9" a="1"/>
  <c r="J66" i="9" s="1"/>
  <c r="M66" i="9" a="1"/>
  <c r="M66" i="9" s="1"/>
  <c r="N66" i="9" a="1"/>
  <c r="N66" i="9" s="1"/>
  <c r="O66" i="9" a="1"/>
  <c r="O66" i="9" s="1"/>
  <c r="P66" i="9" a="1"/>
  <c r="P66" i="9" s="1"/>
  <c r="Q66" i="9" a="1"/>
  <c r="Q66" i="9" s="1"/>
  <c r="R66" i="9" a="1"/>
  <c r="R66" i="9" s="1"/>
  <c r="S66" i="9" a="1"/>
  <c r="S66" i="9" s="1"/>
  <c r="J67" i="9" a="1"/>
  <c r="J67" i="9" s="1"/>
  <c r="M67" i="9" a="1"/>
  <c r="M67" i="9" s="1"/>
  <c r="N67" i="9" a="1"/>
  <c r="N67" i="9" s="1"/>
  <c r="O67" i="9" a="1"/>
  <c r="O67" i="9" s="1"/>
  <c r="P67" i="9" a="1"/>
  <c r="P67" i="9" s="1"/>
  <c r="Q67" i="9" a="1"/>
  <c r="Q67" i="9" s="1"/>
  <c r="R67" i="9" a="1"/>
  <c r="R67" i="9" s="1"/>
  <c r="S67" i="9" a="1"/>
  <c r="S67" i="9" s="1"/>
  <c r="J68" i="9" a="1"/>
  <c r="J68" i="9" s="1"/>
  <c r="M68" i="9" a="1"/>
  <c r="M68" i="9" s="1"/>
  <c r="N68" i="9" a="1"/>
  <c r="N68" i="9" s="1"/>
  <c r="O68" i="9" a="1"/>
  <c r="O68" i="9" s="1"/>
  <c r="P68" i="9" a="1"/>
  <c r="P68" i="9" s="1"/>
  <c r="Q68" i="9" a="1"/>
  <c r="Q68" i="9" s="1"/>
  <c r="R68" i="9" a="1"/>
  <c r="R68" i="9" s="1"/>
  <c r="S68" i="9" a="1"/>
  <c r="S68" i="9" s="1"/>
  <c r="J69" i="9" a="1"/>
  <c r="J69" i="9" s="1"/>
  <c r="M69" i="9" a="1"/>
  <c r="M69" i="9" s="1"/>
  <c r="N69" i="9" a="1"/>
  <c r="N69" i="9" s="1"/>
  <c r="O69" i="9" a="1"/>
  <c r="O69" i="9" s="1"/>
  <c r="P69" i="9" a="1"/>
  <c r="P69" i="9" s="1"/>
  <c r="Q69" i="9" a="1"/>
  <c r="Q69" i="9" s="1"/>
  <c r="R69" i="9" a="1"/>
  <c r="R69" i="9" s="1"/>
  <c r="S69" i="9" a="1"/>
  <c r="S69" i="9" s="1"/>
  <c r="J70" i="9" a="1"/>
  <c r="J70" i="9" s="1"/>
  <c r="M70" i="9" a="1"/>
  <c r="M70" i="9" s="1"/>
  <c r="N70" i="9" a="1"/>
  <c r="N70" i="9" s="1"/>
  <c r="O70" i="9" a="1"/>
  <c r="O70" i="9" s="1"/>
  <c r="P70" i="9" a="1"/>
  <c r="P70" i="9" s="1"/>
  <c r="Q70" i="9" a="1"/>
  <c r="Q70" i="9" s="1"/>
  <c r="R70" i="9" a="1"/>
  <c r="R70" i="9" s="1"/>
  <c r="S70" i="9" a="1"/>
  <c r="S70" i="9" s="1"/>
  <c r="J71" i="9" a="1"/>
  <c r="J71" i="9" s="1"/>
  <c r="M71" i="9" a="1"/>
  <c r="M71" i="9" s="1"/>
  <c r="N71" i="9" a="1"/>
  <c r="N71" i="9" s="1"/>
  <c r="O71" i="9" a="1"/>
  <c r="O71" i="9" s="1"/>
  <c r="P71" i="9" a="1"/>
  <c r="P71" i="9" s="1"/>
  <c r="Q71" i="9" a="1"/>
  <c r="Q71" i="9" s="1"/>
  <c r="R71" i="9" a="1"/>
  <c r="R71" i="9" s="1"/>
  <c r="S71" i="9" a="1"/>
  <c r="S71" i="9" s="1"/>
  <c r="J72" i="9" a="1"/>
  <c r="J72" i="9" s="1"/>
  <c r="M72" i="9" a="1"/>
  <c r="M72" i="9" s="1"/>
  <c r="N72" i="9" a="1"/>
  <c r="N72" i="9" s="1"/>
  <c r="O72" i="9" a="1"/>
  <c r="O72" i="9" s="1"/>
  <c r="P72" i="9" a="1"/>
  <c r="P72" i="9" s="1"/>
  <c r="Q72" i="9" a="1"/>
  <c r="Q72" i="9" s="1"/>
  <c r="R72" i="9" a="1"/>
  <c r="R72" i="9" s="1"/>
  <c r="S72" i="9" a="1"/>
  <c r="S72" i="9" s="1"/>
  <c r="J73" i="9" a="1"/>
  <c r="J73" i="9" s="1"/>
  <c r="M73" i="9" a="1"/>
  <c r="M73" i="9" s="1"/>
  <c r="N73" i="9" a="1"/>
  <c r="N73" i="9" s="1"/>
  <c r="O73" i="9" a="1"/>
  <c r="O73" i="9" s="1"/>
  <c r="P73" i="9" a="1"/>
  <c r="P73" i="9" s="1"/>
  <c r="Q73" i="9" a="1"/>
  <c r="Q73" i="9" s="1"/>
  <c r="R73" i="9" a="1"/>
  <c r="R73" i="9" s="1"/>
  <c r="S73" i="9" a="1"/>
  <c r="S73" i="9" s="1"/>
  <c r="J74" i="9" a="1"/>
  <c r="J74" i="9" s="1"/>
  <c r="M74" i="9" a="1"/>
  <c r="M74" i="9" s="1"/>
  <c r="N74" i="9" a="1"/>
  <c r="N74" i="9" s="1"/>
  <c r="O74" i="9" a="1"/>
  <c r="O74" i="9" s="1"/>
  <c r="P74" i="9" a="1"/>
  <c r="P74" i="9" s="1"/>
  <c r="Q74" i="9" a="1"/>
  <c r="Q74" i="9" s="1"/>
  <c r="R74" i="9" a="1"/>
  <c r="R74" i="9" s="1"/>
  <c r="S74" i="9" a="1"/>
  <c r="S74" i="9" s="1"/>
  <c r="J75" i="9" a="1"/>
  <c r="J75" i="9" s="1"/>
  <c r="M75" i="9" a="1"/>
  <c r="M75" i="9" s="1"/>
  <c r="N75" i="9" a="1"/>
  <c r="N75" i="9" s="1"/>
  <c r="O75" i="9" a="1"/>
  <c r="O75" i="9" s="1"/>
  <c r="P75" i="9" a="1"/>
  <c r="P75" i="9" s="1"/>
  <c r="Q75" i="9" a="1"/>
  <c r="Q75" i="9" s="1"/>
  <c r="R75" i="9" a="1"/>
  <c r="R75" i="9" s="1"/>
  <c r="S75" i="9" a="1"/>
  <c r="S75" i="9" s="1"/>
  <c r="J76" i="9" a="1"/>
  <c r="J76" i="9" s="1"/>
  <c r="M76" i="9" a="1"/>
  <c r="M76" i="9" s="1"/>
  <c r="N76" i="9" a="1"/>
  <c r="N76" i="9" s="1"/>
  <c r="O76" i="9" a="1"/>
  <c r="O76" i="9" s="1"/>
  <c r="P76" i="9" a="1"/>
  <c r="P76" i="9" s="1"/>
  <c r="Q76" i="9" a="1"/>
  <c r="Q76" i="9" s="1"/>
  <c r="R76" i="9" a="1"/>
  <c r="R76" i="9" s="1"/>
  <c r="S76" i="9" a="1"/>
  <c r="S76" i="9" s="1"/>
  <c r="J77" i="9" a="1"/>
  <c r="J77" i="9" s="1"/>
  <c r="M77" i="9" a="1"/>
  <c r="M77" i="9" s="1"/>
  <c r="N77" i="9" a="1"/>
  <c r="N77" i="9" s="1"/>
  <c r="O77" i="9" a="1"/>
  <c r="O77" i="9" s="1"/>
  <c r="P77" i="9" a="1"/>
  <c r="P77" i="9" s="1"/>
  <c r="Q77" i="9" a="1"/>
  <c r="Q77" i="9" s="1"/>
  <c r="R77" i="9" a="1"/>
  <c r="R77" i="9" s="1"/>
  <c r="S77" i="9" a="1"/>
  <c r="S77" i="9" s="1"/>
  <c r="J78" i="9" a="1"/>
  <c r="J78" i="9" s="1"/>
  <c r="M78" i="9" a="1"/>
  <c r="M78" i="9" s="1"/>
  <c r="N78" i="9" a="1"/>
  <c r="N78" i="9" s="1"/>
  <c r="O78" i="9" a="1"/>
  <c r="O78" i="9" s="1"/>
  <c r="P78" i="9" a="1"/>
  <c r="P78" i="9" s="1"/>
  <c r="Q78" i="9" a="1"/>
  <c r="Q78" i="9" s="1"/>
  <c r="R78" i="9" a="1"/>
  <c r="R78" i="9" s="1"/>
  <c r="S78" i="9" a="1"/>
  <c r="S78" i="9" s="1"/>
  <c r="J79" i="9" a="1"/>
  <c r="J79" i="9" s="1"/>
  <c r="M79" i="9" a="1"/>
  <c r="M79" i="9" s="1"/>
  <c r="N79" i="9" a="1"/>
  <c r="N79" i="9" s="1"/>
  <c r="O79" i="9" a="1"/>
  <c r="O79" i="9" s="1"/>
  <c r="P79" i="9" a="1"/>
  <c r="P79" i="9" s="1"/>
  <c r="Q79" i="9" a="1"/>
  <c r="Q79" i="9" s="1"/>
  <c r="R79" i="9" a="1"/>
  <c r="R79" i="9" s="1"/>
  <c r="S79" i="9" a="1"/>
  <c r="S79" i="9" s="1"/>
  <c r="J80" i="9" a="1"/>
  <c r="J80" i="9" s="1"/>
  <c r="M80" i="9" a="1"/>
  <c r="M80" i="9" s="1"/>
  <c r="N80" i="9" a="1"/>
  <c r="N80" i="9" s="1"/>
  <c r="O80" i="9" a="1"/>
  <c r="O80" i="9" s="1"/>
  <c r="P80" i="9" a="1"/>
  <c r="P80" i="9" s="1"/>
  <c r="Q80" i="9" a="1"/>
  <c r="Q80" i="9" s="1"/>
  <c r="R80" i="9" a="1"/>
  <c r="R80" i="9" s="1"/>
  <c r="S80" i="9" a="1"/>
  <c r="S80" i="9" s="1"/>
  <c r="J81" i="9" a="1"/>
  <c r="J81" i="9" s="1"/>
  <c r="M81" i="9" a="1"/>
  <c r="M81" i="9" s="1"/>
  <c r="N81" i="9" a="1"/>
  <c r="N81" i="9" s="1"/>
  <c r="O81" i="9" a="1"/>
  <c r="O81" i="9" s="1"/>
  <c r="P81" i="9" a="1"/>
  <c r="P81" i="9" s="1"/>
  <c r="Q81" i="9" a="1"/>
  <c r="Q81" i="9" s="1"/>
  <c r="R81" i="9" a="1"/>
  <c r="R81" i="9" s="1"/>
  <c r="S81" i="9" a="1"/>
  <c r="S81" i="9" s="1"/>
  <c r="J82" i="9" a="1"/>
  <c r="J82" i="9" s="1"/>
  <c r="M82" i="9" a="1"/>
  <c r="M82" i="9" s="1"/>
  <c r="N82" i="9" a="1"/>
  <c r="N82" i="9" s="1"/>
  <c r="O82" i="9" a="1"/>
  <c r="O82" i="9" s="1"/>
  <c r="P82" i="9" a="1"/>
  <c r="P82" i="9" s="1"/>
  <c r="Q82" i="9" a="1"/>
  <c r="Q82" i="9" s="1"/>
  <c r="R82" i="9" a="1"/>
  <c r="R82" i="9" s="1"/>
  <c r="S82" i="9" a="1"/>
  <c r="S82" i="9" s="1"/>
  <c r="J83" i="9" a="1"/>
  <c r="J83" i="9" s="1"/>
  <c r="M83" i="9" a="1"/>
  <c r="M83" i="9" s="1"/>
  <c r="N83" i="9" a="1"/>
  <c r="N83" i="9" s="1"/>
  <c r="O83" i="9" a="1"/>
  <c r="O83" i="9" s="1"/>
  <c r="P83" i="9" a="1"/>
  <c r="P83" i="9" s="1"/>
  <c r="Q83" i="9" a="1"/>
  <c r="Q83" i="9" s="1"/>
  <c r="R83" i="9" a="1"/>
  <c r="R83" i="9" s="1"/>
  <c r="S83" i="9" a="1"/>
  <c r="S83" i="9" s="1"/>
  <c r="J84" i="9" a="1"/>
  <c r="J84" i="9" s="1"/>
  <c r="M84" i="9" a="1"/>
  <c r="M84" i="9" s="1"/>
  <c r="N84" i="9" a="1"/>
  <c r="N84" i="9" s="1"/>
  <c r="O84" i="9" a="1"/>
  <c r="O84" i="9" s="1"/>
  <c r="P84" i="9" a="1"/>
  <c r="P84" i="9" s="1"/>
  <c r="Q84" i="9" a="1"/>
  <c r="Q84" i="9" s="1"/>
  <c r="R84" i="9" a="1"/>
  <c r="R84" i="9" s="1"/>
  <c r="S84" i="9" a="1"/>
  <c r="S84" i="9" s="1"/>
  <c r="J85" i="9" a="1"/>
  <c r="J85" i="9" s="1"/>
  <c r="M85" i="9" a="1"/>
  <c r="M85" i="9" s="1"/>
  <c r="N85" i="9" a="1"/>
  <c r="N85" i="9" s="1"/>
  <c r="O85" i="9" a="1"/>
  <c r="O85" i="9" s="1"/>
  <c r="P85" i="9" a="1"/>
  <c r="P85" i="9" s="1"/>
  <c r="Q85" i="9" a="1"/>
  <c r="Q85" i="9" s="1"/>
  <c r="R85" i="9" a="1"/>
  <c r="R85" i="9" s="1"/>
  <c r="S85" i="9" a="1"/>
  <c r="S85" i="9" s="1"/>
  <c r="J86" i="9" a="1"/>
  <c r="J86" i="9" s="1"/>
  <c r="M86" i="9" a="1"/>
  <c r="M86" i="9" s="1"/>
  <c r="N86" i="9" a="1"/>
  <c r="N86" i="9" s="1"/>
  <c r="O86" i="9" a="1"/>
  <c r="O86" i="9" s="1"/>
  <c r="P86" i="9" a="1"/>
  <c r="P86" i="9" s="1"/>
  <c r="Q86" i="9" a="1"/>
  <c r="Q86" i="9" s="1"/>
  <c r="R86" i="9" a="1"/>
  <c r="R86" i="9" s="1"/>
  <c r="S86" i="9" a="1"/>
  <c r="S86" i="9" s="1"/>
  <c r="J87" i="9" a="1"/>
  <c r="J87" i="9" s="1"/>
  <c r="M87" i="9" a="1"/>
  <c r="M87" i="9" s="1"/>
  <c r="N87" i="9" a="1"/>
  <c r="N87" i="9" s="1"/>
  <c r="O87" i="9" a="1"/>
  <c r="O87" i="9" s="1"/>
  <c r="P87" i="9" a="1"/>
  <c r="P87" i="9" s="1"/>
  <c r="Q87" i="9" a="1"/>
  <c r="Q87" i="9" s="1"/>
  <c r="R87" i="9" a="1"/>
  <c r="R87" i="9" s="1"/>
  <c r="S87" i="9" a="1"/>
  <c r="S87" i="9" s="1"/>
  <c r="J88" i="9" a="1"/>
  <c r="J88" i="9" s="1"/>
  <c r="M88" i="9" a="1"/>
  <c r="M88" i="9" s="1"/>
  <c r="N88" i="9" a="1"/>
  <c r="N88" i="9" s="1"/>
  <c r="O88" i="9" a="1"/>
  <c r="O88" i="9" s="1"/>
  <c r="P88" i="9" a="1"/>
  <c r="P88" i="9" s="1"/>
  <c r="Q88" i="9" a="1"/>
  <c r="Q88" i="9" s="1"/>
  <c r="R88" i="9" a="1"/>
  <c r="R88" i="9" s="1"/>
  <c r="S88" i="9" a="1"/>
  <c r="S88" i="9" s="1"/>
  <c r="J89" i="9" a="1"/>
  <c r="J89" i="9" s="1"/>
  <c r="M89" i="9" a="1"/>
  <c r="M89" i="9" s="1"/>
  <c r="N89" i="9" a="1"/>
  <c r="N89" i="9" s="1"/>
  <c r="O89" i="9" a="1"/>
  <c r="O89" i="9" s="1"/>
  <c r="P89" i="9" a="1"/>
  <c r="P89" i="9" s="1"/>
  <c r="Q89" i="9" a="1"/>
  <c r="Q89" i="9" s="1"/>
  <c r="R89" i="9" a="1"/>
  <c r="R89" i="9" s="1"/>
  <c r="S89" i="9" a="1"/>
  <c r="S89" i="9" s="1"/>
  <c r="J90" i="9" a="1"/>
  <c r="J90" i="9" s="1"/>
  <c r="M90" i="9" a="1"/>
  <c r="M90" i="9" s="1"/>
  <c r="N90" i="9" a="1"/>
  <c r="N90" i="9" s="1"/>
  <c r="O90" i="9" a="1"/>
  <c r="O90" i="9" s="1"/>
  <c r="P90" i="9" a="1"/>
  <c r="P90" i="9" s="1"/>
  <c r="Q90" i="9" a="1"/>
  <c r="Q90" i="9" s="1"/>
  <c r="R90" i="9" a="1"/>
  <c r="R90" i="9" s="1"/>
  <c r="S90" i="9" a="1"/>
  <c r="S90" i="9" s="1"/>
  <c r="J91" i="9" a="1"/>
  <c r="J91" i="9" s="1"/>
  <c r="M91" i="9" a="1"/>
  <c r="M91" i="9" s="1"/>
  <c r="N91" i="9" a="1"/>
  <c r="N91" i="9" s="1"/>
  <c r="O91" i="9" a="1"/>
  <c r="O91" i="9" s="1"/>
  <c r="P91" i="9" a="1"/>
  <c r="P91" i="9" s="1"/>
  <c r="Q91" i="9" a="1"/>
  <c r="Q91" i="9" s="1"/>
  <c r="R91" i="9" a="1"/>
  <c r="R91" i="9" s="1"/>
  <c r="S91" i="9" a="1"/>
  <c r="S91" i="9" s="1"/>
  <c r="J92" i="9" a="1"/>
  <c r="J92" i="9" s="1"/>
  <c r="M92" i="9" a="1"/>
  <c r="M92" i="9" s="1"/>
  <c r="N92" i="9" a="1"/>
  <c r="N92" i="9" s="1"/>
  <c r="O92" i="9" a="1"/>
  <c r="O92" i="9" s="1"/>
  <c r="P92" i="9" a="1"/>
  <c r="P92" i="9" s="1"/>
  <c r="Q92" i="9" a="1"/>
  <c r="Q92" i="9" s="1"/>
  <c r="R92" i="9" a="1"/>
  <c r="R92" i="9" s="1"/>
  <c r="S92" i="9" a="1"/>
  <c r="S92" i="9" s="1"/>
  <c r="J93" i="9" a="1"/>
  <c r="J93" i="9" s="1"/>
  <c r="M93" i="9" a="1"/>
  <c r="M93" i="9" s="1"/>
  <c r="N93" i="9" a="1"/>
  <c r="N93" i="9" s="1"/>
  <c r="O93" i="9" a="1"/>
  <c r="O93" i="9" s="1"/>
  <c r="P93" i="9" a="1"/>
  <c r="P93" i="9" s="1"/>
  <c r="Q93" i="9" a="1"/>
  <c r="Q93" i="9" s="1"/>
  <c r="R93" i="9" a="1"/>
  <c r="R93" i="9" s="1"/>
  <c r="S93" i="9" a="1"/>
  <c r="S93" i="9" s="1"/>
  <c r="J94" i="9" a="1"/>
  <c r="J94" i="9" s="1"/>
  <c r="M94" i="9" a="1"/>
  <c r="M94" i="9" s="1"/>
  <c r="N94" i="9" a="1"/>
  <c r="N94" i="9" s="1"/>
  <c r="O94" i="9" a="1"/>
  <c r="O94" i="9" s="1"/>
  <c r="P94" i="9" a="1"/>
  <c r="P94" i="9" s="1"/>
  <c r="Q94" i="9" a="1"/>
  <c r="Q94" i="9" s="1"/>
  <c r="R94" i="9" a="1"/>
  <c r="R94" i="9" s="1"/>
  <c r="S94" i="9" a="1"/>
  <c r="S94" i="9" s="1"/>
  <c r="J95" i="9" a="1"/>
  <c r="J95" i="9" s="1"/>
  <c r="M95" i="9" a="1"/>
  <c r="M95" i="9" s="1"/>
  <c r="N95" i="9" a="1"/>
  <c r="N95" i="9" s="1"/>
  <c r="O95" i="9" a="1"/>
  <c r="O95" i="9" s="1"/>
  <c r="P95" i="9" a="1"/>
  <c r="P95" i="9" s="1"/>
  <c r="Q95" i="9" a="1"/>
  <c r="Q95" i="9" s="1"/>
  <c r="R95" i="9" a="1"/>
  <c r="R95" i="9" s="1"/>
  <c r="S95" i="9" a="1"/>
  <c r="S95" i="9" s="1"/>
  <c r="J96" i="9" a="1"/>
  <c r="J96" i="9" s="1"/>
  <c r="M96" i="9" a="1"/>
  <c r="M96" i="9" s="1"/>
  <c r="N96" i="9" a="1"/>
  <c r="N96" i="9" s="1"/>
  <c r="O96" i="9" a="1"/>
  <c r="O96" i="9" s="1"/>
  <c r="P96" i="9" a="1"/>
  <c r="P96" i="9" s="1"/>
  <c r="Q96" i="9" a="1"/>
  <c r="Q96" i="9" s="1"/>
  <c r="R96" i="9" a="1"/>
  <c r="R96" i="9" s="1"/>
  <c r="S96" i="9" a="1"/>
  <c r="S96" i="9" s="1"/>
  <c r="J97" i="9" a="1"/>
  <c r="J97" i="9" s="1"/>
  <c r="M97" i="9" a="1"/>
  <c r="M97" i="9" s="1"/>
  <c r="N97" i="9" a="1"/>
  <c r="N97" i="9" s="1"/>
  <c r="O97" i="9" a="1"/>
  <c r="O97" i="9" s="1"/>
  <c r="P97" i="9" a="1"/>
  <c r="P97" i="9" s="1"/>
  <c r="Q97" i="9" a="1"/>
  <c r="Q97" i="9" s="1"/>
  <c r="R97" i="9" a="1"/>
  <c r="R97" i="9" s="1"/>
  <c r="S97" i="9" a="1"/>
  <c r="S97" i="9" s="1"/>
  <c r="J98" i="9" a="1"/>
  <c r="J98" i="9" s="1"/>
  <c r="M98" i="9" a="1"/>
  <c r="M98" i="9" s="1"/>
  <c r="N98" i="9" a="1"/>
  <c r="N98" i="9" s="1"/>
  <c r="O98" i="9" a="1"/>
  <c r="O98" i="9" s="1"/>
  <c r="P98" i="9" a="1"/>
  <c r="P98" i="9" s="1"/>
  <c r="Q98" i="9" a="1"/>
  <c r="Q98" i="9" s="1"/>
  <c r="R98" i="9" a="1"/>
  <c r="R98" i="9" s="1"/>
  <c r="S98" i="9" a="1"/>
  <c r="S98" i="9" s="1"/>
  <c r="J99" i="9" a="1"/>
  <c r="J99" i="9" s="1"/>
  <c r="M99" i="9" a="1"/>
  <c r="M99" i="9" s="1"/>
  <c r="N99" i="9" a="1"/>
  <c r="N99" i="9" s="1"/>
  <c r="O99" i="9" a="1"/>
  <c r="O99" i="9" s="1"/>
  <c r="P99" i="9" a="1"/>
  <c r="P99" i="9" s="1"/>
  <c r="Q99" i="9" a="1"/>
  <c r="Q99" i="9" s="1"/>
  <c r="R99" i="9" a="1"/>
  <c r="R99" i="9" s="1"/>
  <c r="S99" i="9" a="1"/>
  <c r="S99" i="9" s="1"/>
  <c r="J100" i="9" a="1"/>
  <c r="J100" i="9" s="1"/>
  <c r="M100" i="9" a="1"/>
  <c r="M100" i="9" s="1"/>
  <c r="N100" i="9" a="1"/>
  <c r="N100" i="9" s="1"/>
  <c r="O100" i="9" a="1"/>
  <c r="O100" i="9" s="1"/>
  <c r="P100" i="9" a="1"/>
  <c r="P100" i="9" s="1"/>
  <c r="Q100" i="9" a="1"/>
  <c r="Q100" i="9" s="1"/>
  <c r="R100" i="9" a="1"/>
  <c r="R100" i="9" s="1"/>
  <c r="S100" i="9" a="1"/>
  <c r="S100" i="9" s="1"/>
  <c r="J101" i="9" a="1"/>
  <c r="J101" i="9" s="1"/>
  <c r="M101" i="9" a="1"/>
  <c r="M101" i="9" s="1"/>
  <c r="N101" i="9" a="1"/>
  <c r="N101" i="9" s="1"/>
  <c r="O101" i="9" a="1"/>
  <c r="O101" i="9" s="1"/>
  <c r="P101" i="9" a="1"/>
  <c r="P101" i="9" s="1"/>
  <c r="Q101" i="9" a="1"/>
  <c r="Q101" i="9" s="1"/>
  <c r="R101" i="9" a="1"/>
  <c r="R101" i="9" s="1"/>
  <c r="S101" i="9" a="1"/>
  <c r="S101" i="9" s="1"/>
  <c r="J102" i="9" a="1"/>
  <c r="J102" i="9" s="1"/>
  <c r="M102" i="9" a="1"/>
  <c r="M102" i="9" s="1"/>
  <c r="N102" i="9" a="1"/>
  <c r="N102" i="9" s="1"/>
  <c r="O102" i="9" a="1"/>
  <c r="O102" i="9" s="1"/>
  <c r="P102" i="9" a="1"/>
  <c r="P102" i="9" s="1"/>
  <c r="Q102" i="9" a="1"/>
  <c r="Q102" i="9" s="1"/>
  <c r="R102" i="9" a="1"/>
  <c r="R102" i="9" s="1"/>
  <c r="S102" i="9" a="1"/>
  <c r="S102" i="9" s="1"/>
  <c r="J103" i="9" a="1"/>
  <c r="J103" i="9" s="1"/>
  <c r="M103" i="9" a="1"/>
  <c r="M103" i="9" s="1"/>
  <c r="N103" i="9" a="1"/>
  <c r="N103" i="9" s="1"/>
  <c r="O103" i="9" a="1"/>
  <c r="O103" i="9" s="1"/>
  <c r="P103" i="9" a="1"/>
  <c r="P103" i="9" s="1"/>
  <c r="Q103" i="9" a="1"/>
  <c r="Q103" i="9" s="1"/>
  <c r="R103" i="9" a="1"/>
  <c r="R103" i="9" s="1"/>
  <c r="S103" i="9" a="1"/>
  <c r="S103" i="9" s="1"/>
  <c r="J104" i="9" a="1"/>
  <c r="J104" i="9" s="1"/>
  <c r="M104" i="9" a="1"/>
  <c r="M104" i="9" s="1"/>
  <c r="N104" i="9" a="1"/>
  <c r="N104" i="9" s="1"/>
  <c r="O104" i="9" a="1"/>
  <c r="O104" i="9" s="1"/>
  <c r="P104" i="9" a="1"/>
  <c r="P104" i="9" s="1"/>
  <c r="Q104" i="9" a="1"/>
  <c r="Q104" i="9" s="1"/>
  <c r="R104" i="9" a="1"/>
  <c r="R104" i="9" s="1"/>
  <c r="S104" i="9" a="1"/>
  <c r="S104" i="9" s="1"/>
  <c r="J105" i="9" a="1"/>
  <c r="J105" i="9" s="1"/>
  <c r="M105" i="9" a="1"/>
  <c r="M105" i="9" s="1"/>
  <c r="N105" i="9" a="1"/>
  <c r="N105" i="9" s="1"/>
  <c r="O105" i="9" a="1"/>
  <c r="O105" i="9" s="1"/>
  <c r="P105" i="9" a="1"/>
  <c r="P105" i="9" s="1"/>
  <c r="Q105" i="9" a="1"/>
  <c r="Q105" i="9" s="1"/>
  <c r="R105" i="9" a="1"/>
  <c r="R105" i="9" s="1"/>
  <c r="S105" i="9" a="1"/>
  <c r="S105" i="9" s="1"/>
  <c r="J106" i="9" a="1"/>
  <c r="J106" i="9" s="1"/>
  <c r="M106" i="9" a="1"/>
  <c r="M106" i="9" s="1"/>
  <c r="N106" i="9" a="1"/>
  <c r="N106" i="9" s="1"/>
  <c r="O106" i="9" a="1"/>
  <c r="O106" i="9" s="1"/>
  <c r="P106" i="9" a="1"/>
  <c r="P106" i="9" s="1"/>
  <c r="Q106" i="9" a="1"/>
  <c r="Q106" i="9" s="1"/>
  <c r="R106" i="9" a="1"/>
  <c r="R106" i="9" s="1"/>
  <c r="S106" i="9" a="1"/>
  <c r="S106" i="9" s="1"/>
  <c r="J107" i="9" a="1"/>
  <c r="J107" i="9" s="1"/>
  <c r="M107" i="9" a="1"/>
  <c r="M107" i="9" s="1"/>
  <c r="N107" i="9" a="1"/>
  <c r="N107" i="9" s="1"/>
  <c r="O107" i="9" a="1"/>
  <c r="O107" i="9" s="1"/>
  <c r="P107" i="9" a="1"/>
  <c r="P107" i="9" s="1"/>
  <c r="Q107" i="9" a="1"/>
  <c r="Q107" i="9" s="1"/>
  <c r="R107" i="9" a="1"/>
  <c r="R107" i="9" s="1"/>
  <c r="S107" i="9" a="1"/>
  <c r="S107" i="9" s="1"/>
  <c r="J108" i="9" a="1"/>
  <c r="J108" i="9" s="1"/>
  <c r="M108" i="9" a="1"/>
  <c r="M108" i="9" s="1"/>
  <c r="N108" i="9" a="1"/>
  <c r="N108" i="9" s="1"/>
  <c r="O108" i="9" a="1"/>
  <c r="O108" i="9" s="1"/>
  <c r="P108" i="9" a="1"/>
  <c r="P108" i="9" s="1"/>
  <c r="Q108" i="9" a="1"/>
  <c r="Q108" i="9" s="1"/>
  <c r="R108" i="9" a="1"/>
  <c r="R108" i="9" s="1"/>
  <c r="S108" i="9" a="1"/>
  <c r="S108" i="9" s="1"/>
  <c r="J109" i="9" a="1"/>
  <c r="J109" i="9" s="1"/>
  <c r="M109" i="9" a="1"/>
  <c r="M109" i="9" s="1"/>
  <c r="N109" i="9" a="1"/>
  <c r="N109" i="9" s="1"/>
  <c r="O109" i="9" a="1"/>
  <c r="O109" i="9" s="1"/>
  <c r="P109" i="9" a="1"/>
  <c r="P109" i="9" s="1"/>
  <c r="Q109" i="9" a="1"/>
  <c r="Q109" i="9" s="1"/>
  <c r="R109" i="9" a="1"/>
  <c r="R109" i="9" s="1"/>
  <c r="S109" i="9" a="1"/>
  <c r="S109" i="9" s="1"/>
  <c r="J110" i="9" a="1"/>
  <c r="J110" i="9" s="1"/>
  <c r="M110" i="9" a="1"/>
  <c r="M110" i="9" s="1"/>
  <c r="N110" i="9" a="1"/>
  <c r="N110" i="9" s="1"/>
  <c r="O110" i="9" a="1"/>
  <c r="O110" i="9" s="1"/>
  <c r="P110" i="9" a="1"/>
  <c r="P110" i="9" s="1"/>
  <c r="Q110" i="9" a="1"/>
  <c r="Q110" i="9" s="1"/>
  <c r="R110" i="9" a="1"/>
  <c r="R110" i="9" s="1"/>
  <c r="S110" i="9" a="1"/>
  <c r="S110" i="9" s="1"/>
  <c r="J111" i="9" a="1"/>
  <c r="J111" i="9" s="1"/>
  <c r="M111" i="9" a="1"/>
  <c r="M111" i="9" s="1"/>
  <c r="N111" i="9" a="1"/>
  <c r="N111" i="9" s="1"/>
  <c r="O111" i="9" a="1"/>
  <c r="O111" i="9" s="1"/>
  <c r="P111" i="9" a="1"/>
  <c r="P111" i="9" s="1"/>
  <c r="Q111" i="9" a="1"/>
  <c r="Q111" i="9" s="1"/>
  <c r="R111" i="9" a="1"/>
  <c r="R111" i="9" s="1"/>
  <c r="S111" i="9" a="1"/>
  <c r="S111" i="9" s="1"/>
  <c r="J112" i="9" a="1"/>
  <c r="J112" i="9" s="1"/>
  <c r="M112" i="9" a="1"/>
  <c r="M112" i="9" s="1"/>
  <c r="N112" i="9" a="1"/>
  <c r="N112" i="9" s="1"/>
  <c r="O112" i="9" a="1"/>
  <c r="O112" i="9" s="1"/>
  <c r="P112" i="9" a="1"/>
  <c r="P112" i="9" s="1"/>
  <c r="Q112" i="9" a="1"/>
  <c r="Q112" i="9" s="1"/>
  <c r="R112" i="9" a="1"/>
  <c r="R112" i="9" s="1"/>
  <c r="S112" i="9" a="1"/>
  <c r="S112" i="9" s="1"/>
  <c r="J113" i="9" a="1"/>
  <c r="J113" i="9" s="1"/>
  <c r="M113" i="9" a="1"/>
  <c r="M113" i="9" s="1"/>
  <c r="N113" i="9" a="1"/>
  <c r="N113" i="9" s="1"/>
  <c r="O113" i="9" a="1"/>
  <c r="O113" i="9" s="1"/>
  <c r="P113" i="9" a="1"/>
  <c r="P113" i="9" s="1"/>
  <c r="Q113" i="9" a="1"/>
  <c r="Q113" i="9" s="1"/>
  <c r="R113" i="9" a="1"/>
  <c r="R113" i="9" s="1"/>
  <c r="S113" i="9" a="1"/>
  <c r="S113" i="9" s="1"/>
  <c r="J114" i="9" a="1"/>
  <c r="J114" i="9" s="1"/>
  <c r="M114" i="9" a="1"/>
  <c r="M114" i="9" s="1"/>
  <c r="N114" i="9" a="1"/>
  <c r="N114" i="9" s="1"/>
  <c r="O114" i="9" a="1"/>
  <c r="O114" i="9" s="1"/>
  <c r="P114" i="9" a="1"/>
  <c r="P114" i="9" s="1"/>
  <c r="Q114" i="9" a="1"/>
  <c r="Q114" i="9" s="1"/>
  <c r="R114" i="9" a="1"/>
  <c r="R114" i="9" s="1"/>
  <c r="S114" i="9" a="1"/>
  <c r="S114" i="9" s="1"/>
  <c r="J115" i="9" a="1"/>
  <c r="J115" i="9" s="1"/>
  <c r="M115" i="9" a="1"/>
  <c r="M115" i="9" s="1"/>
  <c r="N115" i="9" a="1"/>
  <c r="N115" i="9" s="1"/>
  <c r="O115" i="9" a="1"/>
  <c r="O115" i="9" s="1"/>
  <c r="P115" i="9" a="1"/>
  <c r="P115" i="9" s="1"/>
  <c r="Q115" i="9" a="1"/>
  <c r="Q115" i="9" s="1"/>
  <c r="R115" i="9" a="1"/>
  <c r="R115" i="9" s="1"/>
  <c r="S115" i="9" a="1"/>
  <c r="S115" i="9" s="1"/>
  <c r="J116" i="9" a="1"/>
  <c r="J116" i="9" s="1"/>
  <c r="M116" i="9" a="1"/>
  <c r="M116" i="9" s="1"/>
  <c r="N116" i="9" a="1"/>
  <c r="N116" i="9" s="1"/>
  <c r="O116" i="9" a="1"/>
  <c r="O116" i="9" s="1"/>
  <c r="P116" i="9" a="1"/>
  <c r="P116" i="9" s="1"/>
  <c r="Q116" i="9" a="1"/>
  <c r="Q116" i="9" s="1"/>
  <c r="R116" i="9" a="1"/>
  <c r="R116" i="9" s="1"/>
  <c r="S116" i="9" a="1"/>
  <c r="S116" i="9" s="1"/>
  <c r="J117" i="9" a="1"/>
  <c r="J117" i="9" s="1"/>
  <c r="M117" i="9" a="1"/>
  <c r="M117" i="9" s="1"/>
  <c r="N117" i="9" a="1"/>
  <c r="N117" i="9" s="1"/>
  <c r="O117" i="9" a="1"/>
  <c r="O117" i="9" s="1"/>
  <c r="P117" i="9" a="1"/>
  <c r="P117" i="9" s="1"/>
  <c r="Q117" i="9" a="1"/>
  <c r="Q117" i="9" s="1"/>
  <c r="R117" i="9" a="1"/>
  <c r="R117" i="9" s="1"/>
  <c r="S117" i="9" a="1"/>
  <c r="S117" i="9" s="1"/>
  <c r="J118" i="9" a="1"/>
  <c r="J118" i="9" s="1"/>
  <c r="M118" i="9" a="1"/>
  <c r="M118" i="9" s="1"/>
  <c r="N118" i="9" a="1"/>
  <c r="N118" i="9" s="1"/>
  <c r="O118" i="9" a="1"/>
  <c r="O118" i="9" s="1"/>
  <c r="P118" i="9" a="1"/>
  <c r="P118" i="9" s="1"/>
  <c r="Q118" i="9" a="1"/>
  <c r="Q118" i="9" s="1"/>
  <c r="R118" i="9" a="1"/>
  <c r="R118" i="9" s="1"/>
  <c r="S118" i="9" a="1"/>
  <c r="S118" i="9" s="1"/>
  <c r="J119" i="9" a="1"/>
  <c r="J119" i="9" s="1"/>
  <c r="M119" i="9" a="1"/>
  <c r="M119" i="9" s="1"/>
  <c r="N119" i="9" a="1"/>
  <c r="N119" i="9" s="1"/>
  <c r="O119" i="9" a="1"/>
  <c r="O119" i="9" s="1"/>
  <c r="P119" i="9" a="1"/>
  <c r="P119" i="9" s="1"/>
  <c r="Q119" i="9" a="1"/>
  <c r="Q119" i="9" s="1"/>
  <c r="R119" i="9" a="1"/>
  <c r="R119" i="9" s="1"/>
  <c r="S119" i="9" a="1"/>
  <c r="S119" i="9" s="1"/>
  <c r="J120" i="9" a="1"/>
  <c r="J120" i="9" s="1"/>
  <c r="M120" i="9" a="1"/>
  <c r="M120" i="9" s="1"/>
  <c r="N120" i="9" a="1"/>
  <c r="N120" i="9" s="1"/>
  <c r="O120" i="9" a="1"/>
  <c r="O120" i="9" s="1"/>
  <c r="P120" i="9" a="1"/>
  <c r="P120" i="9" s="1"/>
  <c r="Q120" i="9" a="1"/>
  <c r="Q120" i="9" s="1"/>
  <c r="R120" i="9" a="1"/>
  <c r="R120" i="9" s="1"/>
  <c r="S120" i="9" a="1"/>
  <c r="S120" i="9" s="1"/>
  <c r="J121" i="9" a="1"/>
  <c r="J121" i="9" s="1"/>
  <c r="M121" i="9" a="1"/>
  <c r="M121" i="9" s="1"/>
  <c r="N121" i="9" a="1"/>
  <c r="N121" i="9" s="1"/>
  <c r="O121" i="9" a="1"/>
  <c r="O121" i="9" s="1"/>
  <c r="P121" i="9" a="1"/>
  <c r="P121" i="9" s="1"/>
  <c r="Q121" i="9" a="1"/>
  <c r="Q121" i="9" s="1"/>
  <c r="R121" i="9" a="1"/>
  <c r="R121" i="9" s="1"/>
  <c r="S121" i="9" a="1"/>
  <c r="S121" i="9" s="1"/>
  <c r="J122" i="9" a="1"/>
  <c r="J122" i="9" s="1"/>
  <c r="M122" i="9" a="1"/>
  <c r="M122" i="9" s="1"/>
  <c r="N122" i="9" a="1"/>
  <c r="N122" i="9" s="1"/>
  <c r="O122" i="9" a="1"/>
  <c r="O122" i="9" s="1"/>
  <c r="P122" i="9" a="1"/>
  <c r="P122" i="9" s="1"/>
  <c r="Q122" i="9" a="1"/>
  <c r="Q122" i="9" s="1"/>
  <c r="R122" i="9" a="1"/>
  <c r="R122" i="9" s="1"/>
  <c r="S122" i="9" a="1"/>
  <c r="S122" i="9" s="1"/>
  <c r="J123" i="9" a="1"/>
  <c r="J123" i="9" s="1"/>
  <c r="M123" i="9" a="1"/>
  <c r="M123" i="9" s="1"/>
  <c r="N123" i="9" a="1"/>
  <c r="N123" i="9" s="1"/>
  <c r="O123" i="9" a="1"/>
  <c r="O123" i="9" s="1"/>
  <c r="P123" i="9" a="1"/>
  <c r="P123" i="9" s="1"/>
  <c r="Q123" i="9" a="1"/>
  <c r="Q123" i="9" s="1"/>
  <c r="R123" i="9" a="1"/>
  <c r="R123" i="9" s="1"/>
  <c r="S123" i="9" a="1"/>
  <c r="S123" i="9" s="1"/>
  <c r="J124" i="9" a="1"/>
  <c r="J124" i="9" s="1"/>
  <c r="M124" i="9" a="1"/>
  <c r="M124" i="9" s="1"/>
  <c r="N124" i="9" a="1"/>
  <c r="N124" i="9" s="1"/>
  <c r="O124" i="9" a="1"/>
  <c r="O124" i="9" s="1"/>
  <c r="P124" i="9" a="1"/>
  <c r="P124" i="9" s="1"/>
  <c r="Q124" i="9" a="1"/>
  <c r="Q124" i="9" s="1"/>
  <c r="R124" i="9" a="1"/>
  <c r="R124" i="9" s="1"/>
  <c r="S124" i="9" a="1"/>
  <c r="S124" i="9" s="1"/>
  <c r="J125" i="9" a="1"/>
  <c r="J125" i="9" s="1"/>
  <c r="M125" i="9" a="1"/>
  <c r="M125" i="9" s="1"/>
  <c r="N125" i="9" a="1"/>
  <c r="N125" i="9" s="1"/>
  <c r="O125" i="9" a="1"/>
  <c r="O125" i="9" s="1"/>
  <c r="P125" i="9" a="1"/>
  <c r="P125" i="9" s="1"/>
  <c r="Q125" i="9" a="1"/>
  <c r="Q125" i="9" s="1"/>
  <c r="R125" i="9" a="1"/>
  <c r="R125" i="9" s="1"/>
  <c r="S125" i="9" a="1"/>
  <c r="S125" i="9" s="1"/>
  <c r="J126" i="9" a="1"/>
  <c r="J126" i="9" s="1"/>
  <c r="M126" i="9" a="1"/>
  <c r="M126" i="9" s="1"/>
  <c r="N126" i="9" a="1"/>
  <c r="N126" i="9" s="1"/>
  <c r="O126" i="9" a="1"/>
  <c r="O126" i="9" s="1"/>
  <c r="P126" i="9" a="1"/>
  <c r="P126" i="9" s="1"/>
  <c r="Q126" i="9" a="1"/>
  <c r="Q126" i="9" s="1"/>
  <c r="R126" i="9" a="1"/>
  <c r="R126" i="9" s="1"/>
  <c r="S126" i="9" a="1"/>
  <c r="S126" i="9" s="1"/>
  <c r="J127" i="9" a="1"/>
  <c r="J127" i="9" s="1"/>
  <c r="M127" i="9" a="1"/>
  <c r="M127" i="9" s="1"/>
  <c r="N127" i="9" a="1"/>
  <c r="N127" i="9" s="1"/>
  <c r="O127" i="9" a="1"/>
  <c r="O127" i="9" s="1"/>
  <c r="P127" i="9" a="1"/>
  <c r="P127" i="9" s="1"/>
  <c r="Q127" i="9" a="1"/>
  <c r="Q127" i="9" s="1"/>
  <c r="R127" i="9" a="1"/>
  <c r="R127" i="9" s="1"/>
  <c r="S127" i="9" a="1"/>
  <c r="S127" i="9" s="1"/>
  <c r="J128" i="9" a="1"/>
  <c r="J128" i="9" s="1"/>
  <c r="M128" i="9" a="1"/>
  <c r="M128" i="9" s="1"/>
  <c r="N128" i="9" a="1"/>
  <c r="N128" i="9" s="1"/>
  <c r="O128" i="9" a="1"/>
  <c r="O128" i="9" s="1"/>
  <c r="P128" i="9" a="1"/>
  <c r="P128" i="9" s="1"/>
  <c r="Q128" i="9" a="1"/>
  <c r="Q128" i="9" s="1"/>
  <c r="R128" i="9" a="1"/>
  <c r="R128" i="9" s="1"/>
  <c r="S128" i="9" a="1"/>
  <c r="S128" i="9" s="1"/>
  <c r="J129" i="9" a="1"/>
  <c r="J129" i="9" s="1"/>
  <c r="M129" i="9" a="1"/>
  <c r="M129" i="9" s="1"/>
  <c r="N129" i="9" a="1"/>
  <c r="N129" i="9" s="1"/>
  <c r="O129" i="9" a="1"/>
  <c r="O129" i="9" s="1"/>
  <c r="P129" i="9" a="1"/>
  <c r="P129" i="9" s="1"/>
  <c r="Q129" i="9" a="1"/>
  <c r="Q129" i="9" s="1"/>
  <c r="R129" i="9" a="1"/>
  <c r="R129" i="9" s="1"/>
  <c r="S129" i="9" a="1"/>
  <c r="S129" i="9" s="1"/>
  <c r="J130" i="9" a="1"/>
  <c r="J130" i="9" s="1"/>
  <c r="M130" i="9" a="1"/>
  <c r="M130" i="9" s="1"/>
  <c r="N130" i="9" a="1"/>
  <c r="N130" i="9" s="1"/>
  <c r="O130" i="9" a="1"/>
  <c r="O130" i="9" s="1"/>
  <c r="P130" i="9" a="1"/>
  <c r="P130" i="9" s="1"/>
  <c r="Q130" i="9" a="1"/>
  <c r="Q130" i="9" s="1"/>
  <c r="R130" i="9" a="1"/>
  <c r="R130" i="9" s="1"/>
  <c r="S130" i="9" a="1"/>
  <c r="S130" i="9" s="1"/>
  <c r="J131" i="9" a="1"/>
  <c r="J131" i="9" s="1"/>
  <c r="M131" i="9" a="1"/>
  <c r="M131" i="9" s="1"/>
  <c r="N131" i="9" a="1"/>
  <c r="N131" i="9" s="1"/>
  <c r="O131" i="9" a="1"/>
  <c r="O131" i="9" s="1"/>
  <c r="P131" i="9" a="1"/>
  <c r="P131" i="9" s="1"/>
  <c r="Q131" i="9" a="1"/>
  <c r="Q131" i="9" s="1"/>
  <c r="R131" i="9" a="1"/>
  <c r="R131" i="9" s="1"/>
  <c r="S131" i="9" a="1"/>
  <c r="S131" i="9" s="1"/>
  <c r="J132" i="9" a="1"/>
  <c r="J132" i="9" s="1"/>
  <c r="M132" i="9" a="1"/>
  <c r="M132" i="9" s="1"/>
  <c r="N132" i="9" a="1"/>
  <c r="N132" i="9" s="1"/>
  <c r="O132" i="9" a="1"/>
  <c r="O132" i="9" s="1"/>
  <c r="P132" i="9" a="1"/>
  <c r="P132" i="9" s="1"/>
  <c r="Q132" i="9" a="1"/>
  <c r="Q132" i="9" s="1"/>
  <c r="R132" i="9" a="1"/>
  <c r="R132" i="9" s="1"/>
  <c r="S132" i="9" a="1"/>
  <c r="S132" i="9" s="1"/>
  <c r="J133" i="9" a="1"/>
  <c r="J133" i="9" s="1"/>
  <c r="M133" i="9" a="1"/>
  <c r="M133" i="9" s="1"/>
  <c r="N133" i="9" a="1"/>
  <c r="N133" i="9" s="1"/>
  <c r="O133" i="9" a="1"/>
  <c r="O133" i="9" s="1"/>
  <c r="P133" i="9" a="1"/>
  <c r="P133" i="9" s="1"/>
  <c r="Q133" i="9" a="1"/>
  <c r="Q133" i="9" s="1"/>
  <c r="R133" i="9" a="1"/>
  <c r="R133" i="9" s="1"/>
  <c r="S133" i="9" a="1"/>
  <c r="S133" i="9" s="1"/>
  <c r="J134" i="9" a="1"/>
  <c r="J134" i="9" s="1"/>
  <c r="M134" i="9" a="1"/>
  <c r="M134" i="9" s="1"/>
  <c r="N134" i="9" a="1"/>
  <c r="N134" i="9" s="1"/>
  <c r="O134" i="9" a="1"/>
  <c r="O134" i="9" s="1"/>
  <c r="P134" i="9" a="1"/>
  <c r="P134" i="9" s="1"/>
  <c r="Q134" i="9" a="1"/>
  <c r="Q134" i="9" s="1"/>
  <c r="R134" i="9" a="1"/>
  <c r="R134" i="9" s="1"/>
  <c r="S134" i="9" a="1"/>
  <c r="S134" i="9" s="1"/>
  <c r="J135" i="9" a="1"/>
  <c r="J135" i="9" s="1"/>
  <c r="M135" i="9" a="1"/>
  <c r="M135" i="9" s="1"/>
  <c r="N135" i="9" a="1"/>
  <c r="N135" i="9" s="1"/>
  <c r="O135" i="9" a="1"/>
  <c r="O135" i="9" s="1"/>
  <c r="P135" i="9" a="1"/>
  <c r="P135" i="9" s="1"/>
  <c r="Q135" i="9" a="1"/>
  <c r="Q135" i="9" s="1"/>
  <c r="R135" i="9" a="1"/>
  <c r="R135" i="9" s="1"/>
  <c r="S135" i="9" a="1"/>
  <c r="S135" i="9" s="1"/>
  <c r="J136" i="9" a="1"/>
  <c r="J136" i="9" s="1"/>
  <c r="M136" i="9" a="1"/>
  <c r="M136" i="9" s="1"/>
  <c r="N136" i="9" a="1"/>
  <c r="N136" i="9" s="1"/>
  <c r="O136" i="9" a="1"/>
  <c r="O136" i="9" s="1"/>
  <c r="P136" i="9" a="1"/>
  <c r="P136" i="9" s="1"/>
  <c r="Q136" i="9" a="1"/>
  <c r="Q136" i="9" s="1"/>
  <c r="R136" i="9" a="1"/>
  <c r="R136" i="9" s="1"/>
  <c r="S136" i="9" a="1"/>
  <c r="S136" i="9" s="1"/>
  <c r="J137" i="9" a="1"/>
  <c r="J137" i="9" s="1"/>
  <c r="M137" i="9" a="1"/>
  <c r="M137" i="9" s="1"/>
  <c r="N137" i="9" a="1"/>
  <c r="N137" i="9" s="1"/>
  <c r="O137" i="9" a="1"/>
  <c r="O137" i="9" s="1"/>
  <c r="P137" i="9" a="1"/>
  <c r="P137" i="9" s="1"/>
  <c r="Q137" i="9" a="1"/>
  <c r="Q137" i="9" s="1"/>
  <c r="R137" i="9" a="1"/>
  <c r="R137" i="9" s="1"/>
  <c r="S137" i="9" a="1"/>
  <c r="S137" i="9" s="1"/>
  <c r="J138" i="9" a="1"/>
  <c r="J138" i="9" s="1"/>
  <c r="M138" i="9" a="1"/>
  <c r="M138" i="9" s="1"/>
  <c r="N138" i="9" a="1"/>
  <c r="N138" i="9" s="1"/>
  <c r="O138" i="9" a="1"/>
  <c r="O138" i="9" s="1"/>
  <c r="P138" i="9" a="1"/>
  <c r="P138" i="9" s="1"/>
  <c r="Q138" i="9" a="1"/>
  <c r="Q138" i="9" s="1"/>
  <c r="R138" i="9" a="1"/>
  <c r="R138" i="9" s="1"/>
  <c r="S138" i="9" a="1"/>
  <c r="S138" i="9" s="1"/>
  <c r="J139" i="9" a="1"/>
  <c r="J139" i="9" s="1"/>
  <c r="M139" i="9" a="1"/>
  <c r="M139" i="9" s="1"/>
  <c r="N139" i="9" a="1"/>
  <c r="N139" i="9" s="1"/>
  <c r="O139" i="9" a="1"/>
  <c r="O139" i="9" s="1"/>
  <c r="P139" i="9" a="1"/>
  <c r="P139" i="9" s="1"/>
  <c r="Q139" i="9" a="1"/>
  <c r="Q139" i="9" s="1"/>
  <c r="R139" i="9" a="1"/>
  <c r="R139" i="9" s="1"/>
  <c r="S139" i="9" a="1"/>
  <c r="S139" i="9" s="1"/>
  <c r="J140" i="9" a="1"/>
  <c r="J140" i="9" s="1"/>
  <c r="M140" i="9" a="1"/>
  <c r="M140" i="9" s="1"/>
  <c r="N140" i="9" a="1"/>
  <c r="N140" i="9" s="1"/>
  <c r="O140" i="9" a="1"/>
  <c r="O140" i="9" s="1"/>
  <c r="P140" i="9" a="1"/>
  <c r="P140" i="9" s="1"/>
  <c r="Q140" i="9" a="1"/>
  <c r="Q140" i="9" s="1"/>
  <c r="R140" i="9" a="1"/>
  <c r="R140" i="9" s="1"/>
  <c r="S140" i="9" a="1"/>
  <c r="S140" i="9" s="1"/>
  <c r="J141" i="9" a="1"/>
  <c r="J141" i="9" s="1"/>
  <c r="M141" i="9" a="1"/>
  <c r="M141" i="9" s="1"/>
  <c r="N141" i="9" a="1"/>
  <c r="N141" i="9" s="1"/>
  <c r="O141" i="9" a="1"/>
  <c r="O141" i="9" s="1"/>
  <c r="P141" i="9" a="1"/>
  <c r="P141" i="9" s="1"/>
  <c r="Q141" i="9" a="1"/>
  <c r="Q141" i="9" s="1"/>
  <c r="R141" i="9" a="1"/>
  <c r="R141" i="9" s="1"/>
  <c r="S141" i="9" a="1"/>
  <c r="S141" i="9" s="1"/>
  <c r="J142" i="9" a="1"/>
  <c r="J142" i="9" s="1"/>
  <c r="M142" i="9" a="1"/>
  <c r="M142" i="9" s="1"/>
  <c r="N142" i="9" a="1"/>
  <c r="N142" i="9" s="1"/>
  <c r="O142" i="9" a="1"/>
  <c r="O142" i="9" s="1"/>
  <c r="P142" i="9" a="1"/>
  <c r="P142" i="9" s="1"/>
  <c r="Q142" i="9" a="1"/>
  <c r="Q142" i="9" s="1"/>
  <c r="R142" i="9" a="1"/>
  <c r="R142" i="9" s="1"/>
  <c r="S142" i="9" a="1"/>
  <c r="S142" i="9" s="1"/>
  <c r="J143" i="9" a="1"/>
  <c r="J143" i="9" s="1"/>
  <c r="M143" i="9" a="1"/>
  <c r="M143" i="9" s="1"/>
  <c r="N143" i="9" a="1"/>
  <c r="N143" i="9" s="1"/>
  <c r="O143" i="9" a="1"/>
  <c r="O143" i="9" s="1"/>
  <c r="P143" i="9" a="1"/>
  <c r="P143" i="9" s="1"/>
  <c r="Q143" i="9" a="1"/>
  <c r="Q143" i="9" s="1"/>
  <c r="R143" i="9" a="1"/>
  <c r="R143" i="9" s="1"/>
  <c r="S143" i="9" a="1"/>
  <c r="S143" i="9" s="1"/>
  <c r="J144" i="9" a="1"/>
  <c r="J144" i="9" s="1"/>
  <c r="M144" i="9" a="1"/>
  <c r="M144" i="9" s="1"/>
  <c r="N144" i="9" a="1"/>
  <c r="N144" i="9" s="1"/>
  <c r="O144" i="9" a="1"/>
  <c r="O144" i="9" s="1"/>
  <c r="P144" i="9" a="1"/>
  <c r="P144" i="9" s="1"/>
  <c r="Q144" i="9" a="1"/>
  <c r="Q144" i="9" s="1"/>
  <c r="R144" i="9" a="1"/>
  <c r="R144" i="9" s="1"/>
  <c r="S144" i="9" a="1"/>
  <c r="S144" i="9" s="1"/>
  <c r="J145" i="9" a="1"/>
  <c r="J145" i="9" s="1"/>
  <c r="M145" i="9" a="1"/>
  <c r="M145" i="9" s="1"/>
  <c r="N145" i="9" a="1"/>
  <c r="N145" i="9" s="1"/>
  <c r="O145" i="9" a="1"/>
  <c r="O145" i="9" s="1"/>
  <c r="P145" i="9" a="1"/>
  <c r="P145" i="9" s="1"/>
  <c r="Q145" i="9" a="1"/>
  <c r="Q145" i="9" s="1"/>
  <c r="R145" i="9" a="1"/>
  <c r="R145" i="9" s="1"/>
  <c r="S145" i="9" a="1"/>
  <c r="S145" i="9" s="1"/>
  <c r="J146" i="9" a="1"/>
  <c r="J146" i="9" s="1"/>
  <c r="M146" i="9" a="1"/>
  <c r="M146" i="9" s="1"/>
  <c r="N146" i="9" a="1"/>
  <c r="N146" i="9" s="1"/>
  <c r="O146" i="9" a="1"/>
  <c r="O146" i="9" s="1"/>
  <c r="P146" i="9" a="1"/>
  <c r="P146" i="9" s="1"/>
  <c r="Q146" i="9" a="1"/>
  <c r="Q146" i="9" s="1"/>
  <c r="R146" i="9" a="1"/>
  <c r="R146" i="9" s="1"/>
  <c r="S146" i="9" a="1"/>
  <c r="S146" i="9" s="1"/>
  <c r="J147" i="9" a="1"/>
  <c r="J147" i="9" s="1"/>
  <c r="M147" i="9" a="1"/>
  <c r="M147" i="9" s="1"/>
  <c r="N147" i="9" a="1"/>
  <c r="N147" i="9" s="1"/>
  <c r="O147" i="9" a="1"/>
  <c r="O147" i="9" s="1"/>
  <c r="P147" i="9" a="1"/>
  <c r="P147" i="9" s="1"/>
  <c r="Q147" i="9" a="1"/>
  <c r="Q147" i="9" s="1"/>
  <c r="R147" i="9" a="1"/>
  <c r="R147" i="9" s="1"/>
  <c r="S147" i="9" a="1"/>
  <c r="S147" i="9" s="1"/>
  <c r="J148" i="9" a="1"/>
  <c r="J148" i="9" s="1"/>
  <c r="M148" i="9" a="1"/>
  <c r="M148" i="9" s="1"/>
  <c r="N148" i="9" a="1"/>
  <c r="N148" i="9" s="1"/>
  <c r="O148" i="9" a="1"/>
  <c r="O148" i="9" s="1"/>
  <c r="P148" i="9" a="1"/>
  <c r="P148" i="9" s="1"/>
  <c r="Q148" i="9" a="1"/>
  <c r="Q148" i="9" s="1"/>
  <c r="R148" i="9" a="1"/>
  <c r="R148" i="9" s="1"/>
  <c r="S148" i="9" a="1"/>
  <c r="S148" i="9" s="1"/>
  <c r="J149" i="9" a="1"/>
  <c r="J149" i="9" s="1"/>
  <c r="M149" i="9" a="1"/>
  <c r="M149" i="9" s="1"/>
  <c r="N149" i="9" a="1"/>
  <c r="N149" i="9" s="1"/>
  <c r="O149" i="9" a="1"/>
  <c r="O149" i="9" s="1"/>
  <c r="P149" i="9" a="1"/>
  <c r="P149" i="9" s="1"/>
  <c r="Q149" i="9" a="1"/>
  <c r="Q149" i="9" s="1"/>
  <c r="R149" i="9" a="1"/>
  <c r="R149" i="9" s="1"/>
  <c r="S149" i="9" a="1"/>
  <c r="S149" i="9" s="1"/>
  <c r="J150" i="9" a="1"/>
  <c r="J150" i="9" s="1"/>
  <c r="M150" i="9" a="1"/>
  <c r="M150" i="9" s="1"/>
  <c r="N150" i="9" a="1"/>
  <c r="N150" i="9" s="1"/>
  <c r="O150" i="9" a="1"/>
  <c r="O150" i="9" s="1"/>
  <c r="P150" i="9" a="1"/>
  <c r="P150" i="9" s="1"/>
  <c r="Q150" i="9" a="1"/>
  <c r="Q150" i="9" s="1"/>
  <c r="R150" i="9" a="1"/>
  <c r="R150" i="9" s="1"/>
  <c r="S150" i="9" a="1"/>
  <c r="S150" i="9" s="1"/>
  <c r="J151" i="9" a="1"/>
  <c r="J151" i="9" s="1"/>
  <c r="M151" i="9" a="1"/>
  <c r="M151" i="9" s="1"/>
  <c r="N151" i="9" a="1"/>
  <c r="N151" i="9" s="1"/>
  <c r="O151" i="9" a="1"/>
  <c r="O151" i="9" s="1"/>
  <c r="P151" i="9" a="1"/>
  <c r="P151" i="9" s="1"/>
  <c r="Q151" i="9" a="1"/>
  <c r="Q151" i="9" s="1"/>
  <c r="R151" i="9" a="1"/>
  <c r="R151" i="9" s="1"/>
  <c r="S151" i="9" a="1"/>
  <c r="S151" i="9" s="1"/>
  <c r="J152" i="9" a="1"/>
  <c r="J152" i="9" s="1"/>
  <c r="M152" i="9" a="1"/>
  <c r="M152" i="9" s="1"/>
  <c r="N152" i="9" a="1"/>
  <c r="N152" i="9" s="1"/>
  <c r="O152" i="9" a="1"/>
  <c r="O152" i="9" s="1"/>
  <c r="P152" i="9" a="1"/>
  <c r="P152" i="9" s="1"/>
  <c r="Q152" i="9" a="1"/>
  <c r="Q152" i="9" s="1"/>
  <c r="R152" i="9" a="1"/>
  <c r="R152" i="9" s="1"/>
  <c r="S152" i="9" a="1"/>
  <c r="S152" i="9" s="1"/>
  <c r="J153" i="9" a="1"/>
  <c r="J153" i="9" s="1"/>
  <c r="M153" i="9" a="1"/>
  <c r="M153" i="9" s="1"/>
  <c r="N153" i="9" a="1"/>
  <c r="N153" i="9" s="1"/>
  <c r="O153" i="9" a="1"/>
  <c r="O153" i="9" s="1"/>
  <c r="P153" i="9" a="1"/>
  <c r="P153" i="9" s="1"/>
  <c r="Q153" i="9" a="1"/>
  <c r="Q153" i="9" s="1"/>
  <c r="R153" i="9" a="1"/>
  <c r="R153" i="9" s="1"/>
  <c r="S153" i="9" a="1"/>
  <c r="S153" i="9" s="1"/>
  <c r="J154" i="9" a="1"/>
  <c r="J154" i="9" s="1"/>
  <c r="M154" i="9" a="1"/>
  <c r="M154" i="9" s="1"/>
  <c r="N154" i="9" a="1"/>
  <c r="N154" i="9" s="1"/>
  <c r="O154" i="9" a="1"/>
  <c r="O154" i="9" s="1"/>
  <c r="P154" i="9" a="1"/>
  <c r="P154" i="9" s="1"/>
  <c r="Q154" i="9" a="1"/>
  <c r="Q154" i="9" s="1"/>
  <c r="R154" i="9" a="1"/>
  <c r="R154" i="9" s="1"/>
  <c r="S154" i="9" a="1"/>
  <c r="S154" i="9" s="1"/>
  <c r="J155" i="9" a="1"/>
  <c r="J155" i="9" s="1"/>
  <c r="M155" i="9" a="1"/>
  <c r="M155" i="9" s="1"/>
  <c r="N155" i="9" a="1"/>
  <c r="N155" i="9" s="1"/>
  <c r="O155" i="9" a="1"/>
  <c r="O155" i="9" s="1"/>
  <c r="P155" i="9" a="1"/>
  <c r="P155" i="9" s="1"/>
  <c r="Q155" i="9" a="1"/>
  <c r="Q155" i="9" s="1"/>
  <c r="R155" i="9" a="1"/>
  <c r="R155" i="9" s="1"/>
  <c r="S155" i="9" a="1"/>
  <c r="S155" i="9" s="1"/>
  <c r="J156" i="9" a="1"/>
  <c r="J156" i="9" s="1"/>
  <c r="M156" i="9" a="1"/>
  <c r="M156" i="9" s="1"/>
  <c r="N156" i="9" a="1"/>
  <c r="N156" i="9" s="1"/>
  <c r="O156" i="9" a="1"/>
  <c r="O156" i="9" s="1"/>
  <c r="P156" i="9" a="1"/>
  <c r="P156" i="9" s="1"/>
  <c r="Q156" i="9" a="1"/>
  <c r="Q156" i="9" s="1"/>
  <c r="R156" i="9" a="1"/>
  <c r="R156" i="9" s="1"/>
  <c r="S156" i="9" a="1"/>
  <c r="S156" i="9" s="1"/>
  <c r="J157" i="9" a="1"/>
  <c r="J157" i="9" s="1"/>
  <c r="M157" i="9" a="1"/>
  <c r="M157" i="9" s="1"/>
  <c r="N157" i="9" a="1"/>
  <c r="N157" i="9" s="1"/>
  <c r="O157" i="9" a="1"/>
  <c r="O157" i="9" s="1"/>
  <c r="P157" i="9" a="1"/>
  <c r="P157" i="9" s="1"/>
  <c r="Q157" i="9" a="1"/>
  <c r="Q157" i="9" s="1"/>
  <c r="R157" i="9" a="1"/>
  <c r="R157" i="9" s="1"/>
  <c r="S157" i="9" a="1"/>
  <c r="S157" i="9" s="1"/>
  <c r="J158" i="9" a="1"/>
  <c r="J158" i="9" s="1"/>
  <c r="M158" i="9" a="1"/>
  <c r="M158" i="9" s="1"/>
  <c r="N158" i="9" a="1"/>
  <c r="N158" i="9" s="1"/>
  <c r="O158" i="9" a="1"/>
  <c r="O158" i="9" s="1"/>
  <c r="P158" i="9" a="1"/>
  <c r="P158" i="9" s="1"/>
  <c r="Q158" i="9" a="1"/>
  <c r="Q158" i="9" s="1"/>
  <c r="R158" i="9" a="1"/>
  <c r="R158" i="9" s="1"/>
  <c r="S158" i="9" a="1"/>
  <c r="S158" i="9" s="1"/>
  <c r="J159" i="9" a="1"/>
  <c r="J159" i="9" s="1"/>
  <c r="M159" i="9" a="1"/>
  <c r="M159" i="9" s="1"/>
  <c r="N159" i="9" a="1"/>
  <c r="N159" i="9" s="1"/>
  <c r="O159" i="9" a="1"/>
  <c r="O159" i="9" s="1"/>
  <c r="P159" i="9" a="1"/>
  <c r="P159" i="9" s="1"/>
  <c r="Q159" i="9" a="1"/>
  <c r="Q159" i="9" s="1"/>
  <c r="R159" i="9" a="1"/>
  <c r="R159" i="9" s="1"/>
  <c r="S159" i="9" a="1"/>
  <c r="S159" i="9" s="1"/>
  <c r="J160" i="9" a="1"/>
  <c r="J160" i="9" s="1"/>
  <c r="M160" i="9" a="1"/>
  <c r="M160" i="9" s="1"/>
  <c r="N160" i="9" a="1"/>
  <c r="N160" i="9" s="1"/>
  <c r="O160" i="9" a="1"/>
  <c r="O160" i="9" s="1"/>
  <c r="P160" i="9" a="1"/>
  <c r="P160" i="9" s="1"/>
  <c r="Q160" i="9" a="1"/>
  <c r="Q160" i="9" s="1"/>
  <c r="R160" i="9" a="1"/>
  <c r="R160" i="9" s="1"/>
  <c r="S160" i="9" a="1"/>
  <c r="S160" i="9" s="1"/>
  <c r="J161" i="9" a="1"/>
  <c r="J161" i="9" s="1"/>
  <c r="M161" i="9" a="1"/>
  <c r="M161" i="9" s="1"/>
  <c r="N161" i="9" a="1"/>
  <c r="N161" i="9" s="1"/>
  <c r="O161" i="9" a="1"/>
  <c r="O161" i="9" s="1"/>
  <c r="P161" i="9" a="1"/>
  <c r="P161" i="9" s="1"/>
  <c r="Q161" i="9" a="1"/>
  <c r="Q161" i="9" s="1"/>
  <c r="R161" i="9" a="1"/>
  <c r="R161" i="9" s="1"/>
  <c r="S161" i="9" a="1"/>
  <c r="S161" i="9" s="1"/>
  <c r="J162" i="9" a="1"/>
  <c r="J162" i="9" s="1"/>
  <c r="M162" i="9" a="1"/>
  <c r="M162" i="9" s="1"/>
  <c r="N162" i="9" a="1"/>
  <c r="N162" i="9" s="1"/>
  <c r="O162" i="9" a="1"/>
  <c r="O162" i="9" s="1"/>
  <c r="P162" i="9" a="1"/>
  <c r="P162" i="9" s="1"/>
  <c r="Q162" i="9" a="1"/>
  <c r="Q162" i="9" s="1"/>
  <c r="R162" i="9" a="1"/>
  <c r="R162" i="9" s="1"/>
  <c r="S162" i="9" a="1"/>
  <c r="S162" i="9" s="1"/>
  <c r="J163" i="9" a="1"/>
  <c r="J163" i="9" s="1"/>
  <c r="M163" i="9" a="1"/>
  <c r="M163" i="9" s="1"/>
  <c r="N163" i="9" a="1"/>
  <c r="N163" i="9" s="1"/>
  <c r="O163" i="9" a="1"/>
  <c r="O163" i="9" s="1"/>
  <c r="P163" i="9" a="1"/>
  <c r="P163" i="9" s="1"/>
  <c r="Q163" i="9" a="1"/>
  <c r="Q163" i="9" s="1"/>
  <c r="R163" i="9" a="1"/>
  <c r="R163" i="9" s="1"/>
  <c r="S163" i="9" a="1"/>
  <c r="S163" i="9" s="1"/>
  <c r="J164" i="9" a="1"/>
  <c r="J164" i="9" s="1"/>
  <c r="M164" i="9" a="1"/>
  <c r="M164" i="9" s="1"/>
  <c r="N164" i="9" a="1"/>
  <c r="N164" i="9" s="1"/>
  <c r="O164" i="9" a="1"/>
  <c r="O164" i="9" s="1"/>
  <c r="P164" i="9" a="1"/>
  <c r="P164" i="9" s="1"/>
  <c r="Q164" i="9" a="1"/>
  <c r="Q164" i="9" s="1"/>
  <c r="R164" i="9" a="1"/>
  <c r="R164" i="9" s="1"/>
  <c r="S164" i="9" a="1"/>
  <c r="S164" i="9" s="1"/>
  <c r="J165" i="9" a="1"/>
  <c r="J165" i="9" s="1"/>
  <c r="M165" i="9" a="1"/>
  <c r="M165" i="9" s="1"/>
  <c r="N165" i="9" a="1"/>
  <c r="N165" i="9" s="1"/>
  <c r="O165" i="9" a="1"/>
  <c r="O165" i="9" s="1"/>
  <c r="P165" i="9" a="1"/>
  <c r="P165" i="9" s="1"/>
  <c r="Q165" i="9" a="1"/>
  <c r="Q165" i="9" s="1"/>
  <c r="R165" i="9" a="1"/>
  <c r="R165" i="9" s="1"/>
  <c r="S165" i="9" a="1"/>
  <c r="S165" i="9" s="1"/>
  <c r="J166" i="9" a="1"/>
  <c r="J166" i="9" s="1"/>
  <c r="M166" i="9" a="1"/>
  <c r="M166" i="9" s="1"/>
  <c r="N166" i="9" a="1"/>
  <c r="N166" i="9" s="1"/>
  <c r="O166" i="9" a="1"/>
  <c r="O166" i="9" s="1"/>
  <c r="P166" i="9" a="1"/>
  <c r="P166" i="9" s="1"/>
  <c r="Q166" i="9" a="1"/>
  <c r="Q166" i="9" s="1"/>
  <c r="R166" i="9" a="1"/>
  <c r="R166" i="9" s="1"/>
  <c r="S166" i="9" a="1"/>
  <c r="S166" i="9" s="1"/>
  <c r="J167" i="9" a="1"/>
  <c r="J167" i="9" s="1"/>
  <c r="M167" i="9" a="1"/>
  <c r="M167" i="9" s="1"/>
  <c r="N167" i="9" a="1"/>
  <c r="N167" i="9" s="1"/>
  <c r="O167" i="9" a="1"/>
  <c r="O167" i="9" s="1"/>
  <c r="P167" i="9" a="1"/>
  <c r="P167" i="9" s="1"/>
  <c r="Q167" i="9" a="1"/>
  <c r="Q167" i="9" s="1"/>
  <c r="R167" i="9" a="1"/>
  <c r="R167" i="9" s="1"/>
  <c r="S167" i="9" a="1"/>
  <c r="S167" i="9" s="1"/>
  <c r="J168" i="9" a="1"/>
  <c r="J168" i="9" s="1"/>
  <c r="M168" i="9" a="1"/>
  <c r="M168" i="9" s="1"/>
  <c r="N168" i="9" a="1"/>
  <c r="N168" i="9" s="1"/>
  <c r="O168" i="9" a="1"/>
  <c r="O168" i="9" s="1"/>
  <c r="P168" i="9" a="1"/>
  <c r="P168" i="9" s="1"/>
  <c r="Q168" i="9" a="1"/>
  <c r="Q168" i="9" s="1"/>
  <c r="R168" i="9" a="1"/>
  <c r="R168" i="9" s="1"/>
  <c r="S168" i="9" a="1"/>
  <c r="S168" i="9" s="1"/>
  <c r="J169" i="9" a="1"/>
  <c r="J169" i="9" s="1"/>
  <c r="M169" i="9" a="1"/>
  <c r="M169" i="9" s="1"/>
  <c r="N169" i="9" a="1"/>
  <c r="N169" i="9" s="1"/>
  <c r="O169" i="9" a="1"/>
  <c r="O169" i="9" s="1"/>
  <c r="P169" i="9" a="1"/>
  <c r="P169" i="9" s="1"/>
  <c r="Q169" i="9" a="1"/>
  <c r="Q169" i="9" s="1"/>
  <c r="R169" i="9" a="1"/>
  <c r="R169" i="9" s="1"/>
  <c r="S169" i="9" a="1"/>
  <c r="S169" i="9" s="1"/>
  <c r="J170" i="9" a="1"/>
  <c r="J170" i="9" s="1"/>
  <c r="M170" i="9" a="1"/>
  <c r="M170" i="9" s="1"/>
  <c r="N170" i="9" a="1"/>
  <c r="N170" i="9" s="1"/>
  <c r="O170" i="9" a="1"/>
  <c r="O170" i="9" s="1"/>
  <c r="P170" i="9" a="1"/>
  <c r="P170" i="9" s="1"/>
  <c r="Q170" i="9" a="1"/>
  <c r="Q170" i="9" s="1"/>
  <c r="R170" i="9" a="1"/>
  <c r="R170" i="9" s="1"/>
  <c r="S170" i="9" a="1"/>
  <c r="S170" i="9" s="1"/>
  <c r="J171" i="9" a="1"/>
  <c r="J171" i="9" s="1"/>
  <c r="M171" i="9" a="1"/>
  <c r="M171" i="9" s="1"/>
  <c r="N171" i="9" a="1"/>
  <c r="N171" i="9" s="1"/>
  <c r="O171" i="9" a="1"/>
  <c r="O171" i="9" s="1"/>
  <c r="P171" i="9" a="1"/>
  <c r="P171" i="9" s="1"/>
  <c r="Q171" i="9" a="1"/>
  <c r="Q171" i="9" s="1"/>
  <c r="R171" i="9" a="1"/>
  <c r="R171" i="9" s="1"/>
  <c r="S171" i="9" a="1"/>
  <c r="S171" i="9" s="1"/>
  <c r="J172" i="9" a="1"/>
  <c r="J172" i="9" s="1"/>
  <c r="M172" i="9" a="1"/>
  <c r="M172" i="9" s="1"/>
  <c r="N172" i="9" a="1"/>
  <c r="N172" i="9" s="1"/>
  <c r="O172" i="9" a="1"/>
  <c r="O172" i="9" s="1"/>
  <c r="P172" i="9" a="1"/>
  <c r="P172" i="9" s="1"/>
  <c r="Q172" i="9" a="1"/>
  <c r="Q172" i="9" s="1"/>
  <c r="R172" i="9" a="1"/>
  <c r="R172" i="9" s="1"/>
  <c r="S172" i="9" a="1"/>
  <c r="S172" i="9" s="1"/>
  <c r="J173" i="9" a="1"/>
  <c r="J173" i="9" s="1"/>
  <c r="M173" i="9" a="1"/>
  <c r="M173" i="9" s="1"/>
  <c r="N173" i="9" a="1"/>
  <c r="N173" i="9" s="1"/>
  <c r="O173" i="9" a="1"/>
  <c r="O173" i="9" s="1"/>
  <c r="P173" i="9" a="1"/>
  <c r="P173" i="9" s="1"/>
  <c r="Q173" i="9" a="1"/>
  <c r="Q173" i="9" s="1"/>
  <c r="R173" i="9" a="1"/>
  <c r="R173" i="9" s="1"/>
  <c r="S173" i="9" a="1"/>
  <c r="S173" i="9" s="1"/>
  <c r="J174" i="9" a="1"/>
  <c r="J174" i="9" s="1"/>
  <c r="M174" i="9" a="1"/>
  <c r="M174" i="9" s="1"/>
  <c r="N174" i="9" a="1"/>
  <c r="N174" i="9" s="1"/>
  <c r="O174" i="9" a="1"/>
  <c r="O174" i="9" s="1"/>
  <c r="P174" i="9" a="1"/>
  <c r="P174" i="9" s="1"/>
  <c r="Q174" i="9" a="1"/>
  <c r="Q174" i="9" s="1"/>
  <c r="R174" i="9" a="1"/>
  <c r="R174" i="9" s="1"/>
  <c r="S174" i="9" a="1"/>
  <c r="S174" i="9" s="1"/>
  <c r="J175" i="9" a="1"/>
  <c r="J175" i="9" s="1"/>
  <c r="M175" i="9" a="1"/>
  <c r="M175" i="9" s="1"/>
  <c r="N175" i="9" a="1"/>
  <c r="N175" i="9" s="1"/>
  <c r="O175" i="9" a="1"/>
  <c r="O175" i="9" s="1"/>
  <c r="P175" i="9" a="1"/>
  <c r="P175" i="9" s="1"/>
  <c r="Q175" i="9" a="1"/>
  <c r="Q175" i="9" s="1"/>
  <c r="R175" i="9" a="1"/>
  <c r="R175" i="9" s="1"/>
  <c r="S175" i="9" a="1"/>
  <c r="S175" i="9" s="1"/>
  <c r="J176" i="9" a="1"/>
  <c r="J176" i="9" s="1"/>
  <c r="M176" i="9" a="1"/>
  <c r="M176" i="9" s="1"/>
  <c r="N176" i="9" a="1"/>
  <c r="N176" i="9" s="1"/>
  <c r="O176" i="9" a="1"/>
  <c r="O176" i="9" s="1"/>
  <c r="P176" i="9" a="1"/>
  <c r="P176" i="9" s="1"/>
  <c r="Q176" i="9" a="1"/>
  <c r="Q176" i="9" s="1"/>
  <c r="R176" i="9" a="1"/>
  <c r="R176" i="9" s="1"/>
  <c r="S176" i="9" a="1"/>
  <c r="S176" i="9" s="1"/>
  <c r="J177" i="9" a="1"/>
  <c r="J177" i="9" s="1"/>
  <c r="M177" i="9" a="1"/>
  <c r="M177" i="9" s="1"/>
  <c r="N177" i="9" a="1"/>
  <c r="N177" i="9" s="1"/>
  <c r="O177" i="9" a="1"/>
  <c r="O177" i="9" s="1"/>
  <c r="P177" i="9" a="1"/>
  <c r="P177" i="9" s="1"/>
  <c r="Q177" i="9" a="1"/>
  <c r="Q177" i="9" s="1"/>
  <c r="R177" i="9" a="1"/>
  <c r="R177" i="9" s="1"/>
  <c r="S177" i="9" a="1"/>
  <c r="S177" i="9" s="1"/>
  <c r="J178" i="9" a="1"/>
  <c r="J178" i="9" s="1"/>
  <c r="M178" i="9" a="1"/>
  <c r="M178" i="9" s="1"/>
  <c r="N178" i="9" a="1"/>
  <c r="N178" i="9" s="1"/>
  <c r="O178" i="9" a="1"/>
  <c r="O178" i="9" s="1"/>
  <c r="P178" i="9" a="1"/>
  <c r="P178" i="9" s="1"/>
  <c r="Q178" i="9" a="1"/>
  <c r="Q178" i="9" s="1"/>
  <c r="R178" i="9" a="1"/>
  <c r="R178" i="9" s="1"/>
  <c r="S178" i="9" a="1"/>
  <c r="S178" i="9" s="1"/>
  <c r="J179" i="9" a="1"/>
  <c r="J179" i="9" s="1"/>
  <c r="M179" i="9" a="1"/>
  <c r="M179" i="9" s="1"/>
  <c r="N179" i="9" a="1"/>
  <c r="N179" i="9" s="1"/>
  <c r="O179" i="9" a="1"/>
  <c r="O179" i="9" s="1"/>
  <c r="P179" i="9" a="1"/>
  <c r="P179" i="9" s="1"/>
  <c r="Q179" i="9" a="1"/>
  <c r="Q179" i="9" s="1"/>
  <c r="R179" i="9" a="1"/>
  <c r="R179" i="9" s="1"/>
  <c r="S179" i="9" a="1"/>
  <c r="S179" i="9" s="1"/>
  <c r="J180" i="9" a="1"/>
  <c r="J180" i="9" s="1"/>
  <c r="M180" i="9" a="1"/>
  <c r="M180" i="9" s="1"/>
  <c r="N180" i="9" a="1"/>
  <c r="N180" i="9" s="1"/>
  <c r="O180" i="9" a="1"/>
  <c r="O180" i="9" s="1"/>
  <c r="P180" i="9" a="1"/>
  <c r="P180" i="9" s="1"/>
  <c r="Q180" i="9" a="1"/>
  <c r="Q180" i="9" s="1"/>
  <c r="R180" i="9" a="1"/>
  <c r="R180" i="9" s="1"/>
  <c r="S180" i="9" a="1"/>
  <c r="S180" i="9" s="1"/>
  <c r="J181" i="9" a="1"/>
  <c r="J181" i="9" s="1"/>
  <c r="M181" i="9" a="1"/>
  <c r="M181" i="9" s="1"/>
  <c r="N181" i="9" a="1"/>
  <c r="N181" i="9" s="1"/>
  <c r="O181" i="9" a="1"/>
  <c r="O181" i="9" s="1"/>
  <c r="P181" i="9" a="1"/>
  <c r="P181" i="9" s="1"/>
  <c r="Q181" i="9" a="1"/>
  <c r="Q181" i="9" s="1"/>
  <c r="R181" i="9" a="1"/>
  <c r="R181" i="9" s="1"/>
  <c r="S181" i="9" a="1"/>
  <c r="S181" i="9" s="1"/>
  <c r="J182" i="9" a="1"/>
  <c r="J182" i="9" s="1"/>
  <c r="M182" i="9" a="1"/>
  <c r="M182" i="9" s="1"/>
  <c r="N182" i="9" a="1"/>
  <c r="N182" i="9" s="1"/>
  <c r="O182" i="9" a="1"/>
  <c r="O182" i="9" s="1"/>
  <c r="P182" i="9" a="1"/>
  <c r="P182" i="9" s="1"/>
  <c r="Q182" i="9" a="1"/>
  <c r="Q182" i="9" s="1"/>
  <c r="R182" i="9" a="1"/>
  <c r="R182" i="9" s="1"/>
  <c r="S182" i="9" a="1"/>
  <c r="S182" i="9" s="1"/>
  <c r="J183" i="9" a="1"/>
  <c r="J183" i="9" s="1"/>
  <c r="M183" i="9" a="1"/>
  <c r="M183" i="9" s="1"/>
  <c r="N183" i="9" a="1"/>
  <c r="N183" i="9" s="1"/>
  <c r="O183" i="9" a="1"/>
  <c r="O183" i="9" s="1"/>
  <c r="P183" i="9" a="1"/>
  <c r="P183" i="9" s="1"/>
  <c r="Q183" i="9" a="1"/>
  <c r="Q183" i="9" s="1"/>
  <c r="R183" i="9" a="1"/>
  <c r="R183" i="9" s="1"/>
  <c r="S183" i="9" a="1"/>
  <c r="S183" i="9" s="1"/>
  <c r="J184" i="9" a="1"/>
  <c r="J184" i="9" s="1"/>
  <c r="M184" i="9" a="1"/>
  <c r="M184" i="9" s="1"/>
  <c r="N184" i="9" a="1"/>
  <c r="N184" i="9" s="1"/>
  <c r="O184" i="9" a="1"/>
  <c r="O184" i="9" s="1"/>
  <c r="P184" i="9" a="1"/>
  <c r="P184" i="9" s="1"/>
  <c r="Q184" i="9" a="1"/>
  <c r="Q184" i="9" s="1"/>
  <c r="R184" i="9" a="1"/>
  <c r="R184" i="9" s="1"/>
  <c r="S184" i="9" a="1"/>
  <c r="S184" i="9" s="1"/>
  <c r="J185" i="9" a="1"/>
  <c r="J185" i="9" s="1"/>
  <c r="M185" i="9" a="1"/>
  <c r="M185" i="9" s="1"/>
  <c r="N185" i="9" a="1"/>
  <c r="N185" i="9" s="1"/>
  <c r="O185" i="9" a="1"/>
  <c r="O185" i="9" s="1"/>
  <c r="P185" i="9" a="1"/>
  <c r="P185" i="9" s="1"/>
  <c r="Q185" i="9" a="1"/>
  <c r="Q185" i="9" s="1"/>
  <c r="R185" i="9" a="1"/>
  <c r="R185" i="9" s="1"/>
  <c r="S185" i="9" a="1"/>
  <c r="S185" i="9" s="1"/>
  <c r="J186" i="9" a="1"/>
  <c r="J186" i="9" s="1"/>
  <c r="M186" i="9" a="1"/>
  <c r="M186" i="9" s="1"/>
  <c r="N186" i="9" a="1"/>
  <c r="N186" i="9" s="1"/>
  <c r="O186" i="9" a="1"/>
  <c r="O186" i="9" s="1"/>
  <c r="P186" i="9" a="1"/>
  <c r="P186" i="9" s="1"/>
  <c r="Q186" i="9" a="1"/>
  <c r="Q186" i="9" s="1"/>
  <c r="R186" i="9" a="1"/>
  <c r="R186" i="9" s="1"/>
  <c r="S186" i="9" a="1"/>
  <c r="S186" i="9" s="1"/>
  <c r="J187" i="9" a="1"/>
  <c r="J187" i="9" s="1"/>
  <c r="M187" i="9" a="1"/>
  <c r="M187" i="9" s="1"/>
  <c r="N187" i="9" a="1"/>
  <c r="N187" i="9" s="1"/>
  <c r="O187" i="9" a="1"/>
  <c r="O187" i="9" s="1"/>
  <c r="P187" i="9" a="1"/>
  <c r="P187" i="9" s="1"/>
  <c r="Q187" i="9" a="1"/>
  <c r="Q187" i="9" s="1"/>
  <c r="R187" i="9" a="1"/>
  <c r="R187" i="9" s="1"/>
  <c r="S187" i="9" a="1"/>
  <c r="S187" i="9" s="1"/>
  <c r="J188" i="9" a="1"/>
  <c r="J188" i="9" s="1"/>
  <c r="M188" i="9" a="1"/>
  <c r="M188" i="9" s="1"/>
  <c r="N188" i="9" a="1"/>
  <c r="N188" i="9" s="1"/>
  <c r="O188" i="9" a="1"/>
  <c r="O188" i="9" s="1"/>
  <c r="P188" i="9" a="1"/>
  <c r="P188" i="9" s="1"/>
  <c r="Q188" i="9" a="1"/>
  <c r="Q188" i="9" s="1"/>
  <c r="R188" i="9" a="1"/>
  <c r="R188" i="9" s="1"/>
  <c r="S188" i="9" a="1"/>
  <c r="S188" i="9" s="1"/>
  <c r="J189" i="9" a="1"/>
  <c r="J189" i="9" s="1"/>
  <c r="M189" i="9" a="1"/>
  <c r="M189" i="9" s="1"/>
  <c r="N189" i="9" a="1"/>
  <c r="N189" i="9" s="1"/>
  <c r="O189" i="9" a="1"/>
  <c r="O189" i="9" s="1"/>
  <c r="P189" i="9" a="1"/>
  <c r="P189" i="9" s="1"/>
  <c r="Q189" i="9" a="1"/>
  <c r="Q189" i="9" s="1"/>
  <c r="R189" i="9" a="1"/>
  <c r="R189" i="9" s="1"/>
  <c r="S189" i="9" a="1"/>
  <c r="S189" i="9" s="1"/>
  <c r="J190" i="9" a="1"/>
  <c r="J190" i="9" s="1"/>
  <c r="M190" i="9" a="1"/>
  <c r="M190" i="9" s="1"/>
  <c r="N190" i="9" a="1"/>
  <c r="N190" i="9" s="1"/>
  <c r="O190" i="9" a="1"/>
  <c r="O190" i="9" s="1"/>
  <c r="P190" i="9" a="1"/>
  <c r="P190" i="9" s="1"/>
  <c r="Q190" i="9" a="1"/>
  <c r="Q190" i="9" s="1"/>
  <c r="R190" i="9" a="1"/>
  <c r="R190" i="9" s="1"/>
  <c r="S190" i="9" a="1"/>
  <c r="S190" i="9" s="1"/>
  <c r="J191" i="9" a="1"/>
  <c r="J191" i="9" s="1"/>
  <c r="M191" i="9" a="1"/>
  <c r="M191" i="9" s="1"/>
  <c r="N191" i="9" a="1"/>
  <c r="N191" i="9" s="1"/>
  <c r="O191" i="9" a="1"/>
  <c r="O191" i="9" s="1"/>
  <c r="P191" i="9" a="1"/>
  <c r="P191" i="9" s="1"/>
  <c r="Q191" i="9" a="1"/>
  <c r="Q191" i="9" s="1"/>
  <c r="R191" i="9" a="1"/>
  <c r="R191" i="9" s="1"/>
  <c r="S191" i="9" a="1"/>
  <c r="S191" i="9" s="1"/>
  <c r="J192" i="9" a="1"/>
  <c r="J192" i="9" s="1"/>
  <c r="M192" i="9" a="1"/>
  <c r="M192" i="9" s="1"/>
  <c r="N192" i="9" a="1"/>
  <c r="N192" i="9" s="1"/>
  <c r="O192" i="9" a="1"/>
  <c r="O192" i="9" s="1"/>
  <c r="P192" i="9" a="1"/>
  <c r="P192" i="9" s="1"/>
  <c r="Q192" i="9" a="1"/>
  <c r="Q192" i="9" s="1"/>
  <c r="R192" i="9" a="1"/>
  <c r="R192" i="9" s="1"/>
  <c r="S192" i="9" a="1"/>
  <c r="S192" i="9" s="1"/>
  <c r="J193" i="9" a="1"/>
  <c r="J193" i="9" s="1"/>
  <c r="M193" i="9" a="1"/>
  <c r="M193" i="9" s="1"/>
  <c r="N193" i="9" a="1"/>
  <c r="N193" i="9" s="1"/>
  <c r="O193" i="9" a="1"/>
  <c r="O193" i="9" s="1"/>
  <c r="P193" i="9" a="1"/>
  <c r="P193" i="9" s="1"/>
  <c r="Q193" i="9" a="1"/>
  <c r="Q193" i="9" s="1"/>
  <c r="R193" i="9" a="1"/>
  <c r="R193" i="9" s="1"/>
  <c r="S193" i="9" a="1"/>
  <c r="S193" i="9" s="1"/>
  <c r="J194" i="9" a="1"/>
  <c r="J194" i="9" s="1"/>
  <c r="M194" i="9" a="1"/>
  <c r="M194" i="9" s="1"/>
  <c r="N194" i="9" a="1"/>
  <c r="N194" i="9" s="1"/>
  <c r="O194" i="9" a="1"/>
  <c r="O194" i="9" s="1"/>
  <c r="P194" i="9" a="1"/>
  <c r="P194" i="9" s="1"/>
  <c r="Q194" i="9" a="1"/>
  <c r="Q194" i="9" s="1"/>
  <c r="R194" i="9" a="1"/>
  <c r="R194" i="9" s="1"/>
  <c r="S194" i="9" a="1"/>
  <c r="S194" i="9" s="1"/>
  <c r="J195" i="9" a="1"/>
  <c r="J195" i="9" s="1"/>
  <c r="M195" i="9" a="1"/>
  <c r="M195" i="9" s="1"/>
  <c r="N195" i="9" a="1"/>
  <c r="N195" i="9" s="1"/>
  <c r="O195" i="9" a="1"/>
  <c r="O195" i="9" s="1"/>
  <c r="P195" i="9" a="1"/>
  <c r="P195" i="9" s="1"/>
  <c r="Q195" i="9" a="1"/>
  <c r="Q195" i="9" s="1"/>
  <c r="R195" i="9" a="1"/>
  <c r="R195" i="9" s="1"/>
  <c r="S195" i="9" a="1"/>
  <c r="S195" i="9" s="1"/>
  <c r="J196" i="9" a="1"/>
  <c r="J196" i="9" s="1"/>
  <c r="M196" i="9" a="1"/>
  <c r="M196" i="9" s="1"/>
  <c r="N196" i="9" a="1"/>
  <c r="N196" i="9" s="1"/>
  <c r="O196" i="9" a="1"/>
  <c r="O196" i="9" s="1"/>
  <c r="P196" i="9" a="1"/>
  <c r="P196" i="9" s="1"/>
  <c r="Q196" i="9" a="1"/>
  <c r="Q196" i="9" s="1"/>
  <c r="R196" i="9" a="1"/>
  <c r="R196" i="9" s="1"/>
  <c r="S196" i="9" a="1"/>
  <c r="S196" i="9" s="1"/>
  <c r="J197" i="9" a="1"/>
  <c r="J197" i="9" s="1"/>
  <c r="M197" i="9" a="1"/>
  <c r="M197" i="9" s="1"/>
  <c r="N197" i="9" a="1"/>
  <c r="N197" i="9" s="1"/>
  <c r="O197" i="9" a="1"/>
  <c r="O197" i="9" s="1"/>
  <c r="P197" i="9" a="1"/>
  <c r="P197" i="9" s="1"/>
  <c r="Q197" i="9" a="1"/>
  <c r="Q197" i="9" s="1"/>
  <c r="R197" i="9" a="1"/>
  <c r="R197" i="9" s="1"/>
  <c r="S197" i="9" a="1"/>
  <c r="S197" i="9" s="1"/>
  <c r="J198" i="9" a="1"/>
  <c r="J198" i="9" s="1"/>
  <c r="M198" i="9" a="1"/>
  <c r="M198" i="9" s="1"/>
  <c r="N198" i="9" a="1"/>
  <c r="N198" i="9" s="1"/>
  <c r="O198" i="9" a="1"/>
  <c r="O198" i="9" s="1"/>
  <c r="P198" i="9" a="1"/>
  <c r="P198" i="9" s="1"/>
  <c r="Q198" i="9" a="1"/>
  <c r="Q198" i="9" s="1"/>
  <c r="R198" i="9" a="1"/>
  <c r="R198" i="9" s="1"/>
  <c r="S198" i="9" a="1"/>
  <c r="S198" i="9" s="1"/>
  <c r="J199" i="9" a="1"/>
  <c r="J199" i="9" s="1"/>
  <c r="M199" i="9" a="1"/>
  <c r="M199" i="9" s="1"/>
  <c r="N199" i="9" a="1"/>
  <c r="N199" i="9" s="1"/>
  <c r="O199" i="9" a="1"/>
  <c r="O199" i="9" s="1"/>
  <c r="P199" i="9" a="1"/>
  <c r="P199" i="9" s="1"/>
  <c r="Q199" i="9" a="1"/>
  <c r="Q199" i="9" s="1"/>
  <c r="R199" i="9" a="1"/>
  <c r="R199" i="9" s="1"/>
  <c r="S199" i="9" a="1"/>
  <c r="S199" i="9" s="1"/>
  <c r="J200" i="9" a="1"/>
  <c r="J200" i="9" s="1"/>
  <c r="M200" i="9" a="1"/>
  <c r="M200" i="9" s="1"/>
  <c r="N200" i="9" a="1"/>
  <c r="N200" i="9" s="1"/>
  <c r="O200" i="9" a="1"/>
  <c r="O200" i="9" s="1"/>
  <c r="P200" i="9" a="1"/>
  <c r="P200" i="9" s="1"/>
  <c r="Q200" i="9" a="1"/>
  <c r="Q200" i="9" s="1"/>
  <c r="R200" i="9" a="1"/>
  <c r="R200" i="9" s="1"/>
  <c r="S200" i="9" a="1"/>
  <c r="S200" i="9" s="1"/>
  <c r="J201" i="9" a="1"/>
  <c r="J201" i="9" s="1"/>
  <c r="M201" i="9" a="1"/>
  <c r="M201" i="9" s="1"/>
  <c r="N201" i="9" a="1"/>
  <c r="N201" i="9" s="1"/>
  <c r="O201" i="9" a="1"/>
  <c r="O201" i="9" s="1"/>
  <c r="P201" i="9" a="1"/>
  <c r="P201" i="9" s="1"/>
  <c r="Q201" i="9" a="1"/>
  <c r="Q201" i="9" s="1"/>
  <c r="R201" i="9" a="1"/>
  <c r="R201" i="9" s="1"/>
  <c r="S201" i="9" a="1"/>
  <c r="S201" i="9" s="1"/>
  <c r="J202" i="9" a="1"/>
  <c r="J202" i="9" s="1"/>
  <c r="M202" i="9" a="1"/>
  <c r="M202" i="9" s="1"/>
  <c r="N202" i="9" a="1"/>
  <c r="N202" i="9" s="1"/>
  <c r="O202" i="9" a="1"/>
  <c r="O202" i="9" s="1"/>
  <c r="P202" i="9" a="1"/>
  <c r="P202" i="9" s="1"/>
  <c r="Q202" i="9" a="1"/>
  <c r="Q202" i="9" s="1"/>
  <c r="R202" i="9" a="1"/>
  <c r="R202" i="9" s="1"/>
  <c r="S202" i="9" a="1"/>
  <c r="S202" i="9" s="1"/>
  <c r="J203" i="9" a="1"/>
  <c r="J203" i="9" s="1"/>
  <c r="M203" i="9" a="1"/>
  <c r="M203" i="9" s="1"/>
  <c r="N203" i="9" a="1"/>
  <c r="N203" i="9" s="1"/>
  <c r="O203" i="9" a="1"/>
  <c r="O203" i="9" s="1"/>
  <c r="P203" i="9" a="1"/>
  <c r="P203" i="9" s="1"/>
  <c r="Q203" i="9" a="1"/>
  <c r="Q203" i="9" s="1"/>
  <c r="R203" i="9" a="1"/>
  <c r="R203" i="9" s="1"/>
  <c r="S203" i="9" a="1"/>
  <c r="S203" i="9" s="1"/>
  <c r="S2" i="9" a="1"/>
  <c r="S2" i="9" s="1"/>
  <c r="R2" i="9" a="1"/>
  <c r="R2" i="9" s="1"/>
  <c r="Q2" i="9" a="1"/>
  <c r="Q2" i="9" s="1"/>
  <c r="P2" i="9" a="1"/>
  <c r="P2" i="9" s="1"/>
  <c r="O2" i="9" a="1"/>
  <c r="O2" i="9" s="1"/>
  <c r="N2" i="9" a="1"/>
  <c r="N2" i="9" s="1"/>
  <c r="M2" i="9" a="1"/>
  <c r="M2" i="9" s="1"/>
  <c r="J2" i="9" a="1"/>
  <c r="J2" i="9" s="1"/>
  <c r="Y3" i="5"/>
  <c r="Y4" i="5"/>
  <c r="Y5" i="5"/>
  <c r="Y6" i="5"/>
  <c r="Y7" i="5"/>
  <c r="Y8" i="5"/>
  <c r="Y9" i="5"/>
  <c r="Y10" i="5"/>
  <c r="Y11" i="5"/>
  <c r="Y12" i="5"/>
  <c r="Y13" i="5"/>
  <c r="Y14" i="5"/>
  <c r="Y15" i="5"/>
  <c r="Y16" i="5"/>
  <c r="Y17" i="5"/>
  <c r="Y18" i="5"/>
  <c r="Y19" i="5"/>
  <c r="Y20" i="5"/>
  <c r="Y21" i="5"/>
  <c r="Y22" i="5"/>
  <c r="Y23" i="5"/>
  <c r="Y24" i="5"/>
  <c r="Y25" i="5"/>
  <c r="Y26" i="5"/>
  <c r="Y27" i="5"/>
  <c r="Y28" i="5"/>
  <c r="Y29" i="5"/>
  <c r="Y30" i="5"/>
  <c r="Y31" i="5"/>
  <c r="Y32" i="5"/>
  <c r="Y33" i="5"/>
  <c r="Y34" i="5"/>
  <c r="Y35" i="5"/>
  <c r="Y36" i="5"/>
  <c r="Y37" i="5"/>
  <c r="Y38" i="5"/>
  <c r="Y39" i="5"/>
  <c r="Y40" i="5"/>
  <c r="Y41" i="5"/>
  <c r="Y42" i="5"/>
  <c r="Y43" i="5"/>
  <c r="Y44" i="5"/>
  <c r="Y45" i="5"/>
  <c r="Y46" i="5"/>
  <c r="Y47" i="5"/>
  <c r="Y48" i="5"/>
  <c r="Y49" i="5"/>
  <c r="Y50" i="5"/>
  <c r="Y51" i="5"/>
  <c r="Y52" i="5"/>
  <c r="Y53" i="5"/>
  <c r="Y54" i="5"/>
  <c r="Y55" i="5"/>
  <c r="Y56" i="5"/>
  <c r="Y57" i="5"/>
  <c r="Y58" i="5"/>
  <c r="Y59" i="5"/>
  <c r="Y60" i="5"/>
  <c r="Y61" i="5"/>
  <c r="Y62" i="5"/>
  <c r="Y63" i="5"/>
  <c r="Y64" i="5"/>
  <c r="Y65" i="5"/>
  <c r="Y66" i="5"/>
  <c r="Y67" i="5"/>
  <c r="Y68" i="5"/>
  <c r="Y69" i="5"/>
  <c r="Y70" i="5"/>
  <c r="Y71" i="5"/>
  <c r="Y72" i="5"/>
  <c r="Y73" i="5"/>
  <c r="Y74" i="5"/>
  <c r="Y75" i="5"/>
  <c r="Y76" i="5"/>
  <c r="Y77" i="5"/>
  <c r="Y78" i="5"/>
  <c r="Y79" i="5"/>
  <c r="Y80" i="5"/>
  <c r="Y81" i="5"/>
  <c r="Y82" i="5"/>
  <c r="Y83" i="5"/>
  <c r="Y84" i="5"/>
  <c r="Y85" i="5"/>
  <c r="Y86" i="5"/>
  <c r="Y87" i="5"/>
  <c r="Y88" i="5"/>
  <c r="Y89" i="5"/>
  <c r="Y90" i="5"/>
  <c r="Y91" i="5"/>
  <c r="Y92" i="5"/>
  <c r="Y93" i="5"/>
  <c r="Y94" i="5"/>
  <c r="Y95" i="5"/>
  <c r="Y96" i="5"/>
  <c r="Y97" i="5"/>
  <c r="Y98" i="5"/>
  <c r="Y99" i="5"/>
  <c r="Y100" i="5"/>
  <c r="Y101" i="5"/>
  <c r="Y102" i="5"/>
  <c r="Y103" i="5"/>
  <c r="Y104" i="5"/>
  <c r="Y105" i="5"/>
  <c r="Y106" i="5"/>
  <c r="Y107" i="5"/>
  <c r="Y108" i="5"/>
  <c r="Y109" i="5"/>
  <c r="Y110" i="5"/>
  <c r="Y111" i="5"/>
  <c r="Y112" i="5"/>
  <c r="Y113" i="5"/>
  <c r="Y114" i="5"/>
  <c r="Y115" i="5"/>
  <c r="Y116" i="5"/>
  <c r="Y117" i="5"/>
  <c r="Y118" i="5"/>
  <c r="Y119" i="5"/>
  <c r="Y120" i="5"/>
  <c r="Y121" i="5"/>
  <c r="Y122" i="5"/>
  <c r="Y123" i="5"/>
  <c r="Y124" i="5"/>
  <c r="Y125" i="5"/>
  <c r="Y126" i="5"/>
  <c r="Y127" i="5"/>
  <c r="Y128" i="5"/>
  <c r="Y129" i="5"/>
  <c r="Y130" i="5"/>
  <c r="Y131" i="5"/>
  <c r="Y132" i="5"/>
  <c r="Y133" i="5"/>
  <c r="Y134" i="5"/>
  <c r="Y135" i="5"/>
  <c r="Y136" i="5"/>
  <c r="Y137" i="5"/>
  <c r="Y138" i="5"/>
  <c r="Y139" i="5"/>
  <c r="Y140" i="5"/>
  <c r="Y141" i="5"/>
  <c r="Y142" i="5"/>
  <c r="Y143" i="5"/>
  <c r="Y144" i="5"/>
  <c r="Y145" i="5"/>
  <c r="Y146" i="5"/>
  <c r="Y147" i="5"/>
  <c r="Y148" i="5"/>
  <c r="Y149" i="5"/>
  <c r="Y150" i="5"/>
  <c r="Y151" i="5"/>
  <c r="Y152" i="5"/>
  <c r="Y153" i="5"/>
  <c r="Y154" i="5"/>
  <c r="Y155" i="5"/>
  <c r="Y156" i="5"/>
  <c r="Y157" i="5"/>
  <c r="Y158" i="5"/>
  <c r="Y159" i="5"/>
  <c r="Y160" i="5"/>
  <c r="Y161" i="5"/>
  <c r="Y162" i="5"/>
  <c r="Y163" i="5"/>
  <c r="Y164" i="5"/>
  <c r="Y165" i="5"/>
  <c r="Y166" i="5"/>
  <c r="Y167" i="5"/>
  <c r="Y168" i="5"/>
  <c r="Y169" i="5"/>
  <c r="Y170" i="5"/>
  <c r="Y171" i="5"/>
  <c r="Y172" i="5"/>
  <c r="Y173" i="5"/>
  <c r="Y174" i="5"/>
  <c r="Y175" i="5"/>
  <c r="Y176" i="5"/>
  <c r="Y177" i="5"/>
  <c r="Y178" i="5"/>
  <c r="Y179" i="5"/>
  <c r="Y180" i="5"/>
  <c r="Y181" i="5"/>
  <c r="Y182" i="5"/>
  <c r="Y183" i="5"/>
  <c r="Y184" i="5"/>
  <c r="Y185" i="5"/>
  <c r="Y186" i="5"/>
  <c r="Y187" i="5"/>
  <c r="Y188" i="5"/>
  <c r="Y189" i="5"/>
  <c r="Y190" i="5"/>
  <c r="Y191" i="5"/>
  <c r="Y192" i="5"/>
  <c r="Y193" i="5"/>
  <c r="Y194" i="5"/>
  <c r="Y195" i="5"/>
  <c r="Y196" i="5"/>
  <c r="Y197" i="5"/>
  <c r="Y198" i="5"/>
  <c r="Y199" i="5"/>
  <c r="Y200" i="5"/>
  <c r="Y201" i="5"/>
  <c r="Y202" i="5"/>
  <c r="Y203" i="5"/>
  <c r="Y204" i="5"/>
  <c r="Y205" i="5"/>
  <c r="Y206" i="5"/>
  <c r="Y207" i="5"/>
  <c r="Y208" i="5"/>
  <c r="Y209" i="5"/>
  <c r="Y210" i="5"/>
  <c r="Y211" i="5"/>
  <c r="Y212" i="5"/>
  <c r="Y213" i="5"/>
  <c r="Y214" i="5"/>
  <c r="Y215" i="5"/>
  <c r="Y216" i="5"/>
  <c r="Y217" i="5"/>
  <c r="Y218" i="5"/>
  <c r="Y219" i="5"/>
  <c r="Y220" i="5"/>
  <c r="Y221" i="5"/>
  <c r="Y222" i="5"/>
  <c r="Y223" i="5"/>
  <c r="Y224" i="5"/>
  <c r="Y225" i="5"/>
  <c r="Y226" i="5"/>
  <c r="Y227" i="5"/>
  <c r="Y228" i="5"/>
  <c r="Y229" i="5"/>
  <c r="Y230" i="5"/>
  <c r="Y231" i="5"/>
  <c r="Y232" i="5"/>
  <c r="Y233" i="5"/>
  <c r="Y234" i="5"/>
  <c r="Y235" i="5"/>
  <c r="Y236" i="5"/>
  <c r="Y237" i="5"/>
  <c r="Y238" i="5"/>
  <c r="Y239" i="5"/>
  <c r="Y240" i="5"/>
  <c r="Y241" i="5"/>
  <c r="Y242" i="5"/>
  <c r="Y243" i="5"/>
  <c r="Y244" i="5"/>
  <c r="Y245" i="5"/>
  <c r="Y246" i="5"/>
  <c r="Y247" i="5"/>
  <c r="Y248" i="5"/>
  <c r="Y249" i="5"/>
  <c r="Y250" i="5"/>
  <c r="Y251" i="5"/>
  <c r="Y252" i="5"/>
  <c r="Y253" i="5"/>
  <c r="Y254" i="5"/>
  <c r="Y255" i="5"/>
  <c r="Y256" i="5"/>
  <c r="Y257" i="5"/>
  <c r="Y258" i="5"/>
  <c r="Y259" i="5"/>
  <c r="Y260" i="5"/>
  <c r="Y261" i="5"/>
  <c r="Y262" i="5"/>
  <c r="Y263" i="5"/>
  <c r="Y264" i="5"/>
  <c r="Y265" i="5"/>
  <c r="Y266" i="5"/>
  <c r="Y267" i="5"/>
  <c r="Y268" i="5"/>
  <c r="Y269" i="5"/>
  <c r="Y270" i="5"/>
  <c r="Y271" i="5"/>
  <c r="Y272" i="5"/>
  <c r="Y273" i="5"/>
  <c r="Y274" i="5"/>
  <c r="Y275" i="5"/>
  <c r="Y276" i="5"/>
  <c r="Y277" i="5"/>
  <c r="Y278" i="5"/>
  <c r="Y279" i="5"/>
  <c r="Y280" i="5"/>
  <c r="Y281" i="5"/>
  <c r="Y282" i="5"/>
  <c r="Y283" i="5"/>
  <c r="Y284" i="5"/>
  <c r="Y285" i="5"/>
  <c r="Y286" i="5"/>
  <c r="Y287" i="5"/>
  <c r="Y288" i="5"/>
  <c r="Y289" i="5"/>
  <c r="Y290" i="5"/>
  <c r="Y291" i="5"/>
  <c r="Y292" i="5"/>
  <c r="Y293" i="5"/>
  <c r="Y294" i="5"/>
  <c r="Y295" i="5"/>
  <c r="Y296" i="5"/>
  <c r="Y297" i="5"/>
  <c r="Y298" i="5"/>
  <c r="Y299" i="5"/>
  <c r="Y2" i="5"/>
  <c r="CC5" i="5"/>
  <c r="CD5" i="5"/>
  <c r="CC6" i="5"/>
  <c r="CD6" i="5"/>
  <c r="CD4" i="5"/>
  <c r="CC4" i="5"/>
  <c r="CC69" i="5"/>
  <c r="CD69" i="5"/>
  <c r="CA69" i="5"/>
  <c r="CE69" i="5"/>
  <c r="CC70" i="5"/>
  <c r="CD70" i="5"/>
  <c r="CA70" i="5"/>
  <c r="CE70" i="5"/>
  <c r="CC71" i="5"/>
  <c r="CD71" i="5"/>
  <c r="CA71" i="5"/>
  <c r="CE71" i="5"/>
  <c r="CB71" i="5"/>
  <c r="CB70" i="5"/>
  <c r="CB69" i="5"/>
  <c r="CA56" i="5"/>
  <c r="CC61" i="5"/>
  <c r="CD61" i="5"/>
  <c r="CA61" i="5"/>
  <c r="CE61" i="5"/>
  <c r="CC62" i="5"/>
  <c r="CD62" i="5"/>
  <c r="CA62" i="5"/>
  <c r="CE62" i="5"/>
  <c r="CC63" i="5"/>
  <c r="CD63" i="5"/>
  <c r="CA63" i="5"/>
  <c r="CE63" i="5"/>
  <c r="CB63" i="5"/>
  <c r="CB62" i="5"/>
  <c r="CB61" i="5"/>
  <c r="CC54" i="5"/>
  <c r="CD54" i="5"/>
  <c r="CA54" i="5"/>
  <c r="CE54" i="5"/>
  <c r="CC55" i="5"/>
  <c r="CD55" i="5"/>
  <c r="CA55" i="5"/>
  <c r="CE55" i="5"/>
  <c r="CC56" i="5"/>
  <c r="CD56" i="5"/>
  <c r="CE56" i="5"/>
  <c r="CB56" i="5"/>
  <c r="CB55" i="5"/>
  <c r="CB54" i="5"/>
  <c r="BX47" i="5"/>
  <c r="BX48" i="5"/>
  <c r="BX49" i="5"/>
  <c r="BY49" i="5"/>
  <c r="BY48" i="5"/>
  <c r="BY47" i="5"/>
  <c r="BX32" i="5"/>
  <c r="BX33" i="5"/>
  <c r="BX34" i="5"/>
  <c r="BY34" i="5"/>
  <c r="BY33" i="5"/>
  <c r="BY32" i="5"/>
  <c r="BX18" i="5"/>
  <c r="BX19" i="5"/>
  <c r="BX20" i="5"/>
  <c r="BY18" i="5"/>
  <c r="BY20" i="5"/>
  <c r="BY19" i="5"/>
  <c r="CF40" i="5"/>
  <c r="CG40" i="5"/>
  <c r="CH40" i="5"/>
  <c r="CI40" i="5"/>
  <c r="CJ40" i="5"/>
  <c r="CD40" i="5"/>
  <c r="CK40" i="5"/>
  <c r="CF41" i="5"/>
  <c r="CG41" i="5"/>
  <c r="CH41" i="5"/>
  <c r="CI41" i="5"/>
  <c r="CJ41" i="5"/>
  <c r="CD41" i="5"/>
  <c r="CK41" i="5"/>
  <c r="CE41" i="5"/>
  <c r="CE40" i="5"/>
  <c r="CD24" i="5"/>
  <c r="CE24" i="5"/>
  <c r="CF24" i="5"/>
  <c r="CG24" i="5"/>
  <c r="CB24" i="5"/>
  <c r="CC24" i="5"/>
  <c r="CD25" i="5"/>
  <c r="CE25" i="5"/>
  <c r="CF25" i="5"/>
  <c r="CG25" i="5"/>
  <c r="CB25" i="5"/>
  <c r="CD26" i="5"/>
  <c r="CE26" i="5"/>
  <c r="CF26" i="5"/>
  <c r="CG26" i="5"/>
  <c r="CB26" i="5"/>
  <c r="CC26" i="5"/>
  <c r="CC25" i="5"/>
  <c r="CC11" i="5"/>
  <c r="CD11" i="5"/>
  <c r="CE11" i="5"/>
  <c r="CA11" i="5"/>
  <c r="CC12" i="5"/>
  <c r="CD12" i="5"/>
  <c r="CE12" i="5"/>
  <c r="CA12" i="5"/>
  <c r="CC13" i="5"/>
  <c r="CD13" i="5"/>
  <c r="CE13" i="5"/>
  <c r="CA13" i="5"/>
  <c r="CB13" i="5"/>
  <c r="CB12" i="5"/>
  <c r="CB11" i="5"/>
  <c r="CI4" i="5"/>
  <c r="CJ4" i="5"/>
  <c r="CK4" i="5"/>
  <c r="CL4" i="5"/>
  <c r="CM4" i="5"/>
  <c r="CG4" i="5"/>
  <c r="CI5" i="5"/>
  <c r="CJ5" i="5"/>
  <c r="CK5" i="5"/>
  <c r="CL5" i="5"/>
  <c r="CM5" i="5"/>
  <c r="CG5" i="5"/>
  <c r="CI6" i="5"/>
  <c r="CJ6" i="5"/>
  <c r="CK6" i="5"/>
  <c r="CL6" i="5"/>
  <c r="CM6" i="5"/>
  <c r="CG6" i="5"/>
  <c r="CH6" i="5"/>
  <c r="CH5" i="5"/>
  <c r="CH4" i="5"/>
  <c r="BF35" i="5"/>
  <c r="BG35" i="5"/>
  <c r="BI35" i="5"/>
  <c r="BJ35" i="5"/>
  <c r="BK35" i="5"/>
  <c r="BM35" i="5"/>
  <c r="BN35" i="5"/>
  <c r="BO35" i="5"/>
  <c r="BF36" i="5"/>
  <c r="BG36" i="5"/>
  <c r="BI36" i="5"/>
  <c r="BJ36" i="5"/>
  <c r="BK36" i="5"/>
  <c r="BM36" i="5"/>
  <c r="BN36" i="5"/>
  <c r="BO36" i="5"/>
  <c r="BE36" i="5"/>
  <c r="BE35" i="5"/>
  <c r="AX6" i="5"/>
  <c r="AX7" i="5"/>
  <c r="AX9" i="5"/>
  <c r="AX10" i="5"/>
  <c r="AX11" i="5"/>
  <c r="AX13" i="5"/>
  <c r="AX14" i="5"/>
  <c r="AX15" i="5"/>
  <c r="AX5" i="5"/>
  <c r="AY6" i="5"/>
  <c r="AY7" i="5"/>
  <c r="AY9" i="5"/>
  <c r="AY10" i="5"/>
  <c r="AY11" i="5"/>
  <c r="AY13" i="5"/>
  <c r="AY14" i="5"/>
  <c r="AY15" i="5"/>
  <c r="AY5" i="5"/>
  <c r="AI167" i="5"/>
  <c r="AI166" i="5"/>
  <c r="AI165" i="5"/>
  <c r="AI163" i="5"/>
  <c r="AI162" i="5"/>
  <c r="AI161" i="5"/>
  <c r="AI159" i="5"/>
  <c r="AI158" i="5"/>
  <c r="AI157" i="5"/>
  <c r="AI151" i="5"/>
  <c r="AI150" i="5"/>
  <c r="AI149" i="5"/>
  <c r="AI147" i="5"/>
  <c r="AI146" i="5"/>
  <c r="AI145" i="5"/>
  <c r="AI143" i="5"/>
  <c r="AI142" i="5"/>
  <c r="AI141" i="5"/>
  <c r="AI134" i="5"/>
  <c r="AI133" i="5"/>
  <c r="AI132" i="5"/>
  <c r="AI130" i="5"/>
  <c r="AI129" i="5"/>
  <c r="AI128" i="5"/>
  <c r="AI126" i="5"/>
  <c r="AI125" i="5"/>
  <c r="AI124" i="5"/>
  <c r="AF117" i="5"/>
  <c r="AF116" i="5"/>
  <c r="AF115" i="5"/>
  <c r="AF113" i="5"/>
  <c r="AF112" i="5"/>
  <c r="AF111" i="5"/>
  <c r="AF109" i="5"/>
  <c r="AF108" i="5"/>
  <c r="AF107" i="5"/>
  <c r="AL100" i="5"/>
  <c r="AL99" i="5"/>
  <c r="AL98" i="5"/>
  <c r="AL96" i="5"/>
  <c r="AL95" i="5"/>
  <c r="AL94" i="5"/>
  <c r="AL92" i="5"/>
  <c r="AL91" i="5"/>
  <c r="AL90" i="5"/>
  <c r="AF83" i="5"/>
  <c r="AF82" i="5"/>
  <c r="AF81" i="5"/>
  <c r="AF79" i="5"/>
  <c r="AF78" i="5"/>
  <c r="AF77" i="5"/>
  <c r="AF75" i="5"/>
  <c r="AF74" i="5"/>
  <c r="AF73" i="5"/>
  <c r="AJ66" i="5"/>
  <c r="AJ65" i="5"/>
  <c r="AJ64" i="5"/>
  <c r="AJ62" i="5"/>
  <c r="AJ61" i="5"/>
  <c r="AJ60" i="5"/>
  <c r="AJ58" i="5"/>
  <c r="AJ57" i="5"/>
  <c r="AJ56" i="5"/>
  <c r="AF49" i="5"/>
  <c r="AF48" i="5"/>
  <c r="AF47" i="5"/>
  <c r="AF45" i="5"/>
  <c r="AF44" i="5"/>
  <c r="AF43" i="5"/>
  <c r="AF41" i="5"/>
  <c r="AF40" i="5"/>
  <c r="AF39" i="5"/>
  <c r="AI31" i="5"/>
  <c r="AI30" i="5"/>
  <c r="AI29" i="5"/>
  <c r="AI27" i="5"/>
  <c r="AI26" i="5"/>
  <c r="AI25" i="5"/>
  <c r="AI23" i="5"/>
  <c r="AI22" i="5"/>
  <c r="AI21" i="5"/>
  <c r="AJ6" i="5"/>
  <c r="AK6" i="5"/>
  <c r="AJ7" i="5"/>
  <c r="AK7" i="5"/>
  <c r="AJ9" i="5"/>
  <c r="AK9" i="5"/>
  <c r="AJ10" i="5"/>
  <c r="AK10" i="5"/>
  <c r="AJ11" i="5"/>
  <c r="AK11" i="5"/>
  <c r="AJ13" i="5"/>
  <c r="AK13" i="5"/>
  <c r="AJ14" i="5"/>
  <c r="AK14" i="5"/>
  <c r="AJ15" i="5"/>
  <c r="AK15" i="5"/>
  <c r="AK5" i="5"/>
  <c r="AJ5" i="5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G137" i="14"/>
  <c r="G138" i="14"/>
  <c r="G139" i="14"/>
  <c r="G140" i="14"/>
  <c r="G141" i="14"/>
  <c r="G142" i="14"/>
  <c r="G143" i="14"/>
  <c r="G144" i="14"/>
  <c r="G145" i="14"/>
  <c r="G146" i="14"/>
  <c r="G147" i="14"/>
  <c r="G148" i="14"/>
  <c r="G149" i="14"/>
  <c r="G150" i="14"/>
  <c r="G151" i="14"/>
  <c r="D118" i="14"/>
  <c r="D119" i="14"/>
  <c r="D120" i="14"/>
  <c r="D121" i="14"/>
  <c r="D122" i="14"/>
  <c r="D123" i="14"/>
  <c r="D124" i="14"/>
  <c r="D125" i="14"/>
  <c r="D126" i="14"/>
  <c r="D127" i="14"/>
  <c r="D128" i="14"/>
  <c r="D129" i="14"/>
  <c r="D130" i="14"/>
  <c r="D131" i="14"/>
  <c r="D132" i="14"/>
  <c r="E99" i="14"/>
  <c r="E100" i="14"/>
  <c r="E101" i="14"/>
  <c r="E102" i="14"/>
  <c r="E103" i="14"/>
  <c r="E104" i="14"/>
  <c r="E105" i="14"/>
  <c r="E106" i="14"/>
  <c r="E107" i="14"/>
  <c r="E108" i="14"/>
  <c r="E109" i="14"/>
  <c r="E110" i="14"/>
  <c r="E111" i="14"/>
  <c r="E112" i="14"/>
  <c r="E113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E61" i="14"/>
  <c r="E62" i="14"/>
  <c r="E63" i="14"/>
  <c r="E64" i="14"/>
  <c r="E65" i="14"/>
  <c r="E66" i="14"/>
  <c r="E67" i="14"/>
  <c r="E68" i="14"/>
  <c r="E69" i="14"/>
  <c r="E70" i="14"/>
  <c r="E71" i="14"/>
  <c r="E72" i="14"/>
  <c r="E73" i="14"/>
  <c r="E74" i="14"/>
  <c r="E75" i="14"/>
  <c r="S233" i="3"/>
  <c r="T233" i="3"/>
  <c r="S234" i="3"/>
  <c r="T234" i="3"/>
  <c r="CP42" i="5" l="1"/>
  <c r="F152" i="8" a="1"/>
  <c r="F152" i="8" s="1"/>
  <c r="F11" i="8" a="1"/>
  <c r="F11" i="8" s="1"/>
  <c r="F23" i="8" a="1"/>
  <c r="F23" i="8" s="1"/>
  <c r="F35" i="8" a="1"/>
  <c r="F35" i="8" s="1"/>
  <c r="F47" i="8" a="1"/>
  <c r="F47" i="8" s="1"/>
  <c r="F59" i="8" a="1"/>
  <c r="F59" i="8" s="1"/>
  <c r="F71" i="8" a="1"/>
  <c r="F71" i="8" s="1"/>
  <c r="F83" i="8" a="1"/>
  <c r="F83" i="8" s="1"/>
  <c r="F95" i="8" a="1"/>
  <c r="F95" i="8" s="1"/>
  <c r="F107" i="8" a="1"/>
  <c r="F107" i="8" s="1"/>
  <c r="F13" i="8" a="1"/>
  <c r="F13" i="8" s="1"/>
  <c r="F25" i="8" a="1"/>
  <c r="F25" i="8" s="1"/>
  <c r="F37" i="8" a="1"/>
  <c r="F37" i="8" s="1"/>
  <c r="F49" i="8" a="1"/>
  <c r="F49" i="8" s="1"/>
  <c r="F61" i="8" a="1"/>
  <c r="F61" i="8" s="1"/>
  <c r="F73" i="8" a="1"/>
  <c r="F73" i="8" s="1"/>
  <c r="F85" i="8" a="1"/>
  <c r="F85" i="8" s="1"/>
  <c r="F97" i="8" a="1"/>
  <c r="F97" i="8" s="1"/>
  <c r="F109" i="8" a="1"/>
  <c r="F109" i="8" s="1"/>
  <c r="F3" i="8" a="1"/>
  <c r="F3" i="8" s="1"/>
  <c r="F15" i="8" a="1"/>
  <c r="F15" i="8" s="1"/>
  <c r="F27" i="8" a="1"/>
  <c r="F27" i="8" s="1"/>
  <c r="F39" i="8" a="1"/>
  <c r="F39" i="8" s="1"/>
  <c r="F51" i="8" a="1"/>
  <c r="F51" i="8" s="1"/>
  <c r="F63" i="8" a="1"/>
  <c r="F63" i="8" s="1"/>
  <c r="F75" i="8" a="1"/>
  <c r="F75" i="8" s="1"/>
  <c r="F87" i="8" a="1"/>
  <c r="F87" i="8" s="1"/>
  <c r="F99" i="8" a="1"/>
  <c r="F99" i="8" s="1"/>
  <c r="F111" i="8" a="1"/>
  <c r="F111" i="8" s="1"/>
  <c r="F12" i="8" a="1"/>
  <c r="F12" i="8" s="1"/>
  <c r="F29" i="8" a="1"/>
  <c r="F29" i="8" s="1"/>
  <c r="F44" i="8" a="1"/>
  <c r="F44" i="8" s="1"/>
  <c r="F60" i="8" a="1"/>
  <c r="F60" i="8" s="1"/>
  <c r="F77" i="8" a="1"/>
  <c r="F77" i="8" s="1"/>
  <c r="F92" i="8" a="1"/>
  <c r="F92" i="8" s="1"/>
  <c r="F108" i="8" a="1"/>
  <c r="F108" i="8" s="1"/>
  <c r="F122" i="8" a="1"/>
  <c r="F122" i="8" s="1"/>
  <c r="F134" i="8" a="1"/>
  <c r="F134" i="8" s="1"/>
  <c r="F146" i="8" a="1"/>
  <c r="F146" i="8" s="1"/>
  <c r="F158" i="8" a="1"/>
  <c r="F158" i="8" s="1"/>
  <c r="F170" i="8" a="1"/>
  <c r="F170" i="8" s="1"/>
  <c r="F182" i="8" a="1"/>
  <c r="F182" i="8" s="1"/>
  <c r="F194" i="8" a="1"/>
  <c r="F194" i="8" s="1"/>
  <c r="F206" i="8" a="1"/>
  <c r="F206" i="8" s="1"/>
  <c r="F14" i="8" a="1"/>
  <c r="F14" i="8" s="1"/>
  <c r="F30" i="8" a="1"/>
  <c r="F30" i="8" s="1"/>
  <c r="F45" i="8" a="1"/>
  <c r="F45" i="8" s="1"/>
  <c r="F62" i="8" a="1"/>
  <c r="F62" i="8" s="1"/>
  <c r="F78" i="8" a="1"/>
  <c r="F78" i="8" s="1"/>
  <c r="F93" i="8" a="1"/>
  <c r="F93" i="8" s="1"/>
  <c r="F110" i="8" a="1"/>
  <c r="F110" i="8" s="1"/>
  <c r="F123" i="8" a="1"/>
  <c r="F123" i="8" s="1"/>
  <c r="F135" i="8" a="1"/>
  <c r="F135" i="8" s="1"/>
  <c r="F147" i="8" a="1"/>
  <c r="F147" i="8" s="1"/>
  <c r="F159" i="8" a="1"/>
  <c r="F159" i="8" s="1"/>
  <c r="F171" i="8" a="1"/>
  <c r="F171" i="8" s="1"/>
  <c r="F183" i="8" a="1"/>
  <c r="F183" i="8" s="1"/>
  <c r="F195" i="8" a="1"/>
  <c r="F195" i="8" s="1"/>
  <c r="F207" i="8" a="1"/>
  <c r="F207" i="8" s="1"/>
  <c r="F16" i="8" a="1"/>
  <c r="F16" i="8" s="1"/>
  <c r="F31" i="8" a="1"/>
  <c r="F31" i="8" s="1"/>
  <c r="F46" i="8" a="1"/>
  <c r="F46" i="8" s="1"/>
  <c r="F64" i="8" a="1"/>
  <c r="F64" i="8" s="1"/>
  <c r="F79" i="8" a="1"/>
  <c r="F79" i="8" s="1"/>
  <c r="F94" i="8" a="1"/>
  <c r="F94" i="8" s="1"/>
  <c r="F112" i="8" a="1"/>
  <c r="F112" i="8" s="1"/>
  <c r="F124" i="8" a="1"/>
  <c r="F124" i="8" s="1"/>
  <c r="F136" i="8" a="1"/>
  <c r="F136" i="8" s="1"/>
  <c r="F148" i="8" a="1"/>
  <c r="F148" i="8" s="1"/>
  <c r="F160" i="8" a="1"/>
  <c r="F160" i="8" s="1"/>
  <c r="F172" i="8" a="1"/>
  <c r="F172" i="8" s="1"/>
  <c r="F184" i="8" a="1"/>
  <c r="F184" i="8" s="1"/>
  <c r="F196" i="8" a="1"/>
  <c r="F196" i="8" s="1"/>
  <c r="F208" i="8" a="1"/>
  <c r="F208" i="8" s="1"/>
  <c r="F17" i="8" a="1"/>
  <c r="F17" i="8" s="1"/>
  <c r="F32" i="8" a="1"/>
  <c r="F32" i="8" s="1"/>
  <c r="F48" i="8" a="1"/>
  <c r="F48" i="8" s="1"/>
  <c r="F65" i="8" a="1"/>
  <c r="F65" i="8" s="1"/>
  <c r="F80" i="8" a="1"/>
  <c r="F80" i="8" s="1"/>
  <c r="F96" i="8" a="1"/>
  <c r="F96" i="8" s="1"/>
  <c r="F113" i="8" a="1"/>
  <c r="F113" i="8" s="1"/>
  <c r="F125" i="8" a="1"/>
  <c r="F125" i="8" s="1"/>
  <c r="F137" i="8" a="1"/>
  <c r="F137" i="8" s="1"/>
  <c r="F149" i="8" a="1"/>
  <c r="F149" i="8" s="1"/>
  <c r="F161" i="8" a="1"/>
  <c r="F161" i="8" s="1"/>
  <c r="F173" i="8" a="1"/>
  <c r="F173" i="8" s="1"/>
  <c r="F185" i="8" a="1"/>
  <c r="F185" i="8" s="1"/>
  <c r="F197" i="8" a="1"/>
  <c r="F197" i="8" s="1"/>
  <c r="F209" i="8" a="1"/>
  <c r="F209" i="8" s="1"/>
  <c r="F18" i="8" a="1"/>
  <c r="F18" i="8" s="1"/>
  <c r="F33" i="8" a="1"/>
  <c r="F33" i="8" s="1"/>
  <c r="F50" i="8" a="1"/>
  <c r="F50" i="8" s="1"/>
  <c r="F66" i="8" a="1"/>
  <c r="F66" i="8" s="1"/>
  <c r="F81" i="8" a="1"/>
  <c r="F81" i="8" s="1"/>
  <c r="F98" i="8" a="1"/>
  <c r="F98" i="8" s="1"/>
  <c r="F114" i="8" a="1"/>
  <c r="F114" i="8" s="1"/>
  <c r="F126" i="8" a="1"/>
  <c r="F126" i="8" s="1"/>
  <c r="F138" i="8" a="1"/>
  <c r="F138" i="8" s="1"/>
  <c r="F150" i="8" a="1"/>
  <c r="F150" i="8" s="1"/>
  <c r="F162" i="8" a="1"/>
  <c r="F162" i="8" s="1"/>
  <c r="F174" i="8" a="1"/>
  <c r="F174" i="8" s="1"/>
  <c r="F186" i="8" a="1"/>
  <c r="F186" i="8" s="1"/>
  <c r="F198" i="8" a="1"/>
  <c r="F198" i="8" s="1"/>
  <c r="F210" i="8" a="1"/>
  <c r="F210" i="8" s="1"/>
  <c r="F9" i="8" a="1"/>
  <c r="F9" i="8" s="1"/>
  <c r="F26" i="8" a="1"/>
  <c r="F26" i="8" s="1"/>
  <c r="F42" i="8" a="1"/>
  <c r="F42" i="8" s="1"/>
  <c r="F57" i="8" a="1"/>
  <c r="F57" i="8" s="1"/>
  <c r="F74" i="8" a="1"/>
  <c r="F74" i="8" s="1"/>
  <c r="F90" i="8" a="1"/>
  <c r="F90" i="8" s="1"/>
  <c r="F105" i="8" a="1"/>
  <c r="F105" i="8" s="1"/>
  <c r="F120" i="8" a="1"/>
  <c r="F120" i="8" s="1"/>
  <c r="F132" i="8" a="1"/>
  <c r="F132" i="8" s="1"/>
  <c r="F144" i="8" a="1"/>
  <c r="F144" i="8" s="1"/>
  <c r="F156" i="8" a="1"/>
  <c r="F156" i="8" s="1"/>
  <c r="F168" i="8" a="1"/>
  <c r="F168" i="8" s="1"/>
  <c r="F180" i="8" a="1"/>
  <c r="F180" i="8" s="1"/>
  <c r="F192" i="8" a="1"/>
  <c r="F192" i="8" s="1"/>
  <c r="F204" i="8" a="1"/>
  <c r="F204" i="8" s="1"/>
  <c r="F10" i="8" a="1"/>
  <c r="F10" i="8" s="1"/>
  <c r="F43" i="8" a="1"/>
  <c r="F43" i="8" s="1"/>
  <c r="F76" i="8" a="1"/>
  <c r="F76" i="8" s="1"/>
  <c r="F106" i="8" a="1"/>
  <c r="F106" i="8" s="1"/>
  <c r="F133" i="8" a="1"/>
  <c r="F133" i="8" s="1"/>
  <c r="F157" i="8" a="1"/>
  <c r="F157" i="8" s="1"/>
  <c r="F181" i="8" a="1"/>
  <c r="F181" i="8" s="1"/>
  <c r="F205" i="8" a="1"/>
  <c r="F205" i="8" s="1"/>
  <c r="F19" i="8" a="1"/>
  <c r="F19" i="8" s="1"/>
  <c r="F21" i="8" a="1"/>
  <c r="F21" i="8" s="1"/>
  <c r="F54" i="8" a="1"/>
  <c r="F54" i="8" s="1"/>
  <c r="F86" i="8" a="1"/>
  <c r="F86" i="8" s="1"/>
  <c r="F117" i="8" a="1"/>
  <c r="F117" i="8" s="1"/>
  <c r="F141" i="8" a="1"/>
  <c r="F141" i="8" s="1"/>
  <c r="F165" i="8" a="1"/>
  <c r="F165" i="8" s="1"/>
  <c r="F189" i="8" a="1"/>
  <c r="F189" i="8" s="1"/>
  <c r="F213" i="8" a="1"/>
  <c r="F213" i="8" s="1"/>
  <c r="F22" i="8" a="1"/>
  <c r="F22" i="8" s="1"/>
  <c r="F55" i="8" a="1"/>
  <c r="F55" i="8" s="1"/>
  <c r="F88" i="8" a="1"/>
  <c r="F88" i="8" s="1"/>
  <c r="F118" i="8" a="1"/>
  <c r="F118" i="8" s="1"/>
  <c r="F142" i="8" a="1"/>
  <c r="F142" i="8" s="1"/>
  <c r="F166" i="8" a="1"/>
  <c r="F166" i="8" s="1"/>
  <c r="F190" i="8" a="1"/>
  <c r="F190" i="8" s="1"/>
  <c r="F214" i="8" a="1"/>
  <c r="F214" i="8" s="1"/>
  <c r="F24" i="8" a="1"/>
  <c r="F24" i="8" s="1"/>
  <c r="F56" i="8" a="1"/>
  <c r="F56" i="8" s="1"/>
  <c r="F89" i="8" a="1"/>
  <c r="F89" i="8" s="1"/>
  <c r="F119" i="8" a="1"/>
  <c r="F119" i="8" s="1"/>
  <c r="F143" i="8" a="1"/>
  <c r="F143" i="8" s="1"/>
  <c r="F167" i="8" a="1"/>
  <c r="F167" i="8" s="1"/>
  <c r="F191" i="8" a="1"/>
  <c r="F191" i="8" s="1"/>
  <c r="F2" i="8" a="1"/>
  <c r="F2" i="8" s="1"/>
  <c r="F6" i="8" a="1"/>
  <c r="F6" i="8" s="1"/>
  <c r="F38" i="8" a="1"/>
  <c r="F38" i="8" s="1"/>
  <c r="F69" i="8" a="1"/>
  <c r="F69" i="8" s="1"/>
  <c r="F102" i="8" a="1"/>
  <c r="F102" i="8" s="1"/>
  <c r="F129" i="8" a="1"/>
  <c r="F129" i="8" s="1"/>
  <c r="F153" i="8" a="1"/>
  <c r="F153" i="8" s="1"/>
  <c r="F177" i="8" a="1"/>
  <c r="F177" i="8" s="1"/>
  <c r="F201" i="8" a="1"/>
  <c r="F201" i="8" s="1"/>
  <c r="F20" i="8" a="1"/>
  <c r="F20" i="8" s="1"/>
  <c r="F72" i="8" a="1"/>
  <c r="F72" i="8" s="1"/>
  <c r="F128" i="8" a="1"/>
  <c r="F128" i="8" s="1"/>
  <c r="F169" i="8" a="1"/>
  <c r="F169" i="8" s="1"/>
  <c r="F211" i="8" a="1"/>
  <c r="F211" i="8" s="1"/>
  <c r="F28" i="8" a="1"/>
  <c r="F28" i="8" s="1"/>
  <c r="F82" i="8" a="1"/>
  <c r="F82" i="8" s="1"/>
  <c r="F130" i="8" a="1"/>
  <c r="F130" i="8" s="1"/>
  <c r="F175" i="8" a="1"/>
  <c r="F175" i="8" s="1"/>
  <c r="F212" i="8" a="1"/>
  <c r="F212" i="8" s="1"/>
  <c r="F34" i="8" a="1"/>
  <c r="F34" i="8" s="1"/>
  <c r="F84" i="8" a="1"/>
  <c r="F84" i="8" s="1"/>
  <c r="F131" i="8" a="1"/>
  <c r="F131" i="8" s="1"/>
  <c r="F176" i="8" a="1"/>
  <c r="F176" i="8" s="1"/>
  <c r="F36" i="8" a="1"/>
  <c r="F36" i="8" s="1"/>
  <c r="F91" i="8" a="1"/>
  <c r="F91" i="8" s="1"/>
  <c r="F139" i="8" a="1"/>
  <c r="F139" i="8" s="1"/>
  <c r="F178" i="8" a="1"/>
  <c r="F178" i="8" s="1"/>
  <c r="F101" i="8" a="1"/>
  <c r="F101" i="8" s="1"/>
  <c r="F40" i="8" a="1"/>
  <c r="F40" i="8" s="1"/>
  <c r="F100" i="8" a="1"/>
  <c r="F100" i="8" s="1"/>
  <c r="F140" i="8" a="1"/>
  <c r="F140" i="8" s="1"/>
  <c r="F179" i="8" a="1"/>
  <c r="F179" i="8" s="1"/>
  <c r="F41" i="8" a="1"/>
  <c r="F41" i="8" s="1"/>
  <c r="F145" i="8" a="1"/>
  <c r="F145" i="8" s="1"/>
  <c r="F187" i="8" a="1"/>
  <c r="F187" i="8" s="1"/>
  <c r="F52" i="8" a="1"/>
  <c r="F52" i="8" s="1"/>
  <c r="F103" i="8" a="1"/>
  <c r="F103" i="8" s="1"/>
  <c r="F151" i="8" a="1"/>
  <c r="F151" i="8" s="1"/>
  <c r="F188" i="8" a="1"/>
  <c r="F188" i="8" s="1"/>
  <c r="F4" i="8" a="1"/>
  <c r="F4" i="8" s="1"/>
  <c r="F58" i="8" a="1"/>
  <c r="F58" i="8" s="1"/>
  <c r="F115" i="8" a="1"/>
  <c r="F115" i="8" s="1"/>
  <c r="F154" i="8" a="1"/>
  <c r="F154" i="8" s="1"/>
  <c r="F199" i="8" a="1"/>
  <c r="F199" i="8" s="1"/>
  <c r="F5" i="8" a="1"/>
  <c r="F5" i="8" s="1"/>
  <c r="F67" i="8" a="1"/>
  <c r="F67" i="8" s="1"/>
  <c r="F116" i="8" a="1"/>
  <c r="F116" i="8" s="1"/>
  <c r="F155" i="8" a="1"/>
  <c r="F155" i="8" s="1"/>
  <c r="F200" i="8" a="1"/>
  <c r="F200" i="8" s="1"/>
  <c r="F7" i="8" a="1"/>
  <c r="F7" i="8" s="1"/>
  <c r="F68" i="8" a="1"/>
  <c r="F68" i="8" s="1"/>
  <c r="F121" i="8" a="1"/>
  <c r="F121" i="8" s="1"/>
  <c r="F163" i="8" a="1"/>
  <c r="F163" i="8" s="1"/>
  <c r="F202" i="8" a="1"/>
  <c r="F202" i="8" s="1"/>
  <c r="F164" i="8" a="1"/>
  <c r="F164" i="8" s="1"/>
  <c r="F8" i="8" a="1"/>
  <c r="F8" i="8" s="1"/>
  <c r="F70" i="8" a="1"/>
  <c r="F70" i="8" s="1"/>
  <c r="F127" i="8" a="1"/>
  <c r="F127" i="8" s="1"/>
  <c r="F203" i="8" a="1"/>
  <c r="F203" i="8" s="1"/>
  <c r="F104" i="8" a="1"/>
  <c r="F104" i="8" s="1"/>
  <c r="F53" i="8" a="1"/>
  <c r="F53" i="8" s="1"/>
  <c r="F193" i="8" a="1"/>
  <c r="F193" i="8" s="1"/>
  <c r="I192" i="14" l="1"/>
  <c r="I191" i="14"/>
  <c r="I190" i="14"/>
  <c r="I189" i="14"/>
  <c r="I188" i="14"/>
  <c r="I187" i="14"/>
  <c r="I186" i="14"/>
  <c r="I185" i="14"/>
  <c r="I184" i="14"/>
  <c r="I183" i="14"/>
  <c r="I182" i="14"/>
  <c r="I181" i="14"/>
  <c r="I180" i="14"/>
  <c r="I179" i="14"/>
  <c r="I178" i="14"/>
  <c r="I170" i="14"/>
  <c r="I169" i="14"/>
  <c r="I168" i="14"/>
  <c r="I167" i="14"/>
  <c r="I166" i="14"/>
  <c r="I165" i="14"/>
  <c r="I164" i="14"/>
  <c r="I163" i="14"/>
  <c r="I162" i="14"/>
  <c r="I161" i="14"/>
  <c r="I160" i="14"/>
  <c r="I159" i="14"/>
  <c r="I158" i="14"/>
  <c r="I157" i="14"/>
  <c r="I156" i="14"/>
  <c r="H151" i="14"/>
  <c r="H150" i="14"/>
  <c r="H149" i="14"/>
  <c r="H148" i="14"/>
  <c r="H147" i="14"/>
  <c r="H146" i="14"/>
  <c r="H145" i="14"/>
  <c r="H144" i="14"/>
  <c r="H143" i="14"/>
  <c r="H142" i="14"/>
  <c r="H141" i="14"/>
  <c r="H140" i="14"/>
  <c r="H139" i="14"/>
  <c r="H138" i="14"/>
  <c r="H137" i="14"/>
  <c r="E132" i="14"/>
  <c r="E131" i="14"/>
  <c r="E130" i="14"/>
  <c r="E129" i="14"/>
  <c r="E128" i="14"/>
  <c r="E127" i="14"/>
  <c r="E126" i="14"/>
  <c r="E125" i="14"/>
  <c r="E124" i="14"/>
  <c r="E123" i="14"/>
  <c r="E122" i="14"/>
  <c r="E121" i="14"/>
  <c r="E120" i="14"/>
  <c r="E119" i="14"/>
  <c r="E118" i="14"/>
  <c r="F101" i="14"/>
  <c r="F102" i="14"/>
  <c r="F103" i="14"/>
  <c r="F104" i="14"/>
  <c r="F105" i="14"/>
  <c r="F106" i="14"/>
  <c r="F107" i="14"/>
  <c r="F108" i="14"/>
  <c r="F109" i="14"/>
  <c r="F110" i="14"/>
  <c r="F111" i="14"/>
  <c r="F112" i="14"/>
  <c r="F99" i="14"/>
  <c r="G43" i="14"/>
  <c r="H43" i="14"/>
  <c r="G44" i="14"/>
  <c r="H44" i="14"/>
  <c r="G45" i="14"/>
  <c r="H45" i="14"/>
  <c r="G46" i="14"/>
  <c r="H46" i="14"/>
  <c r="G47" i="14"/>
  <c r="H47" i="14"/>
  <c r="G48" i="14"/>
  <c r="H48" i="14"/>
  <c r="G49" i="14"/>
  <c r="H49" i="14"/>
  <c r="G50" i="14"/>
  <c r="H50" i="14"/>
  <c r="G51" i="14"/>
  <c r="H51" i="14"/>
  <c r="G52" i="14"/>
  <c r="H52" i="14"/>
  <c r="G53" i="14"/>
  <c r="H53" i="14"/>
  <c r="G54" i="14"/>
  <c r="H54" i="14"/>
  <c r="G55" i="14"/>
  <c r="H55" i="14"/>
  <c r="K4" i="14"/>
  <c r="L4" i="14"/>
  <c r="K5" i="14"/>
  <c r="L5" i="14"/>
  <c r="K7" i="14"/>
  <c r="L7" i="14"/>
  <c r="K9" i="14"/>
  <c r="L9" i="14"/>
  <c r="K10" i="14"/>
  <c r="L10" i="14"/>
  <c r="K12" i="14"/>
  <c r="L12" i="14"/>
  <c r="K14" i="14"/>
  <c r="L14" i="14"/>
  <c r="K15" i="14"/>
  <c r="L15" i="14"/>
  <c r="K16" i="14"/>
  <c r="L16" i="14"/>
  <c r="H21" i="9" a="1"/>
  <c r="H21" i="9" s="1"/>
  <c r="I82" i="14"/>
  <c r="I83" i="14"/>
  <c r="I84" i="14"/>
  <c r="I85" i="14"/>
  <c r="I86" i="14"/>
  <c r="I87" i="14"/>
  <c r="I88" i="14"/>
  <c r="I89" i="14"/>
  <c r="I90" i="14"/>
  <c r="I91" i="14"/>
  <c r="I92" i="14"/>
  <c r="I93" i="14"/>
  <c r="I80" i="14"/>
  <c r="F63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61" i="14"/>
  <c r="G42" i="14"/>
  <c r="H42" i="14"/>
  <c r="I35" i="14"/>
  <c r="J35" i="14"/>
  <c r="I36" i="14"/>
  <c r="J36" i="14"/>
  <c r="I26" i="14"/>
  <c r="J26" i="14"/>
  <c r="I28" i="14"/>
  <c r="J28" i="14"/>
  <c r="I29" i="14"/>
  <c r="J29" i="14"/>
  <c r="I30" i="14"/>
  <c r="J30" i="14"/>
  <c r="I31" i="14"/>
  <c r="J31" i="14"/>
  <c r="I32" i="14"/>
  <c r="J32" i="14"/>
  <c r="I33" i="14"/>
  <c r="J33" i="14"/>
  <c r="I34" i="14"/>
  <c r="J34" i="14"/>
  <c r="F100" i="14"/>
  <c r="F113" i="14"/>
  <c r="I81" i="14"/>
  <c r="F62" i="14"/>
  <c r="I23" i="14"/>
  <c r="J23" i="14"/>
  <c r="I24" i="14"/>
  <c r="J24" i="14"/>
  <c r="H53" i="9" a="1"/>
  <c r="H53" i="9" s="1"/>
  <c r="H54" i="9" a="1"/>
  <c r="H54" i="9" s="1"/>
  <c r="H55" i="9" a="1"/>
  <c r="H55" i="9" s="1"/>
  <c r="H56" i="9" a="1"/>
  <c r="H56" i="9" s="1"/>
  <c r="H57" i="9" a="1"/>
  <c r="H57" i="9" s="1"/>
  <c r="H58" i="9" a="1"/>
  <c r="H58" i="9" s="1"/>
  <c r="H59" i="9" a="1"/>
  <c r="H59" i="9" s="1"/>
  <c r="H60" i="9" a="1"/>
  <c r="H60" i="9" s="1"/>
  <c r="H61" i="9" a="1"/>
  <c r="H61" i="9" s="1"/>
  <c r="H62" i="9" a="1"/>
  <c r="H62" i="9" s="1"/>
  <c r="H63" i="9" a="1"/>
  <c r="H63" i="9" s="1"/>
  <c r="H64" i="9" a="1"/>
  <c r="H64" i="9" s="1"/>
  <c r="H65" i="9" a="1"/>
  <c r="H65" i="9" s="1"/>
  <c r="H66" i="9" a="1"/>
  <c r="H66" i="9" s="1"/>
  <c r="H67" i="9" a="1"/>
  <c r="H67" i="9" s="1"/>
  <c r="H68" i="9" a="1"/>
  <c r="H68" i="9" s="1"/>
  <c r="H69" i="9" a="1"/>
  <c r="H69" i="9" s="1"/>
  <c r="H70" i="9" a="1"/>
  <c r="H70" i="9" s="1"/>
  <c r="H71" i="9" a="1"/>
  <c r="H71" i="9" s="1"/>
  <c r="H72" i="9" a="1"/>
  <c r="H72" i="9" s="1"/>
  <c r="H73" i="9" a="1"/>
  <c r="H73" i="9" s="1"/>
  <c r="H74" i="9" a="1"/>
  <c r="H74" i="9" s="1"/>
  <c r="H75" i="9" a="1"/>
  <c r="H75" i="9" s="1"/>
  <c r="H76" i="9" a="1"/>
  <c r="H76" i="9" s="1"/>
  <c r="H77" i="9" a="1"/>
  <c r="H77" i="9" s="1"/>
  <c r="H78" i="9" a="1"/>
  <c r="H78" i="9" s="1"/>
  <c r="H79" i="9" a="1"/>
  <c r="H79" i="9" s="1"/>
  <c r="H80" i="9" a="1"/>
  <c r="H80" i="9" s="1"/>
  <c r="H81" i="9" a="1"/>
  <c r="H81" i="9" s="1"/>
  <c r="H82" i="9" a="1"/>
  <c r="H82" i="9" s="1"/>
  <c r="H83" i="9" a="1"/>
  <c r="H83" i="9" s="1"/>
  <c r="H84" i="9" a="1"/>
  <c r="H84" i="9" s="1"/>
  <c r="H85" i="9" a="1"/>
  <c r="H85" i="9" s="1"/>
  <c r="H86" i="9" a="1"/>
  <c r="H86" i="9" s="1"/>
  <c r="H87" i="9" a="1"/>
  <c r="H87" i="9" s="1"/>
  <c r="H88" i="9" a="1"/>
  <c r="H88" i="9" s="1"/>
  <c r="H89" i="9" a="1"/>
  <c r="H89" i="9" s="1"/>
  <c r="H90" i="9" a="1"/>
  <c r="H90" i="9" s="1"/>
  <c r="H91" i="9" a="1"/>
  <c r="H91" i="9" s="1"/>
  <c r="H92" i="9" a="1"/>
  <c r="H92" i="9" s="1"/>
  <c r="H93" i="9" a="1"/>
  <c r="H93" i="9" s="1"/>
  <c r="H94" i="9" a="1"/>
  <c r="H94" i="9" s="1"/>
  <c r="H95" i="9" a="1"/>
  <c r="H95" i="9" s="1"/>
  <c r="H96" i="9" a="1"/>
  <c r="H96" i="9" s="1"/>
  <c r="H97" i="9" a="1"/>
  <c r="H97" i="9" s="1"/>
  <c r="H98" i="9" a="1"/>
  <c r="H98" i="9" s="1"/>
  <c r="H99" i="9" a="1"/>
  <c r="H99" i="9" s="1"/>
  <c r="H100" i="9" a="1"/>
  <c r="H100" i="9" s="1"/>
  <c r="H101" i="9" a="1"/>
  <c r="H101" i="9" s="1"/>
  <c r="H102" i="9" a="1"/>
  <c r="H102" i="9" s="1"/>
  <c r="H103" i="9" a="1"/>
  <c r="H103" i="9" s="1"/>
  <c r="H104" i="9" a="1"/>
  <c r="H104" i="9" s="1"/>
  <c r="H105" i="9" a="1"/>
  <c r="H105" i="9" s="1"/>
  <c r="H106" i="9" a="1"/>
  <c r="H106" i="9" s="1"/>
  <c r="H107" i="9" a="1"/>
  <c r="H107" i="9" s="1"/>
  <c r="H108" i="9" a="1"/>
  <c r="H108" i="9" s="1"/>
  <c r="H109" i="9" a="1"/>
  <c r="H109" i="9" s="1"/>
  <c r="H110" i="9" a="1"/>
  <c r="H110" i="9" s="1"/>
  <c r="H111" i="9" a="1"/>
  <c r="H111" i="9" s="1"/>
  <c r="H112" i="9" a="1"/>
  <c r="H112" i="9" s="1"/>
  <c r="H113" i="9" a="1"/>
  <c r="H113" i="9" s="1"/>
  <c r="H114" i="9" a="1"/>
  <c r="H114" i="9" s="1"/>
  <c r="H115" i="9" a="1"/>
  <c r="H115" i="9" s="1"/>
  <c r="H116" i="9" a="1"/>
  <c r="H116" i="9" s="1"/>
  <c r="H117" i="9" a="1"/>
  <c r="H117" i="9" s="1"/>
  <c r="H118" i="9" a="1"/>
  <c r="H118" i="9" s="1"/>
  <c r="H119" i="9" a="1"/>
  <c r="H119" i="9" s="1"/>
  <c r="H120" i="9" a="1"/>
  <c r="H120" i="9" s="1"/>
  <c r="H121" i="9" a="1"/>
  <c r="H121" i="9" s="1"/>
  <c r="H122" i="9" a="1"/>
  <c r="H122" i="9" s="1"/>
  <c r="H123" i="9" a="1"/>
  <c r="H123" i="9" s="1"/>
  <c r="H124" i="9" a="1"/>
  <c r="H124" i="9" s="1"/>
  <c r="H125" i="9" a="1"/>
  <c r="H125" i="9" s="1"/>
  <c r="H126" i="9" a="1"/>
  <c r="H126" i="9" s="1"/>
  <c r="H127" i="9" a="1"/>
  <c r="H127" i="9" s="1"/>
  <c r="H128" i="9" a="1"/>
  <c r="H128" i="9" s="1"/>
  <c r="H129" i="9" a="1"/>
  <c r="H129" i="9" s="1"/>
  <c r="H130" i="9" a="1"/>
  <c r="H130" i="9" s="1"/>
  <c r="H131" i="9" a="1"/>
  <c r="H131" i="9" s="1"/>
  <c r="H132" i="9" a="1"/>
  <c r="H132" i="9" s="1"/>
  <c r="H133" i="9" a="1"/>
  <c r="H133" i="9" s="1"/>
  <c r="H134" i="9" a="1"/>
  <c r="H134" i="9" s="1"/>
  <c r="H135" i="9" a="1"/>
  <c r="H135" i="9" s="1"/>
  <c r="H137" i="9" a="1"/>
  <c r="H137" i="9" s="1"/>
  <c r="H138" i="9" a="1"/>
  <c r="H138" i="9" s="1"/>
  <c r="H139" i="9" a="1"/>
  <c r="H139" i="9" s="1"/>
  <c r="H140" i="9" a="1"/>
  <c r="H140" i="9" s="1"/>
  <c r="H141" i="9" a="1"/>
  <c r="H141" i="9" s="1"/>
  <c r="H142" i="9" a="1"/>
  <c r="H142" i="9" s="1"/>
  <c r="H143" i="9" a="1"/>
  <c r="H143" i="9" s="1"/>
  <c r="H144" i="9" a="1"/>
  <c r="H144" i="9" s="1"/>
  <c r="H145" i="9" a="1"/>
  <c r="H145" i="9" s="1"/>
  <c r="H146" i="9" a="1"/>
  <c r="H146" i="9" s="1"/>
  <c r="H147" i="9" a="1"/>
  <c r="H147" i="9" s="1"/>
  <c r="H148" i="9" a="1"/>
  <c r="H148" i="9" s="1"/>
  <c r="H149" i="9" a="1"/>
  <c r="H149" i="9" s="1"/>
  <c r="H150" i="9" a="1"/>
  <c r="H150" i="9" s="1"/>
  <c r="H151" i="9" a="1"/>
  <c r="H151" i="9" s="1"/>
  <c r="H152" i="9" a="1"/>
  <c r="H152" i="9" s="1"/>
  <c r="H153" i="9" a="1"/>
  <c r="H153" i="9" s="1"/>
  <c r="H154" i="9" a="1"/>
  <c r="H154" i="9" s="1"/>
  <c r="H155" i="9" a="1"/>
  <c r="H155" i="9" s="1"/>
  <c r="H156" i="9" a="1"/>
  <c r="H156" i="9" s="1"/>
  <c r="H157" i="9" a="1"/>
  <c r="H157" i="9" s="1"/>
  <c r="H158" i="9" a="1"/>
  <c r="H158" i="9" s="1"/>
  <c r="H159" i="9" a="1"/>
  <c r="H159" i="9" s="1"/>
  <c r="H160" i="9" a="1"/>
  <c r="H160" i="9" s="1"/>
  <c r="H161" i="9" a="1"/>
  <c r="H161" i="9" s="1"/>
  <c r="H162" i="9" a="1"/>
  <c r="H162" i="9" s="1"/>
  <c r="H163" i="9" a="1"/>
  <c r="H163" i="9" s="1"/>
  <c r="H164" i="9" a="1"/>
  <c r="H164" i="9" s="1"/>
  <c r="H165" i="9" a="1"/>
  <c r="H165" i="9" s="1"/>
  <c r="H166" i="9" a="1"/>
  <c r="H166" i="9" s="1"/>
  <c r="H167" i="9" a="1"/>
  <c r="H167" i="9" s="1"/>
  <c r="H168" i="9" a="1"/>
  <c r="H168" i="9" s="1"/>
  <c r="H169" i="9" a="1"/>
  <c r="H169" i="9" s="1"/>
  <c r="H170" i="9" a="1"/>
  <c r="H170" i="9" s="1"/>
  <c r="H171" i="9" a="1"/>
  <c r="H171" i="9" s="1"/>
  <c r="H172" i="9" a="1"/>
  <c r="H172" i="9" s="1"/>
  <c r="H173" i="9" a="1"/>
  <c r="H173" i="9" s="1"/>
  <c r="H174" i="9" a="1"/>
  <c r="H174" i="9" s="1"/>
  <c r="H175" i="9" a="1"/>
  <c r="H175" i="9" s="1"/>
  <c r="H176" i="9" a="1"/>
  <c r="H176" i="9" s="1"/>
  <c r="H177" i="9" a="1"/>
  <c r="H177" i="9" s="1"/>
  <c r="H178" i="9" a="1"/>
  <c r="H178" i="9" s="1"/>
  <c r="H179" i="9" a="1"/>
  <c r="H179" i="9" s="1"/>
  <c r="H180" i="9" a="1"/>
  <c r="H180" i="9" s="1"/>
  <c r="H181" i="9" a="1"/>
  <c r="H181" i="9" s="1"/>
  <c r="H182" i="9" a="1"/>
  <c r="H182" i="9" s="1"/>
  <c r="H183" i="9" a="1"/>
  <c r="H183" i="9" s="1"/>
  <c r="H184" i="9" a="1"/>
  <c r="H184" i="9" s="1"/>
  <c r="H185" i="9" a="1"/>
  <c r="H185" i="9" s="1"/>
  <c r="H186" i="9" a="1"/>
  <c r="H186" i="9" s="1"/>
  <c r="H187" i="9" a="1"/>
  <c r="H187" i="9" s="1"/>
  <c r="H188" i="9" a="1"/>
  <c r="H188" i="9" s="1"/>
  <c r="H189" i="9" a="1"/>
  <c r="H189" i="9" s="1"/>
  <c r="H190" i="9" a="1"/>
  <c r="H190" i="9" s="1"/>
  <c r="H191" i="9" a="1"/>
  <c r="H191" i="9" s="1"/>
  <c r="H192" i="9" a="1"/>
  <c r="H192" i="9" s="1"/>
  <c r="H193" i="9" a="1"/>
  <c r="H193" i="9" s="1"/>
  <c r="H194" i="9" a="1"/>
  <c r="H194" i="9" s="1"/>
  <c r="H195" i="9" a="1"/>
  <c r="H195" i="9" s="1"/>
  <c r="H196" i="9" a="1"/>
  <c r="H196" i="9" s="1"/>
  <c r="H197" i="9" a="1"/>
  <c r="H197" i="9" s="1"/>
  <c r="H198" i="9" a="1"/>
  <c r="H198" i="9" s="1"/>
  <c r="H199" i="9" a="1"/>
  <c r="H199" i="9" s="1"/>
  <c r="H200" i="9" a="1"/>
  <c r="H200" i="9" s="1"/>
  <c r="H201" i="9" a="1"/>
  <c r="H201" i="9" s="1"/>
  <c r="H202" i="9" a="1"/>
  <c r="H202" i="9" s="1"/>
  <c r="H203" i="9" a="1"/>
  <c r="H203" i="9" s="1"/>
  <c r="H52" i="9" a="1"/>
  <c r="H52" i="9" s="1"/>
  <c r="H3" i="9" a="1"/>
  <c r="H3" i="9" s="1"/>
  <c r="H4" i="9" a="1"/>
  <c r="H4" i="9" s="1"/>
  <c r="H5" i="9" a="1"/>
  <c r="H5" i="9" s="1"/>
  <c r="H6" i="9" a="1"/>
  <c r="H6" i="9" s="1"/>
  <c r="H7" i="9" a="1"/>
  <c r="H7" i="9" s="1"/>
  <c r="H8" i="9" a="1"/>
  <c r="H8" i="9" s="1"/>
  <c r="H9" i="9" a="1"/>
  <c r="H9" i="9" s="1"/>
  <c r="H10" i="9" a="1"/>
  <c r="H10" i="9" s="1"/>
  <c r="H11" i="9" a="1"/>
  <c r="H11" i="9" s="1"/>
  <c r="H12" i="9" a="1"/>
  <c r="H12" i="9" s="1"/>
  <c r="H13" i="9" a="1"/>
  <c r="H13" i="9" s="1"/>
  <c r="H14" i="9" a="1"/>
  <c r="H14" i="9" s="1"/>
  <c r="H15" i="9" a="1"/>
  <c r="H15" i="9" s="1"/>
  <c r="H16" i="9" a="1"/>
  <c r="H16" i="9" s="1"/>
  <c r="H17" i="9" a="1"/>
  <c r="H17" i="9" s="1"/>
  <c r="H18" i="9" a="1"/>
  <c r="H18" i="9" s="1"/>
  <c r="H19" i="9" a="1"/>
  <c r="H19" i="9" s="1"/>
  <c r="H20" i="9" a="1"/>
  <c r="H20" i="9" s="1"/>
  <c r="H22" i="9" a="1"/>
  <c r="H22" i="9" s="1"/>
  <c r="H23" i="9" a="1"/>
  <c r="H23" i="9" s="1"/>
  <c r="H24" i="9" a="1"/>
  <c r="H24" i="9" s="1"/>
  <c r="H25" i="9" a="1"/>
  <c r="H25" i="9" s="1"/>
  <c r="H26" i="9" a="1"/>
  <c r="H26" i="9" s="1"/>
  <c r="H27" i="9" a="1"/>
  <c r="H27" i="9" s="1"/>
  <c r="H28" i="9" a="1"/>
  <c r="H28" i="9" s="1"/>
  <c r="H29" i="9" a="1"/>
  <c r="H29" i="9" s="1"/>
  <c r="H30" i="9" a="1"/>
  <c r="H30" i="9" s="1"/>
  <c r="H31" i="9" a="1"/>
  <c r="H31" i="9" s="1"/>
  <c r="H32" i="9" a="1"/>
  <c r="H32" i="9" s="1"/>
  <c r="H33" i="9" a="1"/>
  <c r="H33" i="9" s="1"/>
  <c r="H34" i="9" a="1"/>
  <c r="H34" i="9" s="1"/>
  <c r="H35" i="9" a="1"/>
  <c r="H35" i="9" s="1"/>
  <c r="H36" i="9" a="1"/>
  <c r="H36" i="9" s="1"/>
  <c r="H37" i="9" a="1"/>
  <c r="H37" i="9" s="1"/>
  <c r="H38" i="9" a="1"/>
  <c r="H38" i="9" s="1"/>
  <c r="H39" i="9" a="1"/>
  <c r="H39" i="9" s="1"/>
  <c r="H40" i="9" a="1"/>
  <c r="H40" i="9" s="1"/>
  <c r="H41" i="9" a="1"/>
  <c r="H41" i="9" s="1"/>
  <c r="H42" i="9" a="1"/>
  <c r="H42" i="9" s="1"/>
  <c r="H43" i="9" a="1"/>
  <c r="H43" i="9" s="1"/>
  <c r="H44" i="9" a="1"/>
  <c r="H44" i="9" s="1"/>
  <c r="H45" i="9" a="1"/>
  <c r="H45" i="9" s="1"/>
  <c r="H46" i="9" a="1"/>
  <c r="H46" i="9" s="1"/>
  <c r="H47" i="9" a="1"/>
  <c r="H47" i="9" s="1"/>
  <c r="H48" i="9" a="1"/>
  <c r="H48" i="9" s="1"/>
  <c r="H49" i="9" a="1"/>
  <c r="H49" i="9" s="1"/>
  <c r="H50" i="9" a="1"/>
  <c r="H50" i="9" s="1"/>
  <c r="H51" i="9" a="1"/>
  <c r="H51" i="9" s="1"/>
  <c r="H2" i="9" a="1"/>
  <c r="H2" i="9" s="1"/>
  <c r="X33" i="17" l="1"/>
  <c r="X32" i="17"/>
  <c r="F138" i="9" a="1"/>
  <c r="F138" i="9" s="1"/>
  <c r="F149" i="9" a="1"/>
  <c r="F149" i="9" s="1"/>
  <c r="F150" i="9" a="1"/>
  <c r="F150" i="9" s="1"/>
  <c r="F152" i="9" a="1"/>
  <c r="F152" i="9" s="1"/>
  <c r="T3" i="16"/>
  <c r="U3" i="16"/>
  <c r="T4" i="16"/>
  <c r="U4" i="16"/>
  <c r="T5" i="16"/>
  <c r="U5" i="16"/>
  <c r="T6" i="16"/>
  <c r="U6" i="16"/>
  <c r="T7" i="16"/>
  <c r="U7" i="16"/>
  <c r="T8" i="16"/>
  <c r="U8" i="16"/>
  <c r="T9" i="16"/>
  <c r="U9" i="16"/>
  <c r="T10" i="16"/>
  <c r="U10" i="16"/>
  <c r="T11" i="16"/>
  <c r="U11" i="16"/>
  <c r="T12" i="16"/>
  <c r="U12" i="16"/>
  <c r="T13" i="16"/>
  <c r="U13" i="16"/>
  <c r="T14" i="16"/>
  <c r="U14" i="16"/>
  <c r="T15" i="16"/>
  <c r="U15" i="16"/>
  <c r="T16" i="16"/>
  <c r="U16" i="16"/>
  <c r="T17" i="16"/>
  <c r="U17" i="16"/>
  <c r="T18" i="16"/>
  <c r="U18" i="16"/>
  <c r="T19" i="16"/>
  <c r="U19" i="16"/>
  <c r="T20" i="16"/>
  <c r="U20" i="16"/>
  <c r="T21" i="16"/>
  <c r="U21" i="16"/>
  <c r="T22" i="16"/>
  <c r="U22" i="16"/>
  <c r="T23" i="16"/>
  <c r="U23" i="16"/>
  <c r="T24" i="16"/>
  <c r="U24" i="16"/>
  <c r="T25" i="16"/>
  <c r="U25" i="16"/>
  <c r="T26" i="16"/>
  <c r="U26" i="16"/>
  <c r="T27" i="16"/>
  <c r="U27" i="16"/>
  <c r="T28" i="16"/>
  <c r="U28" i="16"/>
  <c r="T29" i="16"/>
  <c r="U29" i="16"/>
  <c r="T30" i="16"/>
  <c r="U30" i="16"/>
  <c r="T31" i="16"/>
  <c r="U31" i="16"/>
  <c r="T32" i="16"/>
  <c r="U32" i="16"/>
  <c r="T33" i="16"/>
  <c r="U33" i="16"/>
  <c r="T34" i="16"/>
  <c r="U34" i="16"/>
  <c r="T35" i="16"/>
  <c r="U35" i="16"/>
  <c r="T36" i="16"/>
  <c r="U36" i="16"/>
  <c r="T37" i="16"/>
  <c r="U37" i="16"/>
  <c r="T38" i="16"/>
  <c r="U38" i="16"/>
  <c r="T39" i="16"/>
  <c r="U39" i="16"/>
  <c r="T40" i="16"/>
  <c r="U40" i="16"/>
  <c r="T41" i="16"/>
  <c r="U41" i="16"/>
  <c r="T42" i="16"/>
  <c r="U42" i="16"/>
  <c r="T43" i="16"/>
  <c r="U43" i="16"/>
  <c r="T44" i="16"/>
  <c r="U44" i="16"/>
  <c r="T45" i="16"/>
  <c r="U45" i="16"/>
  <c r="T46" i="16"/>
  <c r="U46" i="16"/>
  <c r="T47" i="16"/>
  <c r="U47" i="16"/>
  <c r="T48" i="16"/>
  <c r="U48" i="16"/>
  <c r="T49" i="16"/>
  <c r="U49" i="16"/>
  <c r="T50" i="16"/>
  <c r="U50" i="16"/>
  <c r="T51" i="16"/>
  <c r="U51" i="16"/>
  <c r="T52" i="16"/>
  <c r="U52" i="16"/>
  <c r="T53" i="16"/>
  <c r="U53" i="16"/>
  <c r="T54" i="16"/>
  <c r="U54" i="16"/>
  <c r="T55" i="16"/>
  <c r="U55" i="16"/>
  <c r="T56" i="16"/>
  <c r="U56" i="16"/>
  <c r="T57" i="16"/>
  <c r="U57" i="16"/>
  <c r="T58" i="16"/>
  <c r="U58" i="16"/>
  <c r="T59" i="16"/>
  <c r="U59" i="16"/>
  <c r="T60" i="16"/>
  <c r="U60" i="16"/>
  <c r="T61" i="16"/>
  <c r="U61" i="16"/>
  <c r="T62" i="16"/>
  <c r="U62" i="16"/>
  <c r="T63" i="16"/>
  <c r="U63" i="16"/>
  <c r="T64" i="16"/>
  <c r="U64" i="16"/>
  <c r="T65" i="16"/>
  <c r="U65" i="16"/>
  <c r="T66" i="16"/>
  <c r="U66" i="16"/>
  <c r="T67" i="16"/>
  <c r="U67" i="16"/>
  <c r="T68" i="16"/>
  <c r="U68" i="16"/>
  <c r="T69" i="16"/>
  <c r="U69" i="16"/>
  <c r="T70" i="16"/>
  <c r="U70" i="16"/>
  <c r="T71" i="16"/>
  <c r="U71" i="16"/>
  <c r="T72" i="16"/>
  <c r="U72" i="16"/>
  <c r="T73" i="16"/>
  <c r="U73" i="16"/>
  <c r="T74" i="16"/>
  <c r="U74" i="16"/>
  <c r="T75" i="16"/>
  <c r="U75" i="16"/>
  <c r="T76" i="16"/>
  <c r="U76" i="16"/>
  <c r="T77" i="16"/>
  <c r="U77" i="16"/>
  <c r="T78" i="16"/>
  <c r="U78" i="16"/>
  <c r="T79" i="16"/>
  <c r="U79" i="16"/>
  <c r="T80" i="16"/>
  <c r="U80" i="16"/>
  <c r="T81" i="16"/>
  <c r="U81" i="16"/>
  <c r="T82" i="16"/>
  <c r="U82" i="16"/>
  <c r="T83" i="16"/>
  <c r="U83" i="16"/>
  <c r="T84" i="16"/>
  <c r="U84" i="16"/>
  <c r="T85" i="16"/>
  <c r="U85" i="16"/>
  <c r="T86" i="16"/>
  <c r="U86" i="16"/>
  <c r="T87" i="16"/>
  <c r="U87" i="16"/>
  <c r="T88" i="16"/>
  <c r="U88" i="16"/>
  <c r="T89" i="16"/>
  <c r="U89" i="16"/>
  <c r="T90" i="16"/>
  <c r="U90" i="16"/>
  <c r="T91" i="16"/>
  <c r="U91" i="16"/>
  <c r="T92" i="16"/>
  <c r="U92" i="16"/>
  <c r="T93" i="16"/>
  <c r="U93" i="16"/>
  <c r="T94" i="16"/>
  <c r="U94" i="16"/>
  <c r="T95" i="16"/>
  <c r="U95" i="16"/>
  <c r="T96" i="16"/>
  <c r="U96" i="16"/>
  <c r="T97" i="16"/>
  <c r="U97" i="16"/>
  <c r="T98" i="16"/>
  <c r="U98" i="16"/>
  <c r="T99" i="16"/>
  <c r="U99" i="16"/>
  <c r="T100" i="16"/>
  <c r="U100" i="16"/>
  <c r="T101" i="16"/>
  <c r="U101" i="16"/>
  <c r="T102" i="16"/>
  <c r="U102" i="16"/>
  <c r="T103" i="16"/>
  <c r="U103" i="16"/>
  <c r="T104" i="16"/>
  <c r="U104" i="16"/>
  <c r="T105" i="16"/>
  <c r="U105" i="16"/>
  <c r="T106" i="16"/>
  <c r="U106" i="16"/>
  <c r="T107" i="16"/>
  <c r="U107" i="16"/>
  <c r="T108" i="16"/>
  <c r="U108" i="16"/>
  <c r="T109" i="16"/>
  <c r="U109" i="16"/>
  <c r="T110" i="16"/>
  <c r="U110" i="16"/>
  <c r="T111" i="16"/>
  <c r="U111" i="16"/>
  <c r="T112" i="16"/>
  <c r="U112" i="16"/>
  <c r="T113" i="16"/>
  <c r="U113" i="16"/>
  <c r="T114" i="16"/>
  <c r="U114" i="16"/>
  <c r="T115" i="16"/>
  <c r="U115" i="16"/>
  <c r="T116" i="16"/>
  <c r="U116" i="16"/>
  <c r="T117" i="16"/>
  <c r="U117" i="16"/>
  <c r="T118" i="16"/>
  <c r="U118" i="16"/>
  <c r="T119" i="16"/>
  <c r="U119" i="16"/>
  <c r="T120" i="16"/>
  <c r="U120" i="16"/>
  <c r="T121" i="16"/>
  <c r="U121" i="16"/>
  <c r="T122" i="16"/>
  <c r="U122" i="16"/>
  <c r="T123" i="16"/>
  <c r="U123" i="16"/>
  <c r="T124" i="16"/>
  <c r="U124" i="16"/>
  <c r="T125" i="16"/>
  <c r="U125" i="16"/>
  <c r="T126" i="16"/>
  <c r="U126" i="16"/>
  <c r="T127" i="16"/>
  <c r="U127" i="16"/>
  <c r="T128" i="16"/>
  <c r="U128" i="16"/>
  <c r="T129" i="16"/>
  <c r="U129" i="16"/>
  <c r="T130" i="16"/>
  <c r="U130" i="16"/>
  <c r="T131" i="16"/>
  <c r="U131" i="16"/>
  <c r="T132" i="16"/>
  <c r="U132" i="16"/>
  <c r="T133" i="16"/>
  <c r="U133" i="16"/>
  <c r="T134" i="16"/>
  <c r="U134" i="16"/>
  <c r="T135" i="16"/>
  <c r="U135" i="16"/>
  <c r="T136" i="16"/>
  <c r="U136" i="16"/>
  <c r="T137" i="16"/>
  <c r="U137" i="16"/>
  <c r="T138" i="16"/>
  <c r="U138" i="16"/>
  <c r="T139" i="16"/>
  <c r="U139" i="16"/>
  <c r="T140" i="16"/>
  <c r="U140" i="16"/>
  <c r="T141" i="16"/>
  <c r="U141" i="16"/>
  <c r="T142" i="16"/>
  <c r="U142" i="16"/>
  <c r="T143" i="16"/>
  <c r="U143" i="16"/>
  <c r="T144" i="16"/>
  <c r="U144" i="16"/>
  <c r="T145" i="16"/>
  <c r="U145" i="16"/>
  <c r="T146" i="16"/>
  <c r="U146" i="16"/>
  <c r="T147" i="16"/>
  <c r="U147" i="16"/>
  <c r="T148" i="16"/>
  <c r="U148" i="16"/>
  <c r="T149" i="16"/>
  <c r="U149" i="16"/>
  <c r="T150" i="16"/>
  <c r="U150" i="16"/>
  <c r="T151" i="16"/>
  <c r="U151" i="16"/>
  <c r="T152" i="16"/>
  <c r="U152" i="16"/>
  <c r="T153" i="16"/>
  <c r="U153" i="16"/>
  <c r="T154" i="16"/>
  <c r="U154" i="16"/>
  <c r="T155" i="16"/>
  <c r="U155" i="16"/>
  <c r="T156" i="16"/>
  <c r="U156" i="16"/>
  <c r="T157" i="16"/>
  <c r="U157" i="16"/>
  <c r="T158" i="16"/>
  <c r="U158" i="16"/>
  <c r="T159" i="16"/>
  <c r="U159" i="16"/>
  <c r="T160" i="16"/>
  <c r="U160" i="16"/>
  <c r="T161" i="16"/>
  <c r="U161" i="16"/>
  <c r="T162" i="16"/>
  <c r="U162" i="16"/>
  <c r="T163" i="16"/>
  <c r="U163" i="16"/>
  <c r="T164" i="16"/>
  <c r="U164" i="16"/>
  <c r="T165" i="16"/>
  <c r="U165" i="16"/>
  <c r="T166" i="16"/>
  <c r="U166" i="16"/>
  <c r="T167" i="16"/>
  <c r="U167" i="16"/>
  <c r="T168" i="16"/>
  <c r="U168" i="16"/>
  <c r="T169" i="16"/>
  <c r="U169" i="16"/>
  <c r="T170" i="16"/>
  <c r="U170" i="16"/>
  <c r="T171" i="16"/>
  <c r="U171" i="16"/>
  <c r="T172" i="16"/>
  <c r="U172" i="16"/>
  <c r="T173" i="16"/>
  <c r="U173" i="16"/>
  <c r="T174" i="16"/>
  <c r="U174" i="16"/>
  <c r="T175" i="16"/>
  <c r="U175" i="16"/>
  <c r="T176" i="16"/>
  <c r="U176" i="16"/>
  <c r="T177" i="16"/>
  <c r="U177" i="16"/>
  <c r="T178" i="16"/>
  <c r="U178" i="16"/>
  <c r="T179" i="16"/>
  <c r="U179" i="16"/>
  <c r="T180" i="16"/>
  <c r="U180" i="16"/>
  <c r="T181" i="16"/>
  <c r="U181" i="16"/>
  <c r="T182" i="16"/>
  <c r="U182" i="16"/>
  <c r="T183" i="16"/>
  <c r="U183" i="16"/>
  <c r="T184" i="16"/>
  <c r="U184" i="16"/>
  <c r="T185" i="16"/>
  <c r="U185" i="16"/>
  <c r="T186" i="16"/>
  <c r="U186" i="16"/>
  <c r="T187" i="16"/>
  <c r="U187" i="16"/>
  <c r="T188" i="16"/>
  <c r="U188" i="16"/>
  <c r="T189" i="16"/>
  <c r="U189" i="16"/>
  <c r="T190" i="16"/>
  <c r="U190" i="16"/>
  <c r="T191" i="16"/>
  <c r="U191" i="16"/>
  <c r="T192" i="16"/>
  <c r="U192" i="16"/>
  <c r="T193" i="16"/>
  <c r="U193" i="16"/>
  <c r="T194" i="16"/>
  <c r="U194" i="16"/>
  <c r="T195" i="16"/>
  <c r="U195" i="16"/>
  <c r="T196" i="16"/>
  <c r="U196" i="16"/>
  <c r="T197" i="16"/>
  <c r="U197" i="16"/>
  <c r="T198" i="16"/>
  <c r="U198" i="16"/>
  <c r="T199" i="16"/>
  <c r="U199" i="16"/>
  <c r="T200" i="16"/>
  <c r="U200" i="16"/>
  <c r="T201" i="16"/>
  <c r="U201" i="16"/>
  <c r="T202" i="16"/>
  <c r="U202" i="16"/>
  <c r="T203" i="16"/>
  <c r="U203" i="16"/>
  <c r="T204" i="16"/>
  <c r="U204" i="16"/>
  <c r="T205" i="16"/>
  <c r="U205" i="16"/>
  <c r="T206" i="16"/>
  <c r="U206" i="16"/>
  <c r="T207" i="16"/>
  <c r="U207" i="16"/>
  <c r="T208" i="16"/>
  <c r="U208" i="16"/>
  <c r="T209" i="16"/>
  <c r="U209" i="16"/>
  <c r="T210" i="16"/>
  <c r="U210" i="16"/>
  <c r="T211" i="16"/>
  <c r="U211" i="16"/>
  <c r="T212" i="16"/>
  <c r="U212" i="16"/>
  <c r="T213" i="16"/>
  <c r="U213" i="16"/>
  <c r="T214" i="16"/>
  <c r="U214" i="16"/>
  <c r="T215" i="16"/>
  <c r="U215" i="16"/>
  <c r="T216" i="16"/>
  <c r="U216" i="16"/>
  <c r="T217" i="16"/>
  <c r="U217" i="16"/>
  <c r="T218" i="16"/>
  <c r="U218" i="16"/>
  <c r="T219" i="16"/>
  <c r="U219" i="16"/>
  <c r="T220" i="16"/>
  <c r="U220" i="16"/>
  <c r="T221" i="16"/>
  <c r="U221" i="16"/>
  <c r="T222" i="16"/>
  <c r="U222" i="16"/>
  <c r="T223" i="16"/>
  <c r="U223" i="16"/>
  <c r="T224" i="16"/>
  <c r="U224" i="16"/>
  <c r="T225" i="16"/>
  <c r="U225" i="16"/>
  <c r="T226" i="16"/>
  <c r="U226" i="16"/>
  <c r="T227" i="16"/>
  <c r="U227" i="16"/>
  <c r="T228" i="16"/>
  <c r="U228" i="16"/>
  <c r="T229" i="16"/>
  <c r="U229" i="16"/>
  <c r="T230" i="16"/>
  <c r="U230" i="16"/>
  <c r="T231" i="16"/>
  <c r="U231" i="16"/>
  <c r="T232" i="16"/>
  <c r="U232" i="16"/>
  <c r="T233" i="16"/>
  <c r="U233" i="16"/>
  <c r="T234" i="16"/>
  <c r="U234" i="16"/>
  <c r="T235" i="16"/>
  <c r="U235" i="16"/>
  <c r="T236" i="16"/>
  <c r="U236" i="16"/>
  <c r="T237" i="16"/>
  <c r="U237" i="16"/>
  <c r="T238" i="16"/>
  <c r="U238" i="16"/>
  <c r="T239" i="16"/>
  <c r="U239" i="16"/>
  <c r="T240" i="16"/>
  <c r="U240" i="16"/>
  <c r="T241" i="16"/>
  <c r="U241" i="16"/>
  <c r="T242" i="16"/>
  <c r="U242" i="16"/>
  <c r="T243" i="16"/>
  <c r="U243" i="16"/>
  <c r="T244" i="16"/>
  <c r="U244" i="16"/>
  <c r="T245" i="16"/>
  <c r="U245" i="16"/>
  <c r="T246" i="16"/>
  <c r="U246" i="16"/>
  <c r="T247" i="16"/>
  <c r="U247" i="16"/>
  <c r="T248" i="16"/>
  <c r="U248" i="16"/>
  <c r="T249" i="16"/>
  <c r="U249" i="16"/>
  <c r="T250" i="16"/>
  <c r="U250" i="16"/>
  <c r="T251" i="16"/>
  <c r="U251" i="16"/>
  <c r="T252" i="16"/>
  <c r="U252" i="16"/>
  <c r="T253" i="16"/>
  <c r="U253" i="16"/>
  <c r="T254" i="16"/>
  <c r="U254" i="16"/>
  <c r="T255" i="16"/>
  <c r="U255" i="16"/>
  <c r="T256" i="16"/>
  <c r="U256" i="16"/>
  <c r="T257" i="16"/>
  <c r="U257" i="16"/>
  <c r="T258" i="16"/>
  <c r="U258" i="16"/>
  <c r="T259" i="16"/>
  <c r="U259" i="16"/>
  <c r="T260" i="16"/>
  <c r="U260" i="16"/>
  <c r="T261" i="16"/>
  <c r="U261" i="16"/>
  <c r="T262" i="16"/>
  <c r="U262" i="16"/>
  <c r="T263" i="16"/>
  <c r="U263" i="16"/>
  <c r="T264" i="16"/>
  <c r="U264" i="16"/>
  <c r="T265" i="16"/>
  <c r="U265" i="16"/>
  <c r="T266" i="16"/>
  <c r="U266" i="16"/>
  <c r="T267" i="16"/>
  <c r="U267" i="16"/>
  <c r="T268" i="16"/>
  <c r="U268" i="16"/>
  <c r="T269" i="16"/>
  <c r="U269" i="16"/>
  <c r="T270" i="16"/>
  <c r="U270" i="16"/>
  <c r="T271" i="16"/>
  <c r="U271" i="16"/>
  <c r="T272" i="16"/>
  <c r="U272" i="16"/>
  <c r="T273" i="16"/>
  <c r="U273" i="16"/>
  <c r="T274" i="16"/>
  <c r="U274" i="16"/>
  <c r="T275" i="16"/>
  <c r="U275" i="16"/>
  <c r="T276" i="16"/>
  <c r="U276" i="16"/>
  <c r="T277" i="16"/>
  <c r="U277" i="16"/>
  <c r="T278" i="16"/>
  <c r="U278" i="16"/>
  <c r="T279" i="16"/>
  <c r="U279" i="16"/>
  <c r="T280" i="16"/>
  <c r="U280" i="16"/>
  <c r="T281" i="16"/>
  <c r="U281" i="16"/>
  <c r="T282" i="16"/>
  <c r="U282" i="16"/>
  <c r="T283" i="16"/>
  <c r="U283" i="16"/>
  <c r="T284" i="16"/>
  <c r="U284" i="16"/>
  <c r="T285" i="16"/>
  <c r="U285" i="16"/>
  <c r="T286" i="16"/>
  <c r="U286" i="16"/>
  <c r="T287" i="16"/>
  <c r="U287" i="16"/>
  <c r="T288" i="16"/>
  <c r="U288" i="16"/>
  <c r="T289" i="16"/>
  <c r="U289" i="16"/>
  <c r="T290" i="16"/>
  <c r="U290" i="16"/>
  <c r="T291" i="16"/>
  <c r="U291" i="16"/>
  <c r="T292" i="16"/>
  <c r="U292" i="16"/>
  <c r="T293" i="16"/>
  <c r="U293" i="16"/>
  <c r="T294" i="16"/>
  <c r="U294" i="16"/>
  <c r="T295" i="16"/>
  <c r="U295" i="16"/>
  <c r="T296" i="16"/>
  <c r="U296" i="16"/>
  <c r="T297" i="16"/>
  <c r="U297" i="16"/>
  <c r="T298" i="16"/>
  <c r="U298" i="16"/>
  <c r="T299" i="16"/>
  <c r="U299" i="16"/>
  <c r="T300" i="16"/>
  <c r="U300" i="16"/>
  <c r="T301" i="16"/>
  <c r="U301" i="16"/>
  <c r="T302" i="16"/>
  <c r="U302" i="16"/>
  <c r="T303" i="16"/>
  <c r="U303" i="16"/>
  <c r="T304" i="16"/>
  <c r="U304" i="16"/>
  <c r="T305" i="16"/>
  <c r="U305" i="16"/>
  <c r="T306" i="16"/>
  <c r="U306" i="16"/>
  <c r="T307" i="16"/>
  <c r="U307" i="16"/>
  <c r="T308" i="16"/>
  <c r="U308" i="16"/>
  <c r="T309" i="16"/>
  <c r="U309" i="16"/>
  <c r="T310" i="16"/>
  <c r="U310" i="16"/>
  <c r="T311" i="16"/>
  <c r="U311" i="16"/>
  <c r="T312" i="16"/>
  <c r="U312" i="16"/>
  <c r="T313" i="16"/>
  <c r="U313" i="16"/>
  <c r="T314" i="16"/>
  <c r="U314" i="16"/>
  <c r="T315" i="16"/>
  <c r="U315" i="16"/>
  <c r="T316" i="16"/>
  <c r="U316" i="16"/>
  <c r="T317" i="16"/>
  <c r="U317" i="16"/>
  <c r="T318" i="16"/>
  <c r="U318" i="16"/>
  <c r="T319" i="16"/>
  <c r="U319" i="16"/>
  <c r="T320" i="16"/>
  <c r="U320" i="16"/>
  <c r="T321" i="16"/>
  <c r="U321" i="16"/>
  <c r="T322" i="16"/>
  <c r="U322" i="16"/>
  <c r="T323" i="16"/>
  <c r="U323" i="16"/>
  <c r="T324" i="16"/>
  <c r="U324" i="16"/>
  <c r="T325" i="16"/>
  <c r="U325" i="16"/>
  <c r="T326" i="16"/>
  <c r="U326" i="16"/>
  <c r="T327" i="16"/>
  <c r="U327" i="16"/>
  <c r="T328" i="16"/>
  <c r="U328" i="16"/>
  <c r="T329" i="16"/>
  <c r="U329" i="16"/>
  <c r="T330" i="16"/>
  <c r="U330" i="16"/>
  <c r="T331" i="16"/>
  <c r="U331" i="16"/>
  <c r="T332" i="16"/>
  <c r="U332" i="16"/>
  <c r="T333" i="16"/>
  <c r="U333" i="16"/>
  <c r="T334" i="16"/>
  <c r="U334" i="16"/>
  <c r="T335" i="16"/>
  <c r="U335" i="16"/>
  <c r="T336" i="16"/>
  <c r="U336" i="16"/>
  <c r="T337" i="16"/>
  <c r="U337" i="16"/>
  <c r="T338" i="16"/>
  <c r="U338" i="16"/>
  <c r="T339" i="16"/>
  <c r="U339" i="16"/>
  <c r="T340" i="16"/>
  <c r="U340" i="16"/>
  <c r="T341" i="16"/>
  <c r="U341" i="16"/>
  <c r="T342" i="16"/>
  <c r="U342" i="16"/>
  <c r="T343" i="16"/>
  <c r="U343" i="16"/>
  <c r="T344" i="16"/>
  <c r="U344" i="16"/>
  <c r="T345" i="16"/>
  <c r="U345" i="16"/>
  <c r="T346" i="16"/>
  <c r="U346" i="16"/>
  <c r="T347" i="16"/>
  <c r="U347" i="16"/>
  <c r="T348" i="16"/>
  <c r="U348" i="16"/>
  <c r="T349" i="16"/>
  <c r="U349" i="16"/>
  <c r="T350" i="16"/>
  <c r="U350" i="16"/>
  <c r="T351" i="16"/>
  <c r="U351" i="16"/>
  <c r="T352" i="16"/>
  <c r="U352" i="16"/>
  <c r="T353" i="16"/>
  <c r="U353" i="16"/>
  <c r="T354" i="16"/>
  <c r="U354" i="16"/>
  <c r="T355" i="16"/>
  <c r="U355" i="16"/>
  <c r="T356" i="16"/>
  <c r="U356" i="16"/>
  <c r="T357" i="16"/>
  <c r="U357" i="16"/>
  <c r="T358" i="16"/>
  <c r="U358" i="16"/>
  <c r="T359" i="16"/>
  <c r="U359" i="16"/>
  <c r="T360" i="16"/>
  <c r="U360" i="16"/>
  <c r="T361" i="16"/>
  <c r="U361" i="16"/>
  <c r="T362" i="16"/>
  <c r="U362" i="16"/>
  <c r="T363" i="16"/>
  <c r="U363" i="16"/>
  <c r="T364" i="16"/>
  <c r="U364" i="16"/>
  <c r="T365" i="16"/>
  <c r="U365" i="16"/>
  <c r="T366" i="16"/>
  <c r="U366" i="16"/>
  <c r="T367" i="16"/>
  <c r="U367" i="16"/>
  <c r="T368" i="16"/>
  <c r="U368" i="16"/>
  <c r="T369" i="16"/>
  <c r="U369" i="16"/>
  <c r="T370" i="16"/>
  <c r="U370" i="16"/>
  <c r="T371" i="16"/>
  <c r="U371" i="16"/>
  <c r="T372" i="16"/>
  <c r="U372" i="16"/>
  <c r="T373" i="16"/>
  <c r="U373" i="16"/>
  <c r="T374" i="16"/>
  <c r="U374" i="16"/>
  <c r="T375" i="16"/>
  <c r="U375" i="16"/>
  <c r="T376" i="16"/>
  <c r="U376" i="16"/>
  <c r="T377" i="16"/>
  <c r="U377" i="16"/>
  <c r="T378" i="16"/>
  <c r="U378" i="16"/>
  <c r="T379" i="16"/>
  <c r="U379" i="16"/>
  <c r="T380" i="16"/>
  <c r="U380" i="16"/>
  <c r="T381" i="16"/>
  <c r="U381" i="16"/>
  <c r="T382" i="16"/>
  <c r="U382" i="16"/>
  <c r="T383" i="16"/>
  <c r="U383" i="16"/>
  <c r="T384" i="16"/>
  <c r="U384" i="16"/>
  <c r="T385" i="16"/>
  <c r="U385" i="16"/>
  <c r="T386" i="16"/>
  <c r="U386" i="16"/>
  <c r="T387" i="16"/>
  <c r="U387" i="16"/>
  <c r="T388" i="16"/>
  <c r="U388" i="16"/>
  <c r="T389" i="16"/>
  <c r="U389" i="16"/>
  <c r="T390" i="16"/>
  <c r="U390" i="16"/>
  <c r="T391" i="16"/>
  <c r="U391" i="16"/>
  <c r="T392" i="16"/>
  <c r="U392" i="16"/>
  <c r="T393" i="16"/>
  <c r="U393" i="16"/>
  <c r="T394" i="16"/>
  <c r="U394" i="16"/>
  <c r="T395" i="16"/>
  <c r="U395" i="16"/>
  <c r="T396" i="16"/>
  <c r="U396" i="16"/>
  <c r="T397" i="16"/>
  <c r="U397" i="16"/>
  <c r="T398" i="16"/>
  <c r="U398" i="16"/>
  <c r="T399" i="16"/>
  <c r="U399" i="16"/>
  <c r="T400" i="16"/>
  <c r="U400" i="16"/>
  <c r="T401" i="16"/>
  <c r="U401" i="16"/>
  <c r="T402" i="16"/>
  <c r="U402" i="16"/>
  <c r="T403" i="16"/>
  <c r="U403" i="16"/>
  <c r="T404" i="16"/>
  <c r="U404" i="16"/>
  <c r="T405" i="16"/>
  <c r="U405" i="16"/>
  <c r="T406" i="16"/>
  <c r="U406" i="16"/>
  <c r="T407" i="16"/>
  <c r="U407" i="16"/>
  <c r="T408" i="16"/>
  <c r="U408" i="16"/>
  <c r="T409" i="16"/>
  <c r="U409" i="16"/>
  <c r="T410" i="16"/>
  <c r="U410" i="16"/>
  <c r="T411" i="16"/>
  <c r="U411" i="16"/>
  <c r="T412" i="16"/>
  <c r="U412" i="16"/>
  <c r="T413" i="16"/>
  <c r="U413" i="16"/>
  <c r="T414" i="16"/>
  <c r="U414" i="16"/>
  <c r="T415" i="16"/>
  <c r="U415" i="16"/>
  <c r="T416" i="16"/>
  <c r="U416" i="16"/>
  <c r="T417" i="16"/>
  <c r="U417" i="16"/>
  <c r="T418" i="16"/>
  <c r="U418" i="16"/>
  <c r="T419" i="16"/>
  <c r="U419" i="16"/>
  <c r="T420" i="16"/>
  <c r="U420" i="16"/>
  <c r="T421" i="16"/>
  <c r="U421" i="16"/>
  <c r="T422" i="16"/>
  <c r="U422" i="16"/>
  <c r="T423" i="16"/>
  <c r="U423" i="16"/>
  <c r="T424" i="16"/>
  <c r="U424" i="16"/>
  <c r="T425" i="16"/>
  <c r="U425" i="16"/>
  <c r="T426" i="16"/>
  <c r="U426" i="16"/>
  <c r="T427" i="16"/>
  <c r="U427" i="16"/>
  <c r="T428" i="16"/>
  <c r="U428" i="16"/>
  <c r="T429" i="16"/>
  <c r="U429" i="16"/>
  <c r="T430" i="16"/>
  <c r="U430" i="16"/>
  <c r="T431" i="16"/>
  <c r="U431" i="16"/>
  <c r="T432" i="16"/>
  <c r="U432" i="16"/>
  <c r="T433" i="16"/>
  <c r="U433" i="16"/>
  <c r="T434" i="16"/>
  <c r="U434" i="16"/>
  <c r="T435" i="16"/>
  <c r="U435" i="16"/>
  <c r="T436" i="16"/>
  <c r="U436" i="16"/>
  <c r="T437" i="16"/>
  <c r="U437" i="16"/>
  <c r="T438" i="16"/>
  <c r="U438" i="16"/>
  <c r="T439" i="16"/>
  <c r="U439" i="16"/>
  <c r="T440" i="16"/>
  <c r="U440" i="16"/>
  <c r="T441" i="16"/>
  <c r="U441" i="16"/>
  <c r="T442" i="16"/>
  <c r="U442" i="16"/>
  <c r="T443" i="16"/>
  <c r="U443" i="16"/>
  <c r="T444" i="16"/>
  <c r="U444" i="16"/>
  <c r="T445" i="16"/>
  <c r="U445" i="16"/>
  <c r="T446" i="16"/>
  <c r="U446" i="16"/>
  <c r="T447" i="16"/>
  <c r="U447" i="16"/>
  <c r="T448" i="16"/>
  <c r="U448" i="16"/>
  <c r="T449" i="16"/>
  <c r="U449" i="16"/>
  <c r="T450" i="16"/>
  <c r="U450" i="16"/>
  <c r="T451" i="16"/>
  <c r="U451" i="16"/>
  <c r="T452" i="16"/>
  <c r="U452" i="16"/>
  <c r="T453" i="16"/>
  <c r="U453" i="16"/>
  <c r="T454" i="16"/>
  <c r="U454" i="16"/>
  <c r="T455" i="16"/>
  <c r="U455" i="16"/>
  <c r="T456" i="16"/>
  <c r="U456" i="16"/>
  <c r="T457" i="16"/>
  <c r="U457" i="16"/>
  <c r="T458" i="16"/>
  <c r="U458" i="16"/>
  <c r="T459" i="16"/>
  <c r="U459" i="16"/>
  <c r="T460" i="16"/>
  <c r="U460" i="16"/>
  <c r="T461" i="16"/>
  <c r="U461" i="16"/>
  <c r="T462" i="16"/>
  <c r="U462" i="16"/>
  <c r="T463" i="16"/>
  <c r="U463" i="16"/>
  <c r="T464" i="16"/>
  <c r="U464" i="16"/>
  <c r="T465" i="16"/>
  <c r="U465" i="16"/>
  <c r="T466" i="16"/>
  <c r="U466" i="16"/>
  <c r="T467" i="16"/>
  <c r="U467" i="16"/>
  <c r="T468" i="16"/>
  <c r="U468" i="16"/>
  <c r="T469" i="16"/>
  <c r="U469" i="16"/>
  <c r="T470" i="16"/>
  <c r="U470" i="16"/>
  <c r="T471" i="16"/>
  <c r="U471" i="16"/>
  <c r="T472" i="16"/>
  <c r="U472" i="16"/>
  <c r="T473" i="16"/>
  <c r="U473" i="16"/>
  <c r="T474" i="16"/>
  <c r="U474" i="16"/>
  <c r="T475" i="16"/>
  <c r="U475" i="16"/>
  <c r="T476" i="16"/>
  <c r="U476" i="16"/>
  <c r="T477" i="16"/>
  <c r="U477" i="16"/>
  <c r="T478" i="16"/>
  <c r="U478" i="16"/>
  <c r="T479" i="16"/>
  <c r="U479" i="16"/>
  <c r="T480" i="16"/>
  <c r="U480" i="16"/>
  <c r="T481" i="16"/>
  <c r="U481" i="16"/>
  <c r="T482" i="16"/>
  <c r="U482" i="16"/>
  <c r="T483" i="16"/>
  <c r="U483" i="16"/>
  <c r="T484" i="16"/>
  <c r="U484" i="16"/>
  <c r="T485" i="16"/>
  <c r="U485" i="16"/>
  <c r="T486" i="16"/>
  <c r="U486" i="16"/>
  <c r="T487" i="16"/>
  <c r="U487" i="16"/>
  <c r="T488" i="16"/>
  <c r="U488" i="16"/>
  <c r="T489" i="16"/>
  <c r="U489" i="16"/>
  <c r="T490" i="16"/>
  <c r="U490" i="16"/>
  <c r="T491" i="16"/>
  <c r="U491" i="16"/>
  <c r="T492" i="16"/>
  <c r="U492" i="16"/>
  <c r="T493" i="16"/>
  <c r="U493" i="16"/>
  <c r="T494" i="16"/>
  <c r="U494" i="16"/>
  <c r="T495" i="16"/>
  <c r="U495" i="16"/>
  <c r="T496" i="16"/>
  <c r="U496" i="16"/>
  <c r="T497" i="16"/>
  <c r="U497" i="16"/>
  <c r="T498" i="16"/>
  <c r="U498" i="16"/>
  <c r="T499" i="16"/>
  <c r="U499" i="16"/>
  <c r="T500" i="16"/>
  <c r="U500" i="16"/>
  <c r="T501" i="16"/>
  <c r="U501" i="16"/>
  <c r="T502" i="16"/>
  <c r="U502" i="16"/>
  <c r="T503" i="16"/>
  <c r="U503" i="16"/>
  <c r="T504" i="16"/>
  <c r="U504" i="16"/>
  <c r="T505" i="16"/>
  <c r="U505" i="16"/>
  <c r="T506" i="16"/>
  <c r="U506" i="16"/>
  <c r="T507" i="16"/>
  <c r="U507" i="16"/>
  <c r="T508" i="16"/>
  <c r="U508" i="16"/>
  <c r="T509" i="16"/>
  <c r="U509" i="16"/>
  <c r="T510" i="16"/>
  <c r="U510" i="16"/>
  <c r="T511" i="16"/>
  <c r="U511" i="16"/>
  <c r="T512" i="16"/>
  <c r="U512" i="16"/>
  <c r="T513" i="16"/>
  <c r="U513" i="16"/>
  <c r="T514" i="16"/>
  <c r="U514" i="16"/>
  <c r="T515" i="16"/>
  <c r="U515" i="16"/>
  <c r="T516" i="16"/>
  <c r="U516" i="16"/>
  <c r="T517" i="16"/>
  <c r="U517" i="16"/>
  <c r="T518" i="16"/>
  <c r="U518" i="16"/>
  <c r="T519" i="16"/>
  <c r="U519" i="16"/>
  <c r="T520" i="16"/>
  <c r="U520" i="16"/>
  <c r="T521" i="16"/>
  <c r="U521" i="16"/>
  <c r="T522" i="16"/>
  <c r="U522" i="16"/>
  <c r="T523" i="16"/>
  <c r="U523" i="16"/>
  <c r="T524" i="16"/>
  <c r="U524" i="16"/>
  <c r="T525" i="16"/>
  <c r="U525" i="16"/>
  <c r="T526" i="16"/>
  <c r="U526" i="16"/>
  <c r="T527" i="16"/>
  <c r="U527" i="16"/>
  <c r="T528" i="16"/>
  <c r="U528" i="16"/>
  <c r="T529" i="16"/>
  <c r="U529" i="16"/>
  <c r="T530" i="16"/>
  <c r="U530" i="16"/>
  <c r="T531" i="16"/>
  <c r="U531" i="16"/>
  <c r="T532" i="16"/>
  <c r="U532" i="16"/>
  <c r="T533" i="16"/>
  <c r="U533" i="16"/>
  <c r="T534" i="16"/>
  <c r="U534" i="16"/>
  <c r="T535" i="16"/>
  <c r="U535" i="16"/>
  <c r="T536" i="16"/>
  <c r="U536" i="16"/>
  <c r="T537" i="16"/>
  <c r="U537" i="16"/>
  <c r="T538" i="16"/>
  <c r="U538" i="16"/>
  <c r="T539" i="16"/>
  <c r="U539" i="16"/>
  <c r="T540" i="16"/>
  <c r="U540" i="16"/>
  <c r="T541" i="16"/>
  <c r="U541" i="16"/>
  <c r="T542" i="16"/>
  <c r="U542" i="16"/>
  <c r="T543" i="16"/>
  <c r="U543" i="16"/>
  <c r="T544" i="16"/>
  <c r="U544" i="16"/>
  <c r="T545" i="16"/>
  <c r="U545" i="16"/>
  <c r="T546" i="16"/>
  <c r="U546" i="16"/>
  <c r="T547" i="16"/>
  <c r="U547" i="16"/>
  <c r="T548" i="16"/>
  <c r="U548" i="16"/>
  <c r="T549" i="16"/>
  <c r="U549" i="16"/>
  <c r="T550" i="16"/>
  <c r="U550" i="16"/>
  <c r="T551" i="16"/>
  <c r="U551" i="16"/>
  <c r="T552" i="16"/>
  <c r="U552" i="16"/>
  <c r="T553" i="16"/>
  <c r="U553" i="16"/>
  <c r="T554" i="16"/>
  <c r="U554" i="16"/>
  <c r="T555" i="16"/>
  <c r="U555" i="16"/>
  <c r="T556" i="16"/>
  <c r="U556" i="16"/>
  <c r="T557" i="16"/>
  <c r="U557" i="16"/>
  <c r="T558" i="16"/>
  <c r="U558" i="16"/>
  <c r="T559" i="16"/>
  <c r="U559" i="16"/>
  <c r="T560" i="16"/>
  <c r="U560" i="16"/>
  <c r="T561" i="16"/>
  <c r="U561" i="16"/>
  <c r="T562" i="16"/>
  <c r="U562" i="16"/>
  <c r="T563" i="16"/>
  <c r="U563" i="16"/>
  <c r="T564" i="16"/>
  <c r="U564" i="16"/>
  <c r="T565" i="16"/>
  <c r="U565" i="16"/>
  <c r="T566" i="16"/>
  <c r="U566" i="16"/>
  <c r="T567" i="16"/>
  <c r="U567" i="16"/>
  <c r="T568" i="16"/>
  <c r="U568" i="16"/>
  <c r="T569" i="16"/>
  <c r="U569" i="16"/>
  <c r="T570" i="16"/>
  <c r="U570" i="16"/>
  <c r="T571" i="16"/>
  <c r="U571" i="16"/>
  <c r="T572" i="16"/>
  <c r="U572" i="16"/>
  <c r="T573" i="16"/>
  <c r="U573" i="16"/>
  <c r="T574" i="16"/>
  <c r="U574" i="16"/>
  <c r="T575" i="16"/>
  <c r="U575" i="16"/>
  <c r="T576" i="16"/>
  <c r="U576" i="16"/>
  <c r="T577" i="16"/>
  <c r="U577" i="16"/>
  <c r="T578" i="16"/>
  <c r="U578" i="16"/>
  <c r="T579" i="16"/>
  <c r="U579" i="16"/>
  <c r="U2" i="16"/>
  <c r="T2" i="16"/>
  <c r="U19" i="8" l="1"/>
  <c r="U204" i="9" l="1"/>
  <c r="BJ204" i="9"/>
  <c r="BI204" i="9"/>
  <c r="BH204" i="9"/>
  <c r="BG204" i="9"/>
  <c r="BF204" i="9"/>
  <c r="BE204" i="9"/>
  <c r="BD204" i="9"/>
  <c r="BC204" i="9"/>
  <c r="BB204" i="9"/>
  <c r="BA204" i="9"/>
  <c r="AZ204" i="9"/>
  <c r="AY204" i="9"/>
  <c r="AX204" i="9"/>
  <c r="AW204" i="9"/>
  <c r="AV204" i="9"/>
  <c r="AU204" i="9"/>
  <c r="AT204" i="9"/>
  <c r="AS204" i="9"/>
  <c r="AR204" i="9"/>
  <c r="AQ204" i="9"/>
  <c r="AP204" i="9"/>
  <c r="AO204" i="9"/>
  <c r="AN204" i="9"/>
  <c r="AM204" i="9"/>
  <c r="AL204" i="9"/>
  <c r="AK204" i="9"/>
  <c r="AJ204" i="9"/>
  <c r="AI204" i="9"/>
  <c r="AH204" i="9"/>
  <c r="AG204" i="9"/>
  <c r="AF204" i="9"/>
  <c r="AE204" i="9"/>
  <c r="AD204" i="9"/>
  <c r="AC204" i="9"/>
  <c r="AB204" i="9"/>
  <c r="AA204" i="9"/>
  <c r="Z204" i="9"/>
  <c r="Y204" i="9"/>
  <c r="X204" i="9"/>
  <c r="W204" i="9"/>
  <c r="V204" i="9"/>
  <c r="D157" i="10"/>
  <c r="D154" i="10"/>
  <c r="D151" i="10"/>
  <c r="D148" i="10"/>
  <c r="D145" i="10"/>
  <c r="D142" i="10"/>
  <c r="D139" i="10"/>
  <c r="D136" i="10"/>
  <c r="D130" i="10"/>
  <c r="D127" i="10"/>
  <c r="D124" i="10"/>
  <c r="D121" i="10"/>
  <c r="D118" i="10"/>
  <c r="D115" i="10"/>
  <c r="D112" i="10"/>
  <c r="D109" i="10"/>
  <c r="D106" i="10"/>
  <c r="D103" i="10"/>
  <c r="D100" i="10"/>
  <c r="D94" i="10"/>
  <c r="D91" i="10"/>
  <c r="D88" i="10"/>
  <c r="D85" i="10"/>
  <c r="D82" i="10"/>
  <c r="D79" i="10"/>
  <c r="D76" i="10"/>
  <c r="D73" i="10"/>
  <c r="D70" i="10"/>
  <c r="D67" i="10"/>
  <c r="D64" i="10"/>
  <c r="D61" i="10"/>
  <c r="D58" i="10"/>
  <c r="D55" i="10"/>
  <c r="D52" i="10"/>
  <c r="D49" i="10"/>
  <c r="D46" i="10"/>
  <c r="D43" i="10"/>
  <c r="D22" i="10"/>
  <c r="D13" i="10"/>
  <c r="C157" i="10"/>
  <c r="C154" i="10"/>
  <c r="C151" i="10"/>
  <c r="C148" i="10"/>
  <c r="C145" i="10"/>
  <c r="C142" i="10"/>
  <c r="C139" i="10"/>
  <c r="C136" i="10"/>
  <c r="C133" i="10"/>
  <c r="C130" i="10"/>
  <c r="C127" i="10"/>
  <c r="C124" i="10"/>
  <c r="C121" i="10"/>
  <c r="C118" i="10"/>
  <c r="C115" i="10"/>
  <c r="C112" i="10"/>
  <c r="C109" i="10"/>
  <c r="C106" i="10"/>
  <c r="C103" i="10"/>
  <c r="C100" i="10"/>
  <c r="C97" i="10"/>
  <c r="C94" i="10"/>
  <c r="C91" i="10"/>
  <c r="C88" i="10"/>
  <c r="C85" i="10"/>
  <c r="C82" i="10"/>
  <c r="C79" i="10"/>
  <c r="C76" i="10"/>
  <c r="C73" i="10"/>
  <c r="C70" i="10"/>
  <c r="C67" i="10"/>
  <c r="C64" i="10"/>
  <c r="C61" i="10"/>
  <c r="C58" i="10"/>
  <c r="C55" i="10"/>
  <c r="C52" i="10"/>
  <c r="C49" i="10"/>
  <c r="C46" i="10"/>
  <c r="C43" i="10"/>
  <c r="C40" i="10"/>
  <c r="C37" i="10"/>
  <c r="C34" i="10"/>
  <c r="C31" i="10"/>
  <c r="C28" i="10"/>
  <c r="C25" i="10"/>
  <c r="C22" i="10"/>
  <c r="C19" i="10"/>
  <c r="C16" i="10"/>
  <c r="C13" i="10"/>
  <c r="C10" i="10"/>
  <c r="C7" i="10"/>
  <c r="C4" i="10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116" i="8"/>
  <c r="D117" i="8"/>
  <c r="D118" i="8"/>
  <c r="D119" i="8"/>
  <c r="D120" i="8"/>
  <c r="D121" i="8"/>
  <c r="D122" i="8"/>
  <c r="D123" i="8"/>
  <c r="D124" i="8"/>
  <c r="D125" i="8"/>
  <c r="D126" i="8"/>
  <c r="D127" i="8"/>
  <c r="D128" i="8"/>
  <c r="D129" i="8"/>
  <c r="D130" i="8"/>
  <c r="D131" i="8"/>
  <c r="D132" i="8"/>
  <c r="D133" i="8"/>
  <c r="D134" i="8"/>
  <c r="D135" i="8"/>
  <c r="D136" i="8"/>
  <c r="D137" i="8"/>
  <c r="D138" i="8"/>
  <c r="D139" i="8"/>
  <c r="D140" i="8"/>
  <c r="D141" i="8"/>
  <c r="D142" i="8"/>
  <c r="D143" i="8"/>
  <c r="D144" i="8"/>
  <c r="D145" i="8"/>
  <c r="D146" i="8"/>
  <c r="D147" i="8"/>
  <c r="D148" i="8"/>
  <c r="D149" i="8"/>
  <c r="D150" i="8"/>
  <c r="D151" i="8"/>
  <c r="D152" i="8"/>
  <c r="D153" i="8"/>
  <c r="D154" i="8"/>
  <c r="D155" i="8"/>
  <c r="D156" i="8"/>
  <c r="D157" i="8"/>
  <c r="D158" i="8"/>
  <c r="D159" i="8"/>
  <c r="D160" i="8"/>
  <c r="D161" i="8"/>
  <c r="D162" i="8"/>
  <c r="D163" i="8"/>
  <c r="D164" i="8"/>
  <c r="D165" i="8"/>
  <c r="D166" i="8"/>
  <c r="D167" i="8"/>
  <c r="D168" i="8"/>
  <c r="D169" i="8"/>
  <c r="D170" i="8"/>
  <c r="D171" i="8"/>
  <c r="D172" i="8"/>
  <c r="D173" i="8"/>
  <c r="D174" i="8"/>
  <c r="D175" i="8"/>
  <c r="D176" i="8"/>
  <c r="D177" i="8"/>
  <c r="D178" i="8"/>
  <c r="D179" i="8"/>
  <c r="D180" i="8"/>
  <c r="D181" i="8"/>
  <c r="D182" i="8"/>
  <c r="D183" i="8"/>
  <c r="D184" i="8"/>
  <c r="D185" i="8"/>
  <c r="D186" i="8"/>
  <c r="D187" i="8"/>
  <c r="D188" i="8"/>
  <c r="D189" i="8"/>
  <c r="D190" i="8"/>
  <c r="D191" i="8"/>
  <c r="D192" i="8"/>
  <c r="D193" i="8"/>
  <c r="D194" i="8"/>
  <c r="D195" i="8"/>
  <c r="D196" i="8"/>
  <c r="D197" i="8"/>
  <c r="D198" i="8"/>
  <c r="D199" i="8"/>
  <c r="D200" i="8"/>
  <c r="D201" i="8"/>
  <c r="D202" i="8"/>
  <c r="D203" i="8"/>
  <c r="D204" i="8"/>
  <c r="D205" i="8"/>
  <c r="D206" i="8"/>
  <c r="D207" i="8"/>
  <c r="D208" i="8"/>
  <c r="D209" i="8"/>
  <c r="D210" i="8"/>
  <c r="D211" i="8"/>
  <c r="D212" i="8"/>
  <c r="D213" i="8"/>
  <c r="D214" i="8"/>
  <c r="D3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" i="8"/>
  <c r="F215" i="7"/>
  <c r="F214" i="7"/>
  <c r="F213" i="7"/>
  <c r="F212" i="7"/>
  <c r="F211" i="7"/>
  <c r="F210" i="7"/>
  <c r="F209" i="7"/>
  <c r="F208" i="7"/>
  <c r="F207" i="7"/>
  <c r="F206" i="7"/>
  <c r="F205" i="7"/>
  <c r="F204" i="7"/>
  <c r="F203" i="7"/>
  <c r="F202" i="7"/>
  <c r="F201" i="7"/>
  <c r="F200" i="7"/>
  <c r="F199" i="7"/>
  <c r="F198" i="7"/>
  <c r="F196" i="7"/>
  <c r="F197" i="7"/>
  <c r="F195" i="7"/>
  <c r="F194" i="7"/>
  <c r="F193" i="7"/>
  <c r="F192" i="7"/>
  <c r="F191" i="7"/>
  <c r="F190" i="7"/>
  <c r="F189" i="7"/>
  <c r="F188" i="7"/>
  <c r="F187" i="7"/>
  <c r="F186" i="7"/>
  <c r="F185" i="7"/>
  <c r="F184" i="7"/>
  <c r="F183" i="7"/>
  <c r="F182" i="7"/>
  <c r="F181" i="7"/>
  <c r="F180" i="7"/>
  <c r="F179" i="7"/>
  <c r="F178" i="7"/>
  <c r="F177" i="7"/>
  <c r="F176" i="7"/>
  <c r="F175" i="7"/>
  <c r="F173" i="7"/>
  <c r="F174" i="7"/>
  <c r="F172" i="7"/>
  <c r="F171" i="7"/>
  <c r="F169" i="7"/>
  <c r="F170" i="7"/>
  <c r="F168" i="7"/>
  <c r="F167" i="7"/>
  <c r="F166" i="7"/>
  <c r="F165" i="7"/>
  <c r="F164" i="7"/>
  <c r="F163" i="7"/>
  <c r="F162" i="7"/>
  <c r="F161" i="7"/>
  <c r="F159" i="7"/>
  <c r="F160" i="7"/>
  <c r="F158" i="7"/>
  <c r="F157" i="7"/>
  <c r="F156" i="7"/>
  <c r="F155" i="7"/>
  <c r="F154" i="7"/>
  <c r="F153" i="7"/>
  <c r="F152" i="7"/>
  <c r="F151" i="7"/>
  <c r="F149" i="7"/>
  <c r="F148" i="7"/>
  <c r="F150" i="7"/>
  <c r="F147" i="7"/>
  <c r="F146" i="7"/>
  <c r="F144" i="7"/>
  <c r="F143" i="7"/>
  <c r="F145" i="7"/>
  <c r="F142" i="7"/>
  <c r="F141" i="7"/>
  <c r="F139" i="7"/>
  <c r="F140" i="7"/>
  <c r="F138" i="7"/>
  <c r="F136" i="7"/>
  <c r="F137" i="7"/>
  <c r="F135" i="7"/>
  <c r="F134" i="7"/>
  <c r="F133" i="7"/>
  <c r="F132" i="7"/>
  <c r="F131" i="7"/>
  <c r="F130" i="7"/>
  <c r="F129" i="7"/>
  <c r="F127" i="7"/>
  <c r="F128" i="7"/>
  <c r="F126" i="7"/>
  <c r="F125" i="7"/>
  <c r="F124" i="7"/>
  <c r="F123" i="7"/>
  <c r="F121" i="7"/>
  <c r="F122" i="7"/>
  <c r="F120" i="7"/>
  <c r="F119" i="7"/>
  <c r="F118" i="7"/>
  <c r="F117" i="7"/>
  <c r="F116" i="7"/>
  <c r="F115" i="7"/>
  <c r="F114" i="7"/>
  <c r="F113" i="7"/>
  <c r="F111" i="7"/>
  <c r="F112" i="7"/>
  <c r="F110" i="7"/>
  <c r="F109" i="7"/>
  <c r="F108" i="7"/>
  <c r="F107" i="7"/>
  <c r="F105" i="7"/>
  <c r="F106" i="7"/>
  <c r="F104" i="7"/>
  <c r="F103" i="7"/>
  <c r="F102" i="7"/>
  <c r="F101" i="7"/>
  <c r="F99" i="7"/>
  <c r="F100" i="7"/>
  <c r="F98" i="7"/>
  <c r="F97" i="7"/>
  <c r="F96" i="7"/>
  <c r="F95" i="7"/>
  <c r="F94" i="7"/>
  <c r="F93" i="7"/>
  <c r="F92" i="7"/>
  <c r="F91" i="7"/>
  <c r="F89" i="7"/>
  <c r="F90" i="7"/>
  <c r="F88" i="7"/>
  <c r="F87" i="7"/>
  <c r="F86" i="7"/>
  <c r="F84" i="7"/>
  <c r="F85" i="7"/>
  <c r="F83" i="7"/>
  <c r="F82" i="7"/>
  <c r="F81" i="7"/>
  <c r="F80" i="7"/>
  <c r="F79" i="7"/>
  <c r="F78" i="7"/>
  <c r="F77" i="7"/>
  <c r="F76" i="7"/>
  <c r="F75" i="7"/>
  <c r="F74" i="7"/>
  <c r="F73" i="7"/>
  <c r="F72" i="7"/>
  <c r="F70" i="7"/>
  <c r="F71" i="7"/>
  <c r="F69" i="7"/>
  <c r="F68" i="7"/>
  <c r="F67" i="7"/>
  <c r="F66" i="7"/>
  <c r="F65" i="7"/>
  <c r="F64" i="7"/>
  <c r="F63" i="7"/>
  <c r="F62" i="7"/>
  <c r="F61" i="7"/>
  <c r="F60" i="7"/>
  <c r="F59" i="7"/>
  <c r="F58" i="7"/>
  <c r="F57" i="7"/>
  <c r="F56" i="7"/>
  <c r="F55" i="7"/>
  <c r="F54" i="7"/>
  <c r="F53" i="7"/>
  <c r="F52" i="7"/>
  <c r="F51" i="7"/>
  <c r="F50" i="7"/>
  <c r="F49" i="7"/>
  <c r="F48" i="7"/>
  <c r="F47" i="7"/>
  <c r="F46" i="7"/>
  <c r="F45" i="7"/>
  <c r="F44" i="7"/>
  <c r="F43" i="7"/>
  <c r="F42" i="7"/>
  <c r="F41" i="7"/>
  <c r="F40" i="7"/>
  <c r="F39" i="7"/>
  <c r="F38" i="7"/>
  <c r="F37" i="7"/>
  <c r="F36" i="7"/>
  <c r="F35" i="7"/>
  <c r="F34" i="7"/>
  <c r="F33" i="7"/>
  <c r="F32" i="7"/>
  <c r="F31" i="7"/>
  <c r="F30" i="7"/>
  <c r="F29" i="7"/>
  <c r="F27" i="7"/>
  <c r="F26" i="7"/>
  <c r="F28" i="7"/>
  <c r="F25" i="7"/>
  <c r="F24" i="7"/>
  <c r="F23" i="7"/>
  <c r="F22" i="7"/>
  <c r="F21" i="7"/>
  <c r="F19" i="7"/>
  <c r="F20" i="7"/>
  <c r="F18" i="7"/>
  <c r="F17" i="7"/>
  <c r="F15" i="7"/>
  <c r="F16" i="7"/>
  <c r="F14" i="7"/>
  <c r="F13" i="7"/>
  <c r="F12" i="7"/>
  <c r="F11" i="7"/>
  <c r="F10" i="7"/>
  <c r="F9" i="7"/>
  <c r="F8" i="7"/>
  <c r="F7" i="7"/>
  <c r="F6" i="7"/>
  <c r="F5" i="7"/>
  <c r="F4" i="7"/>
  <c r="F3" i="7"/>
  <c r="F2" i="7"/>
  <c r="E189" i="4" l="1" a="1"/>
  <c r="E189" i="4" s="1"/>
  <c r="E61" i="4" a="1"/>
  <c r="E61" i="4" s="1"/>
  <c r="E92" i="4" a="1"/>
  <c r="E92" i="4" s="1"/>
  <c r="E14" i="4" a="1"/>
  <c r="E14" i="4" s="1"/>
  <c r="E134" i="4" a="1"/>
  <c r="E134" i="4" s="1"/>
  <c r="E170" i="4" a="1"/>
  <c r="E170" i="4" s="1"/>
  <c r="E158" i="4" a="1"/>
  <c r="E158" i="4" s="1"/>
  <c r="E99" i="4" a="1"/>
  <c r="E99" i="4" s="1"/>
  <c r="E86" i="4" a="1"/>
  <c r="E86" i="4" s="1"/>
  <c r="E31" i="4" a="1"/>
  <c r="E31" i="4" s="1"/>
  <c r="E83" i="4" a="1"/>
  <c r="E83" i="4" s="1"/>
  <c r="E82" i="4" a="1"/>
  <c r="E82" i="4" s="1"/>
  <c r="E126" i="4" a="1"/>
  <c r="E126" i="4" s="1"/>
  <c r="E15" i="4" a="1"/>
  <c r="E15" i="4" s="1"/>
  <c r="E202" i="4" a="1"/>
  <c r="E202" i="4" s="1"/>
  <c r="E171" i="4" a="1"/>
  <c r="E171" i="4" s="1"/>
  <c r="E159" i="4" a="1"/>
  <c r="E159" i="4" s="1"/>
  <c r="E147" i="4" a="1"/>
  <c r="E147" i="4" s="1"/>
  <c r="E105" i="4" a="1"/>
  <c r="E105" i="4" s="1"/>
  <c r="E87" i="4" a="1"/>
  <c r="E87" i="4" s="1"/>
  <c r="E26" i="4" a="1"/>
  <c r="E26" i="4" s="1"/>
  <c r="E13" i="4" a="1"/>
  <c r="E13" i="4" s="1"/>
  <c r="E188" i="4" a="1"/>
  <c r="E188" i="4" s="1"/>
  <c r="E169" i="4" a="1"/>
  <c r="E169" i="4" s="1"/>
  <c r="E157" i="4" a="1"/>
  <c r="E157" i="4" s="1"/>
  <c r="E127" i="4" a="1"/>
  <c r="E127" i="4" s="1"/>
  <c r="E98" i="4" a="1"/>
  <c r="E98" i="4" s="1"/>
  <c r="E85" i="4" a="1"/>
  <c r="E85" i="4" s="1"/>
  <c r="E84" i="4" a="1"/>
  <c r="E84" i="4" s="1"/>
  <c r="E43" i="4" a="1"/>
  <c r="E43" i="4" s="1"/>
  <c r="E25" i="4" a="1"/>
  <c r="E25" i="4" s="1"/>
  <c r="E12" i="4" a="1"/>
  <c r="E12" i="4" s="1"/>
  <c r="E156" i="4" a="1"/>
  <c r="E156" i="4" s="1"/>
  <c r="E167" i="4" a="1"/>
  <c r="E167" i="4" s="1"/>
  <c r="E155" i="4" a="1"/>
  <c r="E155" i="4" s="1"/>
  <c r="E96" i="4" a="1"/>
  <c r="E96" i="4" s="1"/>
  <c r="E23" i="4" a="1"/>
  <c r="E23" i="4" s="1"/>
  <c r="E10" i="4" a="1"/>
  <c r="E10" i="4" s="1"/>
  <c r="E185" i="4" a="1"/>
  <c r="E185" i="4" s="1"/>
  <c r="E166" i="4" a="1"/>
  <c r="E166" i="4" s="1"/>
  <c r="E154" i="4" a="1"/>
  <c r="E154" i="4" s="1"/>
  <c r="E124" i="4" a="1"/>
  <c r="E124" i="4" s="1"/>
  <c r="E95" i="4" a="1"/>
  <c r="E95" i="4" s="1"/>
  <c r="E22" i="4" a="1"/>
  <c r="E22" i="4" s="1"/>
  <c r="E9" i="4" a="1"/>
  <c r="E9" i="4" s="1"/>
  <c r="E184" i="4" a="1"/>
  <c r="E184" i="4" s="1"/>
  <c r="E165" i="4" a="1"/>
  <c r="E165" i="4" s="1"/>
  <c r="E153" i="4" a="1"/>
  <c r="E153" i="4" s="1"/>
  <c r="E123" i="4" a="1"/>
  <c r="E123" i="4" s="1"/>
  <c r="E94" i="4" a="1"/>
  <c r="E94" i="4" s="1"/>
  <c r="E81" i="4" a="1"/>
  <c r="E81" i="4" s="1"/>
  <c r="E187" i="4" a="1"/>
  <c r="E187" i="4" s="1"/>
  <c r="E24" i="4" a="1"/>
  <c r="E24" i="4" s="1"/>
  <c r="E11" i="4" a="1"/>
  <c r="E11" i="4" s="1"/>
  <c r="E186" i="4" a="1"/>
  <c r="E186" i="4" s="1"/>
  <c r="E125" i="4" a="1"/>
  <c r="E125" i="4" s="1"/>
  <c r="E21" i="4" a="1"/>
  <c r="E21" i="4" s="1"/>
  <c r="E207" i="4" a="1"/>
  <c r="E207" i="4" s="1"/>
  <c r="E177" i="4" a="1"/>
  <c r="E177" i="4" s="1"/>
  <c r="E164" i="4" a="1"/>
  <c r="E164" i="4" s="1"/>
  <c r="E152" i="4" a="1"/>
  <c r="E152" i="4" s="1"/>
  <c r="E110" i="4" a="1"/>
  <c r="E110" i="4" s="1"/>
  <c r="E93" i="4" a="1"/>
  <c r="E93" i="4" s="1"/>
  <c r="E65" i="4" a="1"/>
  <c r="E65" i="4" s="1"/>
  <c r="E97" i="4" a="1"/>
  <c r="E97" i="4" s="1"/>
  <c r="E19" i="4" a="1"/>
  <c r="E19" i="4" s="1"/>
  <c r="E64" i="4" a="1"/>
  <c r="E64" i="4" s="1"/>
  <c r="E168" i="4" a="1"/>
  <c r="E168" i="4" s="1"/>
  <c r="E206" i="4" a="1"/>
  <c r="E206" i="4" s="1"/>
  <c r="E176" i="4" a="1"/>
  <c r="E176" i="4" s="1"/>
  <c r="E163" i="4" a="1"/>
  <c r="E163" i="4" s="1"/>
  <c r="E151" i="4" a="1"/>
  <c r="E151" i="4" s="1"/>
  <c r="E109" i="4" a="1"/>
  <c r="E109" i="4" s="1"/>
  <c r="E18" i="4" a="1"/>
  <c r="E18" i="4" s="1"/>
  <c r="E205" i="4" a="1"/>
  <c r="E205" i="4" s="1"/>
  <c r="E175" i="4" a="1"/>
  <c r="E175" i="4" s="1"/>
  <c r="E162" i="4" a="1"/>
  <c r="E162" i="4" s="1"/>
  <c r="E150" i="4" a="1"/>
  <c r="E150" i="4" s="1"/>
  <c r="E108" i="4" a="1"/>
  <c r="E108" i="4" s="1"/>
  <c r="E91" i="4" a="1"/>
  <c r="E91" i="4" s="1"/>
  <c r="E63" i="4" a="1"/>
  <c r="E63" i="4" s="1"/>
  <c r="E17" i="4" a="1"/>
  <c r="E17" i="4" s="1"/>
  <c r="E204" i="4" a="1"/>
  <c r="E204" i="4" s="1"/>
  <c r="E174" i="4" a="1"/>
  <c r="E174" i="4" s="1"/>
  <c r="E161" i="4" a="1"/>
  <c r="E161" i="4" s="1"/>
  <c r="E149" i="4" a="1"/>
  <c r="E149" i="4" s="1"/>
  <c r="E107" i="4" a="1"/>
  <c r="E107" i="4" s="1"/>
  <c r="E90" i="4" a="1"/>
  <c r="E90" i="4" s="1"/>
  <c r="E62" i="4" a="1"/>
  <c r="E62" i="4" s="1"/>
  <c r="E16" i="4" a="1"/>
  <c r="E16" i="4" s="1"/>
  <c r="E203" i="4" a="1"/>
  <c r="E203" i="4" s="1"/>
  <c r="E172" i="4" a="1"/>
  <c r="E172" i="4" s="1"/>
  <c r="E160" i="4" a="1"/>
  <c r="E160" i="4" s="1"/>
  <c r="E148" i="4" a="1"/>
  <c r="E148" i="4" s="1"/>
  <c r="E106" i="4" a="1"/>
  <c r="E106" i="4" s="1"/>
  <c r="E89" i="4" a="1"/>
  <c r="E89" i="4" s="1"/>
  <c r="E27" i="4" a="1"/>
  <c r="E27" i="4" s="1"/>
  <c r="E213" i="4" a="1"/>
  <c r="E213" i="4" s="1"/>
  <c r="E190" i="4" a="1"/>
  <c r="E190" i="4" s="1"/>
  <c r="E178" i="4" a="1"/>
  <c r="E178" i="4" s="1"/>
  <c r="E135" i="4" a="1"/>
  <c r="E135" i="4" s="1"/>
  <c r="E111" i="4" a="1"/>
  <c r="E111" i="4" s="1"/>
  <c r="E66" i="4" a="1"/>
  <c r="E66" i="4" s="1"/>
  <c r="E42" i="4" a="1"/>
  <c r="E42" i="4" s="1"/>
  <c r="E41" i="4" a="1"/>
  <c r="E41" i="4" s="1"/>
  <c r="E40" i="4" a="1"/>
  <c r="E40" i="4" s="1"/>
  <c r="E39" i="4" a="1"/>
  <c r="E39" i="4" s="1"/>
  <c r="E38" i="4" a="1"/>
  <c r="E38" i="4" s="1"/>
  <c r="E37" i="4" a="1"/>
  <c r="E37" i="4" s="1"/>
  <c r="E78" i="4" a="1"/>
  <c r="E78" i="4" s="1"/>
  <c r="E54" i="4" a="1"/>
  <c r="E54" i="4" s="1"/>
  <c r="E36" i="4" a="1"/>
  <c r="E36" i="4" s="1"/>
  <c r="E20" i="4" a="1"/>
  <c r="E20" i="4" s="1"/>
  <c r="E6" i="4" a="1"/>
  <c r="E6" i="4" s="1"/>
  <c r="E195" i="4" a="1"/>
  <c r="E195" i="4" s="1"/>
  <c r="E183" i="4" a="1"/>
  <c r="E183" i="4" s="1"/>
  <c r="E146" i="4" a="1"/>
  <c r="E146" i="4" s="1"/>
  <c r="E122" i="4" a="1"/>
  <c r="E122" i="4" s="1"/>
  <c r="E104" i="4" a="1"/>
  <c r="E104" i="4" s="1"/>
  <c r="E77" i="4" a="1"/>
  <c r="E77" i="4" s="1"/>
  <c r="E53" i="4" a="1"/>
  <c r="E53" i="4" s="1"/>
  <c r="E35" i="4" a="1"/>
  <c r="E35" i="4" s="1"/>
  <c r="E5" i="4" a="1"/>
  <c r="E5" i="4" s="1"/>
  <c r="E194" i="4" a="1"/>
  <c r="E194" i="4" s="1"/>
  <c r="E182" i="4" a="1"/>
  <c r="E182" i="4" s="1"/>
  <c r="E139" i="4" a="1"/>
  <c r="E139" i="4" s="1"/>
  <c r="E115" i="4" a="1"/>
  <c r="E115" i="4" s="1"/>
  <c r="E103" i="4" a="1"/>
  <c r="E103" i="4" s="1"/>
  <c r="E76" i="4" a="1"/>
  <c r="E76" i="4" s="1"/>
  <c r="E52" i="4" a="1"/>
  <c r="E52" i="4" s="1"/>
  <c r="E34" i="4" a="1"/>
  <c r="E34" i="4" s="1"/>
  <c r="E30" i="4" a="1"/>
  <c r="E30" i="4" s="1"/>
  <c r="E4" i="4" a="1"/>
  <c r="E4" i="4" s="1"/>
  <c r="E193" i="4" a="1"/>
  <c r="E193" i="4" s="1"/>
  <c r="E181" i="4" a="1"/>
  <c r="E181" i="4" s="1"/>
  <c r="E138" i="4" a="1"/>
  <c r="E138" i="4" s="1"/>
  <c r="E114" i="4" a="1"/>
  <c r="E114" i="4" s="1"/>
  <c r="E102" i="4" a="1"/>
  <c r="E102" i="4" s="1"/>
  <c r="E75" i="4" a="1"/>
  <c r="E75" i="4" s="1"/>
  <c r="E51" i="4" a="1"/>
  <c r="E51" i="4" s="1"/>
  <c r="E33" i="4" a="1"/>
  <c r="E33" i="4" s="1"/>
  <c r="E29" i="4" a="1"/>
  <c r="E29" i="4" s="1"/>
  <c r="E3" i="4" a="1"/>
  <c r="E3" i="4" s="1"/>
  <c r="E192" i="4" a="1"/>
  <c r="E192" i="4" s="1"/>
  <c r="E180" i="4" a="1"/>
  <c r="E180" i="4" s="1"/>
  <c r="E137" i="4" a="1"/>
  <c r="E137" i="4" s="1"/>
  <c r="E113" i="4" a="1"/>
  <c r="E113" i="4" s="1"/>
  <c r="E101" i="4" a="1"/>
  <c r="E101" i="4" s="1"/>
  <c r="E74" i="4" a="1"/>
  <c r="E74" i="4" s="1"/>
  <c r="E50" i="4" a="1"/>
  <c r="E50" i="4" s="1"/>
  <c r="E32" i="4" a="1"/>
  <c r="E32" i="4" s="1"/>
  <c r="E28" i="4" a="1"/>
  <c r="E28" i="4" s="1"/>
  <c r="E214" i="4" a="1"/>
  <c r="E214" i="4" s="1"/>
  <c r="E191" i="4" a="1"/>
  <c r="E191" i="4" s="1"/>
  <c r="E179" i="4" a="1"/>
  <c r="E179" i="4" s="1"/>
  <c r="E136" i="4" a="1"/>
  <c r="E136" i="4" s="1"/>
  <c r="E112" i="4" a="1"/>
  <c r="E112" i="4" s="1"/>
  <c r="E100" i="4" a="1"/>
  <c r="E100" i="4" s="1"/>
  <c r="E73" i="4" a="1"/>
  <c r="E73" i="4" s="1"/>
  <c r="E49" i="4" a="1"/>
  <c r="E49" i="4" s="1"/>
  <c r="E212" i="4" a="1"/>
  <c r="E212" i="4" s="1"/>
  <c r="E201" i="4" a="1"/>
  <c r="E201" i="4" s="1"/>
  <c r="E145" i="4" a="1"/>
  <c r="E145" i="4" s="1"/>
  <c r="E133" i="4" a="1"/>
  <c r="E133" i="4" s="1"/>
  <c r="E121" i="4" a="1"/>
  <c r="E121" i="4" s="1"/>
  <c r="E72" i="4" a="1"/>
  <c r="E72" i="4" s="1"/>
  <c r="E60" i="4" a="1"/>
  <c r="E60" i="4" s="1"/>
  <c r="E48" i="4" a="1"/>
  <c r="E48" i="4" s="1"/>
  <c r="E211" i="4" a="1"/>
  <c r="E211" i="4" s="1"/>
  <c r="E200" i="4" a="1"/>
  <c r="E200" i="4" s="1"/>
  <c r="E144" i="4" a="1"/>
  <c r="E144" i="4" s="1"/>
  <c r="E132" i="4" a="1"/>
  <c r="E132" i="4" s="1"/>
  <c r="E120" i="4" a="1"/>
  <c r="E120" i="4" s="1"/>
  <c r="E71" i="4" a="1"/>
  <c r="E71" i="4" s="1"/>
  <c r="E59" i="4" a="1"/>
  <c r="E59" i="4" s="1"/>
  <c r="E47" i="4" a="1"/>
  <c r="E47" i="4" s="1"/>
  <c r="E2" i="4" a="1"/>
  <c r="E2" i="4" s="1"/>
  <c r="E210" i="4" a="1"/>
  <c r="E210" i="4" s="1"/>
  <c r="E199" i="4" a="1"/>
  <c r="E199" i="4" s="1"/>
  <c r="E143" i="4" a="1"/>
  <c r="E143" i="4" s="1"/>
  <c r="E131" i="4" a="1"/>
  <c r="E131" i="4" s="1"/>
  <c r="E119" i="4" a="1"/>
  <c r="E119" i="4" s="1"/>
  <c r="E70" i="4" a="1"/>
  <c r="E70" i="4" s="1"/>
  <c r="E58" i="4" a="1"/>
  <c r="E58" i="4" s="1"/>
  <c r="E46" i="4" a="1"/>
  <c r="E46" i="4" s="1"/>
  <c r="E209" i="4" a="1"/>
  <c r="E209" i="4" s="1"/>
  <c r="E198" i="4" a="1"/>
  <c r="E198" i="4" s="1"/>
  <c r="E142" i="4" a="1"/>
  <c r="E142" i="4" s="1"/>
  <c r="E130" i="4" a="1"/>
  <c r="E130" i="4" s="1"/>
  <c r="E118" i="4" a="1"/>
  <c r="E118" i="4" s="1"/>
  <c r="E69" i="4" a="1"/>
  <c r="E69" i="4" s="1"/>
  <c r="E57" i="4" a="1"/>
  <c r="E57" i="4" s="1"/>
  <c r="E45" i="4" a="1"/>
  <c r="E45" i="4" s="1"/>
  <c r="E8" i="4" a="1"/>
  <c r="E8" i="4" s="1"/>
  <c r="E197" i="4" a="1"/>
  <c r="E197" i="4" s="1"/>
  <c r="E173" i="4" a="1"/>
  <c r="E173" i="4" s="1"/>
  <c r="E141" i="4" a="1"/>
  <c r="E141" i="4" s="1"/>
  <c r="E129" i="4" a="1"/>
  <c r="E129" i="4" s="1"/>
  <c r="E117" i="4" a="1"/>
  <c r="E117" i="4" s="1"/>
  <c r="E80" i="4" a="1"/>
  <c r="E80" i="4" s="1"/>
  <c r="E68" i="4" a="1"/>
  <c r="E68" i="4" s="1"/>
  <c r="E56" i="4" a="1"/>
  <c r="E56" i="4" s="1"/>
  <c r="E44" i="4" a="1"/>
  <c r="E44" i="4" s="1"/>
  <c r="E7" i="4" a="1"/>
  <c r="E7" i="4" s="1"/>
  <c r="E208" i="4" a="1"/>
  <c r="E208" i="4" s="1"/>
  <c r="E196" i="4" a="1"/>
  <c r="E196" i="4" s="1"/>
  <c r="E140" i="4" a="1"/>
  <c r="E140" i="4" s="1"/>
  <c r="E128" i="4" a="1"/>
  <c r="E128" i="4" s="1"/>
  <c r="E116" i="4" a="1"/>
  <c r="E116" i="4" s="1"/>
  <c r="E79" i="4" a="1"/>
  <c r="E79" i="4" s="1"/>
  <c r="E67" i="4" a="1"/>
  <c r="E67" i="4" s="1"/>
  <c r="E55" i="4" a="1"/>
  <c r="E55" i="4" s="1"/>
  <c r="H2" i="6" l="1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T3" i="3" l="1"/>
  <c r="T4" i="3"/>
  <c r="T5" i="3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39" i="3"/>
  <c r="T40" i="3"/>
  <c r="T41" i="3"/>
  <c r="T42" i="3"/>
  <c r="T43" i="3"/>
  <c r="T44" i="3"/>
  <c r="T45" i="3"/>
  <c r="T46" i="3"/>
  <c r="T47" i="3"/>
  <c r="T48" i="3"/>
  <c r="T49" i="3"/>
  <c r="T50" i="3"/>
  <c r="T51" i="3"/>
  <c r="T52" i="3"/>
  <c r="T53" i="3"/>
  <c r="T54" i="3"/>
  <c r="T55" i="3"/>
  <c r="T56" i="3"/>
  <c r="T57" i="3"/>
  <c r="T58" i="3"/>
  <c r="T59" i="3"/>
  <c r="T60" i="3"/>
  <c r="T61" i="3"/>
  <c r="T62" i="3"/>
  <c r="T63" i="3"/>
  <c r="T64" i="3"/>
  <c r="T65" i="3"/>
  <c r="T66" i="3"/>
  <c r="T67" i="3"/>
  <c r="T68" i="3"/>
  <c r="T69" i="3"/>
  <c r="T70" i="3"/>
  <c r="T71" i="3"/>
  <c r="T72" i="3"/>
  <c r="T73" i="3"/>
  <c r="T74" i="3"/>
  <c r="T75" i="3"/>
  <c r="T76" i="3"/>
  <c r="T77" i="3"/>
  <c r="T78" i="3"/>
  <c r="T79" i="3"/>
  <c r="T80" i="3"/>
  <c r="T81" i="3"/>
  <c r="T82" i="3"/>
  <c r="T83" i="3"/>
  <c r="T84" i="3"/>
  <c r="T85" i="3"/>
  <c r="T86" i="3"/>
  <c r="T87" i="3"/>
  <c r="T88" i="3"/>
  <c r="T89" i="3"/>
  <c r="T90" i="3"/>
  <c r="T91" i="3"/>
  <c r="T92" i="3"/>
  <c r="T93" i="3"/>
  <c r="T94" i="3"/>
  <c r="T95" i="3"/>
  <c r="T96" i="3"/>
  <c r="T97" i="3"/>
  <c r="T98" i="3"/>
  <c r="T99" i="3"/>
  <c r="T100" i="3"/>
  <c r="T101" i="3"/>
  <c r="T102" i="3"/>
  <c r="T103" i="3"/>
  <c r="T104" i="3"/>
  <c r="T105" i="3"/>
  <c r="T106" i="3"/>
  <c r="T107" i="3"/>
  <c r="T108" i="3"/>
  <c r="T109" i="3"/>
  <c r="T110" i="3"/>
  <c r="T111" i="3"/>
  <c r="T112" i="3"/>
  <c r="T113" i="3"/>
  <c r="T114" i="3"/>
  <c r="T115" i="3"/>
  <c r="T116" i="3"/>
  <c r="T117" i="3"/>
  <c r="T118" i="3"/>
  <c r="T119" i="3"/>
  <c r="T120" i="3"/>
  <c r="T121" i="3"/>
  <c r="T122" i="3"/>
  <c r="T123" i="3"/>
  <c r="T124" i="3"/>
  <c r="T125" i="3"/>
  <c r="T126" i="3"/>
  <c r="T127" i="3"/>
  <c r="T128" i="3"/>
  <c r="T129" i="3"/>
  <c r="T130" i="3"/>
  <c r="T131" i="3"/>
  <c r="T132" i="3"/>
  <c r="T133" i="3"/>
  <c r="T134" i="3"/>
  <c r="T135" i="3"/>
  <c r="T136" i="3"/>
  <c r="T137" i="3"/>
  <c r="T138" i="3"/>
  <c r="T139" i="3"/>
  <c r="T140" i="3"/>
  <c r="T141" i="3"/>
  <c r="T142" i="3"/>
  <c r="T143" i="3"/>
  <c r="T144" i="3"/>
  <c r="T145" i="3"/>
  <c r="T146" i="3"/>
  <c r="T147" i="3"/>
  <c r="T148" i="3"/>
  <c r="T149" i="3"/>
  <c r="T150" i="3"/>
  <c r="T151" i="3"/>
  <c r="T152" i="3"/>
  <c r="T153" i="3"/>
  <c r="T154" i="3"/>
  <c r="T155" i="3"/>
  <c r="T156" i="3"/>
  <c r="T157" i="3"/>
  <c r="T158" i="3"/>
  <c r="T159" i="3"/>
  <c r="T160" i="3"/>
  <c r="T161" i="3"/>
  <c r="T162" i="3"/>
  <c r="T163" i="3"/>
  <c r="T164" i="3"/>
  <c r="T165" i="3"/>
  <c r="T166" i="3"/>
  <c r="T167" i="3"/>
  <c r="T168" i="3"/>
  <c r="T169" i="3"/>
  <c r="T170" i="3"/>
  <c r="T171" i="3"/>
  <c r="T172" i="3"/>
  <c r="T173" i="3"/>
  <c r="T174" i="3"/>
  <c r="T175" i="3"/>
  <c r="T176" i="3"/>
  <c r="T177" i="3"/>
  <c r="T178" i="3"/>
  <c r="T179" i="3"/>
  <c r="T180" i="3"/>
  <c r="T181" i="3"/>
  <c r="T182" i="3"/>
  <c r="T183" i="3"/>
  <c r="T184" i="3"/>
  <c r="T185" i="3"/>
  <c r="T186" i="3"/>
  <c r="T187" i="3"/>
  <c r="T188" i="3"/>
  <c r="T189" i="3"/>
  <c r="T190" i="3"/>
  <c r="T191" i="3"/>
  <c r="T192" i="3"/>
  <c r="T193" i="3"/>
  <c r="T194" i="3"/>
  <c r="T195" i="3"/>
  <c r="T196" i="3"/>
  <c r="T197" i="3"/>
  <c r="T198" i="3"/>
  <c r="T199" i="3"/>
  <c r="T200" i="3"/>
  <c r="T201" i="3"/>
  <c r="T202" i="3"/>
  <c r="T203" i="3"/>
  <c r="T204" i="3"/>
  <c r="T205" i="3"/>
  <c r="T206" i="3"/>
  <c r="T207" i="3"/>
  <c r="T208" i="3"/>
  <c r="T209" i="3"/>
  <c r="T210" i="3"/>
  <c r="T211" i="3"/>
  <c r="T212" i="3"/>
  <c r="T213" i="3"/>
  <c r="T214" i="3"/>
  <c r="T215" i="3"/>
  <c r="T216" i="3"/>
  <c r="T217" i="3"/>
  <c r="T218" i="3"/>
  <c r="T219" i="3"/>
  <c r="T220" i="3"/>
  <c r="T221" i="3"/>
  <c r="T222" i="3"/>
  <c r="T223" i="3"/>
  <c r="T224" i="3"/>
  <c r="T225" i="3"/>
  <c r="T226" i="3"/>
  <c r="T227" i="3"/>
  <c r="T228" i="3"/>
  <c r="T229" i="3"/>
  <c r="T230" i="3"/>
  <c r="T231" i="3"/>
  <c r="T232" i="3"/>
  <c r="T235" i="3"/>
  <c r="T236" i="3"/>
  <c r="T237" i="3"/>
  <c r="T238" i="3"/>
  <c r="T239" i="3"/>
  <c r="T240" i="3"/>
  <c r="T241" i="3"/>
  <c r="T242" i="3"/>
  <c r="T243" i="3"/>
  <c r="T244" i="3"/>
  <c r="T245" i="3"/>
  <c r="T246" i="3"/>
  <c r="T247" i="3"/>
  <c r="T248" i="3"/>
  <c r="T249" i="3"/>
  <c r="T250" i="3"/>
  <c r="T251" i="3"/>
  <c r="T252" i="3"/>
  <c r="T253" i="3"/>
  <c r="T254" i="3"/>
  <c r="T255" i="3"/>
  <c r="T256" i="3"/>
  <c r="T257" i="3"/>
  <c r="T258" i="3"/>
  <c r="T259" i="3"/>
  <c r="T260" i="3"/>
  <c r="T261" i="3"/>
  <c r="T262" i="3"/>
  <c r="T263" i="3"/>
  <c r="T264" i="3"/>
  <c r="T265" i="3"/>
  <c r="T266" i="3"/>
  <c r="T267" i="3"/>
  <c r="T268" i="3"/>
  <c r="T269" i="3"/>
  <c r="T270" i="3"/>
  <c r="T271" i="3"/>
  <c r="T272" i="3"/>
  <c r="T273" i="3"/>
  <c r="T274" i="3"/>
  <c r="T275" i="3"/>
  <c r="T276" i="3"/>
  <c r="T277" i="3"/>
  <c r="T278" i="3"/>
  <c r="T279" i="3"/>
  <c r="T280" i="3"/>
  <c r="T281" i="3"/>
  <c r="T282" i="3"/>
  <c r="T283" i="3"/>
  <c r="T284" i="3"/>
  <c r="T285" i="3"/>
  <c r="T286" i="3"/>
  <c r="T287" i="3"/>
  <c r="T288" i="3"/>
  <c r="T289" i="3"/>
  <c r="T290" i="3"/>
  <c r="T291" i="3"/>
  <c r="T292" i="3"/>
  <c r="T293" i="3"/>
  <c r="T294" i="3"/>
  <c r="T295" i="3"/>
  <c r="T296" i="3"/>
  <c r="T297" i="3"/>
  <c r="T298" i="3"/>
  <c r="T299" i="3"/>
  <c r="T300" i="3"/>
  <c r="T301" i="3"/>
  <c r="T302" i="3"/>
  <c r="T303" i="3"/>
  <c r="T304" i="3"/>
  <c r="T305" i="3"/>
  <c r="T306" i="3"/>
  <c r="T307" i="3"/>
  <c r="T308" i="3"/>
  <c r="T309" i="3"/>
  <c r="T310" i="3"/>
  <c r="T311" i="3"/>
  <c r="T312" i="3"/>
  <c r="T313" i="3"/>
  <c r="T314" i="3"/>
  <c r="T315" i="3"/>
  <c r="T316" i="3"/>
  <c r="T317" i="3"/>
  <c r="T318" i="3"/>
  <c r="T319" i="3"/>
  <c r="T320" i="3"/>
  <c r="T321" i="3"/>
  <c r="T322" i="3"/>
  <c r="T323" i="3"/>
  <c r="T324" i="3"/>
  <c r="T325" i="3"/>
  <c r="T326" i="3"/>
  <c r="T327" i="3"/>
  <c r="T328" i="3"/>
  <c r="T329" i="3"/>
  <c r="T330" i="3"/>
  <c r="T331" i="3"/>
  <c r="T332" i="3"/>
  <c r="T333" i="3"/>
  <c r="T334" i="3"/>
  <c r="T335" i="3"/>
  <c r="T336" i="3"/>
  <c r="T337" i="3"/>
  <c r="T338" i="3"/>
  <c r="T339" i="3"/>
  <c r="T340" i="3"/>
  <c r="T341" i="3"/>
  <c r="T342" i="3"/>
  <c r="T343" i="3"/>
  <c r="T344" i="3"/>
  <c r="T345" i="3"/>
  <c r="T346" i="3"/>
  <c r="T347" i="3"/>
  <c r="T348" i="3"/>
  <c r="T349" i="3"/>
  <c r="T350" i="3"/>
  <c r="T351" i="3"/>
  <c r="T352" i="3"/>
  <c r="T353" i="3"/>
  <c r="T354" i="3"/>
  <c r="T355" i="3"/>
  <c r="T356" i="3"/>
  <c r="T357" i="3"/>
  <c r="T358" i="3"/>
  <c r="T359" i="3"/>
  <c r="T360" i="3"/>
  <c r="T361" i="3"/>
  <c r="T362" i="3"/>
  <c r="T363" i="3"/>
  <c r="T364" i="3"/>
  <c r="T365" i="3"/>
  <c r="T366" i="3"/>
  <c r="T367" i="3"/>
  <c r="T368" i="3"/>
  <c r="T369" i="3"/>
  <c r="T370" i="3"/>
  <c r="T371" i="3"/>
  <c r="T372" i="3"/>
  <c r="T373" i="3"/>
  <c r="T374" i="3"/>
  <c r="T375" i="3"/>
  <c r="T376" i="3"/>
  <c r="T377" i="3"/>
  <c r="T378" i="3"/>
  <c r="T379" i="3"/>
  <c r="T380" i="3"/>
  <c r="T381" i="3"/>
  <c r="T382" i="3"/>
  <c r="T383" i="3"/>
  <c r="T384" i="3"/>
  <c r="T385" i="3"/>
  <c r="T386" i="3"/>
  <c r="T387" i="3"/>
  <c r="T388" i="3"/>
  <c r="T389" i="3"/>
  <c r="T390" i="3"/>
  <c r="T391" i="3"/>
  <c r="T392" i="3"/>
  <c r="T393" i="3"/>
  <c r="T394" i="3"/>
  <c r="T395" i="3"/>
  <c r="T396" i="3"/>
  <c r="T397" i="3"/>
  <c r="T398" i="3"/>
  <c r="T399" i="3"/>
  <c r="T400" i="3"/>
  <c r="T401" i="3"/>
  <c r="T402" i="3"/>
  <c r="T403" i="3"/>
  <c r="T404" i="3"/>
  <c r="T405" i="3"/>
  <c r="T406" i="3"/>
  <c r="T407" i="3"/>
  <c r="T408" i="3"/>
  <c r="T409" i="3"/>
  <c r="T410" i="3"/>
  <c r="T411" i="3"/>
  <c r="T412" i="3"/>
  <c r="T413" i="3"/>
  <c r="T414" i="3"/>
  <c r="T415" i="3"/>
  <c r="T416" i="3"/>
  <c r="T417" i="3"/>
  <c r="T418" i="3"/>
  <c r="T419" i="3"/>
  <c r="T420" i="3"/>
  <c r="T421" i="3"/>
  <c r="T422" i="3"/>
  <c r="T423" i="3"/>
  <c r="T424" i="3"/>
  <c r="T425" i="3"/>
  <c r="T426" i="3"/>
  <c r="T427" i="3"/>
  <c r="T428" i="3"/>
  <c r="T429" i="3"/>
  <c r="T430" i="3"/>
  <c r="T431" i="3"/>
  <c r="T432" i="3"/>
  <c r="T433" i="3"/>
  <c r="T434" i="3"/>
  <c r="T435" i="3"/>
  <c r="T2" i="3"/>
  <c r="S3" i="3"/>
  <c r="S4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S45" i="3"/>
  <c r="S46" i="3"/>
  <c r="S47" i="3"/>
  <c r="S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64" i="3"/>
  <c r="S65" i="3"/>
  <c r="S66" i="3"/>
  <c r="S67" i="3"/>
  <c r="S68" i="3"/>
  <c r="S69" i="3"/>
  <c r="S70" i="3"/>
  <c r="S71" i="3"/>
  <c r="S72" i="3"/>
  <c r="S73" i="3"/>
  <c r="S74" i="3"/>
  <c r="S75" i="3"/>
  <c r="S76" i="3"/>
  <c r="S77" i="3"/>
  <c r="S78" i="3"/>
  <c r="S79" i="3"/>
  <c r="S80" i="3"/>
  <c r="S81" i="3"/>
  <c r="S82" i="3"/>
  <c r="S83" i="3"/>
  <c r="S84" i="3"/>
  <c r="S85" i="3"/>
  <c r="S86" i="3"/>
  <c r="S87" i="3"/>
  <c r="S88" i="3"/>
  <c r="S89" i="3"/>
  <c r="S90" i="3"/>
  <c r="S91" i="3"/>
  <c r="S92" i="3"/>
  <c r="S93" i="3"/>
  <c r="S94" i="3"/>
  <c r="S95" i="3"/>
  <c r="S96" i="3"/>
  <c r="S97" i="3"/>
  <c r="S98" i="3"/>
  <c r="S99" i="3"/>
  <c r="S100" i="3"/>
  <c r="S101" i="3"/>
  <c r="S102" i="3"/>
  <c r="S103" i="3"/>
  <c r="S104" i="3"/>
  <c r="S105" i="3"/>
  <c r="S106" i="3"/>
  <c r="S107" i="3"/>
  <c r="S108" i="3"/>
  <c r="S109" i="3"/>
  <c r="S110" i="3"/>
  <c r="S111" i="3"/>
  <c r="S112" i="3"/>
  <c r="S113" i="3"/>
  <c r="S114" i="3"/>
  <c r="S115" i="3"/>
  <c r="S116" i="3"/>
  <c r="S117" i="3"/>
  <c r="S118" i="3"/>
  <c r="S119" i="3"/>
  <c r="S120" i="3"/>
  <c r="S121" i="3"/>
  <c r="S122" i="3"/>
  <c r="S123" i="3"/>
  <c r="S124" i="3"/>
  <c r="S125" i="3"/>
  <c r="S126" i="3"/>
  <c r="S127" i="3"/>
  <c r="S128" i="3"/>
  <c r="S129" i="3"/>
  <c r="S130" i="3"/>
  <c r="S131" i="3"/>
  <c r="S132" i="3"/>
  <c r="S133" i="3"/>
  <c r="S134" i="3"/>
  <c r="S135" i="3"/>
  <c r="S136" i="3"/>
  <c r="S137" i="3"/>
  <c r="S138" i="3"/>
  <c r="S139" i="3"/>
  <c r="S140" i="3"/>
  <c r="S141" i="3"/>
  <c r="S142" i="3"/>
  <c r="S143" i="3"/>
  <c r="S144" i="3"/>
  <c r="S145" i="3"/>
  <c r="S146" i="3"/>
  <c r="S147" i="3"/>
  <c r="S148" i="3"/>
  <c r="S149" i="3"/>
  <c r="S150" i="3"/>
  <c r="S151" i="3"/>
  <c r="S152" i="3"/>
  <c r="S153" i="3"/>
  <c r="S154" i="3"/>
  <c r="S155" i="3"/>
  <c r="S156" i="3"/>
  <c r="S157" i="3"/>
  <c r="S158" i="3"/>
  <c r="S159" i="3"/>
  <c r="S160" i="3"/>
  <c r="S161" i="3"/>
  <c r="S162" i="3"/>
  <c r="S163" i="3"/>
  <c r="S164" i="3"/>
  <c r="S165" i="3"/>
  <c r="S166" i="3"/>
  <c r="S167" i="3"/>
  <c r="S168" i="3"/>
  <c r="S169" i="3"/>
  <c r="S170" i="3"/>
  <c r="S171" i="3"/>
  <c r="S172" i="3"/>
  <c r="S173" i="3"/>
  <c r="S174" i="3"/>
  <c r="S175" i="3"/>
  <c r="S176" i="3"/>
  <c r="S177" i="3"/>
  <c r="S178" i="3"/>
  <c r="S179" i="3"/>
  <c r="S180" i="3"/>
  <c r="S181" i="3"/>
  <c r="S182" i="3"/>
  <c r="S183" i="3"/>
  <c r="S184" i="3"/>
  <c r="S185" i="3"/>
  <c r="S186" i="3"/>
  <c r="S187" i="3"/>
  <c r="S188" i="3"/>
  <c r="S189" i="3"/>
  <c r="S190" i="3"/>
  <c r="S191" i="3"/>
  <c r="S192" i="3"/>
  <c r="S193" i="3"/>
  <c r="S194" i="3"/>
  <c r="S195" i="3"/>
  <c r="S196" i="3"/>
  <c r="S197" i="3"/>
  <c r="S198" i="3"/>
  <c r="S199" i="3"/>
  <c r="S200" i="3"/>
  <c r="S201" i="3"/>
  <c r="S202" i="3"/>
  <c r="S203" i="3"/>
  <c r="S204" i="3"/>
  <c r="S205" i="3"/>
  <c r="S206" i="3"/>
  <c r="S207" i="3"/>
  <c r="S208" i="3"/>
  <c r="S209" i="3"/>
  <c r="S210" i="3"/>
  <c r="S211" i="3"/>
  <c r="S212" i="3"/>
  <c r="S213" i="3"/>
  <c r="S214" i="3"/>
  <c r="S215" i="3"/>
  <c r="S216" i="3"/>
  <c r="S217" i="3"/>
  <c r="S218" i="3"/>
  <c r="S219" i="3"/>
  <c r="S220" i="3"/>
  <c r="S221" i="3"/>
  <c r="S222" i="3"/>
  <c r="S223" i="3"/>
  <c r="S224" i="3"/>
  <c r="S225" i="3"/>
  <c r="S226" i="3"/>
  <c r="S227" i="3"/>
  <c r="S228" i="3"/>
  <c r="S229" i="3"/>
  <c r="S230" i="3"/>
  <c r="S231" i="3"/>
  <c r="S232" i="3"/>
  <c r="S235" i="3"/>
  <c r="S236" i="3"/>
  <c r="S237" i="3"/>
  <c r="S238" i="3"/>
  <c r="S239" i="3"/>
  <c r="S240" i="3"/>
  <c r="S241" i="3"/>
  <c r="S242" i="3"/>
  <c r="S243" i="3"/>
  <c r="S244" i="3"/>
  <c r="S245" i="3"/>
  <c r="S246" i="3"/>
  <c r="S247" i="3"/>
  <c r="S248" i="3"/>
  <c r="S249" i="3"/>
  <c r="S250" i="3"/>
  <c r="S251" i="3"/>
  <c r="S252" i="3"/>
  <c r="S253" i="3"/>
  <c r="S254" i="3"/>
  <c r="S255" i="3"/>
  <c r="S256" i="3"/>
  <c r="S257" i="3"/>
  <c r="S258" i="3"/>
  <c r="S259" i="3"/>
  <c r="S260" i="3"/>
  <c r="S261" i="3"/>
  <c r="S262" i="3"/>
  <c r="S263" i="3"/>
  <c r="S264" i="3"/>
  <c r="S265" i="3"/>
  <c r="S266" i="3"/>
  <c r="S267" i="3"/>
  <c r="S268" i="3"/>
  <c r="S269" i="3"/>
  <c r="S270" i="3"/>
  <c r="S271" i="3"/>
  <c r="S272" i="3"/>
  <c r="S273" i="3"/>
  <c r="S274" i="3"/>
  <c r="S275" i="3"/>
  <c r="S276" i="3"/>
  <c r="S277" i="3"/>
  <c r="S278" i="3"/>
  <c r="S279" i="3"/>
  <c r="S280" i="3"/>
  <c r="S281" i="3"/>
  <c r="S282" i="3"/>
  <c r="S283" i="3"/>
  <c r="S284" i="3"/>
  <c r="S285" i="3"/>
  <c r="S286" i="3"/>
  <c r="S287" i="3"/>
  <c r="S288" i="3"/>
  <c r="S289" i="3"/>
  <c r="S290" i="3"/>
  <c r="S291" i="3"/>
  <c r="S292" i="3"/>
  <c r="S293" i="3"/>
  <c r="S294" i="3"/>
  <c r="S295" i="3"/>
  <c r="S296" i="3"/>
  <c r="S297" i="3"/>
  <c r="S298" i="3"/>
  <c r="S299" i="3"/>
  <c r="S300" i="3"/>
  <c r="S301" i="3"/>
  <c r="S302" i="3"/>
  <c r="S303" i="3"/>
  <c r="S304" i="3"/>
  <c r="S305" i="3"/>
  <c r="S306" i="3"/>
  <c r="S307" i="3"/>
  <c r="S308" i="3"/>
  <c r="S309" i="3"/>
  <c r="S310" i="3"/>
  <c r="S311" i="3"/>
  <c r="S312" i="3"/>
  <c r="S313" i="3"/>
  <c r="S314" i="3"/>
  <c r="S315" i="3"/>
  <c r="S316" i="3"/>
  <c r="S317" i="3"/>
  <c r="S318" i="3"/>
  <c r="S319" i="3"/>
  <c r="S320" i="3"/>
  <c r="S321" i="3"/>
  <c r="S322" i="3"/>
  <c r="S323" i="3"/>
  <c r="S324" i="3"/>
  <c r="S325" i="3"/>
  <c r="S326" i="3"/>
  <c r="S327" i="3"/>
  <c r="S328" i="3"/>
  <c r="S329" i="3"/>
  <c r="S330" i="3"/>
  <c r="S331" i="3"/>
  <c r="S332" i="3"/>
  <c r="S333" i="3"/>
  <c r="S334" i="3"/>
  <c r="S335" i="3"/>
  <c r="S336" i="3"/>
  <c r="S337" i="3"/>
  <c r="S338" i="3"/>
  <c r="S339" i="3"/>
  <c r="S340" i="3"/>
  <c r="S341" i="3"/>
  <c r="S342" i="3"/>
  <c r="S343" i="3"/>
  <c r="S344" i="3"/>
  <c r="S345" i="3"/>
  <c r="S346" i="3"/>
  <c r="S347" i="3"/>
  <c r="S348" i="3"/>
  <c r="S349" i="3"/>
  <c r="S350" i="3"/>
  <c r="S351" i="3"/>
  <c r="S352" i="3"/>
  <c r="S353" i="3"/>
  <c r="S354" i="3"/>
  <c r="S355" i="3"/>
  <c r="S356" i="3"/>
  <c r="S357" i="3"/>
  <c r="S358" i="3"/>
  <c r="S359" i="3"/>
  <c r="S360" i="3"/>
  <c r="S361" i="3"/>
  <c r="S362" i="3"/>
  <c r="S363" i="3"/>
  <c r="S364" i="3"/>
  <c r="S365" i="3"/>
  <c r="S366" i="3"/>
  <c r="S367" i="3"/>
  <c r="S368" i="3"/>
  <c r="S369" i="3"/>
  <c r="S370" i="3"/>
  <c r="S371" i="3"/>
  <c r="S372" i="3"/>
  <c r="S373" i="3"/>
  <c r="S374" i="3"/>
  <c r="S375" i="3"/>
  <c r="S376" i="3"/>
  <c r="S377" i="3"/>
  <c r="S378" i="3"/>
  <c r="S379" i="3"/>
  <c r="S380" i="3"/>
  <c r="S381" i="3"/>
  <c r="S382" i="3"/>
  <c r="S383" i="3"/>
  <c r="S384" i="3"/>
  <c r="S385" i="3"/>
  <c r="S386" i="3"/>
  <c r="S387" i="3"/>
  <c r="S388" i="3"/>
  <c r="S389" i="3"/>
  <c r="S390" i="3"/>
  <c r="S391" i="3"/>
  <c r="S392" i="3"/>
  <c r="S393" i="3"/>
  <c r="S394" i="3"/>
  <c r="S395" i="3"/>
  <c r="S396" i="3"/>
  <c r="S397" i="3"/>
  <c r="S398" i="3"/>
  <c r="S399" i="3"/>
  <c r="S400" i="3"/>
  <c r="S401" i="3"/>
  <c r="S402" i="3"/>
  <c r="S403" i="3"/>
  <c r="S404" i="3"/>
  <c r="S405" i="3"/>
  <c r="S406" i="3"/>
  <c r="S407" i="3"/>
  <c r="S408" i="3"/>
  <c r="S409" i="3"/>
  <c r="S410" i="3"/>
  <c r="S411" i="3"/>
  <c r="S412" i="3"/>
  <c r="S413" i="3"/>
  <c r="S414" i="3"/>
  <c r="S415" i="3"/>
  <c r="S416" i="3"/>
  <c r="S417" i="3"/>
  <c r="S418" i="3"/>
  <c r="S419" i="3"/>
  <c r="S420" i="3"/>
  <c r="S421" i="3"/>
  <c r="S422" i="3"/>
  <c r="S423" i="3"/>
  <c r="S424" i="3"/>
  <c r="S425" i="3"/>
  <c r="S426" i="3"/>
  <c r="S427" i="3"/>
  <c r="S428" i="3"/>
  <c r="S429" i="3"/>
  <c r="S430" i="3"/>
  <c r="S431" i="3"/>
  <c r="S432" i="3"/>
  <c r="S433" i="3"/>
  <c r="S434" i="3"/>
  <c r="S435" i="3"/>
  <c r="S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tc={7ADC2858-5663-3943-9664-600525DE7AD2}</author>
  </authors>
  <commentList>
    <comment ref="C8" authorId="0" shapeId="0" xr:uid="{7ADC2858-5663-3943-9664-600525DE7AD2}">
      <text>
        <t>[Threaded comment]
Your version of Excel allows you to read this threaded comment; however, any edits to it will get removed if the file is opened in a newer version of Excel. Learn more: https://go.microsoft.com/fwlink/?linkid=870924
Comment:
    Both identified as hyicus on MALDI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tc={89B38154-9286-CA44-B440-E8C9219D9364}</author>
  </authors>
  <commentList>
    <comment ref="A190" authorId="0" shapeId="0" xr:uid="{89B38154-9286-CA44-B440-E8C9219D9364}">
      <text>
        <t>[Threaded comment]
Your version of Excel allows you to read this threaded comment; however, any edits to it will get removed if the file is opened in a newer version of Excel. Learn more: https://go.microsoft.com/fwlink/?linkid=870924
Comment:
    Pick up here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<sst xmlns="http://schemas.openxmlformats.org/spreadsheetml/2006/main" count="18207" uniqueCount="973">
  <si>
    <t>Farm</t>
  </si>
  <si>
    <t>Half</t>
  </si>
  <si>
    <t>Chilton</t>
  </si>
  <si>
    <t>L</t>
  </si>
  <si>
    <t>R</t>
  </si>
  <si>
    <t>Pleasant Valley</t>
  </si>
  <si>
    <t>Hanford</t>
  </si>
  <si>
    <t>Doe ID</t>
  </si>
  <si>
    <t>Tx</t>
  </si>
  <si>
    <t>DO</t>
  </si>
  <si>
    <t>PF</t>
  </si>
  <si>
    <t>DO Sample Date</t>
  </si>
  <si>
    <t>DoeID</t>
  </si>
  <si>
    <t>Kidding Date</t>
  </si>
  <si>
    <t>PF Sample Date</t>
  </si>
  <si>
    <t>Days Fresh at kidding</t>
  </si>
  <si>
    <t>Treatment</t>
  </si>
  <si>
    <t>DOResult2</t>
  </si>
  <si>
    <t>PFResult2</t>
  </si>
  <si>
    <t>IMIatDO</t>
  </si>
  <si>
    <t>IMIatPF</t>
  </si>
  <si>
    <t>Cure</t>
  </si>
  <si>
    <t>NewIMI</t>
  </si>
  <si>
    <t>New AMRTest</t>
  </si>
  <si>
    <t>Search ID</t>
  </si>
  <si>
    <t>No Growth</t>
  </si>
  <si>
    <t>SIMULANS</t>
  </si>
  <si>
    <t>EQUORUM</t>
  </si>
  <si>
    <t>AURICULARIS</t>
  </si>
  <si>
    <t>equorum</t>
  </si>
  <si>
    <t xml:space="preserve">HOMINIS </t>
  </si>
  <si>
    <t>XYLOSUS</t>
  </si>
  <si>
    <t>EPIDERMIDIS</t>
  </si>
  <si>
    <t>CAPRAE</t>
  </si>
  <si>
    <t>licheniformis</t>
  </si>
  <si>
    <t>CHROMOGENES</t>
  </si>
  <si>
    <t>chromogenes</t>
  </si>
  <si>
    <t>simulans</t>
  </si>
  <si>
    <t>caprae</t>
  </si>
  <si>
    <t>epidermidis</t>
  </si>
  <si>
    <t>STAPHYLOCOCCUS</t>
  </si>
  <si>
    <t>COAGULASE</t>
  </si>
  <si>
    <t>Staphylococcus species</t>
  </si>
  <si>
    <t>COHNII</t>
  </si>
  <si>
    <t>MITIS</t>
  </si>
  <si>
    <t>STREPTOCOCCUS</t>
  </si>
  <si>
    <t>cohnii</t>
  </si>
  <si>
    <t>HYICUS</t>
  </si>
  <si>
    <t>WARNERI</t>
  </si>
  <si>
    <t>hyicus</t>
  </si>
  <si>
    <t>Streptococcus sp.</t>
  </si>
  <si>
    <t>AUREUS</t>
  </si>
  <si>
    <t>aureus</t>
  </si>
  <si>
    <t>lugdenensis</t>
  </si>
  <si>
    <t>rostri</t>
  </si>
  <si>
    <t>petrasii</t>
  </si>
  <si>
    <t>sciuri</t>
  </si>
  <si>
    <t>xylosus</t>
  </si>
  <si>
    <t>ureilyticus</t>
  </si>
  <si>
    <t>hominis</t>
  </si>
  <si>
    <t>warneri</t>
  </si>
  <si>
    <t xml:space="preserve"> epidermidis</t>
  </si>
  <si>
    <t xml:space="preserve"> equorum</t>
  </si>
  <si>
    <t xml:space="preserve"> chromogenes</t>
  </si>
  <si>
    <t>NAS</t>
  </si>
  <si>
    <t xml:space="preserve"> aureus</t>
  </si>
  <si>
    <t xml:space="preserve"> hominis</t>
  </si>
  <si>
    <t xml:space="preserve"> simulans</t>
  </si>
  <si>
    <t xml:space="preserve"> xylosus</t>
  </si>
  <si>
    <t xml:space="preserve"> caprae</t>
  </si>
  <si>
    <t xml:space="preserve"> nepalensis</t>
  </si>
  <si>
    <t xml:space="preserve"> haemolyticus</t>
  </si>
  <si>
    <t xml:space="preserve"> petrasii</t>
  </si>
  <si>
    <t>NGS_ID</t>
  </si>
  <si>
    <t>predicted specie</t>
  </si>
  <si>
    <t>agnetis</t>
  </si>
  <si>
    <t>lugdunensis</t>
  </si>
  <si>
    <t>auricularis</t>
  </si>
  <si>
    <t>arlettae</t>
  </si>
  <si>
    <t>haemolyticus</t>
  </si>
  <si>
    <t>BlaZ_Bla</t>
  </si>
  <si>
    <t>Hillmar</t>
  </si>
  <si>
    <t>DO orPF</t>
  </si>
  <si>
    <t>[Pen]</t>
  </si>
  <si>
    <t>&lt;=0.1200</t>
  </si>
  <si>
    <t>&gt;8.0000</t>
  </si>
  <si>
    <t>Time Point</t>
  </si>
  <si>
    <t>702396LDO</t>
  </si>
  <si>
    <t>703561LDO</t>
  </si>
  <si>
    <t>704761RDO</t>
  </si>
  <si>
    <t>705674LDO</t>
  </si>
  <si>
    <t>802145RDO</t>
  </si>
  <si>
    <t>803471RDO</t>
  </si>
  <si>
    <t>805570LDO</t>
  </si>
  <si>
    <t>223LDO</t>
  </si>
  <si>
    <t>294LDO</t>
  </si>
  <si>
    <t>296RDO</t>
  </si>
  <si>
    <t>317LDO</t>
  </si>
  <si>
    <t>317RDO</t>
  </si>
  <si>
    <t>320LDO</t>
  </si>
  <si>
    <t>320RDO</t>
  </si>
  <si>
    <t>357LDO</t>
  </si>
  <si>
    <t>357RDO</t>
  </si>
  <si>
    <t>378LDO</t>
  </si>
  <si>
    <t>400RDO</t>
  </si>
  <si>
    <t>814LDO</t>
  </si>
  <si>
    <t>918LDO</t>
  </si>
  <si>
    <t>976RDO</t>
  </si>
  <si>
    <t>33LDO</t>
  </si>
  <si>
    <t>386LDO</t>
  </si>
  <si>
    <t>460LDO</t>
  </si>
  <si>
    <t>641LDO</t>
  </si>
  <si>
    <t>1053RDO</t>
  </si>
  <si>
    <t>1085RDO</t>
  </si>
  <si>
    <t>1864LDO</t>
  </si>
  <si>
    <t>2615RDO</t>
  </si>
  <si>
    <t>3286LDO</t>
  </si>
  <si>
    <t>3414LDO</t>
  </si>
  <si>
    <t>3414RDO</t>
  </si>
  <si>
    <t>3646RDO</t>
  </si>
  <si>
    <t>3845RDO</t>
  </si>
  <si>
    <t>3876RDO</t>
  </si>
  <si>
    <t>4129LDO</t>
  </si>
  <si>
    <t>4323LDO</t>
  </si>
  <si>
    <t>4323RDO</t>
  </si>
  <si>
    <t>4436LDO</t>
  </si>
  <si>
    <t>4763LDO</t>
  </si>
  <si>
    <t>4838LDO</t>
  </si>
  <si>
    <t>4955LDO</t>
  </si>
  <si>
    <t>5067LDO</t>
  </si>
  <si>
    <t>5067RDO</t>
  </si>
  <si>
    <t>5078RDO</t>
  </si>
  <si>
    <t>5134RDO</t>
  </si>
  <si>
    <t>5438RDO</t>
  </si>
  <si>
    <t>5557RDO</t>
  </si>
  <si>
    <t>5682LDO</t>
  </si>
  <si>
    <t>5682RDO</t>
  </si>
  <si>
    <t>6183LDO</t>
  </si>
  <si>
    <t>6235LDO</t>
  </si>
  <si>
    <t>6235RDO</t>
  </si>
  <si>
    <t>6236LDO</t>
  </si>
  <si>
    <t>6530LDO</t>
  </si>
  <si>
    <t>6530RDO</t>
  </si>
  <si>
    <t>6987LDO</t>
  </si>
  <si>
    <t>7221LDO</t>
  </si>
  <si>
    <t>7263LDO</t>
  </si>
  <si>
    <t>203047RPF</t>
  </si>
  <si>
    <t>203638LPF</t>
  </si>
  <si>
    <t>203638RPF</t>
  </si>
  <si>
    <t>203783RPF</t>
  </si>
  <si>
    <t>204181RPF</t>
  </si>
  <si>
    <t>400443RPF</t>
  </si>
  <si>
    <t>401594LPF</t>
  </si>
  <si>
    <t>401899RPF</t>
  </si>
  <si>
    <t>402235LPF</t>
  </si>
  <si>
    <t>402235RPF</t>
  </si>
  <si>
    <t>403989LPF</t>
  </si>
  <si>
    <t>404623LPF</t>
  </si>
  <si>
    <t>405715LPF</t>
  </si>
  <si>
    <t>702396LPF</t>
  </si>
  <si>
    <t>703561LPF</t>
  </si>
  <si>
    <t>704761RPF</t>
  </si>
  <si>
    <t>705674LPF</t>
  </si>
  <si>
    <t>802145RPF</t>
  </si>
  <si>
    <t>803471RPF</t>
  </si>
  <si>
    <t>805570LPF</t>
  </si>
  <si>
    <t>223LPF</t>
  </si>
  <si>
    <t>243LPF</t>
  </si>
  <si>
    <t>294LPF</t>
  </si>
  <si>
    <t>296RPF</t>
  </si>
  <si>
    <t>317LPF</t>
  </si>
  <si>
    <t>320LPF</t>
  </si>
  <si>
    <t>320RPF</t>
  </si>
  <si>
    <t>354LPF</t>
  </si>
  <si>
    <t>357LPF</t>
  </si>
  <si>
    <t>357RPF</t>
  </si>
  <si>
    <t>378LPF</t>
  </si>
  <si>
    <t>400RPF</t>
  </si>
  <si>
    <t>814LPF</t>
  </si>
  <si>
    <t>918LPF</t>
  </si>
  <si>
    <t>976RPF</t>
  </si>
  <si>
    <t>33LPF</t>
  </si>
  <si>
    <t>386LPF</t>
  </si>
  <si>
    <t>460LPF</t>
  </si>
  <si>
    <t>641LPF</t>
  </si>
  <si>
    <t>1053RPF</t>
  </si>
  <si>
    <t>1085RPF</t>
  </si>
  <si>
    <t>1864LPF</t>
  </si>
  <si>
    <t>2615RPF</t>
  </si>
  <si>
    <t>3286LPF</t>
  </si>
  <si>
    <t>3646RPF</t>
  </si>
  <si>
    <t>3845RPF</t>
  </si>
  <si>
    <t>3876RPF</t>
  </si>
  <si>
    <t>4129LPF</t>
  </si>
  <si>
    <t>4323LPF</t>
  </si>
  <si>
    <t>4323RPF</t>
  </si>
  <si>
    <t>4436LPF</t>
  </si>
  <si>
    <t>4763LPF</t>
  </si>
  <si>
    <t>4838LPF</t>
  </si>
  <si>
    <t>4955LPF</t>
  </si>
  <si>
    <t>5067LPF</t>
  </si>
  <si>
    <t>5067RPF</t>
  </si>
  <si>
    <t>5078LPF</t>
  </si>
  <si>
    <t>5078RPF</t>
  </si>
  <si>
    <t>5134RPF</t>
  </si>
  <si>
    <t>5438RPF</t>
  </si>
  <si>
    <t>5557RPF</t>
  </si>
  <si>
    <t>5682LPF</t>
  </si>
  <si>
    <t>5682RPF</t>
  </si>
  <si>
    <t>6183LPF</t>
  </si>
  <si>
    <t>6235LPF</t>
  </si>
  <si>
    <t>6235RPF</t>
  </si>
  <si>
    <t>6236LPF</t>
  </si>
  <si>
    <t>6530LPF</t>
  </si>
  <si>
    <t>6530RPF</t>
  </si>
  <si>
    <t>6987LPF</t>
  </si>
  <si>
    <t>7221LPF</t>
  </si>
  <si>
    <t>7263LPF</t>
  </si>
  <si>
    <t>7468RPF</t>
  </si>
  <si>
    <t>201789RPF</t>
  </si>
  <si>
    <t>202157LPF</t>
  </si>
  <si>
    <t>202915LPF</t>
  </si>
  <si>
    <t>206368LPF</t>
  </si>
  <si>
    <t>403585LPF</t>
  </si>
  <si>
    <t>404337LPF</t>
  </si>
  <si>
    <t>404344LPF</t>
  </si>
  <si>
    <t>404344RPF</t>
  </si>
  <si>
    <t>405715RPF</t>
  </si>
  <si>
    <t>701238RPF</t>
  </si>
  <si>
    <t>702130LPF</t>
  </si>
  <si>
    <t>702396RPF</t>
  </si>
  <si>
    <t>703561RPF</t>
  </si>
  <si>
    <t>802516LPF</t>
  </si>
  <si>
    <t>802939LPF</t>
  </si>
  <si>
    <t>802939RPF</t>
  </si>
  <si>
    <t>157LPF</t>
  </si>
  <si>
    <t>157RPF</t>
  </si>
  <si>
    <t>188LPF</t>
  </si>
  <si>
    <t>204LPF</t>
  </si>
  <si>
    <t>219LPF</t>
  </si>
  <si>
    <t>220RPF</t>
  </si>
  <si>
    <t>243RPF</t>
  </si>
  <si>
    <t>244RPF</t>
  </si>
  <si>
    <t>251RPF</t>
  </si>
  <si>
    <t>264RPF</t>
  </si>
  <si>
    <t>271LPF</t>
  </si>
  <si>
    <t>271RPF</t>
  </si>
  <si>
    <t>279LPF</t>
  </si>
  <si>
    <t>279RPF</t>
  </si>
  <si>
    <t>294RPF</t>
  </si>
  <si>
    <t>307RPF</t>
  </si>
  <si>
    <t>330LPF</t>
  </si>
  <si>
    <t>330RPF</t>
  </si>
  <si>
    <t>334RPF</t>
  </si>
  <si>
    <t>342LPF</t>
  </si>
  <si>
    <t>342RPF</t>
  </si>
  <si>
    <t>354RPF</t>
  </si>
  <si>
    <t>416RPF</t>
  </si>
  <si>
    <t>798RPF</t>
  </si>
  <si>
    <t>834LPF</t>
  </si>
  <si>
    <t>918RPF</t>
  </si>
  <si>
    <t>618RPF</t>
  </si>
  <si>
    <t>925LPF</t>
  </si>
  <si>
    <t>1053LPF</t>
  </si>
  <si>
    <t>1278LPF</t>
  </si>
  <si>
    <t>1278RPF</t>
  </si>
  <si>
    <t>1612LPF</t>
  </si>
  <si>
    <t>1612RPF</t>
  </si>
  <si>
    <t>2504RPF</t>
  </si>
  <si>
    <t>2707LPF</t>
  </si>
  <si>
    <t>2778RPF</t>
  </si>
  <si>
    <t>3462RPF</t>
  </si>
  <si>
    <t>4040LPF</t>
  </si>
  <si>
    <t>4178LPF</t>
  </si>
  <si>
    <t>4178RPF</t>
  </si>
  <si>
    <t>4451RPF</t>
  </si>
  <si>
    <t>4485RPF</t>
  </si>
  <si>
    <t>4510RPF</t>
  </si>
  <si>
    <t>4763RPF</t>
  </si>
  <si>
    <t>4966RPF</t>
  </si>
  <si>
    <t>5001LPF</t>
  </si>
  <si>
    <t>5142LPF</t>
  </si>
  <si>
    <t>5531LPF</t>
  </si>
  <si>
    <t>5531RPF</t>
  </si>
  <si>
    <t>5557LPF</t>
  </si>
  <si>
    <t>5632LPF</t>
  </si>
  <si>
    <t>6522RPF</t>
  </si>
  <si>
    <t>6603LPF</t>
  </si>
  <si>
    <t>6603RPF</t>
  </si>
  <si>
    <t>6650RPF</t>
  </si>
  <si>
    <t>6657RPF</t>
  </si>
  <si>
    <t>6815RPF</t>
  </si>
  <si>
    <t>6833LPF</t>
  </si>
  <si>
    <t>6833RPF</t>
  </si>
  <si>
    <t>7055RPF</t>
  </si>
  <si>
    <t>7059RPF</t>
  </si>
  <si>
    <t>7181RPF</t>
  </si>
  <si>
    <t>7296RPF</t>
  </si>
  <si>
    <t>7386LPF</t>
  </si>
  <si>
    <t>7468LPF</t>
  </si>
  <si>
    <t>Xlookup</t>
  </si>
  <si>
    <t>S. no</t>
  </si>
  <si>
    <t>NGS ID/S. No</t>
  </si>
  <si>
    <t>Penicillin AST</t>
  </si>
  <si>
    <t>Row Labels</t>
  </si>
  <si>
    <t>Grand Total</t>
  </si>
  <si>
    <t>Count of Penicillin AST</t>
  </si>
  <si>
    <t>Column Labels</t>
  </si>
  <si>
    <t>BlaZ gene present</t>
  </si>
  <si>
    <t>BlaZ gene absent</t>
  </si>
  <si>
    <t>Penicillin MIC</t>
  </si>
  <si>
    <t>WGS predicted species</t>
  </si>
  <si>
    <t>S. epi or no?</t>
  </si>
  <si>
    <t>S. epidermidis</t>
  </si>
  <si>
    <t>APH0Stph_AGly</t>
  </si>
  <si>
    <t>Aac30III_AGly</t>
  </si>
  <si>
    <t>Aac30Ik_AGly</t>
  </si>
  <si>
    <t>Aac60Aph2_AGly</t>
  </si>
  <si>
    <t>AadC_AGly</t>
  </si>
  <si>
    <t>AadD_AGly</t>
  </si>
  <si>
    <t>Ant60Ia_AGly</t>
  </si>
  <si>
    <t>Aph30III_AGly</t>
  </si>
  <si>
    <t>Bcr</t>
  </si>
  <si>
    <t>CatA10_Phe</t>
  </si>
  <si>
    <t>DfrC_Tmt</t>
  </si>
  <si>
    <t>Dha1_Phe</t>
  </si>
  <si>
    <t>ErmA_MLS</t>
  </si>
  <si>
    <t>ErmB_MLS</t>
  </si>
  <si>
    <t>ErmC_MLS</t>
  </si>
  <si>
    <t>FexA_Phe</t>
  </si>
  <si>
    <t>FosB_Fcyn</t>
  </si>
  <si>
    <t>LinB_MLS</t>
  </si>
  <si>
    <t>LsaC_MLS</t>
  </si>
  <si>
    <t>MefA_MLS</t>
  </si>
  <si>
    <t>MphC_MLS</t>
  </si>
  <si>
    <t>MsrA_MLS</t>
  </si>
  <si>
    <t>MsrD_MLS</t>
  </si>
  <si>
    <t>NorA_Flq</t>
  </si>
  <si>
    <t>OXA060_Bla</t>
  </si>
  <si>
    <t>PBP1a_Bla</t>
  </si>
  <si>
    <t>PBP1b_Bla</t>
  </si>
  <si>
    <t>PenA_Bla</t>
  </si>
  <si>
    <t>Sat4A_AGly</t>
  </si>
  <si>
    <t>Spc_AGly</t>
  </si>
  <si>
    <t>Str_AGly</t>
  </si>
  <si>
    <t>Tet034_Tet</t>
  </si>
  <si>
    <t>Tet038_Tet</t>
  </si>
  <si>
    <t>TetK_Tet</t>
  </si>
  <si>
    <t>TetL_Tet</t>
  </si>
  <si>
    <t>TetM_Tet</t>
  </si>
  <si>
    <t>TetO_Tet</t>
  </si>
  <si>
    <t>VatD_MLS</t>
  </si>
  <si>
    <t>VgaA_MLS</t>
  </si>
  <si>
    <t>bacA</t>
  </si>
  <si>
    <t>ksgA</t>
  </si>
  <si>
    <t>SA21</t>
  </si>
  <si>
    <t>SA105</t>
  </si>
  <si>
    <t>SA24</t>
  </si>
  <si>
    <t>SA108</t>
  </si>
  <si>
    <t>SA25</t>
  </si>
  <si>
    <t>SA109</t>
  </si>
  <si>
    <t>agnetis/caprae</t>
  </si>
  <si>
    <t>SA26</t>
  </si>
  <si>
    <t>SA110</t>
  </si>
  <si>
    <t>SA27</t>
  </si>
  <si>
    <t>SA111</t>
  </si>
  <si>
    <t>SA28</t>
  </si>
  <si>
    <t>SA112</t>
  </si>
  <si>
    <t>SA30</t>
  </si>
  <si>
    <t>SA114</t>
  </si>
  <si>
    <t>SA31</t>
  </si>
  <si>
    <t>SA115</t>
  </si>
  <si>
    <t>SA32</t>
  </si>
  <si>
    <t>SA116</t>
  </si>
  <si>
    <t>34-2</t>
  </si>
  <si>
    <t>SA34-2</t>
  </si>
  <si>
    <t>118-2</t>
  </si>
  <si>
    <t>SA118</t>
  </si>
  <si>
    <t>SA35</t>
  </si>
  <si>
    <t>SA119</t>
  </si>
  <si>
    <t>SA37</t>
  </si>
  <si>
    <t>SA121-1</t>
  </si>
  <si>
    <t>SA38</t>
  </si>
  <si>
    <t>SA122</t>
  </si>
  <si>
    <t>SA39</t>
  </si>
  <si>
    <t>SA123</t>
  </si>
  <si>
    <t>SA40</t>
  </si>
  <si>
    <t>SA124</t>
  </si>
  <si>
    <t>SA41</t>
  </si>
  <si>
    <t>SA125</t>
  </si>
  <si>
    <t>SA42</t>
  </si>
  <si>
    <t>SA126</t>
  </si>
  <si>
    <t>SA44</t>
  </si>
  <si>
    <t>SA128</t>
  </si>
  <si>
    <t>SA45</t>
  </si>
  <si>
    <t>SA129</t>
  </si>
  <si>
    <t>SA46</t>
  </si>
  <si>
    <t>SA130</t>
  </si>
  <si>
    <t>SA47</t>
  </si>
  <si>
    <t>SA131</t>
  </si>
  <si>
    <t>SA48</t>
  </si>
  <si>
    <t>SA132</t>
  </si>
  <si>
    <t>SA49</t>
  </si>
  <si>
    <t>SA133</t>
  </si>
  <si>
    <t>SA50</t>
  </si>
  <si>
    <t>SA134</t>
  </si>
  <si>
    <t>SA51</t>
  </si>
  <si>
    <t>SA135</t>
  </si>
  <si>
    <t>SA52</t>
  </si>
  <si>
    <t>SA136</t>
  </si>
  <si>
    <t>SA55</t>
  </si>
  <si>
    <t>SA139</t>
  </si>
  <si>
    <t>SA56</t>
  </si>
  <si>
    <t>SA140</t>
  </si>
  <si>
    <t>SA57</t>
  </si>
  <si>
    <t>SA141</t>
  </si>
  <si>
    <t>SA58</t>
  </si>
  <si>
    <t>SA142</t>
  </si>
  <si>
    <t>SA59</t>
  </si>
  <si>
    <t>SA143</t>
  </si>
  <si>
    <t>SA60</t>
  </si>
  <si>
    <t>SA144</t>
  </si>
  <si>
    <t>SA61</t>
  </si>
  <si>
    <t>SA145</t>
  </si>
  <si>
    <t>SA62</t>
  </si>
  <si>
    <t>SA146</t>
  </si>
  <si>
    <t>SA63</t>
  </si>
  <si>
    <t>SA147</t>
  </si>
  <si>
    <t>SA64</t>
  </si>
  <si>
    <t>SA148</t>
  </si>
  <si>
    <t>SA65</t>
  </si>
  <si>
    <t>SA149</t>
  </si>
  <si>
    <t>SA66</t>
  </si>
  <si>
    <t>SA150</t>
  </si>
  <si>
    <t>SA68</t>
  </si>
  <si>
    <t>SA152</t>
  </si>
  <si>
    <t>SA69</t>
  </si>
  <si>
    <t>SA153</t>
  </si>
  <si>
    <t>SA70</t>
  </si>
  <si>
    <t>SA154</t>
  </si>
  <si>
    <t>SA72</t>
  </si>
  <si>
    <t>SA156</t>
  </si>
  <si>
    <t>SA73</t>
  </si>
  <si>
    <t>SA157</t>
  </si>
  <si>
    <t>SA74</t>
  </si>
  <si>
    <t>SA158</t>
  </si>
  <si>
    <t>SA75</t>
  </si>
  <si>
    <t>SA159</t>
  </si>
  <si>
    <t>SA76</t>
  </si>
  <si>
    <t>SA160</t>
  </si>
  <si>
    <t>SA77</t>
  </si>
  <si>
    <t>SA161</t>
  </si>
  <si>
    <t>SA78</t>
  </si>
  <si>
    <t>SA162</t>
  </si>
  <si>
    <t>SA79</t>
  </si>
  <si>
    <t>SA163</t>
  </si>
  <si>
    <t>SA80</t>
  </si>
  <si>
    <t>SA164</t>
  </si>
  <si>
    <t>SA81</t>
  </si>
  <si>
    <t>SA165</t>
  </si>
  <si>
    <t>SA83</t>
  </si>
  <si>
    <t>SA167</t>
  </si>
  <si>
    <t>NGS ID</t>
  </si>
  <si>
    <t>Predicted specie</t>
  </si>
  <si>
    <t>MIC</t>
  </si>
  <si>
    <t>NGS ID 2</t>
  </si>
  <si>
    <t>MIC deviation</t>
  </si>
  <si>
    <t>(blank)</t>
  </si>
  <si>
    <t>Count of MIC deviation</t>
  </si>
  <si>
    <t>DO &amp; PK species</t>
  </si>
  <si>
    <t>MIC Deviation</t>
  </si>
  <si>
    <t>Sum of BlaZ_Bla</t>
  </si>
  <si>
    <t>Sum of Tet038_Tet</t>
  </si>
  <si>
    <t>Sum of genes</t>
  </si>
  <si>
    <t>Sum of MphC_MLS</t>
  </si>
  <si>
    <t>Sum of MsrA_MLS</t>
  </si>
  <si>
    <t>≤0.12</t>
  </si>
  <si>
    <t>Match on phylogeny</t>
  </si>
  <si>
    <t>Not a match</t>
  </si>
  <si>
    <t>BlaZ Present?</t>
  </si>
  <si>
    <t>No</t>
  </si>
  <si>
    <t>Yes</t>
  </si>
  <si>
    <t>[Sulfa]</t>
  </si>
  <si>
    <t>[Tet]</t>
  </si>
  <si>
    <t>&lt;=0.5000</t>
  </si>
  <si>
    <t>&lt;=2.0000</t>
  </si>
  <si>
    <t>&lt;=0.2500</t>
  </si>
  <si>
    <t>&lt;=1.0000</t>
  </si>
  <si>
    <t>&gt;256.0000</t>
  </si>
  <si>
    <t>&lt;=32.0000</t>
  </si>
  <si>
    <t>&gt;4.0000</t>
  </si>
  <si>
    <t>Total Sum of MsrA_MLS</t>
  </si>
  <si>
    <t>Total Sum of MsrD_MLS</t>
  </si>
  <si>
    <t>Sum of MsrD_MLS</t>
  </si>
  <si>
    <t>Total Sum of MphC_MLS</t>
  </si>
  <si>
    <t>Total Sum of MefA_MLS</t>
  </si>
  <si>
    <t>Sum of MefA_MLS</t>
  </si>
  <si>
    <t>Total Sum of LsaC_MLS</t>
  </si>
  <si>
    <t>Sum of LsaC_MLS</t>
  </si>
  <si>
    <t>Total Sum of LinB_MLS</t>
  </si>
  <si>
    <t>Sum of LinB_MLS</t>
  </si>
  <si>
    <t>Total Sum of VgaA_MLS</t>
  </si>
  <si>
    <t>Sum of VgaA_MLS</t>
  </si>
  <si>
    <t>Total Sum of ErmA_MLS</t>
  </si>
  <si>
    <t>Sum of ErmA_MLS</t>
  </si>
  <si>
    <t>Total Sum of ErmB_MLS</t>
  </si>
  <si>
    <t>Sum of ErmB_MLS</t>
  </si>
  <si>
    <t>Total Sum of ErmC_MLS</t>
  </si>
  <si>
    <t>Sum of ErmC_MLS</t>
  </si>
  <si>
    <t>Macrolides</t>
  </si>
  <si>
    <t>Sum of Tet034_Tet</t>
  </si>
  <si>
    <t>Sum of TetK_Tet</t>
  </si>
  <si>
    <t>Sum of TetL_Tet</t>
  </si>
  <si>
    <t>Sum of TetM_Tet</t>
  </si>
  <si>
    <t>Sum of TetO_Tet</t>
  </si>
  <si>
    <t>Erythromycin MIC</t>
  </si>
  <si>
    <t>Count of isolates inhibited</t>
  </si>
  <si>
    <t>Tetracycline MIC</t>
  </si>
  <si>
    <t>BlaZ_Bla2</t>
  </si>
  <si>
    <t>No/No</t>
  </si>
  <si>
    <t>Yes/No</t>
  </si>
  <si>
    <t>Yes/Yes</t>
  </si>
  <si>
    <t>No/Yes</t>
  </si>
  <si>
    <r>
      <t xml:space="preserve">BlaZ present in </t>
    </r>
    <r>
      <rPr>
        <i/>
        <sz val="11"/>
        <color theme="1"/>
        <rFont val="Calibri"/>
        <family val="2"/>
        <scheme val="minor"/>
      </rPr>
      <t>S. epidermidis</t>
    </r>
    <r>
      <rPr>
        <sz val="11"/>
        <color theme="1"/>
        <rFont val="Calibri"/>
        <family val="2"/>
        <scheme val="minor"/>
      </rPr>
      <t xml:space="preserve"> present at DO/PK</t>
    </r>
  </si>
  <si>
    <t>Penicillin MIC deviation</t>
  </si>
  <si>
    <t>Sum of VatD_MLS</t>
  </si>
  <si>
    <t>&lt;=0.25</t>
  </si>
  <si>
    <t>&gt;4</t>
  </si>
  <si>
    <t>VgaA</t>
  </si>
  <si>
    <t>VatD</t>
  </si>
  <si>
    <t>MsrD</t>
  </si>
  <si>
    <t>MsrA</t>
  </si>
  <si>
    <t>MphC</t>
  </si>
  <si>
    <t>MefA</t>
  </si>
  <si>
    <t>LsaC</t>
  </si>
  <si>
    <t>LinB</t>
  </si>
  <si>
    <t>ErmC</t>
  </si>
  <si>
    <t>ErmB</t>
  </si>
  <si>
    <t>ErmA</t>
  </si>
  <si>
    <t>Tet034</t>
  </si>
  <si>
    <t>Tet038</t>
  </si>
  <si>
    <t xml:space="preserve"> TetK</t>
  </si>
  <si>
    <t>TetL</t>
  </si>
  <si>
    <t>TetM</t>
  </si>
  <si>
    <t>Count of WGS predicted species</t>
  </si>
  <si>
    <t>CLSI breakpoint for all NAS species</t>
  </si>
  <si>
    <t>NC</t>
  </si>
  <si>
    <t>New</t>
  </si>
  <si>
    <t>Count of [Amp]</t>
  </si>
  <si>
    <t>Count of [Ceft]</t>
  </si>
  <si>
    <t>Count of [Ceph]</t>
  </si>
  <si>
    <t>Count of [Ery]</t>
  </si>
  <si>
    <t>Count of [Oxy]</t>
  </si>
  <si>
    <t>Count of [Pen/Novo]</t>
  </si>
  <si>
    <t>Count of [Pirl]</t>
  </si>
  <si>
    <t>Count of [Sulfa]</t>
  </si>
  <si>
    <t>Count of [Tet]</t>
  </si>
  <si>
    <t>Treatment &amp; time point</t>
  </si>
  <si>
    <t>Tx &amp; time point</t>
  </si>
  <si>
    <t>MIC &amp; TP</t>
  </si>
  <si>
    <t>TX &amp; TP</t>
  </si>
  <si>
    <t>Tx &amp; TP</t>
  </si>
  <si>
    <t>MIC 50</t>
  </si>
  <si>
    <t>MIC 90</t>
  </si>
  <si>
    <t>MIC50</t>
  </si>
  <si>
    <t>MIC90</t>
  </si>
  <si>
    <t>Time point</t>
  </si>
  <si>
    <t>CEPH</t>
  </si>
  <si>
    <t>CLOX</t>
  </si>
  <si>
    <t>&gt;256</t>
  </si>
  <si>
    <t>New Total</t>
  </si>
  <si>
    <t>Count of predicted specie</t>
  </si>
  <si>
    <t>Staph species</t>
  </si>
  <si>
    <t>Count of NGS ID 2</t>
  </si>
  <si>
    <t>EnrollmentDate</t>
  </si>
  <si>
    <t>KiddingDate</t>
  </si>
  <si>
    <t>PFSampleDate</t>
  </si>
  <si>
    <t>TreatmentID</t>
  </si>
  <si>
    <t>DOResult</t>
  </si>
  <si>
    <t>PFResult</t>
  </si>
  <si>
    <t>NewAMRTest</t>
  </si>
  <si>
    <t>Cull, death?</t>
  </si>
  <si>
    <t>SearchID</t>
  </si>
  <si>
    <t>Info1</t>
  </si>
  <si>
    <t>Info2</t>
  </si>
  <si>
    <t>Info3</t>
  </si>
  <si>
    <t>CA</t>
  </si>
  <si>
    <t>Control</t>
  </si>
  <si>
    <t>WI</t>
  </si>
  <si>
    <t>IA</t>
  </si>
  <si>
    <t>Orbenin</t>
  </si>
  <si>
    <t xml:space="preserve">hominis </t>
  </si>
  <si>
    <t>Tomorrow</t>
  </si>
  <si>
    <t>Missed on PK</t>
  </si>
  <si>
    <t>.</t>
  </si>
  <si>
    <t>abort</t>
  </si>
  <si>
    <t>died</t>
  </si>
  <si>
    <t>chonii</t>
  </si>
  <si>
    <t>hameolyticus</t>
  </si>
  <si>
    <t>Contaminated</t>
  </si>
  <si>
    <t>CONTAMINATED</t>
  </si>
  <si>
    <t>Long dry period</t>
  </si>
  <si>
    <t>sold</t>
  </si>
  <si>
    <t>mitis</t>
  </si>
  <si>
    <t>Positives</t>
  </si>
  <si>
    <t>Non-cures</t>
  </si>
  <si>
    <t>Totals</t>
  </si>
  <si>
    <t>Percent cure</t>
  </si>
  <si>
    <t>Percent non-cure</t>
  </si>
  <si>
    <t>CLOX Total</t>
  </si>
  <si>
    <t>NT</t>
  </si>
  <si>
    <t>NT Total</t>
  </si>
  <si>
    <t>Cultureresult</t>
  </si>
  <si>
    <t>Count of Cultureresult</t>
  </si>
  <si>
    <t>CEPH Total</t>
  </si>
  <si>
    <t>Count of Time point</t>
  </si>
  <si>
    <t>Total Count of Time point</t>
  </si>
  <si>
    <t>Count of Tx</t>
  </si>
  <si>
    <t>Total Count of Tx</t>
  </si>
  <si>
    <t>PF Total</t>
  </si>
  <si>
    <t>new</t>
  </si>
  <si>
    <t>&gt;8</t>
  </si>
  <si>
    <t>&lt;=0.12</t>
  </si>
  <si>
    <t>Non-Cure or new?</t>
  </si>
  <si>
    <t>DO_or_PF</t>
  </si>
  <si>
    <t>Sample ID</t>
  </si>
  <si>
    <t>Amp</t>
  </si>
  <si>
    <t>Ceft</t>
  </si>
  <si>
    <t>Ceph</t>
  </si>
  <si>
    <t>Ery</t>
  </si>
  <si>
    <t>Oxacil</t>
  </si>
  <si>
    <t>Pen</t>
  </si>
  <si>
    <t>Pen_Nov</t>
  </si>
  <si>
    <t>Pirl</t>
  </si>
  <si>
    <t>Sulfa</t>
  </si>
  <si>
    <t>Tet</t>
  </si>
  <si>
    <t>Positive Growth Control</t>
  </si>
  <si>
    <t>Lookup code</t>
  </si>
  <si>
    <t xml:space="preserve"> &lt;=2.0000</t>
  </si>
  <si>
    <t>OK /</t>
  </si>
  <si>
    <t xml:space="preserve"> &lt;=0.1200</t>
  </si>
  <si>
    <t xml:space="preserve"> &lt;=1.0000</t>
  </si>
  <si>
    <t xml:space="preserve">OK </t>
  </si>
  <si>
    <t xml:space="preserve"> &gt;4.0000</t>
  </si>
  <si>
    <t xml:space="preserve"> &gt;8.0000</t>
  </si>
  <si>
    <t xml:space="preserve"> &lt;=32.0000</t>
  </si>
  <si>
    <t>Chromogenes</t>
  </si>
  <si>
    <t>Hyicus</t>
  </si>
  <si>
    <t>Lugdenensis</t>
  </si>
  <si>
    <t>petrasi</t>
  </si>
  <si>
    <t>Caprae</t>
  </si>
  <si>
    <t>Equorum</t>
  </si>
  <si>
    <t>Epidermidis</t>
  </si>
  <si>
    <t>26A</t>
  </si>
  <si>
    <t>26B</t>
  </si>
  <si>
    <t>nc</t>
  </si>
  <si>
    <t>3 = No Treatment</t>
  </si>
  <si>
    <t>Count of Treatment</t>
  </si>
  <si>
    <r>
      <t xml:space="preserve">Non-epidermidis NAS, </t>
    </r>
    <r>
      <rPr>
        <i/>
        <sz val="11"/>
        <color theme="1"/>
        <rFont val="Calibri"/>
        <family val="2"/>
        <scheme val="minor"/>
      </rPr>
      <t>blaZ</t>
    </r>
    <r>
      <rPr>
        <sz val="11"/>
        <color theme="1"/>
        <rFont val="Calibri"/>
        <family val="2"/>
        <scheme val="minor"/>
      </rPr>
      <t xml:space="preserve"> negative</t>
    </r>
  </si>
  <si>
    <r>
      <t xml:space="preserve">Non-epidermidis NAS, </t>
    </r>
    <r>
      <rPr>
        <i/>
        <sz val="11"/>
        <color theme="1"/>
        <rFont val="Calibri"/>
        <family val="2"/>
        <scheme val="minor"/>
      </rPr>
      <t>blaZ</t>
    </r>
    <r>
      <rPr>
        <sz val="11"/>
        <color theme="1"/>
        <rFont val="Calibri"/>
        <family val="2"/>
        <scheme val="minor"/>
      </rPr>
      <t xml:space="preserve"> positive</t>
    </r>
  </si>
  <si>
    <r>
      <rPr>
        <i/>
        <sz val="11"/>
        <color theme="1"/>
        <rFont val="Calibri"/>
        <family val="2"/>
        <scheme val="minor"/>
      </rPr>
      <t>S. epidermidis, blaZ</t>
    </r>
    <r>
      <rPr>
        <sz val="11"/>
        <color theme="1"/>
        <rFont val="Calibri"/>
        <family val="2"/>
        <scheme val="minor"/>
      </rPr>
      <t xml:space="preserve"> negative</t>
    </r>
  </si>
  <si>
    <r>
      <rPr>
        <i/>
        <sz val="11"/>
        <color theme="1"/>
        <rFont val="Calibri"/>
        <family val="2"/>
        <scheme val="minor"/>
      </rPr>
      <t>S. epidermidis, blaZ</t>
    </r>
    <r>
      <rPr>
        <sz val="11"/>
        <color theme="1"/>
        <rFont val="Calibri"/>
        <family val="2"/>
        <scheme val="minor"/>
      </rPr>
      <t xml:space="preserve"> positive</t>
    </r>
  </si>
  <si>
    <t>#N/A</t>
  </si>
  <si>
    <r>
      <t>&lt;</t>
    </r>
    <r>
      <rPr>
        <sz val="11"/>
        <color theme="1"/>
        <rFont val="Calibri (Body)"/>
      </rPr>
      <t>0.12</t>
    </r>
  </si>
  <si>
    <r>
      <t>&lt;</t>
    </r>
    <r>
      <rPr>
        <sz val="11"/>
        <color theme="1"/>
        <rFont val="Calibri (Body)"/>
      </rPr>
      <t>0.5</t>
    </r>
  </si>
  <si>
    <r>
      <t>&lt;</t>
    </r>
    <r>
      <rPr>
        <sz val="11"/>
        <color theme="1"/>
        <rFont val="Calibri (Body)"/>
      </rPr>
      <t>2</t>
    </r>
  </si>
  <si>
    <r>
      <t>&lt;</t>
    </r>
    <r>
      <rPr>
        <sz val="11"/>
        <color theme="1"/>
        <rFont val="Calibri (Body)"/>
      </rPr>
      <t>0.25</t>
    </r>
  </si>
  <si>
    <r>
      <t>&lt;</t>
    </r>
    <r>
      <rPr>
        <sz val="11"/>
        <color theme="1"/>
        <rFont val="Calibri (Body)"/>
      </rPr>
      <t>1</t>
    </r>
  </si>
  <si>
    <r>
      <t>&lt;</t>
    </r>
    <r>
      <rPr>
        <sz val="11"/>
        <color theme="1"/>
        <rFont val="Calibri (Body)"/>
      </rPr>
      <t>32</t>
    </r>
  </si>
  <si>
    <t>PEN</t>
  </si>
  <si>
    <t>DO Total</t>
  </si>
  <si>
    <t>33DOL</t>
  </si>
  <si>
    <t>33PFL</t>
  </si>
  <si>
    <t>149PFL</t>
  </si>
  <si>
    <t>157PFL</t>
  </si>
  <si>
    <t>157PFR</t>
  </si>
  <si>
    <t>165PFL</t>
  </si>
  <si>
    <t>188PFL</t>
  </si>
  <si>
    <t>204PFL</t>
  </si>
  <si>
    <t>219PFL</t>
  </si>
  <si>
    <t>220PFL</t>
  </si>
  <si>
    <t>220PFR</t>
  </si>
  <si>
    <t>223DOL</t>
  </si>
  <si>
    <t>223PFL</t>
  </si>
  <si>
    <t>243DOL</t>
  </si>
  <si>
    <t>243PFL</t>
  </si>
  <si>
    <t>243PFR</t>
  </si>
  <si>
    <t>244PFR</t>
  </si>
  <si>
    <t>251PFR</t>
  </si>
  <si>
    <t>264PFR</t>
  </si>
  <si>
    <t>271PFL</t>
  </si>
  <si>
    <t>271PFR</t>
  </si>
  <si>
    <t>279PFL</t>
  </si>
  <si>
    <t>279PFR</t>
  </si>
  <si>
    <t>294DOL</t>
  </si>
  <si>
    <t>294PFL</t>
  </si>
  <si>
    <t>294PFR</t>
  </si>
  <si>
    <t>296DOR</t>
  </si>
  <si>
    <t>296PFR</t>
  </si>
  <si>
    <t>307PFR</t>
  </si>
  <si>
    <t>317DOL</t>
  </si>
  <si>
    <t>317DOR</t>
  </si>
  <si>
    <t>317PFL</t>
  </si>
  <si>
    <t>317PFR</t>
  </si>
  <si>
    <t>320DOL</t>
  </si>
  <si>
    <t>320DOR</t>
  </si>
  <si>
    <t>320PFL</t>
  </si>
  <si>
    <t>320PFR</t>
  </si>
  <si>
    <t>330PFL</t>
  </si>
  <si>
    <t>330PFR</t>
  </si>
  <si>
    <t>334PFR</t>
  </si>
  <si>
    <t>342PFL</t>
  </si>
  <si>
    <t>342PFR</t>
  </si>
  <si>
    <t>349PFR</t>
  </si>
  <si>
    <t>354PFR</t>
  </si>
  <si>
    <t>357DOL</t>
  </si>
  <si>
    <t>357DOR</t>
  </si>
  <si>
    <t>357PFL</t>
  </si>
  <si>
    <t>357PFR</t>
  </si>
  <si>
    <t>378DOL</t>
  </si>
  <si>
    <t>378PFL</t>
  </si>
  <si>
    <t>386DOL</t>
  </si>
  <si>
    <t>386PFL</t>
  </si>
  <si>
    <t>400DOR</t>
  </si>
  <si>
    <t>400PFR</t>
  </si>
  <si>
    <t>416PFR</t>
  </si>
  <si>
    <t>460DOL</t>
  </si>
  <si>
    <t>460PFL</t>
  </si>
  <si>
    <t>618PFR</t>
  </si>
  <si>
    <t>641DOL</t>
  </si>
  <si>
    <t>641PFL</t>
  </si>
  <si>
    <t>798PFL</t>
  </si>
  <si>
    <t>814DOL</t>
  </si>
  <si>
    <t>814PFL</t>
  </si>
  <si>
    <t>834PFL</t>
  </si>
  <si>
    <t>918DOL</t>
  </si>
  <si>
    <t>918PFR</t>
  </si>
  <si>
    <t>918PFL</t>
  </si>
  <si>
    <t>925PFL</t>
  </si>
  <si>
    <t>976DOR</t>
  </si>
  <si>
    <t>976PFR</t>
  </si>
  <si>
    <t>1053DOR</t>
  </si>
  <si>
    <t>1053PFL</t>
  </si>
  <si>
    <t>1053PFR</t>
  </si>
  <si>
    <t>1085DOR</t>
  </si>
  <si>
    <t>1085PFR</t>
  </si>
  <si>
    <t>1278PFL</t>
  </si>
  <si>
    <t>1278PFR</t>
  </si>
  <si>
    <t>1612PFL</t>
  </si>
  <si>
    <t>1612PFR</t>
  </si>
  <si>
    <t>1864DOL</t>
  </si>
  <si>
    <t>1864PFL</t>
  </si>
  <si>
    <t>2504PFR</t>
  </si>
  <si>
    <t>2615DOR</t>
  </si>
  <si>
    <t>2615PFR</t>
  </si>
  <si>
    <t>2707PFL</t>
  </si>
  <si>
    <t>2778PFR</t>
  </si>
  <si>
    <t>3286DOL</t>
  </si>
  <si>
    <t>3286PFL</t>
  </si>
  <si>
    <t>3414DOL</t>
  </si>
  <si>
    <t>3414DOR</t>
  </si>
  <si>
    <t>3462PFR</t>
  </si>
  <si>
    <t>3646DOR</t>
  </si>
  <si>
    <t>3646PFR</t>
  </si>
  <si>
    <t>3845DOR</t>
  </si>
  <si>
    <t>3845PFR</t>
  </si>
  <si>
    <t>3876DOR</t>
  </si>
  <si>
    <t>3876PFR</t>
  </si>
  <si>
    <t>4040PFL</t>
  </si>
  <si>
    <t>4129DOL</t>
  </si>
  <si>
    <t>4129PFL</t>
  </si>
  <si>
    <t>4178PFL</t>
  </si>
  <si>
    <t>4178PFR</t>
  </si>
  <si>
    <t>4323DOL</t>
  </si>
  <si>
    <t>4323DOR</t>
  </si>
  <si>
    <t>4323PFL</t>
  </si>
  <si>
    <t>4323PFR</t>
  </si>
  <si>
    <t>4436DOL</t>
  </si>
  <si>
    <t>4436PFL</t>
  </si>
  <si>
    <t>4451PFR</t>
  </si>
  <si>
    <t>4485PFR</t>
  </si>
  <si>
    <t>4510PFR</t>
  </si>
  <si>
    <t>4596PFL</t>
  </si>
  <si>
    <t>4763DOL</t>
  </si>
  <si>
    <t>4763PFR</t>
  </si>
  <si>
    <t>4763PFL</t>
  </si>
  <si>
    <t>4838DOL</t>
  </si>
  <si>
    <t>4838PFL</t>
  </si>
  <si>
    <t>4955DOL</t>
  </si>
  <si>
    <t>4955PFL</t>
  </si>
  <si>
    <t>4966PFR</t>
  </si>
  <si>
    <t>5001PFL</t>
  </si>
  <si>
    <t>5067DOL</t>
  </si>
  <si>
    <t>5067DOR</t>
  </si>
  <si>
    <t>5067PFL</t>
  </si>
  <si>
    <t>5067PFR</t>
  </si>
  <si>
    <t>5078DOL</t>
  </si>
  <si>
    <t>5078DOR</t>
  </si>
  <si>
    <t>5078PFL</t>
  </si>
  <si>
    <t>5078PFR</t>
  </si>
  <si>
    <t>5134DOR</t>
  </si>
  <si>
    <t>5134PFR</t>
  </si>
  <si>
    <t>5142PFL</t>
  </si>
  <si>
    <t>5438DOR</t>
  </si>
  <si>
    <t>5438PFR</t>
  </si>
  <si>
    <t>5531PFL</t>
  </si>
  <si>
    <t>5531PFR</t>
  </si>
  <si>
    <t>5557DOR</t>
  </si>
  <si>
    <t>5557PFL</t>
  </si>
  <si>
    <t>5557PFR</t>
  </si>
  <si>
    <t>5632PFL</t>
  </si>
  <si>
    <t>5682DOL</t>
  </si>
  <si>
    <t>5682DOR</t>
  </si>
  <si>
    <t>5682PFL</t>
  </si>
  <si>
    <t>5682PFR</t>
  </si>
  <si>
    <t>6183DOL</t>
  </si>
  <si>
    <t>6183PFL</t>
  </si>
  <si>
    <t>6235DOL</t>
  </si>
  <si>
    <t>6235DOR</t>
  </si>
  <si>
    <t>6235PFL</t>
  </si>
  <si>
    <t>6235PFR</t>
  </si>
  <si>
    <t>6236DOL</t>
  </si>
  <si>
    <t>6236PFL</t>
  </si>
  <si>
    <t>6522PFL</t>
  </si>
  <si>
    <t>6522PFR</t>
  </si>
  <si>
    <t>6530DOL</t>
  </si>
  <si>
    <t>6530DOR</t>
  </si>
  <si>
    <t>6530PFL</t>
  </si>
  <si>
    <t>6530PFR</t>
  </si>
  <si>
    <t>6603PFL</t>
  </si>
  <si>
    <t>6603PFR</t>
  </si>
  <si>
    <t>6650PFR</t>
  </si>
  <si>
    <t>6657PFR</t>
  </si>
  <si>
    <t>6667PFL</t>
  </si>
  <si>
    <t>6815PFR</t>
  </si>
  <si>
    <t>6833PFL</t>
  </si>
  <si>
    <t>6833PFR</t>
  </si>
  <si>
    <t>6987DOL</t>
  </si>
  <si>
    <t>6987PFL</t>
  </si>
  <si>
    <t>7055PFL</t>
  </si>
  <si>
    <t>7055PFR</t>
  </si>
  <si>
    <t>7059PFL</t>
  </si>
  <si>
    <t>7059PFR</t>
  </si>
  <si>
    <t>7181PFR</t>
  </si>
  <si>
    <t>7221DOL</t>
  </si>
  <si>
    <t>7221DOR</t>
  </si>
  <si>
    <t>7221PFL</t>
  </si>
  <si>
    <t>7221PFR</t>
  </si>
  <si>
    <t>7263DOL</t>
  </si>
  <si>
    <t>7263PFL</t>
  </si>
  <si>
    <t>7296PFR</t>
  </si>
  <si>
    <t>7386PFL</t>
  </si>
  <si>
    <t>7468DOL</t>
  </si>
  <si>
    <t>7468DOR</t>
  </si>
  <si>
    <t>7468PFL</t>
  </si>
  <si>
    <t>7468PFR</t>
  </si>
  <si>
    <t>200225PFL</t>
  </si>
  <si>
    <t>201087PFR</t>
  </si>
  <si>
    <t>201694DOL</t>
  </si>
  <si>
    <t>201694PFL</t>
  </si>
  <si>
    <t>201724DOR</t>
  </si>
  <si>
    <t>201724PFL</t>
  </si>
  <si>
    <t>201724PFR</t>
  </si>
  <si>
    <t>201789PFR</t>
  </si>
  <si>
    <t>201801DOR</t>
  </si>
  <si>
    <t>201801PFR</t>
  </si>
  <si>
    <t>202915PFL</t>
  </si>
  <si>
    <t>202915PFR</t>
  </si>
  <si>
    <t>203047DOL</t>
  </si>
  <si>
    <t>203047DOR</t>
  </si>
  <si>
    <t>203047PFL</t>
  </si>
  <si>
    <t>203047PFR</t>
  </si>
  <si>
    <t>203638DOL</t>
  </si>
  <si>
    <t>203638DOR</t>
  </si>
  <si>
    <t>203638PFL</t>
  </si>
  <si>
    <t>203638PFR</t>
  </si>
  <si>
    <t>203783DOL</t>
  </si>
  <si>
    <t>203783DOR</t>
  </si>
  <si>
    <t>203783PFL</t>
  </si>
  <si>
    <t>203783PFR</t>
  </si>
  <si>
    <t>204181DOR</t>
  </si>
  <si>
    <t>204181PFR</t>
  </si>
  <si>
    <t>204194PFL</t>
  </si>
  <si>
    <t>206196DOL</t>
  </si>
  <si>
    <t>206368PFL</t>
  </si>
  <si>
    <t>206441PFR</t>
  </si>
  <si>
    <t>206482DOL</t>
  </si>
  <si>
    <t>206482PFL</t>
  </si>
  <si>
    <t>400443DOL</t>
  </si>
  <si>
    <t>400443DOR</t>
  </si>
  <si>
    <t>400443PFL</t>
  </si>
  <si>
    <t>400443PFR</t>
  </si>
  <si>
    <t>400971DOL</t>
  </si>
  <si>
    <t>400971PFL</t>
  </si>
  <si>
    <t>401123DOR</t>
  </si>
  <si>
    <t>401123PFR</t>
  </si>
  <si>
    <t>401594DOL</t>
  </si>
  <si>
    <t>401594PFL</t>
  </si>
  <si>
    <t>401899DOL</t>
  </si>
  <si>
    <t>401899DOR</t>
  </si>
  <si>
    <t>401899PFL</t>
  </si>
  <si>
    <t>401899PFR</t>
  </si>
  <si>
    <t>402235DOL</t>
  </si>
  <si>
    <t>402235DOR</t>
  </si>
  <si>
    <t>402235PFL</t>
  </si>
  <si>
    <t>402235PFR</t>
  </si>
  <si>
    <t>403585PFL</t>
  </si>
  <si>
    <t>403886DOR</t>
  </si>
  <si>
    <t>403886PFR</t>
  </si>
  <si>
    <t>403989DOL</t>
  </si>
  <si>
    <t>403989PFL</t>
  </si>
  <si>
    <t>404337PFL</t>
  </si>
  <si>
    <t>404344PFL</t>
  </si>
  <si>
    <t>404344PFR</t>
  </si>
  <si>
    <t>404623DOL</t>
  </si>
  <si>
    <t>404623PFL</t>
  </si>
  <si>
    <t>405715DOL</t>
  </si>
  <si>
    <t>405715PFL</t>
  </si>
  <si>
    <t>405715PFR</t>
  </si>
  <si>
    <t>701238PFR</t>
  </si>
  <si>
    <t>702130PFL</t>
  </si>
  <si>
    <t>702396DOL</t>
  </si>
  <si>
    <t>702396PFR</t>
  </si>
  <si>
    <t>702396PFL</t>
  </si>
  <si>
    <t>703561DOL</t>
  </si>
  <si>
    <t>703561PFL</t>
  </si>
  <si>
    <t>703561PFR</t>
  </si>
  <si>
    <t>704761DOR</t>
  </si>
  <si>
    <t>704761PFR</t>
  </si>
  <si>
    <t>705674DOL</t>
  </si>
  <si>
    <t>705674PFR</t>
  </si>
  <si>
    <t>705674PFL</t>
  </si>
  <si>
    <t>802145DOR</t>
  </si>
  <si>
    <t>802145PFR</t>
  </si>
  <si>
    <t>802516PFL</t>
  </si>
  <si>
    <t>802530PFR</t>
  </si>
  <si>
    <t>802939DOL</t>
  </si>
  <si>
    <t>802939PFL</t>
  </si>
  <si>
    <t>802939PFR</t>
  </si>
  <si>
    <t>802974PFL</t>
  </si>
  <si>
    <t>802974PFR</t>
  </si>
  <si>
    <t>803471DOR</t>
  </si>
  <si>
    <t>803471PFR</t>
  </si>
  <si>
    <t>804629PFL</t>
  </si>
  <si>
    <t>805570DOL</t>
  </si>
  <si>
    <t>805570PFL</t>
  </si>
  <si>
    <t>1 = Tomorrow/Ceph</t>
  </si>
  <si>
    <t>2 = Orbenin/Clox</t>
  </si>
  <si>
    <t>Count of &lt;=0.1200</t>
  </si>
  <si>
    <t>Count of &lt;=0.5000</t>
  </si>
  <si>
    <t>Ampicillin</t>
  </si>
  <si>
    <t>Count of  &lt;=2.0000</t>
  </si>
  <si>
    <t>Count of &lt;=0.2500</t>
  </si>
  <si>
    <t>Count of &lt;=2.0000</t>
  </si>
  <si>
    <t>Oxac</t>
  </si>
  <si>
    <t>Count of 0.25</t>
  </si>
  <si>
    <t>Count of &lt;=1.0000</t>
  </si>
  <si>
    <t>Pen/Novo</t>
  </si>
  <si>
    <t>Count of &lt;=0.50002</t>
  </si>
  <si>
    <t>Count of &gt;256.0000</t>
  </si>
  <si>
    <t>Count of 22</t>
  </si>
  <si>
    <t>Sulf</t>
  </si>
  <si>
    <t>&lt;0.12</t>
  </si>
  <si>
    <t>Count of epidermidis</t>
  </si>
  <si>
    <t>1 Total</t>
  </si>
  <si>
    <t>2 Total</t>
  </si>
  <si>
    <t>3 Total</t>
  </si>
  <si>
    <r>
      <rPr>
        <u/>
        <sz val="11"/>
        <color theme="1"/>
        <rFont val="Calibri (Body)"/>
      </rPr>
      <t>&lt;</t>
    </r>
    <r>
      <rPr>
        <sz val="11"/>
        <color theme="1"/>
        <rFont val="Calibri (Body)"/>
      </rPr>
      <t>1</t>
    </r>
  </si>
  <si>
    <r>
      <rPr>
        <u/>
        <sz val="11"/>
        <color theme="1"/>
        <rFont val="Calibri (Body)"/>
      </rPr>
      <t>&lt;</t>
    </r>
    <r>
      <rPr>
        <sz val="11"/>
        <color theme="1"/>
        <rFont val="Calibri (Body)"/>
      </rPr>
      <t>2</t>
    </r>
  </si>
  <si>
    <t>&gt;4.0</t>
  </si>
  <si>
    <t>Lookup for AST</t>
  </si>
  <si>
    <t>Count of Ery</t>
  </si>
  <si>
    <t>Pen 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</si>
</sst>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name val="Microsoft Sans Serif"/>
      <family val="2"/>
    </font>
    <font>
      <sz val="10"/>
      <name val="Microsoft Sans Serif"/>
      <family val="2"/>
    </font>
    <font>
      <b/>
      <sz val="10"/>
      <name val="Microsoft Sans Serif"/>
      <family val="2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Times New Roman"/>
      <family val="1"/>
    </font>
    <font>
      <u/>
      <sz val="11"/>
      <color theme="1"/>
      <name val="Calibri"/>
      <family val="2"/>
      <scheme val="minor"/>
    </font>
    <font>
      <sz val="11"/>
      <color theme="1"/>
      <name val="Calibri (Body)"/>
    </font>
    <font>
      <sz val="10"/>
      <color theme="1"/>
      <name val="Microsoft Sans Serif"/>
      <family val="2"/>
    </font>
    <font>
      <u/>
      <sz val="11"/>
      <color theme="1"/>
      <name val="Calibri (Body)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59">
    <xf numFmtId="0" fontId="0" fillId="0" borderId="0" xfId="0"/>
    <xf numFmtId="0" fontId="1" fillId="0" borderId="2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14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4" fillId="0" borderId="0" xfId="0" applyFont="1"/>
    <xf numFmtId="0" fontId="3" fillId="0" borderId="0" xfId="0" applyFont="1"/>
    <xf numFmtId="14" fontId="0" fillId="0" borderId="0" xfId="0" applyNumberFormat="1"/>
    <xf numFmtId="0" fontId="3" fillId="2" borderId="0" xfId="0" applyFont="1" applyFill="1"/>
    <xf numFmtId="14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center" vertical="top"/>
    </xf>
    <xf numFmtId="0" fontId="0" fillId="2" borderId="0" xfId="0" applyFill="1"/>
    <xf numFmtId="0" fontId="0" fillId="2" borderId="0" xfId="0" applyFill="1" applyAlignment="1">
      <alignment horizontal="center"/>
    </xf>
    <xf numFmtId="0" fontId="5" fillId="0" borderId="0" xfId="0" applyFont="1"/>
    <xf numFmtId="0" fontId="5" fillId="2" borderId="0" xfId="0" applyFont="1" applyFill="1" applyAlignment="1">
      <alignment vertical="top"/>
    </xf>
    <xf numFmtId="0" fontId="5" fillId="2" borderId="0" xfId="0" applyFont="1" applyFill="1" applyAlignment="1">
      <alignment horizontal="center" vertical="top"/>
    </xf>
    <xf numFmtId="0" fontId="0" fillId="2" borderId="0" xfId="0" applyFill="1" applyAlignment="1">
      <alignment horizontal="right"/>
    </xf>
    <xf numFmtId="0" fontId="5" fillId="0" borderId="1" xfId="0" applyFont="1" applyBorder="1" applyAlignment="1">
      <alignment vertical="top"/>
    </xf>
    <xf numFmtId="0" fontId="6" fillId="0" borderId="0" xfId="0" applyFont="1" applyAlignment="1">
      <alignment vertical="top"/>
    </xf>
    <xf numFmtId="0" fontId="7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3" borderId="0" xfId="0" applyFill="1" applyAlignment="1">
      <alignment horizontal="right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4" borderId="0" xfId="0" applyFill="1"/>
    <xf numFmtId="0" fontId="0" fillId="4" borderId="0" xfId="0" applyFill="1" applyAlignment="1">
      <alignment horizontal="center"/>
    </xf>
    <xf numFmtId="0" fontId="5" fillId="4" borderId="0" xfId="0" applyFont="1" applyFill="1" applyAlignment="1">
      <alignment vertical="top"/>
    </xf>
    <xf numFmtId="0" fontId="5" fillId="4" borderId="0" xfId="0" applyFont="1" applyFill="1" applyAlignment="1">
      <alignment horizontal="center" vertical="top"/>
    </xf>
    <xf numFmtId="0" fontId="0" fillId="4" borderId="0" xfId="0" applyFill="1" applyAlignment="1">
      <alignment horizontal="right"/>
    </xf>
    <xf numFmtId="0" fontId="6" fillId="4" borderId="0" xfId="0" applyFont="1" applyFill="1" applyAlignment="1">
      <alignment vertical="top"/>
    </xf>
    <xf numFmtId="0" fontId="0" fillId="0" borderId="0" xfId="0" applyAlignment="1">
      <alignment horizontal="left" indent="1"/>
    </xf>
    <xf numFmtId="164" fontId="0" fillId="0" borderId="0" xfId="0" applyNumberFormat="1"/>
    <xf numFmtId="2" fontId="0" fillId="0" borderId="0" xfId="0" applyNumberFormat="1"/>
    <xf numFmtId="0" fontId="8" fillId="0" borderId="0" xfId="0" applyFont="1"/>
    <xf numFmtId="0" fontId="3" fillId="0" borderId="0" xfId="0" applyFont="1" applyAlignment="1">
      <alignment horizontal="right"/>
    </xf>
    <xf numFmtId="0" fontId="3" fillId="5" borderId="0" xfId="0" applyFont="1" applyFill="1" applyAlignment="1">
      <alignment horizontal="right"/>
    </xf>
    <xf numFmtId="0" fontId="0" fillId="5" borderId="0" xfId="0" applyFill="1"/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right"/>
    </xf>
    <xf numFmtId="0" fontId="0" fillId="6" borderId="0" xfId="0" applyFill="1" applyAlignment="1">
      <alignment horizontal="center"/>
    </xf>
    <xf numFmtId="0" fontId="0" fillId="6" borderId="0" xfId="0" applyFill="1"/>
    <xf numFmtId="0" fontId="0" fillId="2" borderId="0" xfId="0" applyFill="1" applyAlignment="1">
      <alignment horizontal="center" vertical="center"/>
    </xf>
    <xf numFmtId="0" fontId="8" fillId="7" borderId="6" xfId="0" applyFont="1" applyFill="1" applyBorder="1"/>
    <xf numFmtId="0" fontId="8" fillId="7" borderId="7" xfId="0" applyFont="1" applyFill="1" applyBorder="1"/>
    <xf numFmtId="0" fontId="0" fillId="8" borderId="0" xfId="0" applyFill="1"/>
    <xf numFmtId="0" fontId="0" fillId="0" borderId="11" xfId="0" applyBorder="1"/>
    <xf numFmtId="0" fontId="0" fillId="0" borderId="3" xfId="0" applyBorder="1"/>
    <xf numFmtId="0" fontId="0" fillId="0" borderId="1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8" fillId="0" borderId="1" xfId="0" applyFont="1" applyBorder="1"/>
    <xf numFmtId="0" fontId="8" fillId="0" borderId="12" xfId="0" applyFont="1" applyBorder="1"/>
    <xf numFmtId="0" fontId="0" fillId="9" borderId="0" xfId="0" applyFill="1" applyAlignment="1">
      <alignment horizontal="center" vertical="center"/>
    </xf>
    <xf numFmtId="0" fontId="0" fillId="9" borderId="0" xfId="0" applyFill="1"/>
    <xf numFmtId="0" fontId="9" fillId="0" borderId="0" xfId="0" applyFont="1" applyAlignment="1">
      <alignment horizontal="center"/>
    </xf>
    <xf numFmtId="164" fontId="8" fillId="7" borderId="6" xfId="0" applyNumberFormat="1" applyFont="1" applyFill="1" applyBorder="1"/>
    <xf numFmtId="0" fontId="0" fillId="10" borderId="0" xfId="0" applyFill="1" applyAlignment="1">
      <alignment horizontal="center"/>
    </xf>
    <xf numFmtId="0" fontId="0" fillId="0" borderId="10" xfId="0" applyBorder="1"/>
    <xf numFmtId="0" fontId="0" fillId="0" borderId="9" xfId="0" applyBorder="1"/>
    <xf numFmtId="0" fontId="0" fillId="0" borderId="1" xfId="0" applyBorder="1" applyAlignment="1">
      <alignment horizontal="right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right" wrapText="1"/>
    </xf>
    <xf numFmtId="0" fontId="12" fillId="0" borderId="4" xfId="0" applyFont="1" applyBorder="1" applyAlignment="1">
      <alignment horizontal="left"/>
    </xf>
    <xf numFmtId="0" fontId="12" fillId="0" borderId="16" xfId="0" applyFont="1" applyBorder="1"/>
    <xf numFmtId="0" fontId="12" fillId="0" borderId="5" xfId="0" applyFont="1" applyBorder="1"/>
    <xf numFmtId="0" fontId="12" fillId="0" borderId="17" xfId="0" applyFont="1" applyBorder="1"/>
    <xf numFmtId="0" fontId="12" fillId="0" borderId="14" xfId="0" applyFont="1" applyBorder="1" applyAlignment="1">
      <alignment horizontal="right"/>
    </xf>
    <xf numFmtId="0" fontId="12" fillId="0" borderId="0" xfId="0" applyFont="1"/>
    <xf numFmtId="0" fontId="12" fillId="0" borderId="11" xfId="0" applyFont="1" applyBorder="1"/>
    <xf numFmtId="0" fontId="12" fillId="0" borderId="14" xfId="0" applyFont="1" applyBorder="1"/>
    <xf numFmtId="0" fontId="12" fillId="0" borderId="1" xfId="0" applyFont="1" applyBorder="1"/>
    <xf numFmtId="0" fontId="12" fillId="0" borderId="12" xfId="0" applyFont="1" applyBorder="1"/>
    <xf numFmtId="0" fontId="12" fillId="0" borderId="4" xfId="0" applyFont="1" applyBorder="1"/>
    <xf numFmtId="0" fontId="12" fillId="0" borderId="15" xfId="0" applyFont="1" applyBorder="1" applyAlignment="1">
      <alignment horizontal="right"/>
    </xf>
    <xf numFmtId="0" fontId="0" fillId="0" borderId="8" xfId="0" applyBorder="1"/>
    <xf numFmtId="0" fontId="0" fillId="0" borderId="2" xfId="0" applyBorder="1"/>
    <xf numFmtId="0" fontId="0" fillId="0" borderId="2" xfId="0" applyBorder="1" applyAlignment="1">
      <alignment wrapText="1"/>
    </xf>
    <xf numFmtId="1" fontId="0" fillId="0" borderId="0" xfId="0" applyNumberFormat="1"/>
    <xf numFmtId="0" fontId="8" fillId="0" borderId="0" xfId="0" applyFont="1" applyAlignment="1">
      <alignment horizontal="center"/>
    </xf>
    <xf numFmtId="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pivotButton="1" applyAlignment="1">
      <alignment horizontal="center"/>
    </xf>
    <xf numFmtId="0" fontId="8" fillId="7" borderId="6" xfId="0" applyFont="1" applyFill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3" fillId="6" borderId="0" xfId="0" applyFont="1" applyFill="1"/>
    <xf numFmtId="0" fontId="1" fillId="6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9" fontId="8" fillId="0" borderId="0" xfId="0" applyNumberFormat="1" applyFont="1" applyAlignment="1">
      <alignment horizontal="center"/>
    </xf>
    <xf numFmtId="0" fontId="0" fillId="0" borderId="9" xfId="0" applyBorder="1" applyAlignment="1">
      <alignment horizontal="center"/>
    </xf>
    <xf numFmtId="10" fontId="0" fillId="0" borderId="0" xfId="0" applyNumberFormat="1"/>
    <xf numFmtId="9" fontId="0" fillId="0" borderId="0" xfId="0" applyNumberFormat="1"/>
    <xf numFmtId="0" fontId="13" fillId="0" borderId="0" xfId="0" applyFont="1"/>
    <xf numFmtId="0" fontId="0" fillId="6" borderId="0" xfId="0" applyFill="1" applyAlignment="1">
      <alignment horizontal="right"/>
    </xf>
    <xf numFmtId="0" fontId="5" fillId="6" borderId="0" xfId="0" applyFont="1" applyFill="1" applyAlignment="1">
      <alignment horizontal="center" vertical="top"/>
    </xf>
    <xf numFmtId="0" fontId="5" fillId="6" borderId="0" xfId="0" applyFont="1" applyFill="1" applyAlignment="1">
      <alignment vertical="top"/>
    </xf>
    <xf numFmtId="0" fontId="1" fillId="0" borderId="0" xfId="0" applyFont="1" applyAlignment="1">
      <alignment vertical="top"/>
    </xf>
    <xf numFmtId="0" fontId="1" fillId="6" borderId="0" xfId="0" applyFont="1" applyFill="1" applyAlignment="1">
      <alignment vertical="top"/>
    </xf>
    <xf numFmtId="0" fontId="0" fillId="0" borderId="4" xfId="0" applyBorder="1" applyAlignment="1">
      <alignment horizontal="center" vertical="center" wrapText="1"/>
    </xf>
    <xf numFmtId="0" fontId="6" fillId="0" borderId="0" xfId="0" applyFont="1" applyAlignment="1">
      <alignment horizontal="center" vertical="top"/>
    </xf>
    <xf numFmtId="0" fontId="6" fillId="0" borderId="11" xfId="0" applyFont="1" applyBorder="1" applyAlignment="1">
      <alignment horizontal="center" vertical="top"/>
    </xf>
    <xf numFmtId="0" fontId="0" fillId="6" borderId="11" xfId="0" applyFill="1" applyBorder="1" applyAlignment="1">
      <alignment horizontal="center"/>
    </xf>
    <xf numFmtId="0" fontId="6" fillId="6" borderId="0" xfId="0" applyFont="1" applyFill="1" applyAlignment="1">
      <alignment vertical="top"/>
    </xf>
    <xf numFmtId="0" fontId="0" fillId="0" borderId="0" xfId="0" applyAlignment="1">
      <alignment horizontal="center" vertical="top" wrapText="1"/>
    </xf>
    <xf numFmtId="10" fontId="0" fillId="0" borderId="0" xfId="0" applyNumberFormat="1" applyAlignment="1">
      <alignment horizontal="center" vertical="top" wrapText="1"/>
    </xf>
    <xf numFmtId="0" fontId="15" fillId="0" borderId="0" xfId="0" applyFont="1" applyAlignment="1">
      <alignment horizontal="center" vertical="top"/>
    </xf>
    <xf numFmtId="0" fontId="6" fillId="6" borderId="0" xfId="0" applyFont="1" applyFill="1" applyAlignment="1">
      <alignment horizontal="center" vertical="top"/>
    </xf>
    <xf numFmtId="0" fontId="6" fillId="0" borderId="0" xfId="0" applyFont="1" applyAlignment="1">
      <alignment horizontal="center"/>
    </xf>
    <xf numFmtId="0" fontId="0" fillId="0" borderId="11" xfId="0" applyBorder="1" applyAlignment="1">
      <alignment horizontal="center" vertical="top"/>
    </xf>
    <xf numFmtId="0" fontId="0" fillId="2" borderId="11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6" fillId="0" borderId="1" xfId="0" applyFont="1" applyBorder="1" applyAlignment="1">
      <alignment horizontal="center" vertical="top"/>
    </xf>
    <xf numFmtId="0" fontId="6" fillId="6" borderId="11" xfId="0" applyFont="1" applyFill="1" applyBorder="1" applyAlignment="1">
      <alignment horizontal="center" vertical="top"/>
    </xf>
    <xf numFmtId="9" fontId="0" fillId="0" borderId="11" xfId="0" applyNumberFormat="1" applyBorder="1"/>
    <xf numFmtId="1" fontId="0" fillId="0" borderId="11" xfId="0" applyNumberFormat="1" applyBorder="1"/>
    <xf numFmtId="9" fontId="0" fillId="0" borderId="11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0" fontId="13" fillId="0" borderId="0" xfId="0" applyFont="1" applyAlignment="1">
      <alignment horizontal="center"/>
    </xf>
    <xf numFmtId="0" fontId="8" fillId="0" borderId="6" xfId="0" applyFont="1" applyBorder="1" applyAlignment="1">
      <alignment horizontal="left"/>
    </xf>
    <xf numFmtId="10" fontId="0" fillId="0" borderId="0" xfId="0" applyNumberFormat="1" applyAlignment="1">
      <alignment horizontal="right"/>
    </xf>
    <xf numFmtId="9" fontId="0" fillId="0" borderId="0" xfId="0" applyNumberFormat="1" applyAlignment="1">
      <alignment horizontal="left"/>
    </xf>
    <xf numFmtId="0" fontId="14" fillId="0" borderId="0" xfId="0" applyFont="1"/>
    <xf numFmtId="0" fontId="0" fillId="0" borderId="0" xfId="0" pivotButton="1" applyAlignment="1">
      <alignment vertical="center"/>
    </xf>
    <xf numFmtId="0" fontId="0" fillId="0" borderId="0" xfId="0" applyAlignment="1">
      <alignment vertical="center"/>
    </xf>
    <xf numFmtId="10" fontId="8" fillId="7" borderId="6" xfId="0" applyNumberFormat="1" applyFont="1" applyFill="1" applyBorder="1" applyAlignment="1">
      <alignment horizontal="center"/>
    </xf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263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alignment vertical="center"/>
    </dxf>
    <dxf>
      <alignment vertical="center"/>
    </dxf>
    <dxf>
      <alignment horizontal="center" indent="0"/>
    </dxf>
    <dxf>
      <alignment horizontal="center" indent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3.xml"/><Relationship Id="rId26" Type="http://schemas.openxmlformats.org/officeDocument/2006/relationships/pivotCacheDefinition" Target="pivotCache/pivotCacheDefinition11.xml"/><Relationship Id="rId39" Type="http://schemas.openxmlformats.org/officeDocument/2006/relationships/pivotCacheDefinition" Target="pivotCache/pivotCacheDefinition24.xml"/><Relationship Id="rId21" Type="http://schemas.openxmlformats.org/officeDocument/2006/relationships/pivotCacheDefinition" Target="pivotCache/pivotCacheDefinition6.xml"/><Relationship Id="rId34" Type="http://schemas.openxmlformats.org/officeDocument/2006/relationships/pivotCacheDefinition" Target="pivotCache/pivotCacheDefinition19.xml"/><Relationship Id="rId42" Type="http://schemas.openxmlformats.org/officeDocument/2006/relationships/pivotCacheDefinition" Target="pivotCache/pivotCacheDefinition27.xml"/><Relationship Id="rId47" Type="http://schemas.openxmlformats.org/officeDocument/2006/relationships/pivotCacheDefinition" Target="pivotCache/pivotCacheDefinition32.xml"/><Relationship Id="rId50" Type="http://schemas.openxmlformats.org/officeDocument/2006/relationships/pivotCacheDefinition" Target="pivotCache/pivotCacheDefinition35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9" Type="http://schemas.openxmlformats.org/officeDocument/2006/relationships/pivotCacheDefinition" Target="pivotCache/pivotCacheDefinition14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9.xml"/><Relationship Id="rId32" Type="http://schemas.openxmlformats.org/officeDocument/2006/relationships/pivotCacheDefinition" Target="pivotCache/pivotCacheDefinition17.xml"/><Relationship Id="rId37" Type="http://schemas.openxmlformats.org/officeDocument/2006/relationships/pivotCacheDefinition" Target="pivotCache/pivotCacheDefinition22.xml"/><Relationship Id="rId40" Type="http://schemas.openxmlformats.org/officeDocument/2006/relationships/pivotCacheDefinition" Target="pivotCache/pivotCacheDefinition25.xml"/><Relationship Id="rId45" Type="http://schemas.openxmlformats.org/officeDocument/2006/relationships/pivotCacheDefinition" Target="pivotCache/pivotCacheDefinition30.xml"/><Relationship Id="rId53" Type="http://schemas.openxmlformats.org/officeDocument/2006/relationships/theme" Target="theme/theme1.xml"/><Relationship Id="rId58" Type="http://schemas.openxmlformats.org/officeDocument/2006/relationships/calcChain" Target="calcChain.xml"/><Relationship Id="rId5" Type="http://schemas.openxmlformats.org/officeDocument/2006/relationships/worksheet" Target="worksheets/sheet5.xml"/><Relationship Id="rId19" Type="http://schemas.openxmlformats.org/officeDocument/2006/relationships/pivotCacheDefinition" Target="pivotCache/pivotCacheDefinition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7.xml"/><Relationship Id="rId27" Type="http://schemas.openxmlformats.org/officeDocument/2006/relationships/pivotCacheDefinition" Target="pivotCache/pivotCacheDefinition12.xml"/><Relationship Id="rId30" Type="http://schemas.openxmlformats.org/officeDocument/2006/relationships/pivotCacheDefinition" Target="pivotCache/pivotCacheDefinition15.xml"/><Relationship Id="rId35" Type="http://schemas.openxmlformats.org/officeDocument/2006/relationships/pivotCacheDefinition" Target="pivotCache/pivotCacheDefinition20.xml"/><Relationship Id="rId43" Type="http://schemas.openxmlformats.org/officeDocument/2006/relationships/pivotCacheDefinition" Target="pivotCache/pivotCacheDefinition28.xml"/><Relationship Id="rId48" Type="http://schemas.openxmlformats.org/officeDocument/2006/relationships/pivotCacheDefinition" Target="pivotCache/pivotCacheDefinition33.xml"/><Relationship Id="rId56" Type="http://schemas.openxmlformats.org/officeDocument/2006/relationships/sheetMetadata" Target="metadata.xml"/><Relationship Id="rId8" Type="http://schemas.openxmlformats.org/officeDocument/2006/relationships/worksheet" Target="worksheets/sheet8.xml"/><Relationship Id="rId51" Type="http://schemas.openxmlformats.org/officeDocument/2006/relationships/pivotCacheDefinition" Target="pivotCache/pivotCacheDefinition36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2.xml"/><Relationship Id="rId25" Type="http://schemas.openxmlformats.org/officeDocument/2006/relationships/pivotCacheDefinition" Target="pivotCache/pivotCacheDefinition10.xml"/><Relationship Id="rId33" Type="http://schemas.openxmlformats.org/officeDocument/2006/relationships/pivotCacheDefinition" Target="pivotCache/pivotCacheDefinition18.xml"/><Relationship Id="rId38" Type="http://schemas.openxmlformats.org/officeDocument/2006/relationships/pivotCacheDefinition" Target="pivotCache/pivotCacheDefinition23.xml"/><Relationship Id="rId46" Type="http://schemas.openxmlformats.org/officeDocument/2006/relationships/pivotCacheDefinition" Target="pivotCache/pivotCacheDefinition31.xml"/><Relationship Id="rId20" Type="http://schemas.openxmlformats.org/officeDocument/2006/relationships/pivotCacheDefinition" Target="pivotCache/pivotCacheDefinition5.xml"/><Relationship Id="rId41" Type="http://schemas.openxmlformats.org/officeDocument/2006/relationships/pivotCacheDefinition" Target="pivotCache/pivotCacheDefinition26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8.xml"/><Relationship Id="rId28" Type="http://schemas.openxmlformats.org/officeDocument/2006/relationships/pivotCacheDefinition" Target="pivotCache/pivotCacheDefinition13.xml"/><Relationship Id="rId36" Type="http://schemas.openxmlformats.org/officeDocument/2006/relationships/pivotCacheDefinition" Target="pivotCache/pivotCacheDefinition21.xml"/><Relationship Id="rId49" Type="http://schemas.openxmlformats.org/officeDocument/2006/relationships/pivotCacheDefinition" Target="pivotCache/pivotCacheDefinition34.xml"/><Relationship Id="rId57" Type="http://schemas.microsoft.com/office/2017/10/relationships/person" Target="persons/person.xml"/><Relationship Id="rId10" Type="http://schemas.openxmlformats.org/officeDocument/2006/relationships/worksheet" Target="worksheets/sheet10.xml"/><Relationship Id="rId31" Type="http://schemas.openxmlformats.org/officeDocument/2006/relationships/pivotCacheDefinition" Target="pivotCache/pivotCacheDefinition16.xml"/><Relationship Id="rId44" Type="http://schemas.openxmlformats.org/officeDocument/2006/relationships/pivotCacheDefinition" Target="pivotCache/pivotCacheDefinition29.xml"/><Relationship Id="rId52" Type="http://schemas.openxmlformats.org/officeDocument/2006/relationships/pivotCacheDefinition" Target="pivotCache/pivotCacheDefinition37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Phenotypic and Genotypic comparison of penicillin</a:t>
            </a:r>
            <a:r>
              <a:rPr lang="en-US" baseline="0"/>
              <a:t> resistance in non-aureus </a:t>
            </a:r>
            <a:r>
              <a:rPr lang="en-US" i="0" baseline="0"/>
              <a:t>staphylococci associated with subclinical mastitis in dairy goats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'Matched BlaZ &amp; AST'!$H$23</c:f>
              <c:strCache>
                <c:ptCount val="1"/>
                <c:pt idx="0">
                  <c:v>BlaZ gene absent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'Matched BlaZ &amp; AST'!$I$21:$P$22</c:f>
              <c:multiLvlStrCache>
                <c:ptCount val="8"/>
                <c:lvl>
                  <c:pt idx="0">
                    <c:v>&lt;=0.1200</c:v>
                  </c:pt>
                  <c:pt idx="1">
                    <c:v>0.25</c:v>
                  </c:pt>
                  <c:pt idx="2">
                    <c:v>0.5</c:v>
                  </c:pt>
                  <c:pt idx="3">
                    <c:v>1</c:v>
                  </c:pt>
                  <c:pt idx="4">
                    <c:v>2</c:v>
                  </c:pt>
                  <c:pt idx="5">
                    <c:v>4</c:v>
                  </c:pt>
                  <c:pt idx="6">
                    <c:v>8</c:v>
                  </c:pt>
                  <c:pt idx="7">
                    <c:v>&gt;8.0000</c:v>
                  </c:pt>
                </c:lvl>
                <c:lvl>
                  <c:pt idx="0">
                    <c:v>Penicillin MIC</c:v>
                  </c:pt>
                </c:lvl>
              </c:multiLvlStrCache>
            </c:multiLvlStrRef>
          </c:cat>
          <c:val>
            <c:numRef>
              <c:f>'Matched BlaZ &amp; AST'!$I$23:$P$23</c:f>
              <c:numCache>
                <c:formatCode>General</c:formatCode>
                <c:ptCount val="8"/>
                <c:pt idx="0">
                  <c:v>110</c:v>
                </c:pt>
                <c:pt idx="1">
                  <c:v>2</c:v>
                </c:pt>
                <c:pt idx="3">
                  <c:v>2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82-D540-B95C-AA9E1908C412}"/>
            </c:ext>
          </c:extLst>
        </c:ser>
        <c:ser>
          <c:idx val="1"/>
          <c:order val="1"/>
          <c:tx>
            <c:strRef>
              <c:f>'Matched BlaZ &amp; AST'!$H$24</c:f>
              <c:strCache>
                <c:ptCount val="1"/>
                <c:pt idx="0">
                  <c:v>BlaZ gene present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'Matched BlaZ &amp; AST'!$I$21:$P$22</c:f>
              <c:multiLvlStrCache>
                <c:ptCount val="8"/>
                <c:lvl>
                  <c:pt idx="0">
                    <c:v>&lt;=0.1200</c:v>
                  </c:pt>
                  <c:pt idx="1">
                    <c:v>0.25</c:v>
                  </c:pt>
                  <c:pt idx="2">
                    <c:v>0.5</c:v>
                  </c:pt>
                  <c:pt idx="3">
                    <c:v>1</c:v>
                  </c:pt>
                  <c:pt idx="4">
                    <c:v>2</c:v>
                  </c:pt>
                  <c:pt idx="5">
                    <c:v>4</c:v>
                  </c:pt>
                  <c:pt idx="6">
                    <c:v>8</c:v>
                  </c:pt>
                  <c:pt idx="7">
                    <c:v>&gt;8.0000</c:v>
                  </c:pt>
                </c:lvl>
                <c:lvl>
                  <c:pt idx="0">
                    <c:v>Penicillin MIC</c:v>
                  </c:pt>
                </c:lvl>
              </c:multiLvlStrCache>
            </c:multiLvlStrRef>
          </c:cat>
          <c:val>
            <c:numRef>
              <c:f>'Matched BlaZ &amp; AST'!$I$24:$P$24</c:f>
              <c:numCache>
                <c:formatCode>General</c:formatCode>
                <c:ptCount val="8"/>
                <c:pt idx="0">
                  <c:v>30</c:v>
                </c:pt>
                <c:pt idx="1">
                  <c:v>35</c:v>
                </c:pt>
                <c:pt idx="2">
                  <c:v>17</c:v>
                </c:pt>
                <c:pt idx="3">
                  <c:v>7</c:v>
                </c:pt>
                <c:pt idx="4">
                  <c:v>5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82-D540-B95C-AA9E1908C41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834366128"/>
        <c:axId val="834367840"/>
      </c:barChart>
      <c:catAx>
        <c:axId val="834366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367840"/>
        <c:crosses val="autoZero"/>
        <c:auto val="1"/>
        <c:lblAlgn val="ctr"/>
        <c:lblOffset val="100"/>
        <c:noMultiLvlLbl val="0"/>
      </c:catAx>
      <c:valAx>
        <c:axId val="83436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 of isolates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366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8764501907145225E-2"/>
          <c:y val="8.9613471740970674E-2"/>
          <c:w val="0.8568526981277097"/>
          <c:h val="0.7691462746135944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'S. epi vs NAS'!$T$14</c:f>
              <c:strCache>
                <c:ptCount val="1"/>
                <c:pt idx="0">
                  <c:v>Non-epidermidis NAS, blaZ negative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'S. epi vs NAS'!$U$12:$AB$13</c:f>
              <c:multiLvlStrCache>
                <c:ptCount val="8"/>
                <c:lvl>
                  <c:pt idx="0">
                    <c:v>≤0.12</c:v>
                  </c:pt>
                  <c:pt idx="1">
                    <c:v>0.25</c:v>
                  </c:pt>
                  <c:pt idx="2">
                    <c:v>0.5</c:v>
                  </c:pt>
                  <c:pt idx="3">
                    <c:v>1</c:v>
                  </c:pt>
                  <c:pt idx="4">
                    <c:v>2</c:v>
                  </c:pt>
                  <c:pt idx="5">
                    <c:v>4</c:v>
                  </c:pt>
                  <c:pt idx="6">
                    <c:v>8</c:v>
                  </c:pt>
                  <c:pt idx="7">
                    <c:v>&gt;8.0000</c:v>
                  </c:pt>
                </c:lvl>
                <c:lvl>
                  <c:pt idx="0">
                    <c:v>Penicillin MIC</c:v>
                  </c:pt>
                </c:lvl>
              </c:multiLvlStrCache>
            </c:multiLvlStrRef>
          </c:cat>
          <c:val>
            <c:numRef>
              <c:f>'S. epi vs NAS'!$U$14:$AB$14</c:f>
              <c:numCache>
                <c:formatCode>General</c:formatCode>
                <c:ptCount val="8"/>
                <c:pt idx="0">
                  <c:v>99</c:v>
                </c:pt>
                <c:pt idx="1">
                  <c:v>2</c:v>
                </c:pt>
                <c:pt idx="3">
                  <c:v>2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AC-3B48-A8A0-F3E6D7ABEF04}"/>
            </c:ext>
          </c:extLst>
        </c:ser>
        <c:ser>
          <c:idx val="1"/>
          <c:order val="1"/>
          <c:tx>
            <c:strRef>
              <c:f>'S. epi vs NAS'!$T$15</c:f>
              <c:strCache>
                <c:ptCount val="1"/>
                <c:pt idx="0">
                  <c:v>Non-epidermidis NAS, blaZ positive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'S. epi vs NAS'!$U$12:$AB$13</c:f>
              <c:multiLvlStrCache>
                <c:ptCount val="8"/>
                <c:lvl>
                  <c:pt idx="0">
                    <c:v>≤0.12</c:v>
                  </c:pt>
                  <c:pt idx="1">
                    <c:v>0.25</c:v>
                  </c:pt>
                  <c:pt idx="2">
                    <c:v>0.5</c:v>
                  </c:pt>
                  <c:pt idx="3">
                    <c:v>1</c:v>
                  </c:pt>
                  <c:pt idx="4">
                    <c:v>2</c:v>
                  </c:pt>
                  <c:pt idx="5">
                    <c:v>4</c:v>
                  </c:pt>
                  <c:pt idx="6">
                    <c:v>8</c:v>
                  </c:pt>
                  <c:pt idx="7">
                    <c:v>&gt;8.0000</c:v>
                  </c:pt>
                </c:lvl>
                <c:lvl>
                  <c:pt idx="0">
                    <c:v>Penicillin MIC</c:v>
                  </c:pt>
                </c:lvl>
              </c:multiLvlStrCache>
            </c:multiLvlStrRef>
          </c:cat>
          <c:val>
            <c:numRef>
              <c:f>'S. epi vs NAS'!$U$15:$AB$15</c:f>
              <c:numCache>
                <c:formatCode>General</c:formatCode>
                <c:ptCount val="8"/>
                <c:pt idx="0">
                  <c:v>8</c:v>
                </c:pt>
                <c:pt idx="1">
                  <c:v>2</c:v>
                </c:pt>
                <c:pt idx="2">
                  <c:v>1</c:v>
                </c:pt>
                <c:pt idx="4">
                  <c:v>2</c:v>
                </c:pt>
                <c:pt idx="6">
                  <c:v>2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8AC-3B48-A8A0-F3E6D7ABEF04}"/>
            </c:ext>
          </c:extLst>
        </c:ser>
        <c:ser>
          <c:idx val="2"/>
          <c:order val="2"/>
          <c:tx>
            <c:strRef>
              <c:f>'S. epi vs NAS'!$T$16</c:f>
              <c:strCache>
                <c:ptCount val="1"/>
                <c:pt idx="0">
                  <c:v>S. epidermidis, blaZ negative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'S. epi vs NAS'!$U$12:$AB$13</c:f>
              <c:multiLvlStrCache>
                <c:ptCount val="8"/>
                <c:lvl>
                  <c:pt idx="0">
                    <c:v>≤0.12</c:v>
                  </c:pt>
                  <c:pt idx="1">
                    <c:v>0.25</c:v>
                  </c:pt>
                  <c:pt idx="2">
                    <c:v>0.5</c:v>
                  </c:pt>
                  <c:pt idx="3">
                    <c:v>1</c:v>
                  </c:pt>
                  <c:pt idx="4">
                    <c:v>2</c:v>
                  </c:pt>
                  <c:pt idx="5">
                    <c:v>4</c:v>
                  </c:pt>
                  <c:pt idx="6">
                    <c:v>8</c:v>
                  </c:pt>
                  <c:pt idx="7">
                    <c:v>&gt;8.0000</c:v>
                  </c:pt>
                </c:lvl>
                <c:lvl>
                  <c:pt idx="0">
                    <c:v>Penicillin MIC</c:v>
                  </c:pt>
                </c:lvl>
              </c:multiLvlStrCache>
            </c:multiLvlStrRef>
          </c:cat>
          <c:val>
            <c:numRef>
              <c:f>'S. epi vs NAS'!$U$16:$AB$16</c:f>
              <c:numCache>
                <c:formatCode>General</c:formatCode>
                <c:ptCount val="8"/>
                <c:pt idx="0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8AC-3B48-A8A0-F3E6D7ABEF04}"/>
            </c:ext>
          </c:extLst>
        </c:ser>
        <c:ser>
          <c:idx val="3"/>
          <c:order val="3"/>
          <c:tx>
            <c:strRef>
              <c:f>'S. epi vs NAS'!$T$17</c:f>
              <c:strCache>
                <c:ptCount val="1"/>
                <c:pt idx="0">
                  <c:v>S. epidermidis, blaZ positive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'S. epi vs NAS'!$U$12:$AB$13</c:f>
              <c:multiLvlStrCache>
                <c:ptCount val="8"/>
                <c:lvl>
                  <c:pt idx="0">
                    <c:v>≤0.12</c:v>
                  </c:pt>
                  <c:pt idx="1">
                    <c:v>0.25</c:v>
                  </c:pt>
                  <c:pt idx="2">
                    <c:v>0.5</c:v>
                  </c:pt>
                  <c:pt idx="3">
                    <c:v>1</c:v>
                  </c:pt>
                  <c:pt idx="4">
                    <c:v>2</c:v>
                  </c:pt>
                  <c:pt idx="5">
                    <c:v>4</c:v>
                  </c:pt>
                  <c:pt idx="6">
                    <c:v>8</c:v>
                  </c:pt>
                  <c:pt idx="7">
                    <c:v>&gt;8.0000</c:v>
                  </c:pt>
                </c:lvl>
                <c:lvl>
                  <c:pt idx="0">
                    <c:v>Penicillin MIC</c:v>
                  </c:pt>
                </c:lvl>
              </c:multiLvlStrCache>
            </c:multiLvlStrRef>
          </c:cat>
          <c:val>
            <c:numRef>
              <c:f>'S. epi vs NAS'!$U$17:$AB$17</c:f>
              <c:numCache>
                <c:formatCode>General</c:formatCode>
                <c:ptCount val="8"/>
                <c:pt idx="0">
                  <c:v>22</c:v>
                </c:pt>
                <c:pt idx="1">
                  <c:v>33</c:v>
                </c:pt>
                <c:pt idx="2">
                  <c:v>16</c:v>
                </c:pt>
                <c:pt idx="3">
                  <c:v>7</c:v>
                </c:pt>
                <c:pt idx="4">
                  <c:v>3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8AC-3B48-A8A0-F3E6D7ABEF04}"/>
            </c:ext>
          </c:extLst>
        </c:ser>
        <c:ser>
          <c:idx val="4"/>
          <c:order val="4"/>
          <c:tx>
            <c:strRef>
              <c:f>'S. epi vs NAS'!$T$18</c:f>
              <c:strCache>
                <c:ptCount val="1"/>
                <c:pt idx="0">
                  <c:v>CLSI breakpoint for all NAS species</c:v>
                </c:pt>
              </c:strCache>
            </c:strRef>
          </c:tx>
          <c:spPr>
            <a:solidFill>
              <a:schemeClr val="tx1"/>
            </a:solidFill>
            <a:ln w="6350">
              <a:noFill/>
              <a:prstDash val="solid"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'S. epi vs NAS'!$U$12:$AB$13</c:f>
              <c:multiLvlStrCache>
                <c:ptCount val="8"/>
                <c:lvl>
                  <c:pt idx="0">
                    <c:v>≤0.12</c:v>
                  </c:pt>
                  <c:pt idx="1">
                    <c:v>0.25</c:v>
                  </c:pt>
                  <c:pt idx="2">
                    <c:v>0.5</c:v>
                  </c:pt>
                  <c:pt idx="3">
                    <c:v>1</c:v>
                  </c:pt>
                  <c:pt idx="4">
                    <c:v>2</c:v>
                  </c:pt>
                  <c:pt idx="5">
                    <c:v>4</c:v>
                  </c:pt>
                  <c:pt idx="6">
                    <c:v>8</c:v>
                  </c:pt>
                  <c:pt idx="7">
                    <c:v>&gt;8.0000</c:v>
                  </c:pt>
                </c:lvl>
                <c:lvl>
                  <c:pt idx="0">
                    <c:v>Penicillin MIC</c:v>
                  </c:pt>
                </c:lvl>
              </c:multiLvlStrCache>
            </c:multiLvlStrRef>
          </c:cat>
          <c:val>
            <c:numRef>
              <c:f>'S. epi vs NAS'!$U$18:$AB$18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5-C8AC-3B48-A8A0-F3E6D7ABEF0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34392288"/>
        <c:axId val="1083123567"/>
      </c:barChart>
      <c:catAx>
        <c:axId val="8343922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Susceptible</a:t>
                </a:r>
                <a:r>
                  <a:rPr lang="en-US" baseline="0"/>
                  <a:t>    </a:t>
                </a:r>
                <a:r>
                  <a:rPr lang="en-US"/>
                  <a:t>Resistant →</a:t>
                </a:r>
              </a:p>
            </c:rich>
          </c:tx>
          <c:layout>
            <c:manualLayout>
              <c:xMode val="edge"/>
              <c:yMode val="edge"/>
              <c:x val="0.10098658221842637"/>
              <c:y val="0.902643304375285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083123567"/>
        <c:crosses val="autoZero"/>
        <c:auto val="1"/>
        <c:lblAlgn val="ctr"/>
        <c:lblOffset val="100"/>
        <c:noMultiLvlLbl val="0"/>
      </c:catAx>
      <c:valAx>
        <c:axId val="1083123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Count of isolates inhibited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34392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7381020310059072"/>
          <c:y val="7.060490520451862E-2"/>
          <c:w val="0.38497472479359235"/>
          <c:h val="0.3148157224976279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1088572</xdr:colOff>
      <xdr:row>27</xdr:row>
      <xdr:rowOff>111579</xdr:rowOff>
    </xdr:from>
    <xdr:to>
      <xdr:col>24</xdr:col>
      <xdr:colOff>326572</xdr:colOff>
      <xdr:row>44</xdr:row>
      <xdr:rowOff>9071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56103AF-008C-1DB4-C88F-62A0A5080C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63499</xdr:colOff>
      <xdr:row>9</xdr:row>
      <xdr:rowOff>42334</xdr:rowOff>
    </xdr:from>
    <xdr:to>
      <xdr:col>18</xdr:col>
      <xdr:colOff>381000</xdr:colOff>
      <xdr:row>45</xdr:row>
      <xdr:rowOff>31749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E899110-0B6F-4AE9-3904-2D9DE86697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0.20421</cdr:x>
      <cdr:y>0.07264</cdr:y>
    </cdr:from>
    <cdr:to>
      <cdr:x>0.20583</cdr:x>
      <cdr:y>0.90726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656B129B-837B-3DB5-EF2A-AC6F12D2EC09}"/>
            </a:ext>
          </a:extLst>
        </cdr:cNvPr>
        <cdr:cNvCxnSpPr/>
      </cdr:nvCxnSpPr>
      <cdr:spPr>
        <a:xfrm xmlns:a="http://schemas.openxmlformats.org/drawingml/2006/main" flipV="1">
          <a:off x="1333500" y="497416"/>
          <a:ext cx="10584" cy="571500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3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2">
          <a:schemeClr val="dk1"/>
        </a:effectRef>
        <a:fontRef xmlns:a="http://schemas.openxmlformats.org/drawingml/2006/main" idx="minor">
          <a:schemeClr val="tx1"/>
        </a:fontRef>
      </cdr:style>
    </cdr:cxn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Buckley, Michelle" id="{6603C533-87EF-6D4D-9137-C8C12760C35E}" userId="S::Michelle.Buckley@ttu.edu::9bdb81ca-60bd-46ef-8a40-c1b28c98871c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1.xml"/></Relationships>
</file>

<file path=xl/pivotCache/_rels/pivotCacheDefinition1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2.xml"/></Relationships>
</file>

<file path=xl/pivotCache/_rels/pivotCacheDefinition1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3.xml"/></Relationships>
</file>

<file path=xl/pivotCache/_rels/pivotCacheDefinition1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4.xml"/></Relationships>
</file>

<file path=xl/pivotCache/_rels/pivotCacheDefinition1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5.xml"/></Relationships>
</file>

<file path=xl/pivotCache/_rels/pivotCacheDefinition1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6.xml"/></Relationships>
</file>

<file path=xl/pivotCache/_rels/pivotCacheDefinition1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7.xml"/></Relationships>
</file>

<file path=xl/pivotCache/_rels/pivotCacheDefinition1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8.xml"/></Relationships>
</file>

<file path=xl/pivotCache/_rels/pivotCacheDefinition1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9.xml"/></Relationships>
</file>

<file path=xl/pivotCache/_rels/pivotCacheDefinition2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0.xml"/></Relationships>
</file>

<file path=xl/pivotCache/_rels/pivotCacheDefinition2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1.xml"/></Relationships>
</file>

<file path=xl/pivotCache/_rels/pivotCacheDefinition2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2.xml"/></Relationships>
</file>

<file path=xl/pivotCache/_rels/pivotCacheDefinition2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3.xml"/></Relationships>
</file>

<file path=xl/pivotCache/_rels/pivotCacheDefinition2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4.xml"/></Relationships>
</file>

<file path=xl/pivotCache/_rels/pivotCacheDefinition2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5.xml"/></Relationships>
</file>

<file path=xl/pivotCache/_rels/pivotCacheDefinition2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6.xml"/></Relationships>
</file>

<file path=xl/pivotCache/_rels/pivotCacheDefinition2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7.xml"/></Relationships>
</file>

<file path=xl/pivotCache/_rels/pivotCacheDefinition2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8.xml"/></Relationships>
</file>

<file path=xl/pivotCache/_rels/pivotCacheDefinition2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9.xml"/></Relationships>
</file>

<file path=xl/pivotCache/_rels/pivotCacheDefinition3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0.xml"/></Relationships>
</file>

<file path=xl/pivotCache/_rels/pivotCacheDefinition3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1.xml"/></Relationships>
</file>

<file path=xl/pivotCache/_rels/pivotCacheDefinition3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2.xml"/></Relationships>
</file>

<file path=xl/pivotCache/_rels/pivotCacheDefinition3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3.xml"/></Relationships>
</file>

<file path=xl/pivotCache/_rels/pivotCacheDefinition3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4.xml"/></Relationships>
</file>

<file path=xl/pivotCache/_rels/pivotCacheDefinition3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5.xml"/></Relationships>
</file>

<file path=xl/pivotCache/_rels/pivotCacheDefinition3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6.xml"/></Relationships>
</file>

<file path=xl/pivotCache/_rels/pivotCacheDefinition3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7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uckley, Michelle" refreshedDate="45608.588087615739" createdVersion="8" refreshedVersion="8" minRefreshableVersion="3" recordCount="215" xr:uid="{8B60E445-AA72-884D-B4FA-FA20F94633D5}">
  <cacheSource type="worksheet">
    <worksheetSource ref="E1:E1048576" sheet="Matched BlaZ &amp; AST"/>
  </cacheSource>
  <cacheFields count="1">
    <cacheField name="Penicillin AST" numFmtId="0">
      <sharedItems containsBlank="1" containsMixedTypes="1" containsNumber="1" minValue="0.25" maxValue="8" count="9">
        <s v="&lt;=0.1200"/>
        <n v="0.25"/>
        <n v="0.5"/>
        <n v="2"/>
        <n v="1"/>
        <n v="8"/>
        <n v="4"/>
        <s v="&gt;8.000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uckley, Michelle" refreshedDate="45608.588702199071" createdVersion="8" refreshedVersion="8" minRefreshableVersion="3" recordCount="215" xr:uid="{1323BF88-C031-F548-85F9-1DA65CED5F2D}">
  <cacheSource type="worksheet">
    <worksheetSource ref="D1:E1048576" sheet="Matched BlaZ &amp; AST"/>
  </cacheSource>
  <cacheFields count="2">
    <cacheField name="BlaZ_Bla" numFmtId="0">
      <sharedItems containsString="0" containsBlank="1" containsNumber="1" containsInteger="1" minValue="0" maxValue="1" count="3">
        <n v="0"/>
        <n v="1"/>
        <m/>
      </sharedItems>
    </cacheField>
    <cacheField name="Penicillin AST" numFmtId="0">
      <sharedItems containsBlank="1" containsMixedTypes="1" containsNumber="1" minValue="0.25" maxValue="8" count="9">
        <s v="&lt;=0.1200"/>
        <n v="0.25"/>
        <n v="0.5"/>
        <n v="2"/>
        <n v="1"/>
        <n v="8"/>
        <n v="4"/>
        <s v="&gt;8.000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uckley, Michelle" refreshedDate="45609.482735879632" createdVersion="8" refreshedVersion="8" minRefreshableVersion="3" recordCount="178" xr:uid="{3929A8B3-645F-6E4C-B5EB-A1CA58A64950}">
  <cacheSource type="worksheet">
    <worksheetSource ref="A1:G1048576" sheet="DO &amp; PK AST "/>
  </cacheSource>
  <cacheFields count="6">
    <cacheField name="NGS ID" numFmtId="0">
      <sharedItems containsBlank="1" containsMixedTypes="1" containsNumber="1" containsInteger="1" minValue="21" maxValue="167" count="105">
        <n v="21"/>
        <n v="105"/>
        <m/>
        <n v="24"/>
        <n v="108"/>
        <n v="25"/>
        <n v="109"/>
        <n v="26"/>
        <n v="110"/>
        <n v="27"/>
        <n v="111"/>
        <n v="28"/>
        <n v="112"/>
        <n v="30"/>
        <n v="114"/>
        <n v="31"/>
        <n v="115"/>
        <n v="32"/>
        <n v="116"/>
        <s v="34-2"/>
        <s v="118-2"/>
        <n v="35"/>
        <n v="119"/>
        <n v="37"/>
        <n v="121"/>
        <n v="38"/>
        <n v="122"/>
        <n v="39"/>
        <n v="123"/>
        <n v="40"/>
        <n v="124"/>
        <n v="41"/>
        <n v="125"/>
        <n v="42"/>
        <n v="126"/>
        <n v="44"/>
        <n v="128"/>
        <n v="45"/>
        <n v="129"/>
        <n v="46"/>
        <n v="130"/>
        <n v="47"/>
        <n v="131"/>
        <n v="48"/>
        <n v="132"/>
        <n v="49"/>
        <n v="133"/>
        <n v="50"/>
        <n v="134"/>
        <n v="51"/>
        <n v="135"/>
        <n v="52"/>
        <n v="136"/>
        <n v="55"/>
        <n v="139"/>
        <n v="56"/>
        <n v="140"/>
        <n v="57"/>
        <n v="141"/>
        <n v="58"/>
        <n v="142"/>
        <n v="59"/>
        <n v="143"/>
        <n v="60"/>
        <n v="144"/>
        <n v="61"/>
        <n v="145"/>
        <n v="62"/>
        <n v="146"/>
        <n v="63"/>
        <n v="147"/>
        <n v="64"/>
        <n v="148"/>
        <n v="65"/>
        <n v="149"/>
        <n v="66"/>
        <n v="150"/>
        <n v="68"/>
        <n v="152"/>
        <n v="69"/>
        <n v="153"/>
        <n v="70"/>
        <n v="154"/>
        <n v="72"/>
        <n v="156"/>
        <n v="73"/>
        <n v="157"/>
        <n v="74"/>
        <n v="158"/>
        <n v="75"/>
        <n v="159"/>
        <n v="76"/>
        <n v="160"/>
        <n v="77"/>
        <n v="161"/>
        <n v="78"/>
        <n v="162"/>
        <n v="79"/>
        <n v="163"/>
        <n v="80"/>
        <n v="164"/>
        <n v="81"/>
        <n v="165"/>
        <n v="83"/>
        <n v="167"/>
      </sharedItems>
    </cacheField>
    <cacheField name="NGS ID 2" numFmtId="0">
      <sharedItems containsBlank="1" count="111">
        <s v="SA21"/>
        <s v="SA105"/>
        <s v="epidermidis"/>
        <s v="SA24"/>
        <s v="SA108"/>
        <s v="caprae"/>
        <s v="SA25"/>
        <s v="SA109"/>
        <s v="agnetis/caprae"/>
        <s v="SA26"/>
        <s v="SA110"/>
        <s v="chromogenes"/>
        <s v="SA27"/>
        <s v="SA111"/>
        <s v="SA28"/>
        <s v="SA112"/>
        <s v="SA30"/>
        <s v="SA114"/>
        <s v="SA31"/>
        <s v="SA115"/>
        <s v="simulans"/>
        <s v="SA32"/>
        <s v="SA116"/>
        <s v="SA34-2"/>
        <s v="SA118"/>
        <s v="lugdunensis"/>
        <s v="SA35"/>
        <s v="SA119"/>
        <s v="SA37"/>
        <s v="SA121-1"/>
        <s v="SA38"/>
        <s v="SA122"/>
        <s v="SA39"/>
        <s v="SA123"/>
        <s v="SA40"/>
        <s v="SA124"/>
        <s v="SA41"/>
        <s v="SA125"/>
        <s v="SA42"/>
        <s v="SA126"/>
        <s v="SA44"/>
        <s v="SA128"/>
        <s v="SA45"/>
        <s v="SA129"/>
        <s v="SA46"/>
        <s v="SA130"/>
        <s v="SA47"/>
        <s v="SA131"/>
        <s v="SA48"/>
        <s v="SA132"/>
        <s v="SA49"/>
        <s v="SA133"/>
        <s v="SA50"/>
        <s v="SA134"/>
        <s v="SA51"/>
        <s v="SA135"/>
        <s v="SA52"/>
        <s v="SA136"/>
        <s v="SA55"/>
        <s v="SA139"/>
        <s v="SA56"/>
        <s v="SA140"/>
        <s v="SA57"/>
        <s v="SA141"/>
        <s v="SA58"/>
        <s v="SA142"/>
        <s v="SA59"/>
        <s v="SA143"/>
        <s v="SA60"/>
        <s v="SA144"/>
        <s v="SA61"/>
        <s v="SA145"/>
        <s v="SA62"/>
        <s v="SA146"/>
        <s v="SA63"/>
        <s v="SA147"/>
        <s v="SA64"/>
        <s v="SA148"/>
        <s v="SA65"/>
        <s v="SA149"/>
        <s v="SA66"/>
        <s v="SA150"/>
        <s v="SA68"/>
        <s v="SA152"/>
        <s v="SA69"/>
        <s v="SA153"/>
        <s v="SA70"/>
        <s v="SA154"/>
        <s v="SA72"/>
        <s v="SA156"/>
        <s v="SA73"/>
        <s v="SA157"/>
        <s v="SA74"/>
        <s v="SA158"/>
        <s v="SA75"/>
        <s v="SA159"/>
        <s v="SA76"/>
        <s v="SA160"/>
        <s v="SA77"/>
        <s v="SA161"/>
        <s v="SA78"/>
        <s v="SA162"/>
        <s v="SA79"/>
        <s v="SA163"/>
        <s v="SA80"/>
        <s v="SA164"/>
        <s v="SA81"/>
        <s v="SA165"/>
        <s v="SA83"/>
        <s v="SA167"/>
        <m/>
      </sharedItems>
    </cacheField>
    <cacheField name="Predicted specie" numFmtId="0">
      <sharedItems containsBlank="1" containsMixedTypes="1" containsNumber="1" containsInteger="1" minValue="0" maxValue="1" count="9">
        <s v="epidermidis"/>
        <n v="1"/>
        <s v="caprae"/>
        <s v="agnetis"/>
        <n v="0"/>
        <s v="chromogenes"/>
        <s v="simulans"/>
        <s v="lugdunensis"/>
        <m/>
      </sharedItems>
    </cacheField>
    <cacheField name="BlaZ_Bla" numFmtId="0">
      <sharedItems containsString="0" containsBlank="1" containsNumber="1" containsInteger="1" minValue="0" maxValue="1"/>
    </cacheField>
    <cacheField name="MIC" numFmtId="0">
      <sharedItems containsBlank="1" containsMixedTypes="1" containsNumber="1" minValue="0.25" maxValue="4"/>
    </cacheField>
    <cacheField name="MIC deviation" numFmtId="0">
      <sharedItems containsString="0" containsBlank="1" containsNumber="1" containsInteger="1" minValue="-3" maxValue="4" count="9">
        <m/>
        <n v="0"/>
        <n v="2"/>
        <n v="3"/>
        <n v="1"/>
        <n v="-2"/>
        <n v="-1"/>
        <n v="4"/>
        <n v="-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uckley, Michelle" refreshedDate="45610.420497569445" createdVersion="8" refreshedVersion="8" minRefreshableVersion="3" recordCount="158" xr:uid="{9FC11EDB-1E7F-C348-B885-3762239A258B}">
  <cacheSource type="worksheet">
    <worksheetSource ref="D1:F1048576" sheet="DO &amp; PK AST "/>
  </cacheSource>
  <cacheFields count="2">
    <cacheField name="BlaZ_Bla" numFmtId="0">
      <sharedItems containsString="0" containsBlank="1" containsNumber="1" containsInteger="1" minValue="0" maxValue="1" count="3">
        <n v="0"/>
        <n v="1"/>
        <m/>
      </sharedItems>
    </cacheField>
    <cacheField name="MIC" numFmtId="0">
      <sharedItems containsBlank="1" containsMixedTypes="1" containsNumber="1" minValue="0.25" maxValue="4" count="8">
        <s v="&lt;=0.1200"/>
        <m/>
        <e v="#N/A"/>
        <n v="0.5"/>
        <n v="1"/>
        <n v="0.25"/>
        <n v="4"/>
        <n v="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uckley, Michelle" refreshedDate="45610.420961805554" createdVersion="8" refreshedVersion="8" minRefreshableVersion="3" recordCount="158" xr:uid="{F9EC7B98-0E0F-9443-A2D2-50B75C2A7C21}">
  <cacheSource type="worksheet">
    <worksheetSource ref="D1:G1048576" sheet="DO &amp; PK AST "/>
  </cacheSource>
  <cacheFields count="3">
    <cacheField name="BlaZ_Bla" numFmtId="0">
      <sharedItems containsString="0" containsBlank="1" containsNumber="1" containsInteger="1" minValue="0" maxValue="1" count="3">
        <n v="0"/>
        <n v="1"/>
        <m/>
      </sharedItems>
    </cacheField>
    <cacheField name="MIC" numFmtId="0">
      <sharedItems containsBlank="1" containsMixedTypes="1" containsNumber="1" minValue="0.25" maxValue="4"/>
    </cacheField>
    <cacheField name="MIC deviation" numFmtId="0">
      <sharedItems containsString="0" containsBlank="1" containsNumber="1" containsInteger="1" minValue="-3" maxValue="4" count="9">
        <m/>
        <n v="0"/>
        <n v="2"/>
        <n v="3"/>
        <n v="1"/>
        <n v="-2"/>
        <n v="-1"/>
        <n v="4"/>
        <n v="-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uckley, Michelle" refreshedDate="45610.600593750001" createdVersion="8" refreshedVersion="8" minRefreshableVersion="3" recordCount="219" xr:uid="{152E943E-1B6C-F140-9C55-0E9B2811E16F}">
  <cacheSource type="worksheet">
    <worksheetSource ref="B1:BJ1048576" sheet="ARG x MIC data"/>
  </cacheSource>
  <cacheFields count="55">
    <cacheField name="NGS_ID" numFmtId="0">
      <sharedItems containsString="0" containsBlank="1" containsNumber="1" containsInteger="1" minValue="21" maxValue="276"/>
    </cacheField>
    <cacheField name="Doe ID" numFmtId="0">
      <sharedItems containsBlank="1"/>
    </cacheField>
    <cacheField name="Penicillin AST" numFmtId="0">
      <sharedItems containsBlank="1" containsMixedTypes="1" containsNumber="1" minValue="0.25" maxValue="8"/>
    </cacheField>
    <cacheField name="[Amp]" numFmtId="0">
      <sharedItems containsBlank="1" containsMixedTypes="1" containsNumber="1" minValue="0.25" maxValue="8"/>
    </cacheField>
    <cacheField name="[Ceft]" numFmtId="0">
      <sharedItems containsBlank="1" containsMixedTypes="1" containsNumber="1" containsInteger="1" minValue="1" maxValue="2"/>
    </cacheField>
    <cacheField name="[Ceph]" numFmtId="0">
      <sharedItems containsBlank="1" containsMixedTypes="1" containsNumber="1" containsInteger="1" minValue="16" maxValue="16"/>
    </cacheField>
    <cacheField name="[Ery]" numFmtId="0">
      <sharedItems containsBlank="1" containsMixedTypes="1" containsNumber="1" minValue="0.5" maxValue="4" count="6">
        <s v="&lt;=0.2500"/>
        <s v="&gt;4.0000"/>
        <n v="0.5"/>
        <n v="1"/>
        <n v="4"/>
        <m/>
      </sharedItems>
    </cacheField>
    <cacheField name="[Oxy]" numFmtId="0">
      <sharedItems containsBlank="1" containsMixedTypes="1" containsNumber="1" containsInteger="1" minValue="4" maxValue="4"/>
    </cacheField>
    <cacheField name="[Pen/Novo]" numFmtId="0">
      <sharedItems containsBlank="1"/>
    </cacheField>
    <cacheField name="[Pirl]" numFmtId="0">
      <sharedItems containsBlank="1" containsMixedTypes="1" containsNumber="1" containsInteger="1" minValue="1" maxValue="2"/>
    </cacheField>
    <cacheField name="[Sulfa]" numFmtId="0">
      <sharedItems containsBlank="1" containsMixedTypes="1" containsNumber="1" containsInteger="1" minValue="64" maxValue="256"/>
    </cacheField>
    <cacheField name="[Tet]" numFmtId="0">
      <sharedItems containsBlank="1" containsMixedTypes="1" containsNumber="1" containsInteger="1" minValue="2" maxValue="8" count="6">
        <s v="&lt;=1.0000"/>
        <n v="2"/>
        <n v="8"/>
        <n v="4"/>
        <s v="&gt;8.0000"/>
        <m/>
      </sharedItems>
    </cacheField>
    <cacheField name="predicted specie" numFmtId="0">
      <sharedItems containsBlank="1"/>
    </cacheField>
    <cacheField name="APH0Stph_AGly" numFmtId="0">
      <sharedItems containsString="0" containsBlank="1" containsNumber="1" containsInteger="1" minValue="1" maxValue="212"/>
    </cacheField>
    <cacheField name="Aac30III_AGly" numFmtId="0">
      <sharedItems containsString="0" containsBlank="1" containsNumber="1" containsInteger="1" minValue="0" maxValue="1"/>
    </cacheField>
    <cacheField name="Aac30Ik_AGly" numFmtId="0">
      <sharedItems containsString="0" containsBlank="1" containsNumber="1" containsInteger="1" minValue="0" maxValue="1"/>
    </cacheField>
    <cacheField name="Aac60Aph2_AGly" numFmtId="0">
      <sharedItems containsString="0" containsBlank="1" containsNumber="1" containsInteger="1" minValue="0" maxValue="1"/>
    </cacheField>
    <cacheField name="AadC_AGly" numFmtId="0">
      <sharedItems containsString="0" containsBlank="1" containsNumber="1" containsInteger="1" minValue="0" maxValue="2"/>
    </cacheField>
    <cacheField name="AadD_AGly" numFmtId="0">
      <sharedItems containsString="0" containsBlank="1" containsNumber="1" containsInteger="1" minValue="0" maxValue="6"/>
    </cacheField>
    <cacheField name="Ant60Ia_AGly" numFmtId="0">
      <sharedItems containsString="0" containsBlank="1" containsNumber="1" containsInteger="1" minValue="0" maxValue="9"/>
    </cacheField>
    <cacheField name="Aph30III_AGly" numFmtId="0">
      <sharedItems containsString="0" containsBlank="1" containsNumber="1" containsInteger="1" minValue="0" maxValue="10"/>
    </cacheField>
    <cacheField name="Bcr" numFmtId="0">
      <sharedItems containsString="0" containsBlank="1" containsNumber="1" containsInteger="1" minValue="0" maxValue="1"/>
    </cacheField>
    <cacheField name="BlaZ_Bla" numFmtId="0">
      <sharedItems containsString="0" containsBlank="1" containsNumber="1" containsInteger="1" minValue="0" maxValue="97"/>
    </cacheField>
    <cacheField name="CatA10_Phe" numFmtId="0">
      <sharedItems containsString="0" containsBlank="1" containsNumber="1" containsInteger="1" minValue="0" maxValue="0"/>
    </cacheField>
    <cacheField name="DfrC_Tmt" numFmtId="0">
      <sharedItems containsString="0" containsBlank="1" containsNumber="1" containsInteger="1" minValue="1" maxValue="212"/>
    </cacheField>
    <cacheField name="Dha1_Phe" numFmtId="0">
      <sharedItems containsString="0" containsBlank="1" containsNumber="1" containsInteger="1" minValue="0" maxValue="168"/>
    </cacheField>
    <cacheField name="ErmA_MLS" numFmtId="0">
      <sharedItems containsString="0" containsBlank="1" containsNumber="1" containsInteger="1" minValue="0" maxValue="3" count="4">
        <n v="0"/>
        <n v="1"/>
        <n v="3"/>
        <m/>
      </sharedItems>
    </cacheField>
    <cacheField name="ErmB_MLS" numFmtId="0">
      <sharedItems containsString="0" containsBlank="1" containsNumber="1" containsInteger="1" minValue="0" maxValue="1" count="3">
        <n v="0"/>
        <n v="1"/>
        <m/>
      </sharedItems>
    </cacheField>
    <cacheField name="ErmC_MLS" numFmtId="0">
      <sharedItems containsString="0" containsBlank="1" containsNumber="1" containsInteger="1" minValue="0" maxValue="3" count="4">
        <n v="0"/>
        <n v="1"/>
        <n v="3"/>
        <m/>
      </sharedItems>
    </cacheField>
    <cacheField name="FexA_Phe" numFmtId="0">
      <sharedItems containsString="0" containsBlank="1" containsNumber="1" containsInteger="1" minValue="0" maxValue="5"/>
    </cacheField>
    <cacheField name="FosB_Fcyn" numFmtId="0">
      <sharedItems containsString="0" containsBlank="1" containsNumber="1" containsInteger="1" minValue="0" maxValue="146"/>
    </cacheField>
    <cacheField name="LinB_MLS" numFmtId="0">
      <sharedItems containsString="0" containsBlank="1" containsNumber="1" containsInteger="1" minValue="0" maxValue="2" count="4">
        <n v="0"/>
        <n v="1"/>
        <n v="2"/>
        <m/>
      </sharedItems>
    </cacheField>
    <cacheField name="LsaC_MLS" numFmtId="0">
      <sharedItems containsString="0" containsBlank="1" containsNumber="1" containsInteger="1" minValue="0" maxValue="1" count="3">
        <n v="0"/>
        <n v="1"/>
        <m/>
      </sharedItems>
    </cacheField>
    <cacheField name="MefA_MLS" numFmtId="0">
      <sharedItems containsString="0" containsBlank="1" containsNumber="1" containsInteger="1" minValue="0" maxValue="1" count="3">
        <n v="0"/>
        <n v="1"/>
        <m/>
      </sharedItems>
    </cacheField>
    <cacheField name="MphC_MLS" numFmtId="0">
      <sharedItems containsString="0" containsBlank="1" containsNumber="1" containsInteger="1" minValue="0" maxValue="28" count="4">
        <n v="0"/>
        <n v="1"/>
        <n v="28"/>
        <m/>
      </sharedItems>
    </cacheField>
    <cacheField name="MsrA_MLS" numFmtId="0">
      <sharedItems containsString="0" containsBlank="1" containsNumber="1" containsInteger="1" minValue="0" maxValue="15" count="4">
        <n v="0"/>
        <n v="1"/>
        <n v="15"/>
        <m/>
      </sharedItems>
    </cacheField>
    <cacheField name="MsrD_MLS" numFmtId="0">
      <sharedItems containsString="0" containsBlank="1" containsNumber="1" containsInteger="1" minValue="0" maxValue="1" count="3">
        <n v="0"/>
        <n v="1"/>
        <m/>
      </sharedItems>
    </cacheField>
    <cacheField name="NorA_Flq" numFmtId="0">
      <sharedItems containsString="0" containsBlank="1" containsNumber="1" containsInteger="1" minValue="0" maxValue="191"/>
    </cacheField>
    <cacheField name="OXA060_Bla" numFmtId="0">
      <sharedItems containsString="0" containsBlank="1" containsNumber="1" containsInteger="1" minValue="0" maxValue="1"/>
    </cacheField>
    <cacheField name="PBP1a_Bla" numFmtId="0">
      <sharedItems containsString="0" containsBlank="1" containsNumber="1" containsInteger="1" minValue="0" maxValue="1"/>
    </cacheField>
    <cacheField name="PBP1b_Bla" numFmtId="0">
      <sharedItems containsString="0" containsBlank="1" containsNumber="1" containsInteger="1" minValue="0" maxValue="1"/>
    </cacheField>
    <cacheField name="PenA_Bla" numFmtId="0">
      <sharedItems containsString="0" containsBlank="1" containsNumber="1" containsInteger="1" minValue="0" maxValue="1"/>
    </cacheField>
    <cacheField name="Sat4A_AGly" numFmtId="0">
      <sharedItems containsString="0" containsBlank="1" containsNumber="1" containsInteger="1" minValue="0" maxValue="10"/>
    </cacheField>
    <cacheField name="Spc_AGly" numFmtId="0">
      <sharedItems containsString="0" containsBlank="1" containsNumber="1" containsInteger="1" minValue="0" maxValue="4"/>
    </cacheField>
    <cacheField name="Str_AGly" numFmtId="0">
      <sharedItems containsString="0" containsBlank="1" containsNumber="1" containsInteger="1" minValue="0" maxValue="3"/>
    </cacheField>
    <cacheField name="Tet034_Tet" numFmtId="0">
      <sharedItems containsString="0" containsBlank="1" containsNumber="1" containsInteger="1" minValue="0" maxValue="1"/>
    </cacheField>
    <cacheField name="Tet038_Tet" numFmtId="0">
      <sharedItems containsString="0" containsBlank="1" containsNumber="1" containsInteger="1" minValue="0" maxValue="20"/>
    </cacheField>
    <cacheField name="TetK_Tet" numFmtId="0">
      <sharedItems containsString="0" containsBlank="1" containsNumber="1" containsInteger="1" minValue="0" maxValue="3"/>
    </cacheField>
    <cacheField name="TetL_Tet" numFmtId="0">
      <sharedItems containsString="0" containsBlank="1" containsNumber="1" containsInteger="1" minValue="0" maxValue="7"/>
    </cacheField>
    <cacheField name="TetM_Tet" numFmtId="0">
      <sharedItems containsString="0" containsBlank="1" containsNumber="1" containsInteger="1" minValue="0" maxValue="3"/>
    </cacheField>
    <cacheField name="TetO_Tet" numFmtId="0">
      <sharedItems containsString="0" containsBlank="1" containsNumber="1" containsInteger="1" minValue="0" maxValue="0"/>
    </cacheField>
    <cacheField name="VatD_MLS" numFmtId="0">
      <sharedItems containsString="0" containsBlank="1" containsNumber="1" containsInteger="1" minValue="0" maxValue="0"/>
    </cacheField>
    <cacheField name="VgaA_MLS" numFmtId="0">
      <sharedItems containsString="0" containsBlank="1" containsNumber="1" containsInteger="1" minValue="0" maxValue="2" count="4">
        <n v="0"/>
        <n v="1"/>
        <n v="2"/>
        <m/>
      </sharedItems>
    </cacheField>
    <cacheField name="bacA" numFmtId="0">
      <sharedItems containsString="0" containsBlank="1" containsNumber="1" containsInteger="1" minValue="0" maxValue="1"/>
    </cacheField>
    <cacheField name="ksgA" numFmtId="0">
      <sharedItems containsString="0" containsBlank="1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uckley, Michelle" refreshedDate="45610.647618055555" createdVersion="8" refreshedVersion="8" minRefreshableVersion="3" recordCount="157" xr:uid="{274D6FD9-60D2-A44A-8A5D-4955D41DDD84}">
  <cacheSource type="worksheet">
    <worksheetSource ref="B1:G1048576" sheet="DO &amp; PK AST "/>
  </cacheSource>
  <cacheFields count="6">
    <cacheField name="NGS ID 2" numFmtId="0">
      <sharedItems containsBlank="1" count="111">
        <s v="SA21"/>
        <s v="SA105"/>
        <s v="epidermidis"/>
        <s v="SA24"/>
        <s v="SA108"/>
        <s v="caprae"/>
        <s v="SA25"/>
        <s v="SA109"/>
        <s v="agnetis/caprae"/>
        <s v="SA26"/>
        <s v="SA110"/>
        <s v="chromogenes"/>
        <s v="SA27"/>
        <s v="SA111"/>
        <s v="SA28"/>
        <s v="SA112"/>
        <s v="SA30"/>
        <s v="SA114"/>
        <s v="SA31"/>
        <s v="SA115"/>
        <s v="simulans"/>
        <s v="SA32"/>
        <s v="SA116"/>
        <s v="SA34-2"/>
        <s v="SA118"/>
        <s v="lugdunensis"/>
        <s v="SA35"/>
        <s v="SA119"/>
        <s v="SA37"/>
        <s v="SA121-1"/>
        <s v="SA38"/>
        <s v="SA122"/>
        <s v="SA39"/>
        <s v="SA123"/>
        <s v="SA40"/>
        <s v="SA124"/>
        <s v="SA41"/>
        <s v="SA125"/>
        <s v="SA42"/>
        <s v="SA126"/>
        <s v="SA44"/>
        <s v="SA128"/>
        <s v="SA45"/>
        <s v="SA129"/>
        <s v="SA46"/>
        <s v="SA130"/>
        <s v="SA47"/>
        <s v="SA131"/>
        <s v="SA48"/>
        <s v="SA132"/>
        <s v="SA49"/>
        <s v="SA133"/>
        <s v="SA50"/>
        <s v="SA134"/>
        <s v="SA51"/>
        <s v="SA135"/>
        <s v="SA52"/>
        <s v="SA136"/>
        <s v="SA55"/>
        <s v="SA139"/>
        <s v="SA56"/>
        <s v="SA140"/>
        <s v="SA57"/>
        <s v="SA141"/>
        <s v="SA58"/>
        <s v="SA142"/>
        <s v="SA59"/>
        <s v="SA143"/>
        <s v="SA60"/>
        <s v="SA144"/>
        <s v="SA61"/>
        <s v="SA145"/>
        <s v="SA62"/>
        <s v="SA146"/>
        <s v="SA63"/>
        <s v="SA147"/>
        <s v="SA64"/>
        <s v="SA148"/>
        <s v="SA65"/>
        <s v="SA149"/>
        <s v="SA66"/>
        <s v="SA150"/>
        <s v="SA68"/>
        <s v="SA152"/>
        <s v="SA69"/>
        <s v="SA153"/>
        <s v="SA70"/>
        <s v="SA154"/>
        <s v="SA72"/>
        <s v="SA156"/>
        <s v="SA73"/>
        <s v="SA157"/>
        <s v="SA74"/>
        <s v="SA158"/>
        <s v="SA75"/>
        <s v="SA159"/>
        <s v="SA76"/>
        <s v="SA160"/>
        <s v="SA77"/>
        <s v="SA161"/>
        <s v="SA78"/>
        <s v="SA162"/>
        <s v="SA79"/>
        <s v="SA163"/>
        <s v="SA80"/>
        <s v="SA164"/>
        <s v="SA81"/>
        <s v="SA165"/>
        <s v="SA83"/>
        <s v="SA167"/>
        <m/>
      </sharedItems>
    </cacheField>
    <cacheField name="Predicted specie" numFmtId="0">
      <sharedItems containsBlank="1" containsMixedTypes="1" containsNumber="1" containsInteger="1" minValue="0" maxValue="1"/>
    </cacheField>
    <cacheField name="BlaZ_Bla" numFmtId="0">
      <sharedItems containsString="0" containsBlank="1" containsNumber="1" containsInteger="1" minValue="0" maxValue="1"/>
    </cacheField>
    <cacheField name="BlaZ_Bla2" numFmtId="0">
      <sharedItems containsBlank="1" containsMixedTypes="1" containsNumber="1" containsInteger="1" minValue="0" maxValue="0" count="6">
        <n v="0"/>
        <s v="No/No"/>
        <m/>
        <s v="Yes/No"/>
        <s v="Yes/Yes"/>
        <s v="No/Yes"/>
      </sharedItems>
    </cacheField>
    <cacheField name="MIC" numFmtId="0">
      <sharedItems containsBlank="1" containsMixedTypes="1" containsNumber="1" minValue="0.25" maxValue="4"/>
    </cacheField>
    <cacheField name="MIC deviation" numFmtId="0">
      <sharedItems containsString="0" containsBlank="1" containsNumber="1" containsInteger="1" minValue="-3" maxValue="4" count="9">
        <m/>
        <n v="0"/>
        <n v="2"/>
        <n v="3"/>
        <n v="1"/>
        <n v="-2"/>
        <n v="-1"/>
        <n v="4"/>
        <n v="-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uckley, Michelle" refreshedDate="45611.59172650463" createdVersion="8" refreshedVersion="8" minRefreshableVersion="3" recordCount="219" xr:uid="{797A2593-2FDC-B246-B42D-AD8A43035C41}">
  <cacheSource type="worksheet">
    <worksheetSource ref="P1:BJ1048576" sheet="ARG x MIC data"/>
  </cacheSource>
  <cacheFields count="49">
    <cacheField name="[Ery]" numFmtId="0">
      <sharedItems containsBlank="1" containsMixedTypes="1" containsNumber="1" minValue="0.5" maxValue="4" count="6">
        <s v="&lt;=0.2500"/>
        <s v="&gt;4.0000"/>
        <n v="0.5"/>
        <n v="1"/>
        <n v="4"/>
        <m/>
      </sharedItems>
    </cacheField>
    <cacheField name="[Oxy]" numFmtId="0">
      <sharedItems containsBlank="1" containsMixedTypes="1" containsNumber="1" containsInteger="1" minValue="4" maxValue="4"/>
    </cacheField>
    <cacheField name="[Pen/Novo]" numFmtId="0">
      <sharedItems containsBlank="1"/>
    </cacheField>
    <cacheField name="[Pirl]" numFmtId="0">
      <sharedItems containsBlank="1" containsMixedTypes="1" containsNumber="1" containsInteger="1" minValue="1" maxValue="2"/>
    </cacheField>
    <cacheField name="[Sulfa]" numFmtId="0">
      <sharedItems containsBlank="1" containsMixedTypes="1" containsNumber="1" containsInteger="1" minValue="64" maxValue="256"/>
    </cacheField>
    <cacheField name="[Tet]" numFmtId="0">
      <sharedItems containsBlank="1" containsMixedTypes="1" containsNumber="1" containsInteger="1" minValue="2" maxValue="8"/>
    </cacheField>
    <cacheField name="predicted specie" numFmtId="0">
      <sharedItems containsBlank="1"/>
    </cacheField>
    <cacheField name="APH0Stph_AGly" numFmtId="0">
      <sharedItems containsString="0" containsBlank="1" containsNumber="1" containsInteger="1" minValue="1" maxValue="212"/>
    </cacheField>
    <cacheField name="Aac30III_AGly" numFmtId="0">
      <sharedItems containsString="0" containsBlank="1" containsNumber="1" containsInteger="1" minValue="0" maxValue="1"/>
    </cacheField>
    <cacheField name="Aac30Ik_AGly" numFmtId="0">
      <sharedItems containsString="0" containsBlank="1" containsNumber="1" containsInteger="1" minValue="0" maxValue="1"/>
    </cacheField>
    <cacheField name="Aac60Aph2_AGly" numFmtId="0">
      <sharedItems containsString="0" containsBlank="1" containsNumber="1" containsInteger="1" minValue="0" maxValue="1"/>
    </cacheField>
    <cacheField name="AadC_AGly" numFmtId="0">
      <sharedItems containsString="0" containsBlank="1" containsNumber="1" containsInteger="1" minValue="0" maxValue="2"/>
    </cacheField>
    <cacheField name="AadD_AGly" numFmtId="0">
      <sharedItems containsString="0" containsBlank="1" containsNumber="1" containsInteger="1" minValue="0" maxValue="6"/>
    </cacheField>
    <cacheField name="Ant60Ia_AGly" numFmtId="0">
      <sharedItems containsString="0" containsBlank="1" containsNumber="1" containsInteger="1" minValue="0" maxValue="9"/>
    </cacheField>
    <cacheField name="Aph30III_AGly" numFmtId="0">
      <sharedItems containsString="0" containsBlank="1" containsNumber="1" containsInteger="1" minValue="0" maxValue="10"/>
    </cacheField>
    <cacheField name="Bcr" numFmtId="0">
      <sharedItems containsString="0" containsBlank="1" containsNumber="1" containsInteger="1" minValue="0" maxValue="1"/>
    </cacheField>
    <cacheField name="BlaZ_Bla" numFmtId="0">
      <sharedItems containsString="0" containsBlank="1" containsNumber="1" containsInteger="1" minValue="0" maxValue="97"/>
    </cacheField>
    <cacheField name="CatA10_Phe" numFmtId="0">
      <sharedItems containsString="0" containsBlank="1" containsNumber="1" containsInteger="1" minValue="0" maxValue="0"/>
    </cacheField>
    <cacheField name="DfrC_Tmt" numFmtId="0">
      <sharedItems containsString="0" containsBlank="1" containsNumber="1" containsInteger="1" minValue="1" maxValue="212"/>
    </cacheField>
    <cacheField name="Dha1_Phe" numFmtId="0">
      <sharedItems containsString="0" containsBlank="1" containsNumber="1" containsInteger="1" minValue="0" maxValue="168"/>
    </cacheField>
    <cacheField name="ErmA_MLS" numFmtId="0">
      <sharedItems containsString="0" containsBlank="1" containsNumber="1" containsInteger="1" minValue="0" maxValue="3" count="4">
        <n v="0"/>
        <n v="1"/>
        <n v="3"/>
        <m/>
      </sharedItems>
    </cacheField>
    <cacheField name="ErmB_MLS" numFmtId="0">
      <sharedItems containsString="0" containsBlank="1" containsNumber="1" containsInteger="1" minValue="0" maxValue="1" count="3">
        <n v="0"/>
        <n v="1"/>
        <m/>
      </sharedItems>
    </cacheField>
    <cacheField name="ErmC_MLS" numFmtId="0">
      <sharedItems containsString="0" containsBlank="1" containsNumber="1" containsInteger="1" minValue="0" maxValue="3" count="4">
        <n v="0"/>
        <n v="1"/>
        <n v="3"/>
        <m/>
      </sharedItems>
    </cacheField>
    <cacheField name="FexA_Phe" numFmtId="0">
      <sharedItems containsString="0" containsBlank="1" containsNumber="1" containsInteger="1" minValue="0" maxValue="5"/>
    </cacheField>
    <cacheField name="FosB_Fcyn" numFmtId="0">
      <sharedItems containsString="0" containsBlank="1" containsNumber="1" containsInteger="1" minValue="0" maxValue="146"/>
    </cacheField>
    <cacheField name="LinB_MLS" numFmtId="0">
      <sharedItems containsString="0" containsBlank="1" containsNumber="1" containsInteger="1" minValue="0" maxValue="2" count="4">
        <n v="0"/>
        <n v="1"/>
        <n v="2"/>
        <m/>
      </sharedItems>
    </cacheField>
    <cacheField name="LsaC_MLS" numFmtId="0">
      <sharedItems containsString="0" containsBlank="1" containsNumber="1" containsInteger="1" minValue="0" maxValue="1" count="3">
        <n v="0"/>
        <n v="1"/>
        <m/>
      </sharedItems>
    </cacheField>
    <cacheField name="MefA_MLS" numFmtId="0">
      <sharedItems containsString="0" containsBlank="1" containsNumber="1" containsInteger="1" minValue="0" maxValue="1" count="3">
        <n v="0"/>
        <n v="1"/>
        <m/>
      </sharedItems>
    </cacheField>
    <cacheField name="MphC_MLS" numFmtId="0">
      <sharedItems containsString="0" containsBlank="1" containsNumber="1" containsInteger="1" minValue="0" maxValue="28" count="4">
        <n v="0"/>
        <n v="1"/>
        <n v="28"/>
        <m/>
      </sharedItems>
    </cacheField>
    <cacheField name="MsrA_MLS" numFmtId="0">
      <sharedItems containsString="0" containsBlank="1" containsNumber="1" containsInteger="1" minValue="0" maxValue="15" count="4">
        <n v="0"/>
        <n v="1"/>
        <n v="15"/>
        <m/>
      </sharedItems>
    </cacheField>
    <cacheField name="MsrD_MLS" numFmtId="0">
      <sharedItems containsString="0" containsBlank="1" containsNumber="1" containsInteger="1" minValue="0" maxValue="1" count="3">
        <n v="0"/>
        <n v="1"/>
        <m/>
      </sharedItems>
    </cacheField>
    <cacheField name="NorA_Flq" numFmtId="0">
      <sharedItems containsString="0" containsBlank="1" containsNumber="1" containsInteger="1" minValue="0" maxValue="191"/>
    </cacheField>
    <cacheField name="OXA060_Bla" numFmtId="0">
      <sharedItems containsString="0" containsBlank="1" containsNumber="1" containsInteger="1" minValue="0" maxValue="1"/>
    </cacheField>
    <cacheField name="PBP1a_Bla" numFmtId="0">
      <sharedItems containsString="0" containsBlank="1" containsNumber="1" containsInteger="1" minValue="0" maxValue="1"/>
    </cacheField>
    <cacheField name="PBP1b_Bla" numFmtId="0">
      <sharedItems containsString="0" containsBlank="1" containsNumber="1" containsInteger="1" minValue="0" maxValue="1"/>
    </cacheField>
    <cacheField name="PenA_Bla" numFmtId="0">
      <sharedItems containsString="0" containsBlank="1" containsNumber="1" containsInteger="1" minValue="0" maxValue="1"/>
    </cacheField>
    <cacheField name="Sat4A_AGly" numFmtId="0">
      <sharedItems containsString="0" containsBlank="1" containsNumber="1" containsInteger="1" minValue="0" maxValue="10"/>
    </cacheField>
    <cacheField name="Spc_AGly" numFmtId="0">
      <sharedItems containsString="0" containsBlank="1" containsNumber="1" containsInteger="1" minValue="0" maxValue="4"/>
    </cacheField>
    <cacheField name="Str_AGly" numFmtId="0">
      <sharedItems containsString="0" containsBlank="1" containsNumber="1" containsInteger="1" minValue="0" maxValue="3"/>
    </cacheField>
    <cacheField name="Tet034_Tet" numFmtId="0">
      <sharedItems containsString="0" containsBlank="1" containsNumber="1" containsInteger="1" minValue="0" maxValue="1"/>
    </cacheField>
    <cacheField name="Tet038_Tet" numFmtId="0">
      <sharedItems containsString="0" containsBlank="1" containsNumber="1" containsInteger="1" minValue="0" maxValue="20"/>
    </cacheField>
    <cacheField name="TetK_Tet" numFmtId="0">
      <sharedItems containsString="0" containsBlank="1" containsNumber="1" containsInteger="1" minValue="0" maxValue="3"/>
    </cacheField>
    <cacheField name="TetL_Tet" numFmtId="0">
      <sharedItems containsString="0" containsBlank="1" containsNumber="1" containsInteger="1" minValue="0" maxValue="7"/>
    </cacheField>
    <cacheField name="TetM_Tet" numFmtId="0">
      <sharedItems containsString="0" containsBlank="1" containsNumber="1" containsInteger="1" minValue="0" maxValue="3"/>
    </cacheField>
    <cacheField name="TetO_Tet" numFmtId="0">
      <sharedItems containsString="0" containsBlank="1" containsNumber="1" containsInteger="1" minValue="0" maxValue="0"/>
    </cacheField>
    <cacheField name="VatD_MLS" numFmtId="0">
      <sharedItems containsString="0" containsBlank="1" containsNumber="1" containsInteger="1" minValue="0" maxValue="0" count="2">
        <n v="0"/>
        <m/>
      </sharedItems>
    </cacheField>
    <cacheField name="VgaA_MLS" numFmtId="0">
      <sharedItems containsString="0" containsBlank="1" containsNumber="1" containsInteger="1" minValue="0" maxValue="2" count="4">
        <n v="0"/>
        <n v="1"/>
        <n v="2"/>
        <m/>
      </sharedItems>
    </cacheField>
    <cacheField name="bacA" numFmtId="0">
      <sharedItems containsString="0" containsBlank="1" containsNumber="1" containsInteger="1" minValue="0" maxValue="1"/>
    </cacheField>
    <cacheField name="ksgA" numFmtId="0">
      <sharedItems containsString="0" containsBlank="1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uckley, Michelle" refreshedDate="45613.299374421294" createdVersion="8" refreshedVersion="8" minRefreshableVersion="3" recordCount="214" xr:uid="{2268551F-B045-E144-95B4-A26ED27A854F}">
  <cacheSource type="worksheet">
    <worksheetSource ref="C1:C1048576" sheet="S. epi vs NAS"/>
  </cacheSource>
  <cacheFields count="1">
    <cacheField name="WGS predicted species" numFmtId="0">
      <sharedItems containsBlank="1" count="17">
        <s v="epidermidis"/>
        <s v="caprae"/>
        <s v="agnetis"/>
        <s v="chromogenes"/>
        <s v="simulans"/>
        <s v="lugdunensis"/>
        <s v="aureus"/>
        <s v="haemolyticus"/>
        <s v="auricularis"/>
        <s v="equorum"/>
        <s v="rostri"/>
        <s v="petrasii"/>
        <s v="xylosus"/>
        <s v="ureilyticus"/>
        <s v="hominis"/>
        <s v="arlettae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uckley, Michelle" refreshedDate="45637.549727199075" createdVersion="8" refreshedVersion="8" minRefreshableVersion="3" recordCount="219" xr:uid="{0A932A2C-01EF-C44D-8115-8178784ECA44}">
  <cacheSource type="worksheet">
    <worksheetSource ref="I1:T1048576" sheet="ARG x MIC data"/>
  </cacheSource>
  <cacheFields count="12">
    <cacheField name="Time point" numFmtId="0">
      <sharedItems containsBlank="1" count="4">
        <s v="DO"/>
        <s v="PF"/>
        <s v="New"/>
        <m/>
      </sharedItems>
    </cacheField>
    <cacheField name="[Sulfa]" numFmtId="0">
      <sharedItems containsBlank="1" containsMixedTypes="1" containsNumber="1" containsInteger="1" minValue="64" maxValue="256"/>
    </cacheField>
    <cacheField name="[Tet]" numFmtId="0">
      <sharedItems containsBlank="1" containsMixedTypes="1" containsNumber="1" containsInteger="1" minValue="2" maxValue="8"/>
    </cacheField>
    <cacheField name="Penicillin AST" numFmtId="0">
      <sharedItems containsBlank="1" containsMixedTypes="1" containsNumber="1" minValue="0.25" maxValue="8"/>
    </cacheField>
    <cacheField name="[Amp]" numFmtId="0">
      <sharedItems containsBlank="1" containsMixedTypes="1" containsNumber="1" minValue="0.25" maxValue="8"/>
    </cacheField>
    <cacheField name="[Ceft]" numFmtId="0">
      <sharedItems containsBlank="1" containsMixedTypes="1" containsNumber="1" containsInteger="1" minValue="1" maxValue="2"/>
    </cacheField>
    <cacheField name="[Ceph]" numFmtId="0">
      <sharedItems containsBlank="1" containsMixedTypes="1" containsNumber="1" containsInteger="1" minValue="16" maxValue="16"/>
    </cacheField>
    <cacheField name="[Ery]" numFmtId="0">
      <sharedItems containsBlank="1" containsMixedTypes="1" containsNumber="1" minValue="0.5" maxValue="4"/>
    </cacheField>
    <cacheField name="[Oxy]" numFmtId="0">
      <sharedItems containsBlank="1" containsMixedTypes="1" containsNumber="1" containsInteger="1" minValue="4" maxValue="4"/>
    </cacheField>
    <cacheField name="[Pen/Novo]" numFmtId="0">
      <sharedItems containsBlank="1"/>
    </cacheField>
    <cacheField name="[Pirl]" numFmtId="0">
      <sharedItems containsBlank="1" containsMixedTypes="1" containsNumber="1" containsInteger="1" minValue="1" maxValue="2"/>
    </cacheField>
    <cacheField name="predicted specie" numFmtId="0">
      <sharedItems containsBlank="1" count="17">
        <s v="epidermidis"/>
        <s v="caprae"/>
        <s v="agnetis"/>
        <s v="chromogenes"/>
        <s v="simulans"/>
        <s v="lugdunensis"/>
        <s v="aureus"/>
        <s v="haemolyticus"/>
        <s v="equorum"/>
        <s v="auricularis"/>
        <s v="rostri"/>
        <s v="petrasii"/>
        <s v="xylosus"/>
        <s v="ureilyticus"/>
        <s v="hominis"/>
        <s v="arlettae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uckley, Michelle" refreshedDate="45638.850820601852" createdVersion="8" refreshedVersion="8" minRefreshableVersion="3" recordCount="211" xr:uid="{0D301193-59C8-8D44-B8B6-FF0FDDDA5F79}">
  <cacheSource type="worksheet">
    <worksheetSource ref="G1:L1048576" sheet="ARG x MIC data"/>
  </cacheSource>
  <cacheFields count="6">
    <cacheField name="Tx" numFmtId="0">
      <sharedItems containsString="0" containsBlank="1" containsNumber="1" containsInteger="1" minValue="1" maxValue="3" count="4">
        <n v="2"/>
        <n v="3"/>
        <n v="1"/>
        <m/>
      </sharedItems>
    </cacheField>
    <cacheField name="Farm" numFmtId="0">
      <sharedItems containsBlank="1"/>
    </cacheField>
    <cacheField name="Time point" numFmtId="0">
      <sharedItems containsBlank="1" count="5">
        <s v="New"/>
        <s v="DO"/>
        <s v="PF"/>
        <s v="Cure"/>
        <m/>
      </sharedItems>
    </cacheField>
    <cacheField name="[Sulfa]" numFmtId="0">
      <sharedItems containsBlank="1" containsMixedTypes="1" containsNumber="1" containsInteger="1" minValue="64" maxValue="256"/>
    </cacheField>
    <cacheField name="[Tet]" numFmtId="0">
      <sharedItems containsBlank="1" containsMixedTypes="1" containsNumber="1" containsInteger="1" minValue="2" maxValue="8"/>
    </cacheField>
    <cacheField name="Penicillin AST" numFmtId="0">
      <sharedItems containsBlank="1" containsMixedTypes="1" containsNumber="1" minValue="0.25" maxValue="8" count="10">
        <s v="&lt;=0.1200"/>
        <n v="0.25"/>
        <n v="2"/>
        <n v="8"/>
        <n v="1"/>
        <s v="&gt;8.0000"/>
        <n v="0.5"/>
        <n v="4"/>
        <m/>
        <s v="Sum of gen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uckley, Michelle" refreshedDate="45638.851217708332" createdVersion="8" refreshedVersion="8" minRefreshableVersion="3" recordCount="211" xr:uid="{3FD2DE5A-863F-4847-BE47-438C3D47341A}">
  <cacheSource type="worksheet">
    <worksheetSource ref="G1:M1048576" sheet="ARG x MIC data"/>
  </cacheSource>
  <cacheFields count="7">
    <cacheField name="Tx" numFmtId="0">
      <sharedItems containsString="0" containsBlank="1" containsNumber="1" containsInteger="1" minValue="1" maxValue="3" count="4">
        <n v="2"/>
        <n v="3"/>
        <n v="1"/>
        <m/>
      </sharedItems>
    </cacheField>
    <cacheField name="Farm" numFmtId="0">
      <sharedItems containsBlank="1"/>
    </cacheField>
    <cacheField name="Time point" numFmtId="0">
      <sharedItems containsBlank="1" count="5">
        <s v="New"/>
        <s v="DO"/>
        <s v="PF"/>
        <s v="Cure"/>
        <m/>
      </sharedItems>
    </cacheField>
    <cacheField name="[Sulfa]" numFmtId="0">
      <sharedItems containsBlank="1" containsMixedTypes="1" containsNumber="1" containsInteger="1" minValue="64" maxValue="256"/>
    </cacheField>
    <cacheField name="[Tet]" numFmtId="0">
      <sharedItems containsBlank="1" containsMixedTypes="1" containsNumber="1" containsInteger="1" minValue="2" maxValue="8"/>
    </cacheField>
    <cacheField name="Penicillin AST" numFmtId="0">
      <sharedItems containsBlank="1" containsMixedTypes="1" containsNumber="1" minValue="0.25" maxValue="8"/>
    </cacheField>
    <cacheField name="[Amp]" numFmtId="0">
      <sharedItems containsBlank="1" containsMixedTypes="1" containsNumber="1" minValue="0.25" maxValue="8" count="7">
        <s v="&lt;=0.1200"/>
        <n v="0.25"/>
        <n v="0.5"/>
        <n v="1"/>
        <n v="8"/>
        <n v="2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uckley, Michelle" refreshedDate="45638.85147303241" createdVersion="8" refreshedVersion="8" minRefreshableVersion="3" recordCount="211" xr:uid="{F598516E-1A67-8E48-9086-5E481C2C9C3A}">
  <cacheSource type="worksheet">
    <worksheetSource ref="G1:N1048576" sheet="ARG x MIC data"/>
  </cacheSource>
  <cacheFields count="8">
    <cacheField name="Tx" numFmtId="0">
      <sharedItems containsString="0" containsBlank="1" containsNumber="1" containsInteger="1" minValue="1" maxValue="3" count="4">
        <n v="2"/>
        <n v="3"/>
        <n v="1"/>
        <m/>
      </sharedItems>
    </cacheField>
    <cacheField name="Farm" numFmtId="0">
      <sharedItems containsBlank="1"/>
    </cacheField>
    <cacheField name="Time point" numFmtId="0">
      <sharedItems containsBlank="1" count="5">
        <s v="New"/>
        <s v="DO"/>
        <s v="PF"/>
        <s v="Cure"/>
        <m/>
      </sharedItems>
    </cacheField>
    <cacheField name="[Sulfa]" numFmtId="0">
      <sharedItems containsBlank="1" containsMixedTypes="1" containsNumber="1" containsInteger="1" minValue="64" maxValue="256"/>
    </cacheField>
    <cacheField name="[Tet]" numFmtId="0">
      <sharedItems containsBlank="1" containsMixedTypes="1" containsNumber="1" containsInteger="1" minValue="2" maxValue="8"/>
    </cacheField>
    <cacheField name="Penicillin AST" numFmtId="0">
      <sharedItems containsBlank="1" containsMixedTypes="1" containsNumber="1" minValue="0.25" maxValue="8"/>
    </cacheField>
    <cacheField name="[Amp]" numFmtId="0">
      <sharedItems containsBlank="1" containsMixedTypes="1" containsNumber="1" minValue="0.25" maxValue="8"/>
    </cacheField>
    <cacheField name="[Ceft]" numFmtId="0">
      <sharedItems containsBlank="1" containsMixedTypes="1" containsNumber="1" containsInteger="1" minValue="1" maxValue="2" count="5">
        <s v="&lt;=0.5000"/>
        <n v="1"/>
        <s v="&gt;4.0000"/>
        <n v="2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uckley, Michelle" refreshedDate="45638.851732060182" createdVersion="8" refreshedVersion="8" minRefreshableVersion="3" recordCount="211" xr:uid="{5BE9E174-98BB-E541-BA11-097EC7F68142}">
  <cacheSource type="worksheet">
    <worksheetSource ref="G1:O1048576" sheet="ARG x MIC data"/>
  </cacheSource>
  <cacheFields count="9">
    <cacheField name="Tx" numFmtId="0">
      <sharedItems containsString="0" containsBlank="1" containsNumber="1" containsInteger="1" minValue="1" maxValue="3" count="4">
        <n v="2"/>
        <n v="3"/>
        <n v="1"/>
        <m/>
      </sharedItems>
    </cacheField>
    <cacheField name="Farm" numFmtId="0">
      <sharedItems containsBlank="1"/>
    </cacheField>
    <cacheField name="Time point" numFmtId="0">
      <sharedItems containsBlank="1" count="5">
        <s v="New"/>
        <s v="DO"/>
        <s v="PF"/>
        <s v="Cure"/>
        <m/>
      </sharedItems>
    </cacheField>
    <cacheField name="[Sulfa]" numFmtId="0">
      <sharedItems containsBlank="1" containsMixedTypes="1" containsNumber="1" containsInteger="1" minValue="64" maxValue="256"/>
    </cacheField>
    <cacheField name="[Tet]" numFmtId="0">
      <sharedItems containsBlank="1" containsMixedTypes="1" containsNumber="1" containsInteger="1" minValue="2" maxValue="8"/>
    </cacheField>
    <cacheField name="Penicillin AST" numFmtId="0">
      <sharedItems containsBlank="1" containsMixedTypes="1" containsNumber="1" minValue="0.25" maxValue="8"/>
    </cacheField>
    <cacheField name="[Amp]" numFmtId="0">
      <sharedItems containsBlank="1" containsMixedTypes="1" containsNumber="1" minValue="0.25" maxValue="8"/>
    </cacheField>
    <cacheField name="[Ceft]" numFmtId="0">
      <sharedItems containsBlank="1" containsMixedTypes="1" containsNumber="1" containsInteger="1" minValue="1" maxValue="2"/>
    </cacheField>
    <cacheField name="[Ceph]" numFmtId="0">
      <sharedItems containsBlank="1" containsMixedTypes="1" containsNumber="1" containsInteger="1" minValue="16" maxValue="16" count="3">
        <s v="&lt;=2.0000"/>
        <n v="16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uckley, Michelle" refreshedDate="45638.852006597219" createdVersion="8" refreshedVersion="8" minRefreshableVersion="3" recordCount="211" xr:uid="{69743588-5D37-0741-884C-9CB4F0044839}">
  <cacheSource type="worksheet">
    <worksheetSource ref="G1:P1048576" sheet="ARG x MIC data"/>
  </cacheSource>
  <cacheFields count="10">
    <cacheField name="Tx" numFmtId="0">
      <sharedItems containsString="0" containsBlank="1" containsNumber="1" containsInteger="1" minValue="1" maxValue="3" count="4">
        <n v="2"/>
        <n v="3"/>
        <n v="1"/>
        <m/>
      </sharedItems>
    </cacheField>
    <cacheField name="Farm" numFmtId="0">
      <sharedItems containsBlank="1"/>
    </cacheField>
    <cacheField name="Time point" numFmtId="0">
      <sharedItems containsBlank="1" count="5">
        <s v="New"/>
        <s v="DO"/>
        <s v="PF"/>
        <s v="Cure"/>
        <m/>
      </sharedItems>
    </cacheField>
    <cacheField name="[Sulfa]" numFmtId="0">
      <sharedItems containsBlank="1" containsMixedTypes="1" containsNumber="1" containsInteger="1" minValue="64" maxValue="256"/>
    </cacheField>
    <cacheField name="[Tet]" numFmtId="0">
      <sharedItems containsBlank="1" containsMixedTypes="1" containsNumber="1" containsInteger="1" minValue="2" maxValue="8"/>
    </cacheField>
    <cacheField name="Penicillin AST" numFmtId="0">
      <sharedItems containsBlank="1" containsMixedTypes="1" containsNumber="1" minValue="0.25" maxValue="8"/>
    </cacheField>
    <cacheField name="[Amp]" numFmtId="0">
      <sharedItems containsBlank="1" containsMixedTypes="1" containsNumber="1" minValue="0.25" maxValue="8"/>
    </cacheField>
    <cacheField name="[Ceft]" numFmtId="0">
      <sharedItems containsBlank="1" containsMixedTypes="1" containsNumber="1" containsInteger="1" minValue="1" maxValue="2"/>
    </cacheField>
    <cacheField name="[Ceph]" numFmtId="0">
      <sharedItems containsBlank="1" containsMixedTypes="1" containsNumber="1" containsInteger="1" minValue="16" maxValue="16"/>
    </cacheField>
    <cacheField name="[Ery]" numFmtId="0">
      <sharedItems containsBlank="1" containsMixedTypes="1" containsNumber="1" minValue="0.5" maxValue="4" count="6">
        <s v="&lt;=0.2500"/>
        <n v="0.5"/>
        <n v="4"/>
        <n v="1"/>
        <s v="&gt;4.000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uckley, Michelle" refreshedDate="45638.852382638892" createdVersion="8" refreshedVersion="8" minRefreshableVersion="3" recordCount="211" xr:uid="{B5388F99-F13A-6F43-A810-051E40A84F7C}">
  <cacheSource type="worksheet">
    <worksheetSource ref="G1:Q1048576" sheet="ARG x MIC data"/>
  </cacheSource>
  <cacheFields count="11">
    <cacheField name="Tx" numFmtId="0">
      <sharedItems containsString="0" containsBlank="1" containsNumber="1" containsInteger="1" minValue="1" maxValue="3" count="4">
        <n v="2"/>
        <n v="3"/>
        <n v="1"/>
        <m/>
      </sharedItems>
    </cacheField>
    <cacheField name="Farm" numFmtId="0">
      <sharedItems containsBlank="1"/>
    </cacheField>
    <cacheField name="Time point" numFmtId="0">
      <sharedItems containsBlank="1" count="5">
        <s v="New"/>
        <s v="DO"/>
        <s v="PF"/>
        <s v="Cure"/>
        <m/>
      </sharedItems>
    </cacheField>
    <cacheField name="[Sulfa]" numFmtId="0">
      <sharedItems containsBlank="1" containsMixedTypes="1" containsNumber="1" containsInteger="1" minValue="64" maxValue="256"/>
    </cacheField>
    <cacheField name="[Tet]" numFmtId="0">
      <sharedItems containsBlank="1" containsMixedTypes="1" containsNumber="1" containsInteger="1" minValue="2" maxValue="8"/>
    </cacheField>
    <cacheField name="Penicillin AST" numFmtId="0">
      <sharedItems containsBlank="1" containsMixedTypes="1" containsNumber="1" minValue="0.25" maxValue="8"/>
    </cacheField>
    <cacheField name="[Amp]" numFmtId="0">
      <sharedItems containsBlank="1" containsMixedTypes="1" containsNumber="1" minValue="0.25" maxValue="8"/>
    </cacheField>
    <cacheField name="[Ceft]" numFmtId="0">
      <sharedItems containsBlank="1" containsMixedTypes="1" containsNumber="1" containsInteger="1" minValue="1" maxValue="2"/>
    </cacheField>
    <cacheField name="[Ceph]" numFmtId="0">
      <sharedItems containsBlank="1" containsMixedTypes="1" containsNumber="1" containsInteger="1" minValue="16" maxValue="16"/>
    </cacheField>
    <cacheField name="[Ery]" numFmtId="0">
      <sharedItems containsBlank="1" containsMixedTypes="1" containsNumber="1" minValue="0.5" maxValue="4"/>
    </cacheField>
    <cacheField name="[Oxy]" numFmtId="0">
      <sharedItems containsBlank="1" containsMixedTypes="1" containsNumber="1" containsInteger="1" minValue="4" maxValue="4" count="3">
        <s v="&lt;=2.0000"/>
        <n v="4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uckley, Michelle" refreshedDate="45638.852589467591" createdVersion="8" refreshedVersion="8" minRefreshableVersion="3" recordCount="211" xr:uid="{115EAF4D-6AA7-1145-ADAE-E2F32F280606}">
  <cacheSource type="worksheet">
    <worksheetSource ref="G1:R1048576" sheet="ARG x MIC data"/>
  </cacheSource>
  <cacheFields count="12">
    <cacheField name="Tx" numFmtId="0">
      <sharedItems containsString="0" containsBlank="1" containsNumber="1" containsInteger="1" minValue="1" maxValue="3" count="4">
        <n v="2"/>
        <n v="3"/>
        <n v="1"/>
        <m/>
      </sharedItems>
    </cacheField>
    <cacheField name="Farm" numFmtId="0">
      <sharedItems containsBlank="1"/>
    </cacheField>
    <cacheField name="Time point" numFmtId="0">
      <sharedItems containsBlank="1" count="5">
        <s v="New"/>
        <s v="DO"/>
        <s v="PF"/>
        <s v="Cure"/>
        <m/>
      </sharedItems>
    </cacheField>
    <cacheField name="[Sulfa]" numFmtId="0">
      <sharedItems containsBlank="1" containsMixedTypes="1" containsNumber="1" containsInteger="1" minValue="64" maxValue="256"/>
    </cacheField>
    <cacheField name="[Tet]" numFmtId="0">
      <sharedItems containsBlank="1" containsMixedTypes="1" containsNumber="1" containsInteger="1" minValue="2" maxValue="8"/>
    </cacheField>
    <cacheField name="Penicillin AST" numFmtId="0">
      <sharedItems containsBlank="1" containsMixedTypes="1" containsNumber="1" minValue="0.25" maxValue="8"/>
    </cacheField>
    <cacheField name="[Amp]" numFmtId="0">
      <sharedItems containsBlank="1" containsMixedTypes="1" containsNumber="1" minValue="0.25" maxValue="8"/>
    </cacheField>
    <cacheField name="[Ceft]" numFmtId="0">
      <sharedItems containsBlank="1" containsMixedTypes="1" containsNumber="1" containsInteger="1" minValue="1" maxValue="2"/>
    </cacheField>
    <cacheField name="[Ceph]" numFmtId="0">
      <sharedItems containsBlank="1" containsMixedTypes="1" containsNumber="1" containsInteger="1" minValue="16" maxValue="16"/>
    </cacheField>
    <cacheField name="[Ery]" numFmtId="0">
      <sharedItems containsBlank="1" containsMixedTypes="1" containsNumber="1" minValue="0.5" maxValue="4"/>
    </cacheField>
    <cacheField name="[Oxy]" numFmtId="0">
      <sharedItems containsBlank="1" containsMixedTypes="1" containsNumber="1" containsInteger="1" minValue="4" maxValue="4"/>
    </cacheField>
    <cacheField name="[Pen/Novo]" numFmtId="0">
      <sharedItems containsBlank="1" count="2">
        <s v="&lt;=1.000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uckley, Michelle" refreshedDate="45638.852803472226" createdVersion="8" refreshedVersion="8" minRefreshableVersion="3" recordCount="211" xr:uid="{496C926F-FE1E-AE4F-804F-67E1A0FB9566}">
  <cacheSource type="worksheet">
    <worksheetSource ref="G1:S1048576" sheet="ARG x MIC data"/>
  </cacheSource>
  <cacheFields count="13">
    <cacheField name="Tx" numFmtId="0">
      <sharedItems containsString="0" containsBlank="1" containsNumber="1" containsInteger="1" minValue="1" maxValue="3" count="4">
        <n v="2"/>
        <n v="3"/>
        <n v="1"/>
        <m/>
      </sharedItems>
    </cacheField>
    <cacheField name="Farm" numFmtId="0">
      <sharedItems containsBlank="1"/>
    </cacheField>
    <cacheField name="Time point" numFmtId="0">
      <sharedItems containsBlank="1" count="5">
        <s v="New"/>
        <s v="DO"/>
        <s v="PF"/>
        <s v="Cure"/>
        <m/>
      </sharedItems>
    </cacheField>
    <cacheField name="[Sulfa]" numFmtId="0">
      <sharedItems containsBlank="1" containsMixedTypes="1" containsNumber="1" containsInteger="1" minValue="64" maxValue="256"/>
    </cacheField>
    <cacheField name="[Tet]" numFmtId="0">
      <sharedItems containsBlank="1" containsMixedTypes="1" containsNumber="1" containsInteger="1" minValue="2" maxValue="8"/>
    </cacheField>
    <cacheField name="Penicillin AST" numFmtId="0">
      <sharedItems containsBlank="1" containsMixedTypes="1" containsNumber="1" minValue="0.25" maxValue="8"/>
    </cacheField>
    <cacheField name="[Amp]" numFmtId="0">
      <sharedItems containsBlank="1" containsMixedTypes="1" containsNumber="1" minValue="0.25" maxValue="8"/>
    </cacheField>
    <cacheField name="[Ceft]" numFmtId="0">
      <sharedItems containsBlank="1" containsMixedTypes="1" containsNumber="1" containsInteger="1" minValue="1" maxValue="2"/>
    </cacheField>
    <cacheField name="[Ceph]" numFmtId="0">
      <sharedItems containsBlank="1" containsMixedTypes="1" containsNumber="1" containsInteger="1" minValue="16" maxValue="16"/>
    </cacheField>
    <cacheField name="[Ery]" numFmtId="0">
      <sharedItems containsBlank="1" containsMixedTypes="1" containsNumber="1" minValue="0.5" maxValue="4"/>
    </cacheField>
    <cacheField name="[Oxy]" numFmtId="0">
      <sharedItems containsBlank="1" containsMixedTypes="1" containsNumber="1" containsInteger="1" minValue="4" maxValue="4"/>
    </cacheField>
    <cacheField name="[Pen/Novo]" numFmtId="0">
      <sharedItems containsBlank="1"/>
    </cacheField>
    <cacheField name="[Pirl]" numFmtId="0">
      <sharedItems containsBlank="1" containsMixedTypes="1" containsNumber="1" containsInteger="1" minValue="1" maxValue="2" count="5">
        <s v="&lt;=0.5000"/>
        <s v="&gt;4.0000"/>
        <n v="1"/>
        <n v="2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uckley, Michelle" refreshedDate="45638.853357523149" createdVersion="8" refreshedVersion="8" minRefreshableVersion="3" recordCount="211" xr:uid="{BFC3CB34-88D0-CA41-BDAA-2798F726BF09}">
  <cacheSource type="worksheet">
    <worksheetSource ref="G1:S1048576" sheet="ARG x MIC data"/>
  </cacheSource>
  <cacheFields count="13">
    <cacheField name="Tx" numFmtId="0">
      <sharedItems containsString="0" containsBlank="1" containsNumber="1" containsInteger="1" minValue="1" maxValue="3" count="4">
        <n v="2"/>
        <n v="3"/>
        <n v="1"/>
        <m/>
      </sharedItems>
    </cacheField>
    <cacheField name="Farm" numFmtId="0">
      <sharedItems containsBlank="1"/>
    </cacheField>
    <cacheField name="Time point" numFmtId="0">
      <sharedItems containsBlank="1" count="5">
        <s v="New"/>
        <s v="DO"/>
        <s v="PF"/>
        <s v="Cure"/>
        <m/>
      </sharedItems>
    </cacheField>
    <cacheField name="[Sulfa]" numFmtId="0">
      <sharedItems containsBlank="1" containsMixedTypes="1" containsNumber="1" containsInteger="1" minValue="64" maxValue="256"/>
    </cacheField>
    <cacheField name="[Tet]" numFmtId="0">
      <sharedItems containsBlank="1" containsMixedTypes="1" containsNumber="1" containsInteger="1" minValue="2" maxValue="8" count="6">
        <n v="2"/>
        <s v="&lt;=1.0000"/>
        <n v="4"/>
        <s v="&gt;8.0000"/>
        <n v="8"/>
        <m/>
      </sharedItems>
    </cacheField>
    <cacheField name="Penicillin AST" numFmtId="0">
      <sharedItems containsBlank="1" containsMixedTypes="1" containsNumber="1" minValue="0.25" maxValue="8"/>
    </cacheField>
    <cacheField name="[Amp]" numFmtId="0">
      <sharedItems containsBlank="1" containsMixedTypes="1" containsNumber="1" minValue="0.25" maxValue="8"/>
    </cacheField>
    <cacheField name="[Ceft]" numFmtId="0">
      <sharedItems containsBlank="1" containsMixedTypes="1" containsNumber="1" containsInteger="1" minValue="1" maxValue="2"/>
    </cacheField>
    <cacheField name="[Ceph]" numFmtId="0">
      <sharedItems containsBlank="1" containsMixedTypes="1" containsNumber="1" containsInteger="1" minValue="16" maxValue="16"/>
    </cacheField>
    <cacheField name="[Ery]" numFmtId="0">
      <sharedItems containsBlank="1" containsMixedTypes="1" containsNumber="1" minValue="0.5" maxValue="4"/>
    </cacheField>
    <cacheField name="[Oxy]" numFmtId="0">
      <sharedItems containsBlank="1" containsMixedTypes="1" containsNumber="1" containsInteger="1" minValue="4" maxValue="4"/>
    </cacheField>
    <cacheField name="[Pen/Novo]" numFmtId="0">
      <sharedItems containsBlank="1"/>
    </cacheField>
    <cacheField name="[Pirl]" numFmtId="0">
      <sharedItems containsBlank="1" containsMixedTypes="1" containsNumber="1" containsInteger="1" minValue="1" maxValue="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uckley, Michelle" refreshedDate="45638.859681828704" createdVersion="8" refreshedVersion="8" minRefreshableVersion="3" recordCount="211" xr:uid="{28D5CAD6-D2F5-AC4F-B095-45855C8D0900}">
  <cacheSource type="worksheet">
    <worksheetSource ref="G1:J1048576" sheet="ARG x MIC data"/>
  </cacheSource>
  <cacheFields count="4">
    <cacheField name="Tx" numFmtId="0">
      <sharedItems containsString="0" containsBlank="1" containsNumber="1" containsInteger="1" minValue="1" maxValue="3" count="4">
        <n v="2"/>
        <n v="3"/>
        <n v="1"/>
        <m/>
      </sharedItems>
    </cacheField>
    <cacheField name="Farm" numFmtId="0">
      <sharedItems containsBlank="1"/>
    </cacheField>
    <cacheField name="Time point" numFmtId="0">
      <sharedItems containsBlank="1" count="5">
        <s v="New"/>
        <s v="DO"/>
        <s v="PF"/>
        <s v="Cure"/>
        <m/>
      </sharedItems>
    </cacheField>
    <cacheField name="[Sulfa]" numFmtId="0">
      <sharedItems containsBlank="1" containsMixedTypes="1" containsNumber="1" containsInteger="1" minValue="64" maxValue="256" count="6">
        <s v="&gt;256.0000"/>
        <n v="128"/>
        <s v="&lt;=32.0000"/>
        <n v="64"/>
        <n v="256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uckley, Michelle" refreshedDate="45647.582037499997" createdVersion="8" refreshedVersion="8" minRefreshableVersion="3" recordCount="157" xr:uid="{04086C16-CA24-5042-B2F1-946DFEE70276}">
  <cacheSource type="worksheet">
    <worksheetSource ref="H1:H1048576" sheet="DO &amp; PK AST "/>
  </cacheSource>
  <cacheFields count="1">
    <cacheField name="Treatment" numFmtId="0">
      <sharedItems containsBlank="1" count="4">
        <s v="NT"/>
        <m/>
        <s v="CLOX"/>
        <s v="CEPH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uckley, Michelle" refreshedDate="45659.555090162037" createdVersion="8" refreshedVersion="8" minRefreshableVersion="3" recordCount="214" xr:uid="{7FC09D3B-4959-0F4D-A821-7AF3DE945A9A}">
  <cacheSource type="worksheet">
    <worksheetSource ref="D1:F1048576" sheet="S. epi vs NAS"/>
  </cacheSource>
  <cacheFields count="3">
    <cacheField name="S. epi or no?" numFmtId="0">
      <sharedItems containsBlank="1" count="3">
        <s v="S. epidermidis"/>
        <s v="NAS"/>
        <m/>
      </sharedItems>
    </cacheField>
    <cacheField name="BlaZ_Bla" numFmtId="0">
      <sharedItems containsString="0" containsBlank="1" containsNumber="1" containsInteger="1" minValue="0" maxValue="1" count="3">
        <n v="0"/>
        <n v="1"/>
        <m/>
      </sharedItems>
    </cacheField>
    <cacheField name="Penicillin AST" numFmtId="0">
      <sharedItems containsBlank="1" containsMixedTypes="1" containsNumber="1" minValue="0.25" maxValue="8" count="10">
        <s v=" &lt;=0.1200"/>
        <n v="0.25"/>
        <n v="0.5"/>
        <n v="2"/>
        <n v="1"/>
        <n v="8"/>
        <e v="#N/A"/>
        <n v="4"/>
        <s v=" &gt;8.000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uckley, Michelle" refreshedDate="45666.34086689815" createdVersion="8" refreshedVersion="8" minRefreshableVersion="3" recordCount="210" xr:uid="{730B519E-3DFB-394E-A519-17A3B5349325}">
  <cacheSource type="worksheet">
    <worksheetSource ref="G1:I1048576" sheet="ARG x MIC data"/>
  </cacheSource>
  <cacheFields count="3">
    <cacheField name="Tx" numFmtId="0">
      <sharedItems containsString="0" containsBlank="1" containsNumber="1" containsInteger="1" minValue="1" maxValue="3" count="4">
        <n v="3"/>
        <n v="2"/>
        <n v="1"/>
        <m/>
      </sharedItems>
    </cacheField>
    <cacheField name="Farm" numFmtId="0">
      <sharedItems containsBlank="1"/>
    </cacheField>
    <cacheField name="Time point" numFmtId="0">
      <sharedItems containsBlank="1" count="5">
        <s v="DO"/>
        <m/>
        <s v="Cure"/>
        <s v="New"/>
        <s v="PF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uckley, Michelle" refreshedDate="45666.352863657405" createdVersion="8" refreshedVersion="8" minRefreshableVersion="3" recordCount="210" xr:uid="{D1BC2A6F-3D9F-6D45-BC77-C14638BBBF4E}">
  <cacheSource type="worksheet">
    <worksheetSource ref="F1:I1048576" sheet="ARG x MIC data"/>
  </cacheSource>
  <cacheFields count="4">
    <cacheField name="Cultureresult" numFmtId="0">
      <sharedItems containsBlank="1" count="21">
        <s v="epidermidis"/>
        <s v="caprae"/>
        <s v="hyicus"/>
        <s v="chromogenes"/>
        <s v="simulans"/>
        <s v="lugdenensis"/>
        <s v="No Growth"/>
        <s v="haemolyticus"/>
        <s v="equorum"/>
        <s v="Streptococcus sp."/>
        <s v="rostri"/>
        <s v="petrasii"/>
        <s v="sciuri"/>
        <s v="xylosus"/>
        <s v="ureilyticus"/>
        <s v="hominis"/>
        <s v="warneri"/>
        <s v="auricularis"/>
        <m/>
        <s v="NAS" u="1"/>
        <s v="Missed on PK" u="1"/>
      </sharedItems>
    </cacheField>
    <cacheField name="Tx" numFmtId="0">
      <sharedItems containsString="0" containsBlank="1" containsNumber="1" containsInteger="1" minValue="1" maxValue="3" count="4">
        <n v="3"/>
        <n v="2"/>
        <n v="1"/>
        <m/>
      </sharedItems>
    </cacheField>
    <cacheField name="Farm" numFmtId="0">
      <sharedItems containsBlank="1"/>
    </cacheField>
    <cacheField name="Time point" numFmtId="0">
      <sharedItems containsBlank="1" count="5">
        <s v="DO"/>
        <m/>
        <s v="Cure"/>
        <s v="New"/>
        <s v="PF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uckley, Michelle" refreshedDate="45666.907734143519" createdVersion="8" refreshedVersion="8" minRefreshableVersion="3" recordCount="303" xr:uid="{B72E3B92-6973-A54D-828D-DD42EFC2F59A}">
  <cacheSource type="worksheet">
    <worksheetSource ref="C2:Q1048576" sheet="AST"/>
  </cacheSource>
  <cacheFields count="15">
    <cacheField name="CA" numFmtId="0">
      <sharedItems containsBlank="1" count="4">
        <s v="CA"/>
        <s v="IA"/>
        <s v="WI"/>
        <m/>
      </sharedItems>
    </cacheField>
    <cacheField name="2" numFmtId="0">
      <sharedItems containsString="0" containsBlank="1" containsNumber="1" containsInteger="1" minValue="1" maxValue="3" count="4">
        <n v="2"/>
        <n v="1"/>
        <n v="3"/>
        <m/>
      </sharedItems>
    </cacheField>
    <cacheField name="epidermidis" numFmtId="0">
      <sharedItems containsBlank="1"/>
    </cacheField>
    <cacheField name="NC" numFmtId="0">
      <sharedItems containsBlank="1"/>
    </cacheField>
    <cacheField name="DO" numFmtId="0">
      <sharedItems containsBlank="1" count="5">
        <s v="PF"/>
        <s v="New"/>
        <s v="DO"/>
        <s v="Cure"/>
        <m/>
      </sharedItems>
    </cacheField>
    <cacheField name="DO2" numFmtId="0">
      <sharedItems containsBlank="1"/>
    </cacheField>
    <cacheField name="L" numFmtId="0">
      <sharedItems containsBlank="1"/>
    </cacheField>
    <cacheField name="1" numFmtId="0">
      <sharedItems containsBlank="1" containsMixedTypes="1" containsNumber="1" minValue="1" maxValue="130"/>
    </cacheField>
    <cacheField name="&lt;=0.1200" numFmtId="0">
      <sharedItems containsBlank="1" containsMixedTypes="1" containsNumber="1" minValue="0.25" maxValue="8"/>
    </cacheField>
    <cacheField name="&lt;=0.5000" numFmtId="0">
      <sharedItems containsBlank="1" containsMixedTypes="1" containsNumber="1" containsInteger="1" minValue="1" maxValue="4"/>
    </cacheField>
    <cacheField name=" &lt;=2.0000" numFmtId="0">
      <sharedItems containsBlank="1" containsMixedTypes="1" containsNumber="1" containsInteger="1" minValue="16" maxValue="16"/>
    </cacheField>
    <cacheField name="&lt;=0.2500" numFmtId="0">
      <sharedItems containsBlank="1" containsMixedTypes="1" containsNumber="1" minValue="0.5" maxValue="4"/>
    </cacheField>
    <cacheField name="&lt;=2.0000" numFmtId="0">
      <sharedItems containsBlank="1" containsMixedTypes="1" containsNumber="1" containsInteger="1" minValue="4" maxValue="4"/>
    </cacheField>
    <cacheField name="0.25" numFmtId="0">
      <sharedItems containsBlank="1" containsMixedTypes="1" containsNumber="1" minValue="0.25" maxValue="8"/>
    </cacheField>
    <cacheField name="&lt;=1.0000" numFmtId="0">
      <sharedItems containsBlank="1" containsMixedTypes="1" containsNumber="1" containsInteger="1" minValue="4" maxValue="4" count="3">
        <s v="&lt;=1.0000"/>
        <n v="4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uckley, Michelle" refreshedDate="45666.909440625001" createdVersion="8" refreshedVersion="8" minRefreshableVersion="3" recordCount="303" xr:uid="{B8A59005-CAE4-5E42-B0E9-6B399E964808}">
  <cacheSource type="worksheet">
    <worksheetSource ref="C2:R1048576" sheet="AST"/>
  </cacheSource>
  <cacheFields count="16">
    <cacheField name="CA" numFmtId="0">
      <sharedItems containsBlank="1" count="4">
        <s v="CA"/>
        <s v="IA"/>
        <s v="WI"/>
        <m/>
      </sharedItems>
    </cacheField>
    <cacheField name="2" numFmtId="0">
      <sharedItems containsString="0" containsBlank="1" containsNumber="1" containsInteger="1" minValue="1" maxValue="3" count="4">
        <n v="2"/>
        <n v="1"/>
        <n v="3"/>
        <m/>
      </sharedItems>
    </cacheField>
    <cacheField name="epidermidis" numFmtId="0">
      <sharedItems containsBlank="1"/>
    </cacheField>
    <cacheField name="NC" numFmtId="0">
      <sharedItems containsBlank="1"/>
    </cacheField>
    <cacheField name="DO" numFmtId="0">
      <sharedItems containsBlank="1" count="5">
        <s v="PF"/>
        <s v="New"/>
        <s v="DO"/>
        <s v="Cure"/>
        <m/>
      </sharedItems>
    </cacheField>
    <cacheField name="DO2" numFmtId="0">
      <sharedItems containsBlank="1"/>
    </cacheField>
    <cacheField name="L" numFmtId="0">
      <sharedItems containsBlank="1"/>
    </cacheField>
    <cacheField name="1" numFmtId="0">
      <sharedItems containsBlank="1" containsMixedTypes="1" containsNumber="1" minValue="1" maxValue="130"/>
    </cacheField>
    <cacheField name="&lt;=0.1200" numFmtId="0">
      <sharedItems containsBlank="1" containsMixedTypes="1" containsNumber="1" minValue="0.25" maxValue="8"/>
    </cacheField>
    <cacheField name="&lt;=0.5000" numFmtId="0">
      <sharedItems containsBlank="1" containsMixedTypes="1" containsNumber="1" containsInteger="1" minValue="1" maxValue="4"/>
    </cacheField>
    <cacheField name=" &lt;=2.0000" numFmtId="0">
      <sharedItems containsBlank="1" containsMixedTypes="1" containsNumber="1" containsInteger="1" minValue="16" maxValue="16"/>
    </cacheField>
    <cacheField name="&lt;=0.2500" numFmtId="0">
      <sharedItems containsBlank="1" containsMixedTypes="1" containsNumber="1" minValue="0.5" maxValue="4"/>
    </cacheField>
    <cacheField name="&lt;=2.0000" numFmtId="0">
      <sharedItems containsBlank="1" containsMixedTypes="1" containsNumber="1" containsInteger="1" minValue="4" maxValue="4"/>
    </cacheField>
    <cacheField name="0.25" numFmtId="0">
      <sharedItems containsBlank="1" containsMixedTypes="1" containsNumber="1" minValue="0.25" maxValue="8"/>
    </cacheField>
    <cacheField name="&lt;=1.0000" numFmtId="0">
      <sharedItems containsBlank="1" containsMixedTypes="1" containsNumber="1" containsInteger="1" minValue="4" maxValue="4"/>
    </cacheField>
    <cacheField name="&lt;=0.50002" numFmtId="0">
      <sharedItems containsBlank="1" containsMixedTypes="1" containsNumber="1" containsInteger="1" minValue="1" maxValue="4" count="6">
        <s v="&lt;=0.5000"/>
        <n v="1"/>
        <s v="&gt;4.0000"/>
        <n v="2"/>
        <n v="4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uckley, Michelle" refreshedDate="45666.91543587963" createdVersion="8" refreshedVersion="8" minRefreshableVersion="3" recordCount="303" xr:uid="{113352B0-4699-A24D-8808-1BEADDF0936B}">
  <cacheSource type="worksheet">
    <worksheetSource ref="C2:S1048576" sheet="AST"/>
  </cacheSource>
  <cacheFields count="17">
    <cacheField name="CA" numFmtId="0">
      <sharedItems containsBlank="1" count="4">
        <s v="CA"/>
        <s v="IA"/>
        <s v="WI"/>
        <m/>
      </sharedItems>
    </cacheField>
    <cacheField name="2" numFmtId="0">
      <sharedItems containsString="0" containsBlank="1" containsNumber="1" containsInteger="1" minValue="1" maxValue="3" count="4">
        <n v="2"/>
        <n v="1"/>
        <n v="3"/>
        <m/>
      </sharedItems>
    </cacheField>
    <cacheField name="epidermidis" numFmtId="0">
      <sharedItems containsBlank="1"/>
    </cacheField>
    <cacheField name="NC" numFmtId="0">
      <sharedItems containsBlank="1"/>
    </cacheField>
    <cacheField name="DO" numFmtId="0">
      <sharedItems containsBlank="1" count="5">
        <s v="PF"/>
        <s v="New"/>
        <s v="DO"/>
        <s v="Cure"/>
        <m/>
      </sharedItems>
    </cacheField>
    <cacheField name="DO2" numFmtId="0">
      <sharedItems containsBlank="1"/>
    </cacheField>
    <cacheField name="L" numFmtId="0">
      <sharedItems containsBlank="1"/>
    </cacheField>
    <cacheField name="1" numFmtId="0">
      <sharedItems containsBlank="1" containsMixedTypes="1" containsNumber="1" minValue="1" maxValue="130"/>
    </cacheField>
    <cacheField name="&lt;=0.1200" numFmtId="0">
      <sharedItems containsBlank="1" containsMixedTypes="1" containsNumber="1" minValue="0.25" maxValue="8"/>
    </cacheField>
    <cacheField name="&lt;=0.5000" numFmtId="0">
      <sharedItems containsBlank="1" containsMixedTypes="1" containsNumber="1" containsInteger="1" minValue="1" maxValue="4"/>
    </cacheField>
    <cacheField name=" &lt;=2.0000" numFmtId="0">
      <sharedItems containsBlank="1" containsMixedTypes="1" containsNumber="1" containsInteger="1" minValue="16" maxValue="16"/>
    </cacheField>
    <cacheField name="&lt;=0.2500" numFmtId="0">
      <sharedItems containsBlank="1" containsMixedTypes="1" containsNumber="1" minValue="0.5" maxValue="4"/>
    </cacheField>
    <cacheField name="&lt;=2.0000" numFmtId="0">
      <sharedItems containsBlank="1" containsMixedTypes="1" containsNumber="1" containsInteger="1" minValue="4" maxValue="4"/>
    </cacheField>
    <cacheField name="0.25" numFmtId="0">
      <sharedItems containsBlank="1" containsMixedTypes="1" containsNumber="1" minValue="0.25" maxValue="8"/>
    </cacheField>
    <cacheField name="&lt;=1.0000" numFmtId="0">
      <sharedItems containsBlank="1" containsMixedTypes="1" containsNumber="1" containsInteger="1" minValue="4" maxValue="4"/>
    </cacheField>
    <cacheField name="&lt;=0.50002" numFmtId="0">
      <sharedItems containsBlank="1" containsMixedTypes="1" containsNumber="1" containsInteger="1" minValue="1" maxValue="4"/>
    </cacheField>
    <cacheField name="&gt;256.0000" numFmtId="0">
      <sharedItems containsBlank="1" containsMixedTypes="1" containsNumber="1" containsInteger="1" minValue="64" maxValue="256" count="6">
        <s v="&gt;256.0000"/>
        <s v=" &lt;=32.0000"/>
        <n v="64"/>
        <n v="256"/>
        <n v="128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uckley, Michelle" refreshedDate="45666.916152893522" createdVersion="8" refreshedVersion="8" minRefreshableVersion="3" recordCount="303" xr:uid="{EBE83AAB-182E-7D42-AC0D-5E0E9AC39C92}">
  <cacheSource type="worksheet">
    <worksheetSource ref="C2:T1048576" sheet="AST"/>
  </cacheSource>
  <cacheFields count="18">
    <cacheField name="CA" numFmtId="0">
      <sharedItems containsBlank="1" count="4">
        <s v="CA"/>
        <s v="IA"/>
        <s v="WI"/>
        <m/>
      </sharedItems>
    </cacheField>
    <cacheField name="2" numFmtId="0">
      <sharedItems containsString="0" containsBlank="1" containsNumber="1" containsInteger="1" minValue="1" maxValue="3" count="4">
        <n v="2"/>
        <n v="1"/>
        <n v="3"/>
        <m/>
      </sharedItems>
    </cacheField>
    <cacheField name="epidermidis" numFmtId="0">
      <sharedItems containsBlank="1"/>
    </cacheField>
    <cacheField name="NC" numFmtId="0">
      <sharedItems containsBlank="1"/>
    </cacheField>
    <cacheField name="DO" numFmtId="0">
      <sharedItems containsBlank="1" count="5">
        <s v="PF"/>
        <s v="New"/>
        <s v="DO"/>
        <s v="Cure"/>
        <m/>
      </sharedItems>
    </cacheField>
    <cacheField name="DO2" numFmtId="0">
      <sharedItems containsBlank="1"/>
    </cacheField>
    <cacheField name="L" numFmtId="0">
      <sharedItems containsBlank="1"/>
    </cacheField>
    <cacheField name="1" numFmtId="0">
      <sharedItems containsBlank="1" containsMixedTypes="1" containsNumber="1" minValue="1" maxValue="130"/>
    </cacheField>
    <cacheField name="&lt;=0.1200" numFmtId="0">
      <sharedItems containsBlank="1" containsMixedTypes="1" containsNumber="1" minValue="0.25" maxValue="8"/>
    </cacheField>
    <cacheField name="&lt;=0.5000" numFmtId="0">
      <sharedItems containsBlank="1" containsMixedTypes="1" containsNumber="1" containsInteger="1" minValue="1" maxValue="4"/>
    </cacheField>
    <cacheField name=" &lt;=2.0000" numFmtId="0">
      <sharedItems containsBlank="1" containsMixedTypes="1" containsNumber="1" containsInteger="1" minValue="16" maxValue="16"/>
    </cacheField>
    <cacheField name="&lt;=0.2500" numFmtId="0">
      <sharedItems containsBlank="1" containsMixedTypes="1" containsNumber="1" minValue="0.5" maxValue="4"/>
    </cacheField>
    <cacheField name="&lt;=2.0000" numFmtId="0">
      <sharedItems containsBlank="1" containsMixedTypes="1" containsNumber="1" containsInteger="1" minValue="4" maxValue="4"/>
    </cacheField>
    <cacheField name="0.25" numFmtId="0">
      <sharedItems containsBlank="1" containsMixedTypes="1" containsNumber="1" minValue="0.25" maxValue="8"/>
    </cacheField>
    <cacheField name="&lt;=1.0000" numFmtId="0">
      <sharedItems containsBlank="1" containsMixedTypes="1" containsNumber="1" containsInteger="1" minValue="4" maxValue="4"/>
    </cacheField>
    <cacheField name="&lt;=0.50002" numFmtId="0">
      <sharedItems containsBlank="1" containsMixedTypes="1" containsNumber="1" containsInteger="1" minValue="1" maxValue="4"/>
    </cacheField>
    <cacheField name="&gt;256.0000" numFmtId="0">
      <sharedItems containsBlank="1" containsMixedTypes="1" containsNumber="1" containsInteger="1" minValue="64" maxValue="256"/>
    </cacheField>
    <cacheField name="22" numFmtId="0">
      <sharedItems containsBlank="1" containsMixedTypes="1" containsNumber="1" containsInteger="1" minValue="2" maxValue="8" count="6">
        <n v="2"/>
        <s v=" &lt;=1.0000"/>
        <s v="&gt;8.0000"/>
        <n v="4"/>
        <n v="8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uckley, Michelle" refreshedDate="45666.91976759259" createdVersion="8" refreshedVersion="8" minRefreshableVersion="3" recordCount="299" xr:uid="{0FE3EF1E-2907-7A47-8BEC-C2BDDD86C660}">
  <cacheSource type="worksheet">
    <worksheetSource ref="C2:P1048576" sheet="AST"/>
  </cacheSource>
  <cacheFields count="14">
    <cacheField name="CA" numFmtId="0">
      <sharedItems containsBlank="1" count="4">
        <s v="CA"/>
        <s v="IA"/>
        <s v="WI"/>
        <m/>
      </sharedItems>
    </cacheField>
    <cacheField name="2" numFmtId="0">
      <sharedItems containsString="0" containsBlank="1" containsNumber="1" containsInteger="1" minValue="1" maxValue="3" count="4">
        <n v="2"/>
        <n v="1"/>
        <n v="3"/>
        <m/>
      </sharedItems>
    </cacheField>
    <cacheField name="epidermidis" numFmtId="0">
      <sharedItems containsBlank="1"/>
    </cacheField>
    <cacheField name="NC" numFmtId="0">
      <sharedItems containsBlank="1"/>
    </cacheField>
    <cacheField name="DO" numFmtId="0">
      <sharedItems containsBlank="1" count="5">
        <s v="PF"/>
        <s v="New"/>
        <s v="DO"/>
        <s v="Cure"/>
        <m/>
      </sharedItems>
    </cacheField>
    <cacheField name="DO2" numFmtId="0">
      <sharedItems containsBlank="1"/>
    </cacheField>
    <cacheField name="L" numFmtId="0">
      <sharedItems containsBlank="1"/>
    </cacheField>
    <cacheField name="1" numFmtId="0">
      <sharedItems containsBlank="1" containsMixedTypes="1" containsNumber="1" minValue="1" maxValue="130"/>
    </cacheField>
    <cacheField name="&lt;=0.1200" numFmtId="0">
      <sharedItems containsBlank="1" containsMixedTypes="1" containsNumber="1" minValue="0.25" maxValue="8"/>
    </cacheField>
    <cacheField name="&lt;=0.5000" numFmtId="0">
      <sharedItems containsBlank="1" containsMixedTypes="1" containsNumber="1" containsInteger="1" minValue="1" maxValue="4"/>
    </cacheField>
    <cacheField name=" &lt;=2.0000" numFmtId="0">
      <sharedItems containsBlank="1" containsMixedTypes="1" containsNumber="1" containsInteger="1" minValue="16" maxValue="16"/>
    </cacheField>
    <cacheField name="&lt;=0.2500" numFmtId="0">
      <sharedItems containsBlank="1" containsMixedTypes="1" containsNumber="1" minValue="0.5" maxValue="4"/>
    </cacheField>
    <cacheField name="&lt;=2.0000" numFmtId="0">
      <sharedItems containsBlank="1" containsMixedTypes="1" containsNumber="1" containsInteger="1" minValue="4" maxValue="4"/>
    </cacheField>
    <cacheField name="0.25" numFmtId="0">
      <sharedItems containsBlank="1" containsMixedTypes="1" containsNumber="1" minValue="0.25" maxValue="8" count="9">
        <n v="0.25"/>
        <s v=" &lt;=0.1200"/>
        <n v="0.5"/>
        <s v=" &gt;8.0000"/>
        <n v="1"/>
        <n v="4"/>
        <n v="2"/>
        <n v="8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uckley, Michelle" refreshedDate="45666.919824421297" createdVersion="8" refreshedVersion="8" minRefreshableVersion="3" recordCount="299" xr:uid="{4A9337C6-AA05-D948-B397-1DF8E12B2D3E}">
  <cacheSource type="worksheet">
    <worksheetSource ref="C2:O1048576" sheet="AST"/>
  </cacheSource>
  <cacheFields count="13">
    <cacheField name="CA" numFmtId="0">
      <sharedItems containsBlank="1" count="4">
        <s v="CA"/>
        <s v="IA"/>
        <s v="WI"/>
        <m/>
      </sharedItems>
    </cacheField>
    <cacheField name="2" numFmtId="0">
      <sharedItems containsString="0" containsBlank="1" containsNumber="1" containsInteger="1" minValue="1" maxValue="3" count="4">
        <n v="2"/>
        <n v="1"/>
        <n v="3"/>
        <m/>
      </sharedItems>
    </cacheField>
    <cacheField name="epidermidis" numFmtId="0">
      <sharedItems containsBlank="1"/>
    </cacheField>
    <cacheField name="NC" numFmtId="0">
      <sharedItems containsBlank="1"/>
    </cacheField>
    <cacheField name="DO" numFmtId="0">
      <sharedItems containsBlank="1"/>
    </cacheField>
    <cacheField name="DO2" numFmtId="0">
      <sharedItems containsBlank="1"/>
    </cacheField>
    <cacheField name="L" numFmtId="0">
      <sharedItems containsBlank="1"/>
    </cacheField>
    <cacheField name="1" numFmtId="0">
      <sharedItems containsBlank="1" containsMixedTypes="1" containsNumber="1" minValue="1" maxValue="130"/>
    </cacheField>
    <cacheField name="&lt;=0.1200" numFmtId="0">
      <sharedItems containsBlank="1" containsMixedTypes="1" containsNumber="1" minValue="0.25" maxValue="8"/>
    </cacheField>
    <cacheField name="&lt;=0.5000" numFmtId="0">
      <sharedItems containsBlank="1" containsMixedTypes="1" containsNumber="1" containsInteger="1" minValue="1" maxValue="4"/>
    </cacheField>
    <cacheField name=" &lt;=2.0000" numFmtId="0">
      <sharedItems containsBlank="1" containsMixedTypes="1" containsNumber="1" containsInteger="1" minValue="16" maxValue="16"/>
    </cacheField>
    <cacheField name="&lt;=0.2500" numFmtId="0">
      <sharedItems containsBlank="1" containsMixedTypes="1" containsNumber="1" minValue="0.5" maxValue="4"/>
    </cacheField>
    <cacheField name="&lt;=2.0000" numFmtId="0">
      <sharedItems containsBlank="1" containsMixedTypes="1" containsNumber="1" containsInteger="1" minValue="4" maxValue="4" count="3">
        <s v="&lt;=2.0000"/>
        <n v="4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uckley, Michelle" refreshedDate="45666.919880787034" createdVersion="8" refreshedVersion="8" minRefreshableVersion="3" recordCount="299" xr:uid="{EF65D493-EA13-E147-B8F7-C7AA6C2C33EF}">
  <cacheSource type="worksheet">
    <worksheetSource ref="C2:N1048576" sheet="AST"/>
  </cacheSource>
  <cacheFields count="12">
    <cacheField name="CA" numFmtId="0">
      <sharedItems containsBlank="1" count="4">
        <s v="CA"/>
        <s v="IA"/>
        <s v="WI"/>
        <m/>
      </sharedItems>
    </cacheField>
    <cacheField name="2" numFmtId="0">
      <sharedItems containsString="0" containsBlank="1" containsNumber="1" containsInteger="1" minValue="1" maxValue="3" count="4">
        <n v="2"/>
        <n v="1"/>
        <n v="3"/>
        <m/>
      </sharedItems>
    </cacheField>
    <cacheField name="epidermidis" numFmtId="0">
      <sharedItems containsBlank="1"/>
    </cacheField>
    <cacheField name="NC" numFmtId="0">
      <sharedItems containsBlank="1"/>
    </cacheField>
    <cacheField name="DO" numFmtId="0">
      <sharedItems containsBlank="1" count="5">
        <s v="PF"/>
        <s v="New"/>
        <s v="DO"/>
        <s v="Cure"/>
        <m/>
      </sharedItems>
    </cacheField>
    <cacheField name="DO2" numFmtId="0">
      <sharedItems containsBlank="1"/>
    </cacheField>
    <cacheField name="L" numFmtId="0">
      <sharedItems containsBlank="1"/>
    </cacheField>
    <cacheField name="1" numFmtId="0">
      <sharedItems containsBlank="1" containsMixedTypes="1" containsNumber="1" minValue="1" maxValue="130"/>
    </cacheField>
    <cacheField name="&lt;=0.1200" numFmtId="0">
      <sharedItems containsBlank="1" containsMixedTypes="1" containsNumber="1" minValue="0.25" maxValue="8"/>
    </cacheField>
    <cacheField name="&lt;=0.5000" numFmtId="0">
      <sharedItems containsBlank="1" containsMixedTypes="1" containsNumber="1" containsInteger="1" minValue="1" maxValue="4"/>
    </cacheField>
    <cacheField name=" &lt;=2.0000" numFmtId="0">
      <sharedItems containsBlank="1" containsMixedTypes="1" containsNumber="1" containsInteger="1" minValue="16" maxValue="16"/>
    </cacheField>
    <cacheField name="&lt;=0.2500" numFmtId="0">
      <sharedItems containsBlank="1" containsMixedTypes="1" containsNumber="1" minValue="0.5" maxValue="4" count="7">
        <s v="&lt;=0.2500"/>
        <n v="1"/>
        <n v="0.5"/>
        <s v=" &gt;4.0000"/>
        <n v="4"/>
        <n v="2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uckley, Michelle" refreshedDate="45666.91992847222" createdVersion="8" refreshedVersion="8" minRefreshableVersion="3" recordCount="299" xr:uid="{EEB28117-CC48-6F4B-B27A-27D5F24DC969}">
  <cacheSource type="worksheet">
    <worksheetSource ref="C2:M1048576" sheet="AST"/>
  </cacheSource>
  <cacheFields count="11">
    <cacheField name="CA" numFmtId="0">
      <sharedItems containsBlank="1" count="4">
        <s v="CA"/>
        <s v="IA"/>
        <s v="WI"/>
        <m/>
      </sharedItems>
    </cacheField>
    <cacheField name="2" numFmtId="0">
      <sharedItems containsString="0" containsBlank="1" containsNumber="1" containsInteger="1" minValue="1" maxValue="3" count="4">
        <n v="2"/>
        <n v="1"/>
        <n v="3"/>
        <m/>
      </sharedItems>
    </cacheField>
    <cacheField name="epidermidis" numFmtId="0">
      <sharedItems containsBlank="1"/>
    </cacheField>
    <cacheField name="NC" numFmtId="0">
      <sharedItems containsBlank="1"/>
    </cacheField>
    <cacheField name="DO" numFmtId="0">
      <sharedItems containsBlank="1"/>
    </cacheField>
    <cacheField name="DO2" numFmtId="0">
      <sharedItems containsBlank="1"/>
    </cacheField>
    <cacheField name="L" numFmtId="0">
      <sharedItems containsBlank="1"/>
    </cacheField>
    <cacheField name="1" numFmtId="0">
      <sharedItems containsBlank="1" containsMixedTypes="1" containsNumber="1" minValue="1" maxValue="130"/>
    </cacheField>
    <cacheField name="&lt;=0.1200" numFmtId="0">
      <sharedItems containsBlank="1" containsMixedTypes="1" containsNumber="1" minValue="0.25" maxValue="8"/>
    </cacheField>
    <cacheField name="&lt;=0.5000" numFmtId="0">
      <sharedItems containsBlank="1" containsMixedTypes="1" containsNumber="1" containsInteger="1" minValue="1" maxValue="4"/>
    </cacheField>
    <cacheField name=" &lt;=2.0000" numFmtId="0">
      <sharedItems containsBlank="1" containsMixedTypes="1" containsNumber="1" containsInteger="1" minValue="16" maxValue="16" count="3">
        <s v=" &lt;=2.0000"/>
        <n v="16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uckley, Michelle" refreshedDate="45666.919981134262" createdVersion="8" refreshedVersion="8" minRefreshableVersion="3" recordCount="299" xr:uid="{A859D261-81E4-A64C-9B14-0C78042B8560}">
  <cacheSource type="worksheet">
    <worksheetSource ref="C2:L1048576" sheet="AST"/>
  </cacheSource>
  <cacheFields count="10">
    <cacheField name="CA" numFmtId="0">
      <sharedItems containsBlank="1" count="4">
        <s v="CA"/>
        <s v="IA"/>
        <s v="WI"/>
        <m/>
      </sharedItems>
    </cacheField>
    <cacheField name="2" numFmtId="0">
      <sharedItems containsString="0" containsBlank="1" containsNumber="1" containsInteger="1" minValue="1" maxValue="3" count="4">
        <n v="2"/>
        <n v="1"/>
        <n v="3"/>
        <m/>
      </sharedItems>
    </cacheField>
    <cacheField name="epidermidis" numFmtId="0">
      <sharedItems containsBlank="1"/>
    </cacheField>
    <cacheField name="NC" numFmtId="0">
      <sharedItems containsBlank="1"/>
    </cacheField>
    <cacheField name="DO" numFmtId="0">
      <sharedItems containsBlank="1" count="5">
        <s v="PF"/>
        <s v="New"/>
        <s v="DO"/>
        <s v="Cure"/>
        <m/>
      </sharedItems>
    </cacheField>
    <cacheField name="DO2" numFmtId="0">
      <sharedItems containsBlank="1"/>
    </cacheField>
    <cacheField name="L" numFmtId="0">
      <sharedItems containsBlank="1"/>
    </cacheField>
    <cacheField name="1" numFmtId="0">
      <sharedItems containsBlank="1" containsMixedTypes="1" containsNumber="1" minValue="1" maxValue="130"/>
    </cacheField>
    <cacheField name="&lt;=0.1200" numFmtId="0">
      <sharedItems containsBlank="1" containsMixedTypes="1" containsNumber="1" minValue="0.25" maxValue="8"/>
    </cacheField>
    <cacheField name="&lt;=0.5000" numFmtId="0">
      <sharedItems containsBlank="1" containsMixedTypes="1" containsNumber="1" containsInteger="1" minValue="1" maxValue="4" count="6">
        <s v="&lt;=0.5000"/>
        <n v="1"/>
        <n v="2"/>
        <s v=" &gt;4.0000"/>
        <n v="4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uckley, Michelle" refreshedDate="45666.929046874997" createdVersion="8" refreshedVersion="8" minRefreshableVersion="3" recordCount="299" xr:uid="{27944E4A-D570-C848-8030-C44B903EBB0F}">
  <cacheSource type="worksheet">
    <worksheetSource ref="C2:K1048576" sheet="AST"/>
  </cacheSource>
  <cacheFields count="9">
    <cacheField name="CA" numFmtId="0">
      <sharedItems containsBlank="1" count="4">
        <s v="CA"/>
        <s v="IA"/>
        <s v="WI"/>
        <m/>
      </sharedItems>
    </cacheField>
    <cacheField name="2" numFmtId="0">
      <sharedItems containsString="0" containsBlank="1" containsNumber="1" containsInteger="1" minValue="1" maxValue="3" count="4">
        <n v="2"/>
        <n v="1"/>
        <n v="3"/>
        <m/>
      </sharedItems>
    </cacheField>
    <cacheField name="epidermidis" numFmtId="0">
      <sharedItems containsBlank="1" count="16">
        <s v="epidermidis"/>
        <s v="simulans"/>
        <s v="caprae"/>
        <s v="auricularis"/>
        <s v="rostri"/>
        <s v="chromogenes"/>
        <s v="Lugdenensis"/>
        <s v="Equorum"/>
        <s v="xylosus"/>
        <s v="ureilyticus"/>
        <s v="hominis"/>
        <s v="warneri"/>
        <s v="petrasi"/>
        <s v="cohnii"/>
        <s v="Hyicus"/>
        <m/>
      </sharedItems>
    </cacheField>
    <cacheField name="NC" numFmtId="0">
      <sharedItems containsBlank="1"/>
    </cacheField>
    <cacheField name="DO" numFmtId="0">
      <sharedItems containsBlank="1" count="5">
        <s v="PF"/>
        <s v="New"/>
        <s v="DO"/>
        <s v="Cure"/>
        <m/>
      </sharedItems>
    </cacheField>
    <cacheField name="DO2" numFmtId="0">
      <sharedItems containsBlank="1"/>
    </cacheField>
    <cacheField name="L" numFmtId="0">
      <sharedItems containsBlank="1"/>
    </cacheField>
    <cacheField name="1" numFmtId="0">
      <sharedItems containsBlank="1" containsMixedTypes="1" containsNumber="1" minValue="1" maxValue="130"/>
    </cacheField>
    <cacheField name="&lt;=0.1200" numFmtId="0">
      <sharedItems containsBlank="1" containsMixedTypes="1" containsNumber="1" minValue="0.25" maxValue="8" count="8">
        <n v="0.25"/>
        <s v="&lt;=0.1200"/>
        <n v="0.5"/>
        <n v="1"/>
        <n v="8"/>
        <n v="4"/>
        <n v="2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uckley, Michelle" refreshedDate="45667.580265972225" createdVersion="8" refreshedVersion="8" minRefreshableVersion="3" recordCount="299" xr:uid="{D508A6D9-6777-3340-A077-ABEF301D4B4E}">
  <cacheSource type="worksheet">
    <worksheetSource ref="D2:T1048576" sheet="AST"/>
  </cacheSource>
  <cacheFields count="17">
    <cacheField name="2" numFmtId="0">
      <sharedItems containsString="0" containsBlank="1" containsNumber="1" containsInteger="1" minValue="1" maxValue="3" count="4">
        <n v="2"/>
        <n v="1"/>
        <n v="3"/>
        <m/>
      </sharedItems>
    </cacheField>
    <cacheField name="epidermidis" numFmtId="0">
      <sharedItems containsBlank="1"/>
    </cacheField>
    <cacheField name="NC" numFmtId="0">
      <sharedItems containsBlank="1"/>
    </cacheField>
    <cacheField name="DO" numFmtId="0">
      <sharedItems containsBlank="1" count="5">
        <s v="PF"/>
        <s v="New"/>
        <s v="DO"/>
        <s v="Cure"/>
        <m/>
      </sharedItems>
    </cacheField>
    <cacheField name="DO2" numFmtId="0">
      <sharedItems containsBlank="1"/>
    </cacheField>
    <cacheField name="L" numFmtId="0">
      <sharedItems containsBlank="1"/>
    </cacheField>
    <cacheField name="1" numFmtId="0">
      <sharedItems containsBlank="1" containsMixedTypes="1" containsNumber="1" minValue="1" maxValue="130"/>
    </cacheField>
    <cacheField name="&lt;=0.1200" numFmtId="0">
      <sharedItems containsBlank="1" containsMixedTypes="1" containsNumber="1" minValue="0.25" maxValue="8" count="8">
        <n v="0.25"/>
        <s v="&lt;=0.1200"/>
        <n v="0.5"/>
        <n v="1"/>
        <n v="8"/>
        <n v="4"/>
        <n v="2"/>
        <m/>
      </sharedItems>
    </cacheField>
    <cacheField name="&lt;=0.5000" numFmtId="0">
      <sharedItems containsBlank="1" containsMixedTypes="1" containsNumber="1" containsInteger="1" minValue="1" maxValue="4" count="6">
        <s v="&lt;=0.5000"/>
        <n v="1"/>
        <n v="2"/>
        <s v=" &gt;4.0000"/>
        <n v="4"/>
        <m/>
      </sharedItems>
    </cacheField>
    <cacheField name=" &lt;=2.0000" numFmtId="0">
      <sharedItems containsBlank="1" containsMixedTypes="1" containsNumber="1" containsInteger="1" minValue="16" maxValue="16" count="3">
        <s v=" &lt;=2.0000"/>
        <n v="16"/>
        <m/>
      </sharedItems>
    </cacheField>
    <cacheField name="&lt;=0.2500" numFmtId="0">
      <sharedItems containsBlank="1" containsMixedTypes="1" containsNumber="1" minValue="0.5" maxValue="4" count="7">
        <s v="&lt;=0.2500"/>
        <n v="1"/>
        <n v="0.5"/>
        <s v=" &gt;4.0000"/>
        <n v="4"/>
        <n v="2"/>
        <m/>
      </sharedItems>
    </cacheField>
    <cacheField name="&lt;=2.0000" numFmtId="0">
      <sharedItems containsBlank="1" containsMixedTypes="1" containsNumber="1" containsInteger="1" minValue="4" maxValue="4" count="3">
        <s v="&lt;=2.0000"/>
        <n v="4"/>
        <m/>
      </sharedItems>
    </cacheField>
    <cacheField name="0.25" numFmtId="0">
      <sharedItems containsBlank="1" containsMixedTypes="1" containsNumber="1" minValue="0.25" maxValue="8" count="9">
        <n v="0.25"/>
        <s v=" &lt;=0.1200"/>
        <n v="0.5"/>
        <s v=" &gt;8.0000"/>
        <n v="1"/>
        <n v="4"/>
        <n v="2"/>
        <n v="8"/>
        <m/>
      </sharedItems>
    </cacheField>
    <cacheField name="&lt;=1.0000" numFmtId="0">
      <sharedItems containsBlank="1" containsMixedTypes="1" containsNumber="1" containsInteger="1" minValue="4" maxValue="4" count="3">
        <s v="&lt;=1.0000"/>
        <n v="4"/>
        <m/>
      </sharedItems>
    </cacheField>
    <cacheField name="&lt;=0.50002" numFmtId="0">
      <sharedItems containsBlank="1" containsMixedTypes="1" containsNumber="1" containsInteger="1" minValue="1" maxValue="4" count="6">
        <s v="&lt;=0.5000"/>
        <n v="1"/>
        <s v="&gt;4.0000"/>
        <n v="2"/>
        <n v="4"/>
        <m/>
      </sharedItems>
    </cacheField>
    <cacheField name="&gt;256.0000" numFmtId="0">
      <sharedItems containsBlank="1" containsMixedTypes="1" containsNumber="1" containsInteger="1" minValue="64" maxValue="256" count="6">
        <s v="&gt;256.0000"/>
        <s v=" &lt;=32.0000"/>
        <n v="64"/>
        <n v="256"/>
        <n v="128"/>
        <m/>
      </sharedItems>
    </cacheField>
    <cacheField name="22" numFmtId="0">
      <sharedItems containsBlank="1" containsMixedTypes="1" containsNumber="1" containsInteger="1" minValue="2" maxValue="8" count="6">
        <n v="2"/>
        <s v=" &lt;=1.0000"/>
        <s v="&gt;8.0000"/>
        <n v="4"/>
        <n v="8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uckley, Michelle" refreshedDate="45669.560033449074" createdVersion="8" refreshedVersion="8" minRefreshableVersion="3" recordCount="208" xr:uid="{B2BD92B9-9CA6-474A-B7AB-704FFD077136}">
  <cacheSource type="worksheet">
    <worksheetSource ref="P1:P1048576" sheet="ARG x MIC data"/>
  </cacheSource>
  <cacheFields count="1">
    <cacheField name="Ery" numFmtId="0">
      <sharedItems containsBlank="1" containsMixedTypes="1" containsNumber="1" minValue="0.5" maxValue="4" count="7">
        <s v="&lt;=0.2500"/>
        <s v=" &gt;4.0000"/>
        <n v="0.5"/>
        <e v="#N/A"/>
        <n v="1"/>
        <n v="4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uckley, Michelle" refreshedDate="45669.562208796298" createdVersion="8" refreshedVersion="8" minRefreshableVersion="3" recordCount="208" xr:uid="{90739CC4-CBA4-BE41-A038-99A7D7608924}">
  <cacheSource type="worksheet">
    <worksheetSource ref="K1:K1048576" sheet="ARG x MIC data"/>
  </cacheSource>
  <cacheFields count="1">
    <cacheField name="[Tet]" numFmtId="0">
      <sharedItems containsBlank="1" containsMixedTypes="1" containsNumber="1" containsInteger="1" minValue="2" maxValue="8" count="7">
        <s v=" &lt;=1.0000"/>
        <n v="2"/>
        <n v="8"/>
        <n v="4"/>
        <s v="&gt;8.0000"/>
        <e v="#N/A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5"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2"/>
  </r>
  <r>
    <x v="1"/>
  </r>
  <r>
    <x v="0"/>
  </r>
  <r>
    <x v="1"/>
  </r>
  <r>
    <x v="1"/>
  </r>
  <r>
    <x v="1"/>
  </r>
  <r>
    <x v="1"/>
  </r>
  <r>
    <x v="2"/>
  </r>
  <r>
    <x v="2"/>
  </r>
  <r>
    <x v="2"/>
  </r>
  <r>
    <x v="0"/>
  </r>
  <r>
    <x v="1"/>
  </r>
  <r>
    <x v="3"/>
  </r>
  <r>
    <x v="0"/>
  </r>
  <r>
    <x v="4"/>
  </r>
  <r>
    <x v="1"/>
  </r>
  <r>
    <x v="1"/>
  </r>
  <r>
    <x v="4"/>
  </r>
  <r>
    <x v="0"/>
  </r>
  <r>
    <x v="3"/>
  </r>
  <r>
    <x v="1"/>
  </r>
  <r>
    <x v="1"/>
  </r>
  <r>
    <x v="4"/>
  </r>
  <r>
    <x v="0"/>
  </r>
  <r>
    <x v="2"/>
  </r>
  <r>
    <x v="0"/>
  </r>
  <r>
    <x v="0"/>
  </r>
  <r>
    <x v="2"/>
  </r>
  <r>
    <x v="4"/>
  </r>
  <r>
    <x v="2"/>
  </r>
  <r>
    <x v="1"/>
  </r>
  <r>
    <x v="0"/>
  </r>
  <r>
    <x v="1"/>
  </r>
  <r>
    <x v="0"/>
  </r>
  <r>
    <x v="2"/>
  </r>
  <r>
    <x v="0"/>
  </r>
  <r>
    <x v="5"/>
  </r>
  <r>
    <x v="0"/>
  </r>
  <r>
    <x v="0"/>
  </r>
  <r>
    <x v="4"/>
  </r>
  <r>
    <x v="0"/>
  </r>
  <r>
    <x v="3"/>
  </r>
  <r>
    <x v="0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4"/>
  </r>
  <r>
    <x v="0"/>
  </r>
  <r>
    <x v="0"/>
  </r>
  <r>
    <x v="1"/>
  </r>
  <r>
    <x v="2"/>
  </r>
  <r>
    <x v="0"/>
  </r>
  <r>
    <x v="0"/>
  </r>
  <r>
    <x v="1"/>
  </r>
  <r>
    <x v="1"/>
  </r>
  <r>
    <x v="0"/>
  </r>
  <r>
    <x v="1"/>
  </r>
  <r>
    <x v="1"/>
  </r>
  <r>
    <x v="1"/>
  </r>
  <r>
    <x v="4"/>
  </r>
  <r>
    <x v="2"/>
  </r>
  <r>
    <x v="6"/>
  </r>
  <r>
    <x v="1"/>
  </r>
  <r>
    <x v="0"/>
  </r>
  <r>
    <x v="2"/>
  </r>
  <r>
    <x v="0"/>
  </r>
  <r>
    <x v="1"/>
  </r>
  <r>
    <x v="3"/>
  </r>
  <r>
    <x v="1"/>
  </r>
  <r>
    <x v="1"/>
  </r>
  <r>
    <x v="1"/>
  </r>
  <r>
    <x v="4"/>
  </r>
  <r>
    <x v="2"/>
  </r>
  <r>
    <x v="2"/>
  </r>
  <r>
    <x v="0"/>
  </r>
  <r>
    <x v="2"/>
  </r>
  <r>
    <x v="1"/>
  </r>
  <r>
    <x v="1"/>
  </r>
  <r>
    <x v="1"/>
  </r>
  <r>
    <x v="1"/>
  </r>
  <r>
    <x v="2"/>
  </r>
  <r>
    <x v="0"/>
  </r>
  <r>
    <x v="1"/>
  </r>
  <r>
    <x v="1"/>
  </r>
  <r>
    <x v="0"/>
  </r>
  <r>
    <x v="1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7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8"/>
  </r>
  <r>
    <x v="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5"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1"/>
    <x v="1"/>
  </r>
  <r>
    <x v="1"/>
    <x v="1"/>
  </r>
  <r>
    <x v="1"/>
    <x v="0"/>
  </r>
  <r>
    <x v="1"/>
    <x v="2"/>
  </r>
  <r>
    <x v="1"/>
    <x v="1"/>
  </r>
  <r>
    <x v="1"/>
    <x v="0"/>
  </r>
  <r>
    <x v="1"/>
    <x v="1"/>
  </r>
  <r>
    <x v="1"/>
    <x v="1"/>
  </r>
  <r>
    <x v="1"/>
    <x v="1"/>
  </r>
  <r>
    <x v="1"/>
    <x v="1"/>
  </r>
  <r>
    <x v="1"/>
    <x v="2"/>
  </r>
  <r>
    <x v="1"/>
    <x v="2"/>
  </r>
  <r>
    <x v="1"/>
    <x v="2"/>
  </r>
  <r>
    <x v="1"/>
    <x v="0"/>
  </r>
  <r>
    <x v="1"/>
    <x v="1"/>
  </r>
  <r>
    <x v="1"/>
    <x v="3"/>
  </r>
  <r>
    <x v="0"/>
    <x v="0"/>
  </r>
  <r>
    <x v="1"/>
    <x v="4"/>
  </r>
  <r>
    <x v="1"/>
    <x v="1"/>
  </r>
  <r>
    <x v="1"/>
    <x v="1"/>
  </r>
  <r>
    <x v="1"/>
    <x v="4"/>
  </r>
  <r>
    <x v="1"/>
    <x v="0"/>
  </r>
  <r>
    <x v="1"/>
    <x v="3"/>
  </r>
  <r>
    <x v="1"/>
    <x v="1"/>
  </r>
  <r>
    <x v="1"/>
    <x v="1"/>
  </r>
  <r>
    <x v="1"/>
    <x v="4"/>
  </r>
  <r>
    <x v="0"/>
    <x v="0"/>
  </r>
  <r>
    <x v="1"/>
    <x v="2"/>
  </r>
  <r>
    <x v="1"/>
    <x v="0"/>
  </r>
  <r>
    <x v="0"/>
    <x v="0"/>
  </r>
  <r>
    <x v="1"/>
    <x v="2"/>
  </r>
  <r>
    <x v="1"/>
    <x v="4"/>
  </r>
  <r>
    <x v="1"/>
    <x v="2"/>
  </r>
  <r>
    <x v="1"/>
    <x v="1"/>
  </r>
  <r>
    <x v="1"/>
    <x v="0"/>
  </r>
  <r>
    <x v="1"/>
    <x v="1"/>
  </r>
  <r>
    <x v="1"/>
    <x v="0"/>
  </r>
  <r>
    <x v="1"/>
    <x v="2"/>
  </r>
  <r>
    <x v="0"/>
    <x v="0"/>
  </r>
  <r>
    <x v="1"/>
    <x v="5"/>
  </r>
  <r>
    <x v="0"/>
    <x v="0"/>
  </r>
  <r>
    <x v="0"/>
    <x v="0"/>
  </r>
  <r>
    <x v="0"/>
    <x v="4"/>
  </r>
  <r>
    <x v="0"/>
    <x v="0"/>
  </r>
  <r>
    <x v="1"/>
    <x v="3"/>
  </r>
  <r>
    <x v="0"/>
    <x v="0"/>
  </r>
  <r>
    <x v="0"/>
    <x v="4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2"/>
  </r>
  <r>
    <x v="1"/>
    <x v="0"/>
  </r>
  <r>
    <x v="1"/>
    <x v="4"/>
  </r>
  <r>
    <x v="1"/>
    <x v="0"/>
  </r>
  <r>
    <x v="0"/>
    <x v="0"/>
  </r>
  <r>
    <x v="1"/>
    <x v="1"/>
  </r>
  <r>
    <x v="1"/>
    <x v="2"/>
  </r>
  <r>
    <x v="1"/>
    <x v="0"/>
  </r>
  <r>
    <x v="0"/>
    <x v="0"/>
  </r>
  <r>
    <x v="1"/>
    <x v="1"/>
  </r>
  <r>
    <x v="1"/>
    <x v="1"/>
  </r>
  <r>
    <x v="1"/>
    <x v="0"/>
  </r>
  <r>
    <x v="1"/>
    <x v="1"/>
  </r>
  <r>
    <x v="1"/>
    <x v="1"/>
  </r>
  <r>
    <x v="1"/>
    <x v="1"/>
  </r>
  <r>
    <x v="1"/>
    <x v="4"/>
  </r>
  <r>
    <x v="1"/>
    <x v="2"/>
  </r>
  <r>
    <x v="1"/>
    <x v="6"/>
  </r>
  <r>
    <x v="1"/>
    <x v="1"/>
  </r>
  <r>
    <x v="0"/>
    <x v="0"/>
  </r>
  <r>
    <x v="1"/>
    <x v="2"/>
  </r>
  <r>
    <x v="1"/>
    <x v="0"/>
  </r>
  <r>
    <x v="1"/>
    <x v="1"/>
  </r>
  <r>
    <x v="1"/>
    <x v="3"/>
  </r>
  <r>
    <x v="1"/>
    <x v="1"/>
  </r>
  <r>
    <x v="1"/>
    <x v="1"/>
  </r>
  <r>
    <x v="1"/>
    <x v="1"/>
  </r>
  <r>
    <x v="1"/>
    <x v="4"/>
  </r>
  <r>
    <x v="1"/>
    <x v="2"/>
  </r>
  <r>
    <x v="1"/>
    <x v="2"/>
  </r>
  <r>
    <x v="0"/>
    <x v="0"/>
  </r>
  <r>
    <x v="1"/>
    <x v="2"/>
  </r>
  <r>
    <x v="1"/>
    <x v="1"/>
  </r>
  <r>
    <x v="1"/>
    <x v="1"/>
  </r>
  <r>
    <x v="1"/>
    <x v="1"/>
  </r>
  <r>
    <x v="1"/>
    <x v="1"/>
  </r>
  <r>
    <x v="1"/>
    <x v="2"/>
  </r>
  <r>
    <x v="1"/>
    <x v="0"/>
  </r>
  <r>
    <x v="1"/>
    <x v="1"/>
  </r>
  <r>
    <x v="1"/>
    <x v="1"/>
  </r>
  <r>
    <x v="0"/>
    <x v="0"/>
  </r>
  <r>
    <x v="1"/>
    <x v="1"/>
  </r>
  <r>
    <x v="1"/>
    <x v="0"/>
  </r>
  <r>
    <x v="0"/>
    <x v="0"/>
  </r>
  <r>
    <x v="0"/>
    <x v="0"/>
  </r>
  <r>
    <x v="0"/>
    <x v="3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5"/>
  </r>
  <r>
    <x v="0"/>
    <x v="0"/>
  </r>
  <r>
    <x v="0"/>
    <x v="0"/>
  </r>
  <r>
    <x v="0"/>
    <x v="0"/>
  </r>
  <r>
    <x v="0"/>
    <x v="0"/>
  </r>
  <r>
    <x v="1"/>
    <x v="3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1"/>
    <x v="1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7"/>
  </r>
  <r>
    <x v="0"/>
    <x v="0"/>
  </r>
  <r>
    <x v="1"/>
    <x v="0"/>
  </r>
  <r>
    <x v="0"/>
    <x v="0"/>
  </r>
  <r>
    <x v="0"/>
    <x v="0"/>
  </r>
  <r>
    <x v="1"/>
    <x v="1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1"/>
    <x v="2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2"/>
    <x v="8"/>
  </r>
  <r>
    <x v="2"/>
    <x v="8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8">
  <r>
    <x v="0"/>
    <x v="0"/>
    <x v="0"/>
    <n v="0"/>
    <s v="&lt;=0.1200"/>
    <x v="0"/>
  </r>
  <r>
    <x v="1"/>
    <x v="1"/>
    <x v="0"/>
    <n v="0"/>
    <s v="&lt;=0.1200"/>
    <x v="0"/>
  </r>
  <r>
    <x v="2"/>
    <x v="2"/>
    <x v="1"/>
    <n v="1"/>
    <m/>
    <x v="1"/>
  </r>
  <r>
    <x v="3"/>
    <x v="3"/>
    <x v="2"/>
    <n v="1"/>
    <s v="&lt;=0.1200"/>
    <x v="0"/>
  </r>
  <r>
    <x v="4"/>
    <x v="4"/>
    <x v="2"/>
    <n v="0"/>
    <s v="&lt;=0.1200"/>
    <x v="0"/>
  </r>
  <r>
    <x v="2"/>
    <x v="5"/>
    <x v="1"/>
    <n v="0"/>
    <m/>
    <x v="1"/>
  </r>
  <r>
    <x v="5"/>
    <x v="6"/>
    <x v="3"/>
    <n v="0"/>
    <s v="&lt;=0.1200"/>
    <x v="0"/>
  </r>
  <r>
    <x v="6"/>
    <x v="7"/>
    <x v="2"/>
    <n v="0"/>
    <s v="&lt;=0.1200"/>
    <x v="0"/>
  </r>
  <r>
    <x v="2"/>
    <x v="8"/>
    <x v="4"/>
    <n v="1"/>
    <m/>
    <x v="1"/>
  </r>
  <r>
    <x v="7"/>
    <x v="9"/>
    <x v="5"/>
    <n v="1"/>
    <s v="&lt;=0.1200"/>
    <x v="0"/>
  </r>
  <r>
    <x v="8"/>
    <x v="10"/>
    <x v="5"/>
    <n v="1"/>
    <s v="&lt;=0.1200"/>
    <x v="0"/>
  </r>
  <r>
    <x v="2"/>
    <x v="11"/>
    <x v="1"/>
    <n v="1"/>
    <m/>
    <x v="1"/>
  </r>
  <r>
    <x v="9"/>
    <x v="12"/>
    <x v="2"/>
    <n v="0"/>
    <s v="&lt;=0.1200"/>
    <x v="0"/>
  </r>
  <r>
    <x v="10"/>
    <x v="13"/>
    <x v="2"/>
    <n v="0"/>
    <s v="&lt;=0.1200"/>
    <x v="0"/>
  </r>
  <r>
    <x v="2"/>
    <x v="5"/>
    <x v="1"/>
    <n v="1"/>
    <m/>
    <x v="1"/>
  </r>
  <r>
    <x v="11"/>
    <x v="14"/>
    <x v="2"/>
    <n v="0"/>
    <s v="&lt;=0.1200"/>
    <x v="0"/>
  </r>
  <r>
    <x v="12"/>
    <x v="15"/>
    <x v="2"/>
    <n v="0"/>
    <s v="&lt;=0.1200"/>
    <x v="0"/>
  </r>
  <r>
    <x v="2"/>
    <x v="5"/>
    <x v="1"/>
    <n v="1"/>
    <m/>
    <x v="1"/>
  </r>
  <r>
    <x v="13"/>
    <x v="16"/>
    <x v="0"/>
    <n v="1"/>
    <s v="&lt;=0.1200"/>
    <x v="0"/>
  </r>
  <r>
    <x v="14"/>
    <x v="17"/>
    <x v="0"/>
    <n v="1"/>
    <s v="&lt;=0.1200"/>
    <x v="0"/>
  </r>
  <r>
    <x v="2"/>
    <x v="2"/>
    <x v="1"/>
    <n v="1"/>
    <m/>
    <x v="1"/>
  </r>
  <r>
    <x v="15"/>
    <x v="18"/>
    <x v="6"/>
    <n v="0"/>
    <s v="&lt;=0.1200"/>
    <x v="0"/>
  </r>
  <r>
    <x v="16"/>
    <x v="19"/>
    <x v="6"/>
    <n v="0"/>
    <s v="&lt;=0.1200"/>
    <x v="0"/>
  </r>
  <r>
    <x v="2"/>
    <x v="20"/>
    <x v="1"/>
    <n v="1"/>
    <m/>
    <x v="1"/>
  </r>
  <r>
    <x v="17"/>
    <x v="21"/>
    <x v="6"/>
    <n v="0"/>
    <s v="&lt;=0.1200"/>
    <x v="0"/>
  </r>
  <r>
    <x v="18"/>
    <x v="22"/>
    <x v="6"/>
    <n v="0"/>
    <s v="&lt;=0.1200"/>
    <x v="0"/>
  </r>
  <r>
    <x v="2"/>
    <x v="20"/>
    <x v="1"/>
    <n v="1"/>
    <m/>
    <x v="1"/>
  </r>
  <r>
    <x v="19"/>
    <x v="23"/>
    <x v="7"/>
    <n v="0"/>
    <e v="#N/A"/>
    <x v="0"/>
  </r>
  <r>
    <x v="20"/>
    <x v="24"/>
    <x v="7"/>
    <n v="0"/>
    <e v="#N/A"/>
    <x v="0"/>
  </r>
  <r>
    <x v="2"/>
    <x v="25"/>
    <x v="1"/>
    <n v="1"/>
    <m/>
    <x v="0"/>
  </r>
  <r>
    <x v="21"/>
    <x v="26"/>
    <x v="7"/>
    <n v="0"/>
    <s v="&lt;=0.1200"/>
    <x v="0"/>
  </r>
  <r>
    <x v="22"/>
    <x v="27"/>
    <x v="7"/>
    <n v="0"/>
    <s v="&lt;=0.1200"/>
    <x v="0"/>
  </r>
  <r>
    <x v="2"/>
    <x v="25"/>
    <x v="1"/>
    <n v="1"/>
    <m/>
    <x v="1"/>
  </r>
  <r>
    <x v="23"/>
    <x v="28"/>
    <x v="5"/>
    <n v="0"/>
    <s v="&lt;=0.1200"/>
    <x v="0"/>
  </r>
  <r>
    <x v="24"/>
    <x v="29"/>
    <x v="5"/>
    <n v="0"/>
    <s v="&lt;=0.1200"/>
    <x v="0"/>
  </r>
  <r>
    <x v="2"/>
    <x v="11"/>
    <x v="1"/>
    <n v="1"/>
    <m/>
    <x v="1"/>
  </r>
  <r>
    <x v="25"/>
    <x v="30"/>
    <x v="6"/>
    <n v="0"/>
    <s v="&lt;=0.1200"/>
    <x v="0"/>
  </r>
  <r>
    <x v="26"/>
    <x v="31"/>
    <x v="6"/>
    <n v="0"/>
    <s v="&lt;=0.1200"/>
    <x v="0"/>
  </r>
  <r>
    <x v="2"/>
    <x v="20"/>
    <x v="1"/>
    <n v="1"/>
    <m/>
    <x v="1"/>
  </r>
  <r>
    <x v="27"/>
    <x v="32"/>
    <x v="0"/>
    <n v="1"/>
    <s v="&lt;=0.1200"/>
    <x v="0"/>
  </r>
  <r>
    <x v="28"/>
    <x v="33"/>
    <x v="0"/>
    <n v="1"/>
    <n v="0.5"/>
    <x v="0"/>
  </r>
  <r>
    <x v="2"/>
    <x v="2"/>
    <x v="1"/>
    <n v="1"/>
    <m/>
    <x v="2"/>
  </r>
  <r>
    <x v="29"/>
    <x v="34"/>
    <x v="0"/>
    <n v="1"/>
    <s v="&lt;=0.1200"/>
    <x v="0"/>
  </r>
  <r>
    <x v="30"/>
    <x v="35"/>
    <x v="0"/>
    <n v="1"/>
    <s v="&lt;=0.1200"/>
    <x v="0"/>
  </r>
  <r>
    <x v="2"/>
    <x v="2"/>
    <x v="1"/>
    <n v="1"/>
    <m/>
    <x v="1"/>
  </r>
  <r>
    <x v="31"/>
    <x v="36"/>
    <x v="0"/>
    <n v="1"/>
    <s v="&lt;=0.1200"/>
    <x v="0"/>
  </r>
  <r>
    <x v="32"/>
    <x v="37"/>
    <x v="0"/>
    <n v="1"/>
    <n v="1"/>
    <x v="0"/>
  </r>
  <r>
    <x v="2"/>
    <x v="2"/>
    <x v="1"/>
    <n v="1"/>
    <m/>
    <x v="3"/>
  </r>
  <r>
    <x v="33"/>
    <x v="38"/>
    <x v="0"/>
    <n v="1"/>
    <s v="&lt;=0.1200"/>
    <x v="0"/>
  </r>
  <r>
    <x v="34"/>
    <x v="39"/>
    <x v="0"/>
    <n v="1"/>
    <s v="&lt;=0.1200"/>
    <x v="0"/>
  </r>
  <r>
    <x v="2"/>
    <x v="2"/>
    <x v="1"/>
    <n v="1"/>
    <m/>
    <x v="1"/>
  </r>
  <r>
    <x v="35"/>
    <x v="40"/>
    <x v="0"/>
    <n v="1"/>
    <n v="0.25"/>
    <x v="0"/>
  </r>
  <r>
    <x v="36"/>
    <x v="41"/>
    <x v="0"/>
    <n v="1"/>
    <n v="0.25"/>
    <x v="0"/>
  </r>
  <r>
    <x v="2"/>
    <x v="2"/>
    <x v="1"/>
    <n v="1"/>
    <m/>
    <x v="1"/>
  </r>
  <r>
    <x v="37"/>
    <x v="42"/>
    <x v="0"/>
    <n v="1"/>
    <n v="0.25"/>
    <x v="0"/>
  </r>
  <r>
    <x v="38"/>
    <x v="43"/>
    <x v="0"/>
    <n v="1"/>
    <n v="0.5"/>
    <x v="0"/>
  </r>
  <r>
    <x v="2"/>
    <x v="2"/>
    <x v="1"/>
    <n v="1"/>
    <m/>
    <x v="4"/>
  </r>
  <r>
    <x v="39"/>
    <x v="44"/>
    <x v="0"/>
    <n v="1"/>
    <s v="&lt;=0.1200"/>
    <x v="0"/>
  </r>
  <r>
    <x v="40"/>
    <x v="45"/>
    <x v="0"/>
    <n v="1"/>
    <s v="&lt;=0.1200"/>
    <x v="0"/>
  </r>
  <r>
    <x v="2"/>
    <x v="2"/>
    <x v="1"/>
    <n v="1"/>
    <m/>
    <x v="1"/>
  </r>
  <r>
    <x v="41"/>
    <x v="46"/>
    <x v="0"/>
    <n v="1"/>
    <n v="0.5"/>
    <x v="0"/>
  </r>
  <r>
    <x v="42"/>
    <x v="47"/>
    <x v="0"/>
    <n v="0"/>
    <s v="&lt;=0.1200"/>
    <x v="0"/>
  </r>
  <r>
    <x v="2"/>
    <x v="2"/>
    <x v="1"/>
    <n v="0"/>
    <m/>
    <x v="5"/>
  </r>
  <r>
    <x v="43"/>
    <x v="48"/>
    <x v="0"/>
    <n v="1"/>
    <n v="0.25"/>
    <x v="0"/>
  </r>
  <r>
    <x v="44"/>
    <x v="49"/>
    <x v="0"/>
    <n v="1"/>
    <n v="0.25"/>
    <x v="0"/>
  </r>
  <r>
    <x v="2"/>
    <x v="2"/>
    <x v="1"/>
    <n v="1"/>
    <m/>
    <x v="1"/>
  </r>
  <r>
    <x v="45"/>
    <x v="50"/>
    <x v="0"/>
    <n v="1"/>
    <s v="&lt;=0.1200"/>
    <x v="0"/>
  </r>
  <r>
    <x v="46"/>
    <x v="51"/>
    <x v="0"/>
    <n v="1"/>
    <n v="0.25"/>
    <x v="0"/>
  </r>
  <r>
    <x v="2"/>
    <x v="2"/>
    <x v="1"/>
    <n v="1"/>
    <m/>
    <x v="4"/>
  </r>
  <r>
    <x v="47"/>
    <x v="52"/>
    <x v="0"/>
    <n v="1"/>
    <n v="0.25"/>
    <x v="0"/>
  </r>
  <r>
    <x v="48"/>
    <x v="53"/>
    <x v="0"/>
    <n v="1"/>
    <s v="&lt;=0.1200"/>
    <x v="0"/>
  </r>
  <r>
    <x v="2"/>
    <x v="2"/>
    <x v="1"/>
    <n v="1"/>
    <m/>
    <x v="6"/>
  </r>
  <r>
    <x v="49"/>
    <x v="54"/>
    <x v="0"/>
    <n v="1"/>
    <n v="0.25"/>
    <x v="0"/>
  </r>
  <r>
    <x v="50"/>
    <x v="55"/>
    <x v="0"/>
    <n v="1"/>
    <n v="0.25"/>
    <x v="0"/>
  </r>
  <r>
    <x v="2"/>
    <x v="2"/>
    <x v="1"/>
    <n v="1"/>
    <m/>
    <x v="1"/>
  </r>
  <r>
    <x v="51"/>
    <x v="56"/>
    <x v="0"/>
    <n v="1"/>
    <n v="0.25"/>
    <x v="0"/>
  </r>
  <r>
    <x v="52"/>
    <x v="57"/>
    <x v="0"/>
    <n v="1"/>
    <n v="0.25"/>
    <x v="0"/>
  </r>
  <r>
    <x v="2"/>
    <x v="2"/>
    <x v="1"/>
    <n v="1"/>
    <m/>
    <x v="1"/>
  </r>
  <r>
    <x v="53"/>
    <x v="58"/>
    <x v="0"/>
    <n v="1"/>
    <n v="0.5"/>
    <x v="0"/>
  </r>
  <r>
    <x v="54"/>
    <x v="59"/>
    <x v="0"/>
    <n v="1"/>
    <n v="0.25"/>
    <x v="0"/>
  </r>
  <r>
    <x v="2"/>
    <x v="2"/>
    <x v="1"/>
    <n v="1"/>
    <m/>
    <x v="6"/>
  </r>
  <r>
    <x v="55"/>
    <x v="60"/>
    <x v="0"/>
    <n v="1"/>
    <n v="0.5"/>
    <x v="0"/>
  </r>
  <r>
    <x v="56"/>
    <x v="61"/>
    <x v="0"/>
    <n v="1"/>
    <n v="1"/>
    <x v="0"/>
  </r>
  <r>
    <x v="2"/>
    <x v="2"/>
    <x v="1"/>
    <n v="1"/>
    <m/>
    <x v="4"/>
  </r>
  <r>
    <x v="57"/>
    <x v="62"/>
    <x v="0"/>
    <n v="1"/>
    <s v="&lt;=0.1200"/>
    <x v="0"/>
  </r>
  <r>
    <x v="58"/>
    <x v="63"/>
    <x v="0"/>
    <n v="1"/>
    <n v="0.5"/>
    <x v="0"/>
  </r>
  <r>
    <x v="2"/>
    <x v="2"/>
    <x v="1"/>
    <n v="1"/>
    <m/>
    <x v="2"/>
  </r>
  <r>
    <x v="59"/>
    <x v="64"/>
    <x v="0"/>
    <n v="1"/>
    <n v="0.25"/>
    <x v="0"/>
  </r>
  <r>
    <x v="60"/>
    <x v="65"/>
    <x v="0"/>
    <n v="1"/>
    <n v="4"/>
    <x v="0"/>
  </r>
  <r>
    <x v="2"/>
    <x v="2"/>
    <x v="1"/>
    <n v="1"/>
    <m/>
    <x v="7"/>
  </r>
  <r>
    <x v="61"/>
    <x v="66"/>
    <x v="0"/>
    <n v="1"/>
    <n v="2"/>
    <x v="0"/>
  </r>
  <r>
    <x v="62"/>
    <x v="67"/>
    <x v="0"/>
    <n v="1"/>
    <n v="0.25"/>
    <x v="0"/>
  </r>
  <r>
    <x v="2"/>
    <x v="2"/>
    <x v="1"/>
    <n v="1"/>
    <m/>
    <x v="8"/>
  </r>
  <r>
    <x v="63"/>
    <x v="68"/>
    <x v="0"/>
    <n v="0"/>
    <s v="&lt;=0.1200"/>
    <x v="0"/>
  </r>
  <r>
    <x v="64"/>
    <x v="69"/>
    <x v="0"/>
    <n v="0"/>
    <s v="&lt;=0.1200"/>
    <x v="0"/>
  </r>
  <r>
    <x v="2"/>
    <x v="2"/>
    <x v="1"/>
    <n v="1"/>
    <m/>
    <x v="1"/>
  </r>
  <r>
    <x v="65"/>
    <x v="70"/>
    <x v="0"/>
    <n v="1"/>
    <n v="1"/>
    <x v="0"/>
  </r>
  <r>
    <x v="66"/>
    <x v="71"/>
    <x v="0"/>
    <n v="1"/>
    <n v="0.5"/>
    <x v="0"/>
  </r>
  <r>
    <x v="2"/>
    <x v="2"/>
    <x v="1"/>
    <n v="1"/>
    <m/>
    <x v="6"/>
  </r>
  <r>
    <x v="67"/>
    <x v="72"/>
    <x v="0"/>
    <n v="1"/>
    <n v="0.25"/>
    <x v="0"/>
  </r>
  <r>
    <x v="68"/>
    <x v="73"/>
    <x v="0"/>
    <n v="1"/>
    <s v="&lt;=0.1200"/>
    <x v="0"/>
  </r>
  <r>
    <x v="2"/>
    <x v="2"/>
    <x v="1"/>
    <n v="1"/>
    <m/>
    <x v="6"/>
  </r>
  <r>
    <x v="69"/>
    <x v="74"/>
    <x v="0"/>
    <n v="1"/>
    <n v="0.25"/>
    <x v="0"/>
  </r>
  <r>
    <x v="70"/>
    <x v="75"/>
    <x v="0"/>
    <n v="1"/>
    <n v="0.25"/>
    <x v="0"/>
  </r>
  <r>
    <x v="2"/>
    <x v="2"/>
    <x v="1"/>
    <n v="1"/>
    <m/>
    <x v="1"/>
  </r>
  <r>
    <x v="71"/>
    <x v="76"/>
    <x v="0"/>
    <n v="1"/>
    <n v="1"/>
    <x v="0"/>
  </r>
  <r>
    <x v="72"/>
    <x v="77"/>
    <x v="0"/>
    <n v="1"/>
    <n v="2"/>
    <x v="0"/>
  </r>
  <r>
    <x v="2"/>
    <x v="2"/>
    <x v="1"/>
    <n v="1"/>
    <m/>
    <x v="4"/>
  </r>
  <r>
    <x v="73"/>
    <x v="78"/>
    <x v="0"/>
    <n v="1"/>
    <s v="&lt;=0.1200"/>
    <x v="0"/>
  </r>
  <r>
    <x v="74"/>
    <x v="79"/>
    <x v="0"/>
    <n v="1"/>
    <n v="0.25"/>
    <x v="0"/>
  </r>
  <r>
    <x v="2"/>
    <x v="2"/>
    <x v="1"/>
    <n v="1"/>
    <m/>
    <x v="4"/>
  </r>
  <r>
    <x v="75"/>
    <x v="80"/>
    <x v="0"/>
    <n v="1"/>
    <n v="2"/>
    <x v="0"/>
  </r>
  <r>
    <x v="76"/>
    <x v="81"/>
    <x v="0"/>
    <n v="1"/>
    <n v="0.25"/>
    <x v="0"/>
  </r>
  <r>
    <x v="2"/>
    <x v="2"/>
    <x v="1"/>
    <n v="1"/>
    <m/>
    <x v="8"/>
  </r>
  <r>
    <x v="77"/>
    <x v="82"/>
    <x v="0"/>
    <n v="1"/>
    <n v="0.25"/>
    <x v="0"/>
  </r>
  <r>
    <x v="78"/>
    <x v="83"/>
    <x v="0"/>
    <n v="1"/>
    <n v="1"/>
    <x v="0"/>
  </r>
  <r>
    <x v="2"/>
    <x v="2"/>
    <x v="1"/>
    <n v="1"/>
    <m/>
    <x v="2"/>
  </r>
  <r>
    <x v="79"/>
    <x v="84"/>
    <x v="5"/>
    <n v="1"/>
    <n v="0.25"/>
    <x v="0"/>
  </r>
  <r>
    <x v="80"/>
    <x v="85"/>
    <x v="5"/>
    <n v="1"/>
    <n v="0.5"/>
    <x v="0"/>
  </r>
  <r>
    <x v="2"/>
    <x v="11"/>
    <x v="1"/>
    <n v="1"/>
    <m/>
    <x v="4"/>
  </r>
  <r>
    <x v="81"/>
    <x v="86"/>
    <x v="0"/>
    <n v="1"/>
    <n v="1"/>
    <x v="0"/>
  </r>
  <r>
    <x v="82"/>
    <x v="87"/>
    <x v="0"/>
    <n v="1"/>
    <n v="0.5"/>
    <x v="0"/>
  </r>
  <r>
    <x v="2"/>
    <x v="2"/>
    <x v="1"/>
    <n v="1"/>
    <m/>
    <x v="6"/>
  </r>
  <r>
    <x v="83"/>
    <x v="88"/>
    <x v="0"/>
    <n v="1"/>
    <n v="0.5"/>
    <x v="0"/>
  </r>
  <r>
    <x v="84"/>
    <x v="89"/>
    <x v="0"/>
    <n v="1"/>
    <n v="0.5"/>
    <x v="0"/>
  </r>
  <r>
    <x v="2"/>
    <x v="2"/>
    <x v="1"/>
    <n v="1"/>
    <m/>
    <x v="1"/>
  </r>
  <r>
    <x v="85"/>
    <x v="90"/>
    <x v="0"/>
    <n v="1"/>
    <s v="&lt;=0.1200"/>
    <x v="0"/>
  </r>
  <r>
    <x v="86"/>
    <x v="91"/>
    <x v="0"/>
    <n v="1"/>
    <n v="0.25"/>
    <x v="0"/>
  </r>
  <r>
    <x v="2"/>
    <x v="2"/>
    <x v="1"/>
    <n v="1"/>
    <m/>
    <x v="4"/>
  </r>
  <r>
    <x v="87"/>
    <x v="92"/>
    <x v="0"/>
    <n v="0"/>
    <s v="&lt;=0.1200"/>
    <x v="0"/>
  </r>
  <r>
    <x v="88"/>
    <x v="93"/>
    <x v="0"/>
    <n v="1"/>
    <n v="0.25"/>
    <x v="0"/>
  </r>
  <r>
    <x v="2"/>
    <x v="2"/>
    <x v="1"/>
    <n v="0"/>
    <m/>
    <x v="4"/>
  </r>
  <r>
    <x v="89"/>
    <x v="94"/>
    <x v="0"/>
    <n v="1"/>
    <n v="0.5"/>
    <x v="0"/>
  </r>
  <r>
    <x v="90"/>
    <x v="95"/>
    <x v="0"/>
    <n v="1"/>
    <n v="0.25"/>
    <x v="0"/>
  </r>
  <r>
    <x v="2"/>
    <x v="2"/>
    <x v="1"/>
    <n v="1"/>
    <m/>
    <x v="6"/>
  </r>
  <r>
    <x v="91"/>
    <x v="96"/>
    <x v="0"/>
    <n v="1"/>
    <n v="1"/>
    <x v="0"/>
  </r>
  <r>
    <x v="92"/>
    <x v="97"/>
    <x v="0"/>
    <n v="1"/>
    <n v="0.25"/>
    <x v="0"/>
  </r>
  <r>
    <x v="2"/>
    <x v="2"/>
    <x v="1"/>
    <n v="1"/>
    <m/>
    <x v="5"/>
  </r>
  <r>
    <x v="93"/>
    <x v="98"/>
    <x v="0"/>
    <n v="1"/>
    <n v="0.5"/>
    <x v="0"/>
  </r>
  <r>
    <x v="94"/>
    <x v="99"/>
    <x v="0"/>
    <n v="1"/>
    <n v="0.5"/>
    <x v="0"/>
  </r>
  <r>
    <x v="2"/>
    <x v="2"/>
    <x v="1"/>
    <n v="1"/>
    <m/>
    <x v="1"/>
  </r>
  <r>
    <x v="95"/>
    <x v="100"/>
    <x v="0"/>
    <n v="1"/>
    <n v="0.25"/>
    <x v="0"/>
  </r>
  <r>
    <x v="96"/>
    <x v="101"/>
    <x v="0"/>
    <n v="1"/>
    <s v="&lt;=0.1200"/>
    <x v="0"/>
  </r>
  <r>
    <x v="2"/>
    <x v="2"/>
    <x v="1"/>
    <n v="1"/>
    <m/>
    <x v="6"/>
  </r>
  <r>
    <x v="97"/>
    <x v="102"/>
    <x v="0"/>
    <n v="1"/>
    <s v="&lt;=0.1200"/>
    <x v="0"/>
  </r>
  <r>
    <x v="98"/>
    <x v="103"/>
    <x v="0"/>
    <n v="1"/>
    <n v="0.25"/>
    <x v="0"/>
  </r>
  <r>
    <x v="2"/>
    <x v="2"/>
    <x v="1"/>
    <n v="1"/>
    <m/>
    <x v="4"/>
  </r>
  <r>
    <x v="99"/>
    <x v="104"/>
    <x v="0"/>
    <n v="1"/>
    <n v="0.25"/>
    <x v="0"/>
  </r>
  <r>
    <x v="100"/>
    <x v="105"/>
    <x v="0"/>
    <n v="1"/>
    <n v="0.25"/>
    <x v="0"/>
  </r>
  <r>
    <x v="2"/>
    <x v="2"/>
    <x v="1"/>
    <n v="1"/>
    <m/>
    <x v="1"/>
  </r>
  <r>
    <x v="101"/>
    <x v="106"/>
    <x v="5"/>
    <n v="1"/>
    <s v="&lt;=0.1200"/>
    <x v="0"/>
  </r>
  <r>
    <x v="102"/>
    <x v="107"/>
    <x v="5"/>
    <n v="0"/>
    <s v="&lt;=0.1200"/>
    <x v="0"/>
  </r>
  <r>
    <x v="2"/>
    <x v="11"/>
    <x v="1"/>
    <n v="0"/>
    <m/>
    <x v="1"/>
  </r>
  <r>
    <x v="103"/>
    <x v="108"/>
    <x v="0"/>
    <n v="1"/>
    <n v="0.5"/>
    <x v="0"/>
  </r>
  <r>
    <x v="104"/>
    <x v="109"/>
    <x v="0"/>
    <n v="1"/>
    <n v="0.25"/>
    <x v="0"/>
  </r>
  <r>
    <x v="2"/>
    <x v="2"/>
    <x v="1"/>
    <n v="1"/>
    <m/>
    <x v="6"/>
  </r>
  <r>
    <x v="2"/>
    <x v="110"/>
    <x v="8"/>
    <m/>
    <m/>
    <x v="0"/>
  </r>
  <r>
    <x v="2"/>
    <x v="110"/>
    <x v="8"/>
    <m/>
    <m/>
    <x v="0"/>
  </r>
  <r>
    <x v="2"/>
    <x v="110"/>
    <x v="8"/>
    <m/>
    <m/>
    <x v="0"/>
  </r>
  <r>
    <x v="2"/>
    <x v="110"/>
    <x v="8"/>
    <m/>
    <m/>
    <x v="0"/>
  </r>
  <r>
    <x v="2"/>
    <x v="110"/>
    <x v="8"/>
    <m/>
    <m/>
    <x v="0"/>
  </r>
  <r>
    <x v="2"/>
    <x v="110"/>
    <x v="8"/>
    <m/>
    <m/>
    <x v="0"/>
  </r>
  <r>
    <x v="2"/>
    <x v="110"/>
    <x v="8"/>
    <m/>
    <m/>
    <x v="0"/>
  </r>
  <r>
    <x v="2"/>
    <x v="110"/>
    <x v="8"/>
    <m/>
    <m/>
    <x v="0"/>
  </r>
  <r>
    <x v="2"/>
    <x v="110"/>
    <x v="8"/>
    <m/>
    <m/>
    <x v="0"/>
  </r>
  <r>
    <x v="2"/>
    <x v="110"/>
    <x v="8"/>
    <m/>
    <m/>
    <x v="0"/>
  </r>
  <r>
    <x v="2"/>
    <x v="110"/>
    <x v="8"/>
    <m/>
    <m/>
    <x v="0"/>
  </r>
  <r>
    <x v="2"/>
    <x v="110"/>
    <x v="8"/>
    <m/>
    <m/>
    <x v="0"/>
  </r>
  <r>
    <x v="2"/>
    <x v="110"/>
    <x v="8"/>
    <m/>
    <m/>
    <x v="0"/>
  </r>
  <r>
    <x v="2"/>
    <x v="110"/>
    <x v="8"/>
    <m/>
    <m/>
    <x v="0"/>
  </r>
  <r>
    <x v="2"/>
    <x v="110"/>
    <x v="8"/>
    <m/>
    <m/>
    <x v="0"/>
  </r>
  <r>
    <x v="2"/>
    <x v="110"/>
    <x v="8"/>
    <m/>
    <m/>
    <x v="0"/>
  </r>
  <r>
    <x v="2"/>
    <x v="110"/>
    <x v="8"/>
    <m/>
    <m/>
    <x v="0"/>
  </r>
  <r>
    <x v="2"/>
    <x v="110"/>
    <x v="8"/>
    <m/>
    <m/>
    <x v="0"/>
  </r>
  <r>
    <x v="2"/>
    <x v="110"/>
    <x v="8"/>
    <m/>
    <m/>
    <x v="0"/>
  </r>
  <r>
    <x v="2"/>
    <x v="110"/>
    <x v="8"/>
    <m/>
    <m/>
    <x v="0"/>
  </r>
  <r>
    <x v="2"/>
    <x v="110"/>
    <x v="8"/>
    <m/>
    <m/>
    <x v="0"/>
  </r>
  <r>
    <x v="2"/>
    <x v="110"/>
    <x v="8"/>
    <m/>
    <m/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8">
  <r>
    <x v="0"/>
    <x v="0"/>
  </r>
  <r>
    <x v="0"/>
    <x v="0"/>
  </r>
  <r>
    <x v="0"/>
    <x v="1"/>
  </r>
  <r>
    <x v="1"/>
    <x v="0"/>
  </r>
  <r>
    <x v="0"/>
    <x v="0"/>
  </r>
  <r>
    <x v="0"/>
    <x v="1"/>
  </r>
  <r>
    <x v="0"/>
    <x v="0"/>
  </r>
  <r>
    <x v="0"/>
    <x v="0"/>
  </r>
  <r>
    <x v="0"/>
    <x v="1"/>
  </r>
  <r>
    <x v="1"/>
    <x v="0"/>
  </r>
  <r>
    <x v="1"/>
    <x v="0"/>
  </r>
  <r>
    <x v="1"/>
    <x v="1"/>
  </r>
  <r>
    <x v="0"/>
    <x v="0"/>
  </r>
  <r>
    <x v="0"/>
    <x v="0"/>
  </r>
  <r>
    <x v="0"/>
    <x v="1"/>
  </r>
  <r>
    <x v="0"/>
    <x v="0"/>
  </r>
  <r>
    <x v="0"/>
    <x v="0"/>
  </r>
  <r>
    <x v="0"/>
    <x v="1"/>
  </r>
  <r>
    <x v="1"/>
    <x v="0"/>
  </r>
  <r>
    <x v="1"/>
    <x v="0"/>
  </r>
  <r>
    <x v="1"/>
    <x v="1"/>
  </r>
  <r>
    <x v="0"/>
    <x v="0"/>
  </r>
  <r>
    <x v="0"/>
    <x v="0"/>
  </r>
  <r>
    <x v="0"/>
    <x v="1"/>
  </r>
  <r>
    <x v="0"/>
    <x v="0"/>
  </r>
  <r>
    <x v="0"/>
    <x v="0"/>
  </r>
  <r>
    <x v="0"/>
    <x v="1"/>
  </r>
  <r>
    <x v="0"/>
    <x v="2"/>
  </r>
  <r>
    <x v="0"/>
    <x v="2"/>
  </r>
  <r>
    <x v="0"/>
    <x v="1"/>
  </r>
  <r>
    <x v="0"/>
    <x v="0"/>
  </r>
  <r>
    <x v="0"/>
    <x v="0"/>
  </r>
  <r>
    <x v="0"/>
    <x v="1"/>
  </r>
  <r>
    <x v="0"/>
    <x v="0"/>
  </r>
  <r>
    <x v="0"/>
    <x v="0"/>
  </r>
  <r>
    <x v="0"/>
    <x v="1"/>
  </r>
  <r>
    <x v="0"/>
    <x v="0"/>
  </r>
  <r>
    <x v="0"/>
    <x v="0"/>
  </r>
  <r>
    <x v="0"/>
    <x v="1"/>
  </r>
  <r>
    <x v="1"/>
    <x v="0"/>
  </r>
  <r>
    <x v="1"/>
    <x v="3"/>
  </r>
  <r>
    <x v="1"/>
    <x v="1"/>
  </r>
  <r>
    <x v="1"/>
    <x v="0"/>
  </r>
  <r>
    <x v="1"/>
    <x v="0"/>
  </r>
  <r>
    <x v="1"/>
    <x v="1"/>
  </r>
  <r>
    <x v="1"/>
    <x v="0"/>
  </r>
  <r>
    <x v="1"/>
    <x v="4"/>
  </r>
  <r>
    <x v="1"/>
    <x v="1"/>
  </r>
  <r>
    <x v="1"/>
    <x v="0"/>
  </r>
  <r>
    <x v="1"/>
    <x v="0"/>
  </r>
  <r>
    <x v="1"/>
    <x v="1"/>
  </r>
  <r>
    <x v="1"/>
    <x v="5"/>
  </r>
  <r>
    <x v="1"/>
    <x v="5"/>
  </r>
  <r>
    <x v="1"/>
    <x v="1"/>
  </r>
  <r>
    <x v="1"/>
    <x v="5"/>
  </r>
  <r>
    <x v="1"/>
    <x v="3"/>
  </r>
  <r>
    <x v="1"/>
    <x v="1"/>
  </r>
  <r>
    <x v="1"/>
    <x v="0"/>
  </r>
  <r>
    <x v="1"/>
    <x v="0"/>
  </r>
  <r>
    <x v="1"/>
    <x v="1"/>
  </r>
  <r>
    <x v="1"/>
    <x v="3"/>
  </r>
  <r>
    <x v="0"/>
    <x v="0"/>
  </r>
  <r>
    <x v="0"/>
    <x v="1"/>
  </r>
  <r>
    <x v="1"/>
    <x v="5"/>
  </r>
  <r>
    <x v="1"/>
    <x v="5"/>
  </r>
  <r>
    <x v="1"/>
    <x v="1"/>
  </r>
  <r>
    <x v="1"/>
    <x v="0"/>
  </r>
  <r>
    <x v="1"/>
    <x v="5"/>
  </r>
  <r>
    <x v="1"/>
    <x v="1"/>
  </r>
  <r>
    <x v="1"/>
    <x v="5"/>
  </r>
  <r>
    <x v="1"/>
    <x v="0"/>
  </r>
  <r>
    <x v="1"/>
    <x v="1"/>
  </r>
  <r>
    <x v="1"/>
    <x v="5"/>
  </r>
  <r>
    <x v="1"/>
    <x v="5"/>
  </r>
  <r>
    <x v="1"/>
    <x v="1"/>
  </r>
  <r>
    <x v="1"/>
    <x v="5"/>
  </r>
  <r>
    <x v="1"/>
    <x v="5"/>
  </r>
  <r>
    <x v="1"/>
    <x v="1"/>
  </r>
  <r>
    <x v="1"/>
    <x v="3"/>
  </r>
  <r>
    <x v="1"/>
    <x v="5"/>
  </r>
  <r>
    <x v="1"/>
    <x v="1"/>
  </r>
  <r>
    <x v="1"/>
    <x v="3"/>
  </r>
  <r>
    <x v="1"/>
    <x v="4"/>
  </r>
  <r>
    <x v="1"/>
    <x v="1"/>
  </r>
  <r>
    <x v="1"/>
    <x v="0"/>
  </r>
  <r>
    <x v="1"/>
    <x v="3"/>
  </r>
  <r>
    <x v="1"/>
    <x v="1"/>
  </r>
  <r>
    <x v="1"/>
    <x v="5"/>
  </r>
  <r>
    <x v="1"/>
    <x v="6"/>
  </r>
  <r>
    <x v="1"/>
    <x v="1"/>
  </r>
  <r>
    <x v="1"/>
    <x v="7"/>
  </r>
  <r>
    <x v="1"/>
    <x v="5"/>
  </r>
  <r>
    <x v="1"/>
    <x v="1"/>
  </r>
  <r>
    <x v="0"/>
    <x v="0"/>
  </r>
  <r>
    <x v="0"/>
    <x v="0"/>
  </r>
  <r>
    <x v="0"/>
    <x v="1"/>
  </r>
  <r>
    <x v="1"/>
    <x v="4"/>
  </r>
  <r>
    <x v="1"/>
    <x v="3"/>
  </r>
  <r>
    <x v="1"/>
    <x v="1"/>
  </r>
  <r>
    <x v="1"/>
    <x v="5"/>
  </r>
  <r>
    <x v="1"/>
    <x v="0"/>
  </r>
  <r>
    <x v="1"/>
    <x v="1"/>
  </r>
  <r>
    <x v="1"/>
    <x v="5"/>
  </r>
  <r>
    <x v="1"/>
    <x v="5"/>
  </r>
  <r>
    <x v="1"/>
    <x v="1"/>
  </r>
  <r>
    <x v="1"/>
    <x v="4"/>
  </r>
  <r>
    <x v="1"/>
    <x v="7"/>
  </r>
  <r>
    <x v="1"/>
    <x v="1"/>
  </r>
  <r>
    <x v="1"/>
    <x v="0"/>
  </r>
  <r>
    <x v="1"/>
    <x v="5"/>
  </r>
  <r>
    <x v="1"/>
    <x v="1"/>
  </r>
  <r>
    <x v="1"/>
    <x v="7"/>
  </r>
  <r>
    <x v="1"/>
    <x v="5"/>
  </r>
  <r>
    <x v="1"/>
    <x v="1"/>
  </r>
  <r>
    <x v="1"/>
    <x v="5"/>
  </r>
  <r>
    <x v="1"/>
    <x v="4"/>
  </r>
  <r>
    <x v="1"/>
    <x v="1"/>
  </r>
  <r>
    <x v="1"/>
    <x v="5"/>
  </r>
  <r>
    <x v="1"/>
    <x v="3"/>
  </r>
  <r>
    <x v="1"/>
    <x v="1"/>
  </r>
  <r>
    <x v="1"/>
    <x v="4"/>
  </r>
  <r>
    <x v="1"/>
    <x v="3"/>
  </r>
  <r>
    <x v="1"/>
    <x v="1"/>
  </r>
  <r>
    <x v="1"/>
    <x v="3"/>
  </r>
  <r>
    <x v="1"/>
    <x v="3"/>
  </r>
  <r>
    <x v="1"/>
    <x v="1"/>
  </r>
  <r>
    <x v="1"/>
    <x v="0"/>
  </r>
  <r>
    <x v="1"/>
    <x v="5"/>
  </r>
  <r>
    <x v="1"/>
    <x v="1"/>
  </r>
  <r>
    <x v="0"/>
    <x v="0"/>
  </r>
  <r>
    <x v="1"/>
    <x v="5"/>
  </r>
  <r>
    <x v="1"/>
    <x v="1"/>
  </r>
  <r>
    <x v="1"/>
    <x v="3"/>
  </r>
  <r>
    <x v="1"/>
    <x v="5"/>
  </r>
  <r>
    <x v="1"/>
    <x v="1"/>
  </r>
  <r>
    <x v="1"/>
    <x v="4"/>
  </r>
  <r>
    <x v="1"/>
    <x v="5"/>
  </r>
  <r>
    <x v="1"/>
    <x v="1"/>
  </r>
  <r>
    <x v="1"/>
    <x v="3"/>
  </r>
  <r>
    <x v="1"/>
    <x v="3"/>
  </r>
  <r>
    <x v="1"/>
    <x v="1"/>
  </r>
  <r>
    <x v="1"/>
    <x v="5"/>
  </r>
  <r>
    <x v="1"/>
    <x v="0"/>
  </r>
  <r>
    <x v="1"/>
    <x v="1"/>
  </r>
  <r>
    <x v="1"/>
    <x v="0"/>
  </r>
  <r>
    <x v="1"/>
    <x v="5"/>
  </r>
  <r>
    <x v="1"/>
    <x v="1"/>
  </r>
  <r>
    <x v="1"/>
    <x v="5"/>
  </r>
  <r>
    <x v="1"/>
    <x v="5"/>
  </r>
  <r>
    <x v="1"/>
    <x v="1"/>
  </r>
  <r>
    <x v="1"/>
    <x v="0"/>
  </r>
  <r>
    <x v="0"/>
    <x v="0"/>
  </r>
  <r>
    <x v="0"/>
    <x v="1"/>
  </r>
  <r>
    <x v="1"/>
    <x v="3"/>
  </r>
  <r>
    <x v="1"/>
    <x v="5"/>
  </r>
  <r>
    <x v="1"/>
    <x v="1"/>
  </r>
  <r>
    <x v="2"/>
    <x v="1"/>
  </r>
  <r>
    <x v="2"/>
    <x v="1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8">
  <r>
    <x v="0"/>
    <s v="&lt;=0.1200"/>
    <x v="0"/>
  </r>
  <r>
    <x v="0"/>
    <s v="&lt;=0.1200"/>
    <x v="0"/>
  </r>
  <r>
    <x v="0"/>
    <m/>
    <x v="1"/>
  </r>
  <r>
    <x v="1"/>
    <s v="&lt;=0.1200"/>
    <x v="0"/>
  </r>
  <r>
    <x v="0"/>
    <s v="&lt;=0.1200"/>
    <x v="0"/>
  </r>
  <r>
    <x v="0"/>
    <m/>
    <x v="1"/>
  </r>
  <r>
    <x v="0"/>
    <s v="&lt;=0.1200"/>
    <x v="0"/>
  </r>
  <r>
    <x v="0"/>
    <s v="&lt;=0.1200"/>
    <x v="0"/>
  </r>
  <r>
    <x v="0"/>
    <m/>
    <x v="1"/>
  </r>
  <r>
    <x v="1"/>
    <s v="&lt;=0.1200"/>
    <x v="0"/>
  </r>
  <r>
    <x v="1"/>
    <s v="&lt;=0.1200"/>
    <x v="0"/>
  </r>
  <r>
    <x v="1"/>
    <m/>
    <x v="1"/>
  </r>
  <r>
    <x v="0"/>
    <s v="&lt;=0.1200"/>
    <x v="0"/>
  </r>
  <r>
    <x v="0"/>
    <s v="&lt;=0.1200"/>
    <x v="0"/>
  </r>
  <r>
    <x v="0"/>
    <m/>
    <x v="1"/>
  </r>
  <r>
    <x v="0"/>
    <s v="&lt;=0.1200"/>
    <x v="0"/>
  </r>
  <r>
    <x v="0"/>
    <s v="&lt;=0.1200"/>
    <x v="0"/>
  </r>
  <r>
    <x v="0"/>
    <m/>
    <x v="1"/>
  </r>
  <r>
    <x v="1"/>
    <s v="&lt;=0.1200"/>
    <x v="0"/>
  </r>
  <r>
    <x v="1"/>
    <s v="&lt;=0.1200"/>
    <x v="0"/>
  </r>
  <r>
    <x v="1"/>
    <m/>
    <x v="1"/>
  </r>
  <r>
    <x v="0"/>
    <s v="&lt;=0.1200"/>
    <x v="0"/>
  </r>
  <r>
    <x v="0"/>
    <s v="&lt;=0.1200"/>
    <x v="0"/>
  </r>
  <r>
    <x v="0"/>
    <m/>
    <x v="1"/>
  </r>
  <r>
    <x v="0"/>
    <s v="&lt;=0.1200"/>
    <x v="0"/>
  </r>
  <r>
    <x v="0"/>
    <s v="&lt;=0.1200"/>
    <x v="0"/>
  </r>
  <r>
    <x v="0"/>
    <m/>
    <x v="1"/>
  </r>
  <r>
    <x v="0"/>
    <e v="#N/A"/>
    <x v="0"/>
  </r>
  <r>
    <x v="0"/>
    <e v="#N/A"/>
    <x v="0"/>
  </r>
  <r>
    <x v="0"/>
    <m/>
    <x v="0"/>
  </r>
  <r>
    <x v="0"/>
    <s v="&lt;=0.1200"/>
    <x v="0"/>
  </r>
  <r>
    <x v="0"/>
    <s v="&lt;=0.1200"/>
    <x v="0"/>
  </r>
  <r>
    <x v="0"/>
    <m/>
    <x v="1"/>
  </r>
  <r>
    <x v="0"/>
    <s v="&lt;=0.1200"/>
    <x v="0"/>
  </r>
  <r>
    <x v="0"/>
    <s v="&lt;=0.1200"/>
    <x v="0"/>
  </r>
  <r>
    <x v="0"/>
    <m/>
    <x v="1"/>
  </r>
  <r>
    <x v="0"/>
    <s v="&lt;=0.1200"/>
    <x v="0"/>
  </r>
  <r>
    <x v="0"/>
    <s v="&lt;=0.1200"/>
    <x v="0"/>
  </r>
  <r>
    <x v="0"/>
    <m/>
    <x v="1"/>
  </r>
  <r>
    <x v="1"/>
    <s v="&lt;=0.1200"/>
    <x v="0"/>
  </r>
  <r>
    <x v="1"/>
    <n v="0.5"/>
    <x v="0"/>
  </r>
  <r>
    <x v="1"/>
    <m/>
    <x v="2"/>
  </r>
  <r>
    <x v="1"/>
    <s v="&lt;=0.1200"/>
    <x v="0"/>
  </r>
  <r>
    <x v="1"/>
    <s v="&lt;=0.1200"/>
    <x v="0"/>
  </r>
  <r>
    <x v="1"/>
    <m/>
    <x v="1"/>
  </r>
  <r>
    <x v="1"/>
    <s v="&lt;=0.1200"/>
    <x v="0"/>
  </r>
  <r>
    <x v="1"/>
    <n v="1"/>
    <x v="0"/>
  </r>
  <r>
    <x v="1"/>
    <m/>
    <x v="3"/>
  </r>
  <r>
    <x v="1"/>
    <s v="&lt;=0.1200"/>
    <x v="0"/>
  </r>
  <r>
    <x v="1"/>
    <s v="&lt;=0.1200"/>
    <x v="0"/>
  </r>
  <r>
    <x v="1"/>
    <m/>
    <x v="1"/>
  </r>
  <r>
    <x v="1"/>
    <n v="0.25"/>
    <x v="0"/>
  </r>
  <r>
    <x v="1"/>
    <n v="0.25"/>
    <x v="0"/>
  </r>
  <r>
    <x v="1"/>
    <m/>
    <x v="1"/>
  </r>
  <r>
    <x v="1"/>
    <n v="0.25"/>
    <x v="0"/>
  </r>
  <r>
    <x v="1"/>
    <n v="0.5"/>
    <x v="0"/>
  </r>
  <r>
    <x v="1"/>
    <m/>
    <x v="4"/>
  </r>
  <r>
    <x v="1"/>
    <s v="&lt;=0.1200"/>
    <x v="0"/>
  </r>
  <r>
    <x v="1"/>
    <s v="&lt;=0.1200"/>
    <x v="0"/>
  </r>
  <r>
    <x v="1"/>
    <m/>
    <x v="1"/>
  </r>
  <r>
    <x v="1"/>
    <n v="0.5"/>
    <x v="0"/>
  </r>
  <r>
    <x v="0"/>
    <s v="&lt;=0.1200"/>
    <x v="0"/>
  </r>
  <r>
    <x v="0"/>
    <m/>
    <x v="5"/>
  </r>
  <r>
    <x v="1"/>
    <n v="0.25"/>
    <x v="0"/>
  </r>
  <r>
    <x v="1"/>
    <n v="0.25"/>
    <x v="0"/>
  </r>
  <r>
    <x v="1"/>
    <m/>
    <x v="1"/>
  </r>
  <r>
    <x v="1"/>
    <s v="&lt;=0.1200"/>
    <x v="0"/>
  </r>
  <r>
    <x v="1"/>
    <n v="0.25"/>
    <x v="0"/>
  </r>
  <r>
    <x v="1"/>
    <m/>
    <x v="4"/>
  </r>
  <r>
    <x v="1"/>
    <n v="0.25"/>
    <x v="0"/>
  </r>
  <r>
    <x v="1"/>
    <s v="&lt;=0.1200"/>
    <x v="0"/>
  </r>
  <r>
    <x v="1"/>
    <m/>
    <x v="6"/>
  </r>
  <r>
    <x v="1"/>
    <n v="0.25"/>
    <x v="0"/>
  </r>
  <r>
    <x v="1"/>
    <n v="0.25"/>
    <x v="0"/>
  </r>
  <r>
    <x v="1"/>
    <m/>
    <x v="1"/>
  </r>
  <r>
    <x v="1"/>
    <n v="0.25"/>
    <x v="0"/>
  </r>
  <r>
    <x v="1"/>
    <n v="0.25"/>
    <x v="0"/>
  </r>
  <r>
    <x v="1"/>
    <m/>
    <x v="1"/>
  </r>
  <r>
    <x v="1"/>
    <n v="0.5"/>
    <x v="0"/>
  </r>
  <r>
    <x v="1"/>
    <n v="0.25"/>
    <x v="0"/>
  </r>
  <r>
    <x v="1"/>
    <m/>
    <x v="6"/>
  </r>
  <r>
    <x v="1"/>
    <n v="0.5"/>
    <x v="0"/>
  </r>
  <r>
    <x v="1"/>
    <n v="1"/>
    <x v="0"/>
  </r>
  <r>
    <x v="1"/>
    <m/>
    <x v="4"/>
  </r>
  <r>
    <x v="1"/>
    <s v="&lt;=0.1200"/>
    <x v="0"/>
  </r>
  <r>
    <x v="1"/>
    <n v="0.5"/>
    <x v="0"/>
  </r>
  <r>
    <x v="1"/>
    <m/>
    <x v="2"/>
  </r>
  <r>
    <x v="1"/>
    <n v="0.25"/>
    <x v="0"/>
  </r>
  <r>
    <x v="1"/>
    <n v="4"/>
    <x v="0"/>
  </r>
  <r>
    <x v="1"/>
    <m/>
    <x v="7"/>
  </r>
  <r>
    <x v="1"/>
    <n v="2"/>
    <x v="0"/>
  </r>
  <r>
    <x v="1"/>
    <n v="0.25"/>
    <x v="0"/>
  </r>
  <r>
    <x v="1"/>
    <m/>
    <x v="8"/>
  </r>
  <r>
    <x v="0"/>
    <s v="&lt;=0.1200"/>
    <x v="0"/>
  </r>
  <r>
    <x v="0"/>
    <s v="&lt;=0.1200"/>
    <x v="0"/>
  </r>
  <r>
    <x v="0"/>
    <m/>
    <x v="1"/>
  </r>
  <r>
    <x v="1"/>
    <n v="1"/>
    <x v="0"/>
  </r>
  <r>
    <x v="1"/>
    <n v="0.5"/>
    <x v="0"/>
  </r>
  <r>
    <x v="1"/>
    <m/>
    <x v="6"/>
  </r>
  <r>
    <x v="1"/>
    <n v="0.25"/>
    <x v="0"/>
  </r>
  <r>
    <x v="1"/>
    <s v="&lt;=0.1200"/>
    <x v="0"/>
  </r>
  <r>
    <x v="1"/>
    <m/>
    <x v="6"/>
  </r>
  <r>
    <x v="1"/>
    <n v="0.25"/>
    <x v="0"/>
  </r>
  <r>
    <x v="1"/>
    <n v="0.25"/>
    <x v="0"/>
  </r>
  <r>
    <x v="1"/>
    <m/>
    <x v="1"/>
  </r>
  <r>
    <x v="1"/>
    <n v="1"/>
    <x v="0"/>
  </r>
  <r>
    <x v="1"/>
    <n v="2"/>
    <x v="0"/>
  </r>
  <r>
    <x v="1"/>
    <m/>
    <x v="4"/>
  </r>
  <r>
    <x v="1"/>
    <s v="&lt;=0.1200"/>
    <x v="0"/>
  </r>
  <r>
    <x v="1"/>
    <n v="0.25"/>
    <x v="0"/>
  </r>
  <r>
    <x v="1"/>
    <m/>
    <x v="4"/>
  </r>
  <r>
    <x v="1"/>
    <n v="2"/>
    <x v="0"/>
  </r>
  <r>
    <x v="1"/>
    <n v="0.25"/>
    <x v="0"/>
  </r>
  <r>
    <x v="1"/>
    <m/>
    <x v="8"/>
  </r>
  <r>
    <x v="1"/>
    <n v="0.25"/>
    <x v="0"/>
  </r>
  <r>
    <x v="1"/>
    <n v="1"/>
    <x v="0"/>
  </r>
  <r>
    <x v="1"/>
    <m/>
    <x v="2"/>
  </r>
  <r>
    <x v="1"/>
    <n v="0.25"/>
    <x v="0"/>
  </r>
  <r>
    <x v="1"/>
    <n v="0.5"/>
    <x v="0"/>
  </r>
  <r>
    <x v="1"/>
    <m/>
    <x v="4"/>
  </r>
  <r>
    <x v="1"/>
    <n v="1"/>
    <x v="0"/>
  </r>
  <r>
    <x v="1"/>
    <n v="0.5"/>
    <x v="0"/>
  </r>
  <r>
    <x v="1"/>
    <m/>
    <x v="6"/>
  </r>
  <r>
    <x v="1"/>
    <n v="0.5"/>
    <x v="0"/>
  </r>
  <r>
    <x v="1"/>
    <n v="0.5"/>
    <x v="0"/>
  </r>
  <r>
    <x v="1"/>
    <m/>
    <x v="1"/>
  </r>
  <r>
    <x v="1"/>
    <s v="&lt;=0.1200"/>
    <x v="0"/>
  </r>
  <r>
    <x v="1"/>
    <n v="0.25"/>
    <x v="0"/>
  </r>
  <r>
    <x v="1"/>
    <m/>
    <x v="4"/>
  </r>
  <r>
    <x v="0"/>
    <s v="&lt;=0.1200"/>
    <x v="0"/>
  </r>
  <r>
    <x v="1"/>
    <n v="0.25"/>
    <x v="0"/>
  </r>
  <r>
    <x v="1"/>
    <m/>
    <x v="4"/>
  </r>
  <r>
    <x v="1"/>
    <n v="0.5"/>
    <x v="0"/>
  </r>
  <r>
    <x v="1"/>
    <n v="0.25"/>
    <x v="0"/>
  </r>
  <r>
    <x v="1"/>
    <m/>
    <x v="6"/>
  </r>
  <r>
    <x v="1"/>
    <n v="1"/>
    <x v="0"/>
  </r>
  <r>
    <x v="1"/>
    <n v="0.25"/>
    <x v="0"/>
  </r>
  <r>
    <x v="1"/>
    <m/>
    <x v="5"/>
  </r>
  <r>
    <x v="1"/>
    <n v="0.5"/>
    <x v="0"/>
  </r>
  <r>
    <x v="1"/>
    <n v="0.5"/>
    <x v="0"/>
  </r>
  <r>
    <x v="1"/>
    <m/>
    <x v="1"/>
  </r>
  <r>
    <x v="1"/>
    <n v="0.25"/>
    <x v="0"/>
  </r>
  <r>
    <x v="1"/>
    <s v="&lt;=0.1200"/>
    <x v="0"/>
  </r>
  <r>
    <x v="1"/>
    <m/>
    <x v="6"/>
  </r>
  <r>
    <x v="1"/>
    <s v="&lt;=0.1200"/>
    <x v="0"/>
  </r>
  <r>
    <x v="1"/>
    <n v="0.25"/>
    <x v="0"/>
  </r>
  <r>
    <x v="1"/>
    <m/>
    <x v="4"/>
  </r>
  <r>
    <x v="1"/>
    <n v="0.25"/>
    <x v="0"/>
  </r>
  <r>
    <x v="1"/>
    <n v="0.25"/>
    <x v="0"/>
  </r>
  <r>
    <x v="1"/>
    <m/>
    <x v="1"/>
  </r>
  <r>
    <x v="1"/>
    <s v="&lt;=0.1200"/>
    <x v="0"/>
  </r>
  <r>
    <x v="0"/>
    <s v="&lt;=0.1200"/>
    <x v="0"/>
  </r>
  <r>
    <x v="0"/>
    <m/>
    <x v="1"/>
  </r>
  <r>
    <x v="1"/>
    <n v="0.5"/>
    <x v="0"/>
  </r>
  <r>
    <x v="1"/>
    <n v="0.25"/>
    <x v="0"/>
  </r>
  <r>
    <x v="1"/>
    <m/>
    <x v="6"/>
  </r>
  <r>
    <x v="2"/>
    <m/>
    <x v="0"/>
  </r>
  <r>
    <x v="2"/>
    <m/>
    <x v="0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9">
  <r>
    <n v="21"/>
    <s v="702396LDO"/>
    <s v="&lt;=0.1200"/>
    <s v="&lt;=0.1200"/>
    <s v="&lt;=0.5000"/>
    <s v="&lt;=2.0000"/>
    <x v="0"/>
    <s v="&lt;=2.0000"/>
    <s v="&lt;=1.0000"/>
    <s v="&lt;=0.5000"/>
    <s v="&lt;=32.0000"/>
    <x v="0"/>
    <s v="epidermidis"/>
    <n v="1"/>
    <n v="0"/>
    <n v="0"/>
    <n v="0"/>
    <n v="0"/>
    <n v="0"/>
    <n v="0"/>
    <n v="0"/>
    <n v="0"/>
    <n v="0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22"/>
    <s v="703561LDO"/>
    <s v="&lt;=0.1200"/>
    <s v="&lt;=0.1200"/>
    <s v="&lt;=0.5000"/>
    <s v="&lt;=2.0000"/>
    <x v="0"/>
    <s v="&lt;=2.0000"/>
    <s v="&lt;=1.0000"/>
    <s v="&lt;=0.5000"/>
    <s v="&gt;256.0000"/>
    <x v="0"/>
    <s v="caprae"/>
    <n v="1"/>
    <n v="0"/>
    <n v="0"/>
    <n v="0"/>
    <n v="0"/>
    <n v="0"/>
    <n v="0"/>
    <n v="0"/>
    <n v="0"/>
    <n v="0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23"/>
    <s v="704761RDO"/>
    <s v="&lt;=0.1200"/>
    <s v="&lt;=0.1200"/>
    <s v="&lt;=0.5000"/>
    <s v="&lt;=2.0000"/>
    <x v="0"/>
    <s v="&lt;=2.0000"/>
    <s v="&lt;=1.0000"/>
    <s v="&lt;=0.5000"/>
    <s v="&lt;=32.0000"/>
    <x v="0"/>
    <s v="caprae"/>
    <n v="1"/>
    <n v="0"/>
    <n v="0"/>
    <n v="0"/>
    <n v="0"/>
    <n v="0"/>
    <n v="0"/>
    <n v="0"/>
    <n v="0"/>
    <n v="0"/>
    <n v="0"/>
    <n v="1"/>
    <n v="1"/>
    <x v="0"/>
    <x v="0"/>
    <x v="0"/>
    <n v="0"/>
    <n v="1"/>
    <x v="1"/>
    <x v="0"/>
    <x v="0"/>
    <x v="0"/>
    <x v="0"/>
    <x v="0"/>
    <n v="1"/>
    <n v="1"/>
    <n v="0"/>
    <n v="0"/>
    <n v="0"/>
    <n v="0"/>
    <n v="1"/>
    <n v="0"/>
    <n v="0"/>
    <n v="0"/>
    <n v="0"/>
    <n v="0"/>
    <n v="0"/>
    <n v="0"/>
    <n v="0"/>
    <x v="0"/>
    <n v="0"/>
    <n v="0"/>
  </r>
  <r>
    <n v="24"/>
    <s v="705674LDO"/>
    <s v="&lt;=0.1200"/>
    <s v="&lt;=0.1200"/>
    <s v="&lt;=0.5000"/>
    <s v="&lt;=2.0000"/>
    <x v="0"/>
    <s v="&lt;=2.0000"/>
    <s v="&lt;=1.0000"/>
    <s v="&lt;=0.5000"/>
    <n v="256"/>
    <x v="0"/>
    <s v="caprae"/>
    <n v="1"/>
    <n v="0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25"/>
    <s v="802145RDO"/>
    <s v="&lt;=0.1200"/>
    <s v="&lt;=0.1200"/>
    <n v="1"/>
    <s v="&lt;=2.0000"/>
    <x v="0"/>
    <s v="&lt;=2.0000"/>
    <s v="&lt;=1.0000"/>
    <s v="&lt;=0.5000"/>
    <s v="&gt;256.0000"/>
    <x v="0"/>
    <s v="agnetis"/>
    <n v="1"/>
    <n v="0"/>
    <n v="0"/>
    <n v="0"/>
    <n v="0"/>
    <n v="0"/>
    <n v="0"/>
    <n v="0"/>
    <n v="0"/>
    <n v="0"/>
    <n v="0"/>
    <n v="1"/>
    <n v="0"/>
    <x v="0"/>
    <x v="0"/>
    <x v="0"/>
    <n v="0"/>
    <n v="1"/>
    <x v="0"/>
    <x v="0"/>
    <x v="0"/>
    <x v="0"/>
    <x v="0"/>
    <x v="0"/>
    <n v="0"/>
    <n v="0"/>
    <n v="0"/>
    <n v="0"/>
    <n v="0"/>
    <n v="0"/>
    <n v="0"/>
    <n v="0"/>
    <n v="0"/>
    <n v="1"/>
    <n v="0"/>
    <n v="0"/>
    <n v="0"/>
    <n v="0"/>
    <n v="0"/>
    <x v="0"/>
    <n v="0"/>
    <n v="0"/>
  </r>
  <r>
    <n v="26"/>
    <s v="803471RDO"/>
    <s v="&lt;=0.1200"/>
    <s v="&lt;=0.1200"/>
    <s v="&lt;=0.5000"/>
    <s v="&lt;=2.0000"/>
    <x v="1"/>
    <s v="&lt;=2.0000"/>
    <s v="&lt;=1.0000"/>
    <s v="&lt;=0.5000"/>
    <s v="&gt;256.0000"/>
    <x v="0"/>
    <s v="chromogenes"/>
    <n v="1"/>
    <n v="0"/>
    <n v="0"/>
    <n v="0"/>
    <n v="0"/>
    <n v="0"/>
    <n v="0"/>
    <n v="0"/>
    <n v="0"/>
    <n v="1"/>
    <n v="0"/>
    <n v="1"/>
    <n v="0"/>
    <x v="1"/>
    <x v="0"/>
    <x v="0"/>
    <n v="0"/>
    <n v="0"/>
    <x v="0"/>
    <x v="0"/>
    <x v="0"/>
    <x v="0"/>
    <x v="0"/>
    <x v="0"/>
    <n v="0"/>
    <n v="0"/>
    <n v="0"/>
    <n v="0"/>
    <n v="0"/>
    <n v="0"/>
    <n v="1"/>
    <n v="0"/>
    <n v="0"/>
    <n v="1"/>
    <n v="0"/>
    <n v="0"/>
    <n v="0"/>
    <n v="0"/>
    <n v="0"/>
    <x v="0"/>
    <n v="0"/>
    <n v="0"/>
  </r>
  <r>
    <n v="27"/>
    <s v="805570LDO"/>
    <s v="&lt;=0.1200"/>
    <s v="&lt;=0.1200"/>
    <s v="&lt;=0.5000"/>
    <s v="&lt;=2.0000"/>
    <x v="0"/>
    <s v="&lt;=2.0000"/>
    <s v="&lt;=1.0000"/>
    <s v="&lt;=0.5000"/>
    <s v="&lt;=32.0000"/>
    <x v="0"/>
    <s v="caprae"/>
    <n v="1"/>
    <n v="0"/>
    <n v="0"/>
    <n v="0"/>
    <n v="0"/>
    <n v="0"/>
    <n v="0"/>
    <n v="0"/>
    <n v="0"/>
    <n v="0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28"/>
    <s v="223LDO"/>
    <s v="&lt;=0.1200"/>
    <s v="&lt;=0.1200"/>
    <s v="&lt;=0.5000"/>
    <s v="&lt;=2.0000"/>
    <x v="0"/>
    <s v="&lt;=2.0000"/>
    <s v="&lt;=1.0000"/>
    <s v="&lt;=0.5000"/>
    <s v="&lt;=32.0000"/>
    <x v="0"/>
    <s v="caprae"/>
    <n v="1"/>
    <n v="0"/>
    <n v="0"/>
    <n v="0"/>
    <n v="0"/>
    <n v="0"/>
    <n v="0"/>
    <n v="0"/>
    <n v="0"/>
    <n v="0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30"/>
    <s v="294LDO"/>
    <s v="&lt;=0.1200"/>
    <s v="&lt;=0.1200"/>
    <s v="&lt;=0.5000"/>
    <s v="&lt;=2.0000"/>
    <x v="0"/>
    <s v="&lt;=2.0000"/>
    <s v="&lt;=1.0000"/>
    <s v="&lt;=0.5000"/>
    <s v="&lt;=32.0000"/>
    <x v="1"/>
    <s v="epidermidis"/>
    <n v="1"/>
    <n v="0"/>
    <n v="0"/>
    <n v="0"/>
    <n v="0"/>
    <n v="0"/>
    <n v="1"/>
    <n v="1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1"/>
    <n v="0"/>
    <n v="0"/>
    <n v="0"/>
    <n v="0"/>
    <n v="0"/>
    <n v="0"/>
    <n v="0"/>
    <n v="0"/>
    <n v="0"/>
    <x v="0"/>
    <n v="0"/>
    <n v="0"/>
  </r>
  <r>
    <n v="31"/>
    <s v="296RDO"/>
    <s v="&lt;=0.1200"/>
    <s v="&lt;=0.1200"/>
    <n v="1"/>
    <s v="&lt;=2.0000"/>
    <x v="0"/>
    <s v="&lt;=2.0000"/>
    <s v="&lt;=1.0000"/>
    <s v="&lt;=0.5000"/>
    <s v="&gt;256.0000"/>
    <x v="0"/>
    <s v="simulans"/>
    <n v="1"/>
    <n v="0"/>
    <n v="0"/>
    <n v="0"/>
    <n v="0"/>
    <n v="0"/>
    <n v="0"/>
    <n v="0"/>
    <n v="0"/>
    <n v="0"/>
    <n v="0"/>
    <n v="1"/>
    <n v="0"/>
    <x v="0"/>
    <x v="0"/>
    <x v="0"/>
    <n v="0"/>
    <n v="0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32"/>
    <s v="317LDO"/>
    <s v="&lt;=0.1200"/>
    <s v="&lt;=0.1200"/>
    <s v="&lt;=0.5000"/>
    <s v="&lt;=2.0000"/>
    <x v="0"/>
    <s v="&lt;=2.0000"/>
    <s v="&lt;=1.0000"/>
    <s v="&lt;=0.5000"/>
    <s v="&gt;256.0000"/>
    <x v="1"/>
    <s v="simulans"/>
    <n v="1"/>
    <n v="0"/>
    <n v="0"/>
    <n v="0"/>
    <n v="0"/>
    <n v="0"/>
    <n v="0"/>
    <n v="0"/>
    <n v="0"/>
    <n v="0"/>
    <n v="0"/>
    <n v="1"/>
    <n v="0"/>
    <x v="0"/>
    <x v="0"/>
    <x v="0"/>
    <n v="0"/>
    <n v="0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33"/>
    <s v="317RDO"/>
    <s v="&lt;=0.1200"/>
    <s v="&lt;=0.1200"/>
    <s v="&lt;=0.5000"/>
    <s v="&lt;=2.0000"/>
    <x v="0"/>
    <s v="&lt;=2.0000"/>
    <s v="&lt;=1.0000"/>
    <s v="&lt;=0.5000"/>
    <s v="&gt;256.0000"/>
    <x v="0"/>
    <s v="simulans"/>
    <n v="1"/>
    <n v="0"/>
    <n v="0"/>
    <n v="0"/>
    <n v="0"/>
    <n v="0"/>
    <n v="0"/>
    <n v="0"/>
    <n v="0"/>
    <n v="0"/>
    <n v="0"/>
    <n v="1"/>
    <n v="0"/>
    <x v="0"/>
    <x v="0"/>
    <x v="0"/>
    <n v="1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34"/>
    <s v="320LDO"/>
    <s v="&lt;=0.1200"/>
    <s v="&lt;=0.1200"/>
    <n v="1"/>
    <s v="&lt;=2.0000"/>
    <x v="0"/>
    <s v="&lt;=2.0000"/>
    <s v="&lt;=1.0000"/>
    <s v="&lt;=0.5000"/>
    <n v="256"/>
    <x v="0"/>
    <s v="caprae"/>
    <n v="1"/>
    <n v="0"/>
    <n v="0"/>
    <n v="0"/>
    <n v="0"/>
    <n v="0"/>
    <n v="0"/>
    <n v="0"/>
    <n v="0"/>
    <n v="0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35"/>
    <s v="320RDO"/>
    <s v="&lt;=0.1200"/>
    <s v="&lt;=0.1200"/>
    <n v="1"/>
    <s v="&lt;=2.0000"/>
    <x v="0"/>
    <s v="&lt;=2.0000"/>
    <s v="&lt;=1.0000"/>
    <s v="&lt;=0.5000"/>
    <s v="&gt;256.0000"/>
    <x v="0"/>
    <s v="lugdunensis"/>
    <n v="1"/>
    <n v="0"/>
    <n v="0"/>
    <n v="0"/>
    <n v="0"/>
    <n v="0"/>
    <n v="0"/>
    <n v="0"/>
    <n v="0"/>
    <n v="0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37"/>
    <s v="357LDO"/>
    <s v="&lt;=0.1200"/>
    <s v="&lt;=0.1200"/>
    <n v="1"/>
    <s v="&lt;=2.0000"/>
    <x v="2"/>
    <s v="&lt;=2.0000"/>
    <s v="&lt;=1.0000"/>
    <s v="&lt;=0.5000"/>
    <s v="&lt;=32.0000"/>
    <x v="0"/>
    <s v="chromogenes"/>
    <n v="1"/>
    <n v="0"/>
    <n v="0"/>
    <n v="0"/>
    <n v="0"/>
    <n v="0"/>
    <n v="0"/>
    <n v="0"/>
    <n v="0"/>
    <n v="0"/>
    <n v="0"/>
    <n v="1"/>
    <n v="0"/>
    <x v="0"/>
    <x v="0"/>
    <x v="0"/>
    <n v="1"/>
    <n v="0"/>
    <x v="0"/>
    <x v="0"/>
    <x v="0"/>
    <x v="0"/>
    <x v="0"/>
    <x v="0"/>
    <n v="0"/>
    <n v="0"/>
    <n v="0"/>
    <n v="0"/>
    <n v="0"/>
    <n v="0"/>
    <n v="0"/>
    <n v="0"/>
    <n v="0"/>
    <n v="1"/>
    <n v="0"/>
    <n v="0"/>
    <n v="0"/>
    <n v="0"/>
    <n v="0"/>
    <x v="0"/>
    <n v="0"/>
    <n v="0"/>
  </r>
  <r>
    <n v="38"/>
    <s v="357RDO"/>
    <s v="&lt;=0.1200"/>
    <n v="0.25"/>
    <n v="1"/>
    <s v="&lt;=2.0000"/>
    <x v="1"/>
    <s v="&lt;=2.0000"/>
    <s v="&lt;=1.0000"/>
    <s v="&lt;=0.5000"/>
    <n v="128"/>
    <x v="0"/>
    <s v="simulans"/>
    <n v="1"/>
    <n v="0"/>
    <n v="0"/>
    <n v="0"/>
    <n v="0"/>
    <n v="0"/>
    <n v="0"/>
    <n v="0"/>
    <n v="0"/>
    <n v="0"/>
    <n v="0"/>
    <n v="1"/>
    <n v="0"/>
    <x v="0"/>
    <x v="0"/>
    <x v="0"/>
    <n v="0"/>
    <n v="0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39"/>
    <s v="378LDO"/>
    <s v="&lt;=0.1200"/>
    <s v="&lt;=0.1200"/>
    <n v="1"/>
    <s v="&lt;=2.0000"/>
    <x v="0"/>
    <s v="&lt;=2.0000"/>
    <s v="&lt;=1.0000"/>
    <s v="&lt;=0.5000"/>
    <s v="&gt;256.0000"/>
    <x v="0"/>
    <s v="epidermidis"/>
    <n v="1"/>
    <n v="0"/>
    <n v="0"/>
    <n v="0"/>
    <n v="0"/>
    <n v="0"/>
    <n v="1"/>
    <n v="1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1"/>
    <n v="0"/>
    <n v="0"/>
    <n v="0"/>
    <n v="0"/>
    <n v="0"/>
    <n v="0"/>
    <n v="0"/>
    <n v="0"/>
    <n v="0"/>
    <x v="0"/>
    <n v="0"/>
    <n v="0"/>
  </r>
  <r>
    <n v="40"/>
    <s v="400RDO"/>
    <s v="&lt;=0.1200"/>
    <s v="&lt;=0.1200"/>
    <s v="&lt;=0.5000"/>
    <s v="&lt;=2.0000"/>
    <x v="0"/>
    <s v="&lt;=2.0000"/>
    <s v="&lt;=1.0000"/>
    <s v="&lt;=0.5000"/>
    <s v="&lt;=32.0000"/>
    <x v="0"/>
    <s v="epidermidis"/>
    <n v="1"/>
    <n v="0"/>
    <n v="0"/>
    <n v="0"/>
    <n v="0"/>
    <n v="0"/>
    <n v="1"/>
    <n v="1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1"/>
    <n v="0"/>
    <n v="0"/>
    <n v="0"/>
    <n v="0"/>
    <n v="0"/>
    <n v="0"/>
    <n v="0"/>
    <n v="0"/>
    <n v="0"/>
    <x v="0"/>
    <n v="0"/>
    <n v="0"/>
  </r>
  <r>
    <n v="41"/>
    <s v="814LDO"/>
    <s v="&lt;=0.1200"/>
    <n v="0.5"/>
    <n v="1"/>
    <s v="&lt;=2.0000"/>
    <x v="2"/>
    <s v="&lt;=2.0000"/>
    <s v="&lt;=1.0000"/>
    <s v="&lt;=0.5000"/>
    <s v="&gt;256.0000"/>
    <x v="0"/>
    <s v="epidermidis"/>
    <n v="1"/>
    <n v="0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42"/>
    <s v="918LDO"/>
    <s v="&lt;=0.1200"/>
    <s v="&lt;=0.1200"/>
    <s v="&lt;=0.5000"/>
    <s v="&lt;=2.0000"/>
    <x v="0"/>
    <s v="&lt;=2.0000"/>
    <s v="&lt;=1.0000"/>
    <s v="&lt;=0.5000"/>
    <s v="&gt;256.0000"/>
    <x v="1"/>
    <s v="epidermidis"/>
    <n v="1"/>
    <n v="0"/>
    <n v="0"/>
    <n v="0"/>
    <n v="0"/>
    <n v="0"/>
    <n v="1"/>
    <n v="1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1"/>
    <n v="0"/>
    <n v="0"/>
    <n v="0"/>
    <n v="0"/>
    <n v="0"/>
    <n v="0"/>
    <n v="0"/>
    <n v="0"/>
    <n v="0"/>
    <x v="0"/>
    <n v="0"/>
    <n v="0"/>
  </r>
  <r>
    <n v="43"/>
    <s v="976RDO"/>
    <s v="&lt;=0.1200"/>
    <s v="&lt;=0.1200"/>
    <s v="&lt;=0.5000"/>
    <s v="&lt;=2.0000"/>
    <x v="0"/>
    <s v="&lt;=2.0000"/>
    <s v="&lt;=1.0000"/>
    <s v="&lt;=0.5000"/>
    <s v="&lt;=32.0000"/>
    <x v="0"/>
    <s v="aureus"/>
    <n v="1"/>
    <n v="0"/>
    <n v="1"/>
    <n v="0"/>
    <n v="0"/>
    <n v="0"/>
    <n v="0"/>
    <n v="0"/>
    <n v="0"/>
    <n v="1"/>
    <n v="0"/>
    <n v="1"/>
    <n v="1"/>
    <x v="0"/>
    <x v="0"/>
    <x v="0"/>
    <n v="0"/>
    <n v="0"/>
    <x v="1"/>
    <x v="0"/>
    <x v="0"/>
    <x v="0"/>
    <x v="0"/>
    <x v="0"/>
    <n v="1"/>
    <n v="0"/>
    <n v="0"/>
    <n v="0"/>
    <n v="0"/>
    <n v="0"/>
    <n v="0"/>
    <n v="0"/>
    <n v="0"/>
    <n v="1"/>
    <n v="0"/>
    <n v="0"/>
    <n v="1"/>
    <n v="0"/>
    <n v="0"/>
    <x v="0"/>
    <n v="0"/>
    <n v="0"/>
  </r>
  <r>
    <n v="44"/>
    <s v="33LDO"/>
    <n v="0.25"/>
    <s v="&lt;=0.1200"/>
    <s v="&lt;=0.5000"/>
    <s v="&lt;=2.0000"/>
    <x v="0"/>
    <s v="&lt;=2.0000"/>
    <s v="&lt;=1.0000"/>
    <s v="&lt;=0.5000"/>
    <s v="&gt;256.0000"/>
    <x v="1"/>
    <s v="epidermidis"/>
    <n v="1"/>
    <n v="0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45"/>
    <s v="386LDO"/>
    <n v="0.25"/>
    <s v="&lt;=0.1200"/>
    <s v="&lt;=0.5000"/>
    <s v="&lt;=2.0000"/>
    <x v="0"/>
    <s v="&lt;=2.0000"/>
    <s v="&lt;=1.0000"/>
    <s v="&lt;=0.5000"/>
    <s v="&gt;256.0000"/>
    <x v="1"/>
    <s v="epidermidis"/>
    <n v="1"/>
    <n v="0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46"/>
    <s v="460LDO"/>
    <s v="&lt;=0.1200"/>
    <s v="&lt;=0.1200"/>
    <s v="&lt;=0.5000"/>
    <s v="&lt;=2.0000"/>
    <x v="0"/>
    <s v="&lt;=2.0000"/>
    <s v="&lt;=1.0000"/>
    <s v="&lt;=0.5000"/>
    <n v="256"/>
    <x v="1"/>
    <s v="epidermidis"/>
    <n v="1"/>
    <n v="0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47"/>
    <s v="641LDO"/>
    <n v="0.5"/>
    <s v="&lt;=0.1200"/>
    <s v="&lt;=0.5000"/>
    <s v="&lt;=2.0000"/>
    <x v="0"/>
    <s v="&lt;=2.0000"/>
    <s v="&lt;=1.0000"/>
    <s v="&lt;=0.5000"/>
    <s v="&gt;256.0000"/>
    <x v="1"/>
    <s v="epidermidis"/>
    <n v="1"/>
    <n v="0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48"/>
    <s v="1053RDO"/>
    <n v="0.25"/>
    <s v="&lt;=0.1200"/>
    <s v="&lt;=0.5000"/>
    <s v="&lt;=2.0000"/>
    <x v="0"/>
    <s v="&lt;=2.0000"/>
    <s v="&lt;=1.0000"/>
    <s v="&lt;=0.5000"/>
    <n v="128"/>
    <x v="0"/>
    <s v="epidermidis"/>
    <n v="1"/>
    <n v="0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49"/>
    <s v="1085RDO"/>
    <s v="&lt;=0.1200"/>
    <n v="0.25"/>
    <s v="&lt;=0.5000"/>
    <s v="&lt;=2.0000"/>
    <x v="0"/>
    <s v="&lt;=2.0000"/>
    <s v="&lt;=1.0000"/>
    <s v="&lt;=0.5000"/>
    <s v="&gt;256.0000"/>
    <x v="1"/>
    <s v="epidermidis"/>
    <n v="1"/>
    <n v="0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50"/>
    <s v="1864LDO"/>
    <n v="0.25"/>
    <s v="&lt;=0.1200"/>
    <s v="&lt;=0.5000"/>
    <s v="&lt;=2.0000"/>
    <x v="0"/>
    <s v="&lt;=2.0000"/>
    <s v="&lt;=1.0000"/>
    <s v="&lt;=0.5000"/>
    <s v="&gt;256.0000"/>
    <x v="1"/>
    <s v="epidermidis"/>
    <n v="1"/>
    <n v="0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51"/>
    <s v="2615RDO"/>
    <n v="0.25"/>
    <s v="&lt;=0.1200"/>
    <s v="&lt;=0.5000"/>
    <s v="&lt;=2.0000"/>
    <x v="0"/>
    <s v="&lt;=2.0000"/>
    <s v="&lt;=1.0000"/>
    <s v="&lt;=0.5000"/>
    <s v="&gt;256.0000"/>
    <x v="1"/>
    <s v="epidermidis"/>
    <n v="1"/>
    <n v="0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52"/>
    <s v="3286LDO"/>
    <n v="0.25"/>
    <s v="&lt;=0.1200"/>
    <s v="&lt;=0.5000"/>
    <s v="&lt;=2.0000"/>
    <x v="0"/>
    <s v="&lt;=2.0000"/>
    <s v="&lt;=1.0000"/>
    <s v="&lt;=0.5000"/>
    <s v="&gt;256.0000"/>
    <x v="1"/>
    <s v="epidermidis"/>
    <n v="1"/>
    <n v="0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53"/>
    <s v="3414LDO"/>
    <n v="0.25"/>
    <n v="0.25"/>
    <s v="&lt;=0.5000"/>
    <s v="&lt;=2.0000"/>
    <x v="0"/>
    <s v="&lt;=2.0000"/>
    <s v="&lt;=1.0000"/>
    <s v="&lt;=0.5000"/>
    <s v="&gt;256.0000"/>
    <x v="1"/>
    <s v="epidermidis"/>
    <n v="1"/>
    <n v="0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54"/>
    <s v="3414RDO"/>
    <n v="0.5"/>
    <n v="0.25"/>
    <n v="1"/>
    <s v="&lt;=2.0000"/>
    <x v="1"/>
    <s v="&lt;=2.0000"/>
    <s v="&lt;=1.0000"/>
    <s v="&lt;=0.5000"/>
    <s v="&gt;256.0000"/>
    <x v="1"/>
    <s v="epidermidis"/>
    <n v="1"/>
    <n v="0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55"/>
    <s v="3646RDO"/>
    <n v="0.5"/>
    <n v="0.25"/>
    <s v="&lt;=0.5000"/>
    <s v="&lt;=2.0000"/>
    <x v="0"/>
    <s v="&lt;=2.0000"/>
    <s v="&lt;=1.0000"/>
    <s v="&lt;=0.5000"/>
    <s v="&gt;256.0000"/>
    <x v="1"/>
    <s v="epidermidis"/>
    <n v="1"/>
    <n v="0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56"/>
    <s v="3845RDO"/>
    <n v="0.5"/>
    <n v="0.25"/>
    <s v="&lt;=0.5000"/>
    <s v="&lt;=2.0000"/>
    <x v="0"/>
    <s v="&lt;=2.0000"/>
    <s v="&lt;=1.0000"/>
    <s v="&lt;=0.5000"/>
    <s v="&gt;256.0000"/>
    <x v="1"/>
    <s v="epidermidis"/>
    <n v="1"/>
    <n v="0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57"/>
    <s v="3876RDO"/>
    <s v="&lt;=0.1200"/>
    <s v="&lt;=0.1200"/>
    <s v="&lt;=0.5000"/>
    <s v="&lt;=2.0000"/>
    <x v="0"/>
    <s v="&lt;=2.0000"/>
    <s v="&lt;=1.0000"/>
    <s v="&lt;=0.5000"/>
    <n v="256"/>
    <x v="1"/>
    <s v="epidermidis"/>
    <n v="1"/>
    <n v="0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1"/>
    <n v="0"/>
    <n v="0"/>
    <n v="0"/>
    <n v="0"/>
    <n v="0"/>
    <n v="0"/>
    <n v="0"/>
    <x v="0"/>
    <n v="0"/>
    <n v="0"/>
  </r>
  <r>
    <n v="58"/>
    <s v="4129LDO"/>
    <n v="0.25"/>
    <n v="0.25"/>
    <s v="&lt;=0.5000"/>
    <s v="&lt;=2.0000"/>
    <x v="0"/>
    <s v="&lt;=2.0000"/>
    <s v="&lt;=1.0000"/>
    <s v="&lt;=0.5000"/>
    <s v="&gt;256.0000"/>
    <x v="1"/>
    <s v="epidermidis"/>
    <n v="1"/>
    <n v="0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59"/>
    <s v="4323LDO"/>
    <n v="2"/>
    <n v="0.25"/>
    <s v="&lt;=0.5000"/>
    <s v="&lt;=2.0000"/>
    <x v="0"/>
    <s v="&lt;=2.0000"/>
    <s v="&lt;=1.0000"/>
    <s v="&lt;=0.5000"/>
    <s v="&gt;256.0000"/>
    <x v="2"/>
    <s v="epidermidis"/>
    <n v="1"/>
    <n v="0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60"/>
    <s v="4323RDO"/>
    <s v="&lt;=0.1200"/>
    <s v="&lt;=0.1200"/>
    <s v="&lt;=0.5000"/>
    <s v="&lt;=2.0000"/>
    <x v="0"/>
    <s v="&lt;=2.0000"/>
    <s v="&lt;=1.0000"/>
    <s v="&lt;=0.5000"/>
    <s v="&gt;256.0000"/>
    <x v="1"/>
    <s v="epidermidis"/>
    <n v="1"/>
    <n v="0"/>
    <n v="0"/>
    <n v="0"/>
    <n v="0"/>
    <n v="0"/>
    <n v="0"/>
    <n v="0"/>
    <n v="0"/>
    <n v="0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61"/>
    <s v="4436LDO"/>
    <n v="1"/>
    <n v="0.5"/>
    <s v="&lt;=0.5000"/>
    <s v="&lt;=2.0000"/>
    <x v="0"/>
    <s v="&lt;=2.0000"/>
    <s v="&lt;=1.0000"/>
    <s v="&lt;=0.5000"/>
    <s v="&gt;256.0000"/>
    <x v="3"/>
    <s v="epidermidis"/>
    <n v="1"/>
    <n v="0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62"/>
    <s v="4763LDO"/>
    <n v="0.25"/>
    <s v="&lt;=0.1200"/>
    <s v="&lt;=0.5000"/>
    <s v="&lt;=2.0000"/>
    <x v="0"/>
    <s v="&lt;=2.0000"/>
    <s v="&lt;=1.0000"/>
    <s v="&lt;=0.5000"/>
    <n v="64"/>
    <x v="1"/>
    <s v="epidermidis"/>
    <n v="1"/>
    <n v="0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63"/>
    <s v="4838LDO"/>
    <n v="0.25"/>
    <s v="&lt;=0.1200"/>
    <s v="&lt;=0.5000"/>
    <s v="&lt;=2.0000"/>
    <x v="0"/>
    <s v="&lt;=2.0000"/>
    <s v="&lt;=1.0000"/>
    <s v="&lt;=0.5000"/>
    <s v="&gt;256.0000"/>
    <x v="1"/>
    <s v="epidermidis"/>
    <n v="1"/>
    <n v="0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64"/>
    <s v="4955LDO"/>
    <n v="1"/>
    <n v="0.5"/>
    <s v="&lt;=0.5000"/>
    <s v="&lt;=2.0000"/>
    <x v="0"/>
    <s v="&lt;=2.0000"/>
    <s v="&lt;=1.0000"/>
    <s v="&lt;=0.5000"/>
    <s v="&gt;256.0000"/>
    <x v="1"/>
    <s v="epidermidis"/>
    <n v="1"/>
    <n v="0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65"/>
    <s v="5067LDO"/>
    <s v="&lt;=0.1200"/>
    <s v="&lt;=0.1200"/>
    <s v="&lt;=0.5000"/>
    <s v="&lt;=2.0000"/>
    <x v="0"/>
    <s v="&lt;=2.0000"/>
    <s v="&lt;=1.0000"/>
    <s v="&lt;=0.5000"/>
    <n v="256"/>
    <x v="0"/>
    <s v="epidermidis"/>
    <n v="1"/>
    <n v="0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66"/>
    <s v="5067RDO"/>
    <n v="2"/>
    <n v="0.25"/>
    <s v="&lt;=0.5000"/>
    <s v="&lt;=2.0000"/>
    <x v="0"/>
    <s v="&lt;=2.0000"/>
    <s v="&lt;=1.0000"/>
    <s v="&lt;=0.5000"/>
    <s v="&gt;256.0000"/>
    <x v="1"/>
    <s v="epidermidis"/>
    <n v="1"/>
    <n v="0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68"/>
    <s v="5078RDO"/>
    <n v="0.25"/>
    <s v="&lt;=0.1200"/>
    <s v="&lt;=0.5000"/>
    <s v="&lt;=2.0000"/>
    <x v="0"/>
    <s v="&lt;=2.0000"/>
    <s v="&lt;=1.0000"/>
    <s v="&lt;=0.5000"/>
    <s v="&gt;256.0000"/>
    <x v="1"/>
    <s v="epidermidis"/>
    <n v="1"/>
    <n v="0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69"/>
    <s v="5134RDO"/>
    <n v="0.25"/>
    <n v="0.25"/>
    <s v="&lt;=0.5000"/>
    <s v="&lt;=2.0000"/>
    <x v="0"/>
    <s v="&lt;=2.0000"/>
    <s v="&lt;=1.0000"/>
    <s v="&lt;=0.5000"/>
    <s v="&lt;=32.0000"/>
    <x v="0"/>
    <s v="chromogenes"/>
    <n v="1"/>
    <n v="0"/>
    <n v="0"/>
    <n v="0"/>
    <n v="0"/>
    <n v="0"/>
    <n v="0"/>
    <n v="0"/>
    <n v="0"/>
    <n v="1"/>
    <n v="0"/>
    <n v="1"/>
    <n v="0"/>
    <x v="0"/>
    <x v="0"/>
    <x v="0"/>
    <n v="0"/>
    <n v="0"/>
    <x v="0"/>
    <x v="0"/>
    <x v="0"/>
    <x v="0"/>
    <x v="0"/>
    <x v="0"/>
    <n v="0"/>
    <n v="0"/>
    <n v="0"/>
    <n v="0"/>
    <n v="0"/>
    <n v="0"/>
    <n v="0"/>
    <n v="0"/>
    <n v="0"/>
    <n v="1"/>
    <n v="0"/>
    <n v="0"/>
    <n v="0"/>
    <n v="0"/>
    <n v="0"/>
    <x v="0"/>
    <n v="0"/>
    <n v="0"/>
  </r>
  <r>
    <n v="70"/>
    <s v="5438RDO"/>
    <n v="1"/>
    <n v="0.25"/>
    <s v="&lt;=0.5000"/>
    <s v="&lt;=2.0000"/>
    <x v="0"/>
    <s v="&lt;=2.0000"/>
    <s v="&lt;=1.0000"/>
    <s v="&lt;=0.5000"/>
    <s v="&gt;256.0000"/>
    <x v="3"/>
    <s v="epidermidis"/>
    <n v="1"/>
    <n v="0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71"/>
    <s v="5557RDO"/>
    <s v="&lt;=0.1200"/>
    <s v="&lt;=0.1200"/>
    <n v="1"/>
    <s v="&lt;=2.0000"/>
    <x v="0"/>
    <s v="&lt;=2.0000"/>
    <s v="&lt;=1.0000"/>
    <s v="&lt;=0.5000"/>
    <s v="&lt;=32.0000"/>
    <x v="0"/>
    <s v="haemolyticus"/>
    <n v="1"/>
    <n v="0"/>
    <n v="0"/>
    <n v="0"/>
    <n v="0"/>
    <n v="0"/>
    <n v="0"/>
    <n v="0"/>
    <n v="0"/>
    <n v="0"/>
    <n v="0"/>
    <n v="1"/>
    <n v="1"/>
    <x v="0"/>
    <x v="0"/>
    <x v="0"/>
    <n v="0"/>
    <n v="0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72"/>
    <s v="5682LDO"/>
    <n v="0.5"/>
    <n v="0.25"/>
    <s v="&lt;=0.5000"/>
    <s v="&lt;=2.0000"/>
    <x v="0"/>
    <s v="&lt;=2.0000"/>
    <s v="&lt;=1.0000"/>
    <s v="&lt;=0.5000"/>
    <n v="256"/>
    <x v="1"/>
    <s v="epidermidis"/>
    <n v="1"/>
    <n v="0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73"/>
    <s v="5682RDO"/>
    <s v="&lt;=0.1200"/>
    <n v="1"/>
    <s v="&lt;=0.5000"/>
    <s v="&lt;=2.0000"/>
    <x v="0"/>
    <s v="&lt;=2.0000"/>
    <s v="&lt;=1.0000"/>
    <s v="&lt;=0.5000"/>
    <s v="&gt;256.0000"/>
    <x v="1"/>
    <s v="epidermidis"/>
    <n v="1"/>
    <n v="0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74"/>
    <s v="6183LDO"/>
    <s v="&lt;=0.1200"/>
    <s v="&lt;=0.1200"/>
    <s v="&lt;=0.5000"/>
    <s v="&lt;=2.0000"/>
    <x v="2"/>
    <s v="&lt;=2.0000"/>
    <s v="&lt;=1.0000"/>
    <s v="&gt;4.0000"/>
    <s v="&lt;=32.0000"/>
    <x v="0"/>
    <s v="epidermidis"/>
    <n v="1"/>
    <n v="0"/>
    <n v="0"/>
    <n v="0"/>
    <n v="0"/>
    <n v="0"/>
    <n v="0"/>
    <n v="0"/>
    <n v="0"/>
    <n v="0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75"/>
    <s v="6235LDO"/>
    <n v="0.5"/>
    <n v="0.25"/>
    <s v="&lt;=0.5000"/>
    <s v="&lt;=2.0000"/>
    <x v="0"/>
    <s v="&lt;=2.0000"/>
    <s v="&lt;=1.0000"/>
    <s v="&lt;=0.5000"/>
    <n v="256"/>
    <x v="1"/>
    <s v="epidermidis"/>
    <n v="1"/>
    <n v="0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76"/>
    <s v="6235RDO"/>
    <n v="1"/>
    <s v="&lt;=0.1200"/>
    <s v="&lt;=0.5000"/>
    <s v="&lt;=2.0000"/>
    <x v="0"/>
    <s v="&lt;=2.0000"/>
    <s v="&lt;=1.0000"/>
    <s v="&lt;=0.5000"/>
    <s v="&gt;256.0000"/>
    <x v="1"/>
    <s v="epidermidis"/>
    <n v="1"/>
    <n v="0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77"/>
    <s v="6236LDO"/>
    <n v="0.5"/>
    <s v="&lt;=0.1200"/>
    <s v="&lt;=0.5000"/>
    <s v="&lt;=2.0000"/>
    <x v="0"/>
    <s v="&lt;=2.0000"/>
    <s v="&lt;=1.0000"/>
    <s v="&lt;=0.5000"/>
    <s v="&gt;256.0000"/>
    <x v="1"/>
    <s v="epidermidis"/>
    <n v="1"/>
    <n v="0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78"/>
    <s v="6530LDO"/>
    <n v="0.25"/>
    <s v="&lt;=0.1200"/>
    <s v="&lt;=0.5000"/>
    <s v="&lt;=2.0000"/>
    <x v="0"/>
    <s v="&lt;=2.0000"/>
    <s v="&lt;=1.0000"/>
    <s v="&lt;=0.5000"/>
    <s v="&gt;256.0000"/>
    <x v="1"/>
    <s v="epidermidis"/>
    <n v="1"/>
    <n v="0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79"/>
    <s v="6530RDO"/>
    <s v="&lt;=0.1200"/>
    <s v="&lt;=0.1200"/>
    <s v="&lt;=0.5000"/>
    <s v="&lt;=2.0000"/>
    <x v="0"/>
    <s v="&lt;=2.0000"/>
    <s v="&lt;=1.0000"/>
    <s v="&lt;=0.5000"/>
    <s v="&gt;256.0000"/>
    <x v="1"/>
    <s v="epidermidis"/>
    <n v="1"/>
    <n v="0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80"/>
    <s v="6987LDO"/>
    <n v="0.25"/>
    <s v="&lt;=0.1200"/>
    <s v="&lt;=0.5000"/>
    <s v="&lt;=2.0000"/>
    <x v="0"/>
    <s v="&lt;=2.0000"/>
    <s v="&lt;=1.0000"/>
    <s v="&lt;=0.5000"/>
    <s v="&gt;256.0000"/>
    <x v="1"/>
    <s v="epidermidis"/>
    <n v="1"/>
    <n v="0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81"/>
    <s v="7221LDO"/>
    <s v="&lt;=0.1200"/>
    <s v="&lt;=0.1200"/>
    <s v="&lt;=0.5000"/>
    <s v="&lt;=2.0000"/>
    <x v="1"/>
    <s v="&lt;=2.0000"/>
    <s v="&lt;=1.0000"/>
    <s v="&gt;4.0000"/>
    <s v="&lt;=32.0000"/>
    <x v="4"/>
    <s v="chromogenes"/>
    <n v="1"/>
    <n v="0"/>
    <n v="0"/>
    <n v="0"/>
    <n v="0"/>
    <n v="1"/>
    <n v="0"/>
    <n v="0"/>
    <n v="0"/>
    <n v="1"/>
    <n v="0"/>
    <n v="1"/>
    <n v="0"/>
    <x v="0"/>
    <x v="0"/>
    <x v="1"/>
    <n v="1"/>
    <n v="1"/>
    <x v="0"/>
    <x v="0"/>
    <x v="0"/>
    <x v="0"/>
    <x v="0"/>
    <x v="0"/>
    <n v="0"/>
    <n v="0"/>
    <n v="0"/>
    <n v="0"/>
    <n v="0"/>
    <n v="0"/>
    <n v="0"/>
    <n v="0"/>
    <n v="0"/>
    <n v="1"/>
    <n v="0"/>
    <n v="1"/>
    <n v="0"/>
    <n v="0"/>
    <n v="0"/>
    <x v="0"/>
    <n v="0"/>
    <n v="0"/>
  </r>
  <r>
    <n v="83"/>
    <s v="7263LDO"/>
    <n v="0.5"/>
    <s v="&lt;=0.1200"/>
    <s v="&lt;=0.5000"/>
    <s v="&lt;=2.0000"/>
    <x v="0"/>
    <s v="&lt;=2.0000"/>
    <s v="&lt;=1.0000"/>
    <s v="&lt;=0.5000"/>
    <s v="&gt;256.0000"/>
    <x v="1"/>
    <s v="epidermidis"/>
    <n v="1"/>
    <n v="0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87"/>
    <s v="203047RPF"/>
    <s v="&lt;=0.1200"/>
    <s v="&lt;=0.1200"/>
    <s v="&lt;=0.5000"/>
    <s v="&lt;=2.0000"/>
    <x v="0"/>
    <s v="&lt;=2.0000"/>
    <s v="&lt;=1.0000"/>
    <n v="1"/>
    <s v="&gt;256.0000"/>
    <x v="0"/>
    <s v="epidermidis"/>
    <n v="1"/>
    <n v="0"/>
    <n v="0"/>
    <n v="0"/>
    <n v="0"/>
    <n v="0"/>
    <n v="0"/>
    <n v="0"/>
    <n v="0"/>
    <n v="0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88"/>
    <s v="203638LPF"/>
    <n v="8"/>
    <s v="&lt;=0.1200"/>
    <s v="&lt;=0.5000"/>
    <s v="&lt;=2.0000"/>
    <x v="0"/>
    <s v="&lt;=2.0000"/>
    <s v="&lt;=1.0000"/>
    <s v="&lt;=0.5000"/>
    <s v="&gt;256.0000"/>
    <x v="0"/>
    <s v="chromogenes"/>
    <n v="1"/>
    <n v="0"/>
    <n v="0"/>
    <n v="0"/>
    <n v="0"/>
    <n v="0"/>
    <n v="0"/>
    <n v="0"/>
    <n v="0"/>
    <n v="1"/>
    <n v="0"/>
    <n v="1"/>
    <n v="0"/>
    <x v="0"/>
    <x v="0"/>
    <x v="0"/>
    <n v="0"/>
    <n v="0"/>
    <x v="0"/>
    <x v="0"/>
    <x v="0"/>
    <x v="0"/>
    <x v="0"/>
    <x v="0"/>
    <n v="0"/>
    <n v="0"/>
    <n v="0"/>
    <n v="0"/>
    <n v="0"/>
    <n v="0"/>
    <n v="0"/>
    <n v="0"/>
    <n v="0"/>
    <n v="1"/>
    <n v="0"/>
    <n v="0"/>
    <n v="0"/>
    <n v="0"/>
    <n v="0"/>
    <x v="0"/>
    <n v="0"/>
    <n v="0"/>
  </r>
  <r>
    <n v="89"/>
    <s v="203638RPF"/>
    <s v="&lt;=0.1200"/>
    <s v="&lt;=0.1200"/>
    <s v="&lt;=0.5000"/>
    <s v="&lt;=2.0000"/>
    <x v="1"/>
    <s v="&lt;=2.0000"/>
    <s v="&lt;=1.0000"/>
    <s v="&lt;=0.5000"/>
    <s v="&gt;256.0000"/>
    <x v="0"/>
    <s v="simulans"/>
    <n v="1"/>
    <n v="0"/>
    <n v="0"/>
    <n v="0"/>
    <n v="0"/>
    <n v="0"/>
    <n v="0"/>
    <n v="0"/>
    <n v="0"/>
    <n v="0"/>
    <n v="0"/>
    <n v="1"/>
    <n v="0"/>
    <x v="1"/>
    <x v="0"/>
    <x v="0"/>
    <n v="0"/>
    <n v="0"/>
    <x v="0"/>
    <x v="0"/>
    <x v="0"/>
    <x v="0"/>
    <x v="0"/>
    <x v="0"/>
    <n v="1"/>
    <n v="0"/>
    <n v="0"/>
    <n v="0"/>
    <n v="0"/>
    <n v="0"/>
    <n v="1"/>
    <n v="0"/>
    <n v="0"/>
    <n v="0"/>
    <n v="0"/>
    <n v="0"/>
    <n v="0"/>
    <n v="0"/>
    <n v="0"/>
    <x v="0"/>
    <n v="0"/>
    <n v="0"/>
  </r>
  <r>
    <n v="91"/>
    <s v="203783RPF"/>
    <s v="&lt;=0.1200"/>
    <s v="&lt;=0.1200"/>
    <s v="&lt;=0.5000"/>
    <s v="&lt;=2.0000"/>
    <x v="0"/>
    <s v="&lt;=2.0000"/>
    <s v="&lt;=1.0000"/>
    <s v="&lt;=0.5000"/>
    <s v="&lt;=32.0000"/>
    <x v="0"/>
    <s v="epidermidis"/>
    <n v="1"/>
    <n v="0"/>
    <n v="0"/>
    <n v="0"/>
    <n v="0"/>
    <n v="0"/>
    <n v="0"/>
    <n v="0"/>
    <n v="0"/>
    <n v="0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92"/>
    <s v="204181RPF"/>
    <n v="1"/>
    <n v="1"/>
    <n v="1"/>
    <s v="&lt;=2.0000"/>
    <x v="2"/>
    <s v="&lt;=2.0000"/>
    <s v="&lt;=1.0000"/>
    <n v="2"/>
    <s v="&gt;256.0000"/>
    <x v="4"/>
    <s v="simulans"/>
    <n v="1"/>
    <n v="0"/>
    <n v="0"/>
    <n v="0"/>
    <n v="0"/>
    <n v="0"/>
    <n v="0"/>
    <n v="0"/>
    <n v="0"/>
    <n v="0"/>
    <n v="0"/>
    <n v="1"/>
    <n v="0"/>
    <x v="0"/>
    <x v="0"/>
    <x v="0"/>
    <n v="0"/>
    <n v="0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95"/>
    <s v="400443RPF"/>
    <s v="&lt;=0.1200"/>
    <s v="&lt;=0.1200"/>
    <s v="&lt;=0.5000"/>
    <s v="&lt;=2.0000"/>
    <x v="0"/>
    <s v="&lt;=2.0000"/>
    <s v="&lt;=1.0000"/>
    <s v="&lt;=0.5000"/>
    <s v="&gt;256.0000"/>
    <x v="0"/>
    <s v="simulans"/>
    <n v="1"/>
    <n v="0"/>
    <n v="0"/>
    <n v="0"/>
    <n v="0"/>
    <n v="0"/>
    <n v="0"/>
    <n v="0"/>
    <n v="0"/>
    <n v="0"/>
    <n v="0"/>
    <n v="1"/>
    <n v="0"/>
    <x v="0"/>
    <x v="0"/>
    <x v="0"/>
    <n v="0"/>
    <n v="0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97"/>
    <s v="401594LPF"/>
    <n v="2"/>
    <n v="0.5"/>
    <s v="&lt;=0.5000"/>
    <s v="&lt;=2.0000"/>
    <x v="0"/>
    <s v="&lt;=2.0000"/>
    <s v="&lt;=1.0000"/>
    <s v="&lt;=0.5000"/>
    <s v="&lt;=32.0000"/>
    <x v="0"/>
    <s v="caprae"/>
    <n v="1"/>
    <n v="0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99"/>
    <s v="401899RPF"/>
    <s v="&lt;=0.1200"/>
    <s v="&lt;=0.1200"/>
    <n v="1"/>
    <s v="&lt;=2.0000"/>
    <x v="0"/>
    <s v="&lt;=2.0000"/>
    <s v="&lt;=1.0000"/>
    <s v="&lt;=0.5000"/>
    <s v="&gt;256.0000"/>
    <x v="1"/>
    <s v="caprae"/>
    <n v="1"/>
    <n v="0"/>
    <n v="0"/>
    <n v="0"/>
    <n v="0"/>
    <n v="0"/>
    <n v="0"/>
    <n v="0"/>
    <n v="0"/>
    <n v="0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100"/>
    <s v="402235LPF"/>
    <n v="1"/>
    <s v="&lt;=0.1200"/>
    <s v="&lt;=0.5000"/>
    <s v="&lt;=2.0000"/>
    <x v="0"/>
    <s v="&lt;=2.0000"/>
    <s v="&lt;=1.0000"/>
    <s v="&lt;=0.5000"/>
    <s v="&lt;=32.0000"/>
    <x v="0"/>
    <s v="simulans"/>
    <n v="1"/>
    <n v="0"/>
    <n v="0"/>
    <n v="0"/>
    <n v="0"/>
    <n v="0"/>
    <n v="0"/>
    <n v="0"/>
    <n v="0"/>
    <n v="0"/>
    <n v="0"/>
    <n v="1"/>
    <n v="0"/>
    <x v="0"/>
    <x v="0"/>
    <x v="0"/>
    <n v="0"/>
    <n v="0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101"/>
    <s v="402235RPF"/>
    <s v="&lt;=0.1200"/>
    <s v="&lt;=0.1200"/>
    <s v="&lt;=0.5000"/>
    <s v="&lt;=2.0000"/>
    <x v="0"/>
    <s v="&lt;=2.0000"/>
    <s v="&lt;=1.0000"/>
    <s v="&lt;=0.5000"/>
    <s v="&gt;256.0000"/>
    <x v="0"/>
    <s v="caprae"/>
    <n v="1"/>
    <n v="0"/>
    <n v="0"/>
    <n v="0"/>
    <n v="0"/>
    <n v="0"/>
    <n v="0"/>
    <n v="0"/>
    <n v="0"/>
    <n v="0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102"/>
    <s v="403989LPF"/>
    <s v="&lt;=0.1200"/>
    <s v="&lt;=0.1200"/>
    <s v="&lt;=0.5000"/>
    <s v="&lt;=2.0000"/>
    <x v="0"/>
    <s v="&lt;=2.0000"/>
    <s v="&lt;=1.0000"/>
    <s v="&lt;=0.5000"/>
    <s v="&gt;256.0000"/>
    <x v="0"/>
    <s v="simulans"/>
    <n v="1"/>
    <n v="0"/>
    <n v="0"/>
    <n v="0"/>
    <n v="0"/>
    <n v="0"/>
    <n v="0"/>
    <n v="0"/>
    <n v="0"/>
    <n v="0"/>
    <n v="0"/>
    <n v="1"/>
    <n v="0"/>
    <x v="0"/>
    <x v="0"/>
    <x v="0"/>
    <n v="0"/>
    <n v="0"/>
    <x v="0"/>
    <x v="0"/>
    <x v="0"/>
    <x v="0"/>
    <x v="0"/>
    <x v="0"/>
    <n v="1"/>
    <n v="0"/>
    <n v="0"/>
    <n v="0"/>
    <n v="0"/>
    <n v="0"/>
    <n v="0"/>
    <n v="0"/>
    <n v="0"/>
    <n v="0"/>
    <n v="0"/>
    <n v="1"/>
    <n v="0"/>
    <n v="0"/>
    <n v="0"/>
    <x v="0"/>
    <n v="0"/>
    <n v="0"/>
  </r>
  <r>
    <n v="103"/>
    <s v="404623LPF"/>
    <s v="&lt;=0.1200"/>
    <s v="&lt;=0.1200"/>
    <s v="&lt;=0.5000"/>
    <s v="&lt;=2.0000"/>
    <x v="0"/>
    <s v="&lt;=2.0000"/>
    <s v="&lt;=1.0000"/>
    <s v="&lt;=0.5000"/>
    <s v="&lt;=32.0000"/>
    <x v="0"/>
    <s v="epidermidis"/>
    <n v="1"/>
    <n v="0"/>
    <n v="0"/>
    <n v="0"/>
    <n v="0"/>
    <n v="0"/>
    <n v="0"/>
    <n v="0"/>
    <n v="0"/>
    <n v="0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104"/>
    <s v="405715LPF"/>
    <s v="&lt;=0.1200"/>
    <s v="&lt;=0.1200"/>
    <s v="&lt;=0.5000"/>
    <s v="&lt;=2.0000"/>
    <x v="0"/>
    <s v="&lt;=2.0000"/>
    <s v="&lt;=1.0000"/>
    <s v="&lt;=0.5000"/>
    <s v="&lt;=32.0000"/>
    <x v="0"/>
    <s v="caprae"/>
    <n v="1"/>
    <n v="0"/>
    <n v="0"/>
    <n v="0"/>
    <n v="0"/>
    <n v="0"/>
    <n v="0"/>
    <n v="0"/>
    <n v="0"/>
    <n v="0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105"/>
    <s v="702396LPF"/>
    <s v="&lt;=0.1200"/>
    <s v="&lt;=0.1200"/>
    <s v="&lt;=0.5000"/>
    <s v="&lt;=2.0000"/>
    <x v="0"/>
    <s v="&lt;=2.0000"/>
    <s v="&lt;=1.0000"/>
    <s v="&lt;=0.5000"/>
    <s v="&lt;=32.0000"/>
    <x v="0"/>
    <s v="epidermidis"/>
    <n v="1"/>
    <n v="0"/>
    <n v="0"/>
    <n v="0"/>
    <n v="0"/>
    <n v="0"/>
    <n v="0"/>
    <n v="0"/>
    <n v="0"/>
    <n v="0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106"/>
    <s v="703561LPF"/>
    <s v="&lt;=0.1200"/>
    <s v="&lt;=0.1200"/>
    <s v="&lt;=0.5000"/>
    <s v="&lt;=2.0000"/>
    <x v="0"/>
    <s v="&lt;=2.0000"/>
    <s v="&lt;=1.0000"/>
    <s v="&lt;=0.5000"/>
    <s v="&lt;=32.0000"/>
    <x v="0"/>
    <s v="agnetis"/>
    <n v="1"/>
    <n v="0"/>
    <n v="0"/>
    <n v="0"/>
    <n v="0"/>
    <n v="0"/>
    <n v="0"/>
    <n v="0"/>
    <n v="0"/>
    <n v="0"/>
    <n v="0"/>
    <n v="1"/>
    <n v="0"/>
    <x v="0"/>
    <x v="0"/>
    <x v="0"/>
    <n v="0"/>
    <n v="1"/>
    <x v="0"/>
    <x v="0"/>
    <x v="0"/>
    <x v="0"/>
    <x v="0"/>
    <x v="0"/>
    <n v="0"/>
    <n v="0"/>
    <n v="0"/>
    <n v="0"/>
    <n v="0"/>
    <n v="0"/>
    <n v="0"/>
    <n v="0"/>
    <n v="0"/>
    <n v="1"/>
    <n v="0"/>
    <n v="0"/>
    <n v="0"/>
    <n v="0"/>
    <n v="0"/>
    <x v="0"/>
    <n v="0"/>
    <n v="0"/>
  </r>
  <r>
    <n v="107"/>
    <s v="704761RPF"/>
    <s v="&lt;=0.1200"/>
    <s v="&lt;=0.1200"/>
    <s v="&lt;=0.5000"/>
    <s v="&lt;=2.0000"/>
    <x v="0"/>
    <s v="&lt;=2.0000"/>
    <s v="&lt;=1.0000"/>
    <s v="&lt;=0.5000"/>
    <s v="&gt;256.0000"/>
    <x v="0"/>
    <s v="caprae"/>
    <n v="1"/>
    <n v="0"/>
    <n v="0"/>
    <n v="0"/>
    <n v="0"/>
    <n v="0"/>
    <n v="0"/>
    <n v="0"/>
    <n v="0"/>
    <n v="0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108"/>
    <s v="705674LPF"/>
    <s v="&lt;=0.1200"/>
    <s v="&lt;=0.1200"/>
    <n v="1"/>
    <s v="&lt;=2.0000"/>
    <x v="1"/>
    <s v="&lt;=2.0000"/>
    <s v="&lt;=1.0000"/>
    <s v="&gt;4.0000"/>
    <s v="&lt;=32.0000"/>
    <x v="4"/>
    <s v="caprae"/>
    <n v="1"/>
    <n v="0"/>
    <n v="0"/>
    <n v="0"/>
    <n v="0"/>
    <n v="0"/>
    <n v="0"/>
    <n v="0"/>
    <n v="0"/>
    <n v="0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109"/>
    <s v="802145RPF"/>
    <s v="&lt;=0.1200"/>
    <s v="&lt;=0.1200"/>
    <n v="1"/>
    <s v="&lt;=2.0000"/>
    <x v="0"/>
    <s v="&lt;=2.0000"/>
    <s v="&lt;=1.0000"/>
    <s v="&lt;=0.5000"/>
    <s v="&gt;256.0000"/>
    <x v="0"/>
    <s v="caprae"/>
    <n v="1"/>
    <n v="0"/>
    <n v="0"/>
    <n v="0"/>
    <n v="0"/>
    <n v="0"/>
    <n v="0"/>
    <n v="0"/>
    <n v="0"/>
    <n v="0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110"/>
    <s v="803471RPF"/>
    <s v="&lt;=0.1200"/>
    <s v="&lt;=0.1200"/>
    <s v="&lt;=0.5000"/>
    <s v="&lt;=2.0000"/>
    <x v="1"/>
    <s v="&lt;=2.0000"/>
    <s v="&lt;=1.0000"/>
    <s v="&lt;=0.5000"/>
    <s v="&lt;=32.0000"/>
    <x v="0"/>
    <s v="chromogenes"/>
    <n v="1"/>
    <n v="0"/>
    <n v="0"/>
    <n v="0"/>
    <n v="0"/>
    <n v="0"/>
    <n v="0"/>
    <n v="0"/>
    <n v="0"/>
    <n v="1"/>
    <n v="0"/>
    <n v="1"/>
    <n v="0"/>
    <x v="1"/>
    <x v="0"/>
    <x v="0"/>
    <n v="0"/>
    <n v="0"/>
    <x v="0"/>
    <x v="0"/>
    <x v="0"/>
    <x v="0"/>
    <x v="0"/>
    <x v="0"/>
    <n v="0"/>
    <n v="0"/>
    <n v="0"/>
    <n v="0"/>
    <n v="0"/>
    <n v="0"/>
    <n v="1"/>
    <n v="0"/>
    <n v="0"/>
    <n v="1"/>
    <n v="0"/>
    <n v="0"/>
    <n v="0"/>
    <n v="0"/>
    <n v="0"/>
    <x v="0"/>
    <n v="0"/>
    <n v="0"/>
  </r>
  <r>
    <n v="111"/>
    <s v="805570LPF"/>
    <s v="&lt;=0.1200"/>
    <s v="&lt;=0.1200"/>
    <s v="&lt;=0.5000"/>
    <s v="&lt;=2.0000"/>
    <x v="0"/>
    <s v="&lt;=2.0000"/>
    <s v="&lt;=1.0000"/>
    <s v="&lt;=0.5000"/>
    <s v="&gt;256.0000"/>
    <x v="0"/>
    <s v="caprae"/>
    <n v="1"/>
    <n v="0"/>
    <n v="0"/>
    <n v="0"/>
    <n v="0"/>
    <n v="0"/>
    <n v="0"/>
    <n v="0"/>
    <n v="0"/>
    <n v="0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112"/>
    <s v="223LPF"/>
    <s v="&lt;=0.1200"/>
    <s v="&lt;=0.1200"/>
    <s v="&lt;=0.5000"/>
    <s v="&lt;=2.0000"/>
    <x v="0"/>
    <s v="&lt;=2.0000"/>
    <s v="&lt;=1.0000"/>
    <s v="&lt;=0.5000"/>
    <s v="&gt;256.0000"/>
    <x v="0"/>
    <s v="caprae"/>
    <n v="1"/>
    <n v="0"/>
    <n v="0"/>
    <n v="0"/>
    <n v="0"/>
    <n v="0"/>
    <n v="0"/>
    <n v="0"/>
    <n v="0"/>
    <n v="0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113"/>
    <s v="243LPF"/>
    <s v="&lt;=0.1200"/>
    <s v="&lt;=0.1200"/>
    <s v="&lt;=0.5000"/>
    <s v="&lt;=2.0000"/>
    <x v="0"/>
    <s v="&lt;=2.0000"/>
    <s v="&lt;=1.0000"/>
    <s v="&lt;=0.5000"/>
    <s v="&gt;256.0000"/>
    <x v="0"/>
    <s v="lugdunensis"/>
    <n v="1"/>
    <n v="0"/>
    <n v="0"/>
    <n v="0"/>
    <n v="0"/>
    <n v="0"/>
    <n v="0"/>
    <n v="0"/>
    <n v="0"/>
    <n v="0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114"/>
    <s v="294LPF"/>
    <s v="&lt;=0.1200"/>
    <s v="&lt;=0.1200"/>
    <s v="&lt;=0.5000"/>
    <s v="&lt;=2.0000"/>
    <x v="0"/>
    <s v="&lt;=2.0000"/>
    <s v="&lt;=1.0000"/>
    <s v="&lt;=0.5000"/>
    <s v="&gt;256.0000"/>
    <x v="0"/>
    <s v="epidermidis"/>
    <n v="1"/>
    <n v="0"/>
    <n v="0"/>
    <n v="0"/>
    <n v="0"/>
    <n v="0"/>
    <n v="1"/>
    <n v="1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1"/>
    <n v="0"/>
    <n v="0"/>
    <n v="0"/>
    <n v="0"/>
    <n v="0"/>
    <n v="0"/>
    <n v="0"/>
    <n v="0"/>
    <n v="0"/>
    <x v="0"/>
    <n v="0"/>
    <n v="0"/>
  </r>
  <r>
    <n v="115"/>
    <s v="296RPF"/>
    <s v="&lt;=0.1200"/>
    <s v="&lt;=0.1200"/>
    <n v="1"/>
    <s v="&lt;=2.0000"/>
    <x v="0"/>
    <s v="&lt;=2.0000"/>
    <s v="&lt;=1.0000"/>
    <s v="&lt;=0.5000"/>
    <s v="&gt;256.0000"/>
    <x v="0"/>
    <s v="simulans"/>
    <n v="1"/>
    <n v="0"/>
    <n v="0"/>
    <n v="0"/>
    <n v="0"/>
    <n v="0"/>
    <n v="0"/>
    <n v="0"/>
    <n v="0"/>
    <n v="0"/>
    <n v="0"/>
    <n v="1"/>
    <n v="0"/>
    <x v="0"/>
    <x v="0"/>
    <x v="0"/>
    <n v="0"/>
    <n v="0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116"/>
    <s v="317LPF"/>
    <s v="&lt;=0.1200"/>
    <s v="&lt;=0.1200"/>
    <n v="1"/>
    <s v="&lt;=2.0000"/>
    <x v="0"/>
    <s v="&lt;=2.0000"/>
    <s v="&lt;=1.0000"/>
    <s v="&lt;=0.5000"/>
    <s v="&lt;=32.0000"/>
    <x v="4"/>
    <s v="simulans"/>
    <n v="1"/>
    <n v="0"/>
    <n v="0"/>
    <n v="0"/>
    <n v="0"/>
    <n v="0"/>
    <n v="0"/>
    <n v="0"/>
    <n v="0"/>
    <n v="0"/>
    <n v="0"/>
    <n v="1"/>
    <n v="0"/>
    <x v="0"/>
    <x v="0"/>
    <x v="0"/>
    <n v="0"/>
    <n v="0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118"/>
    <s v="320LPF"/>
    <s v="&lt;=0.1200"/>
    <s v="&lt;=0.1200"/>
    <n v="1"/>
    <s v="&lt;=2.0000"/>
    <x v="0"/>
    <s v="&lt;=2.0000"/>
    <s v="&lt;=1.0000"/>
    <s v="&lt;=0.5000"/>
    <n v="128"/>
    <x v="0"/>
    <s v="lugdunensis"/>
    <n v="1"/>
    <n v="0"/>
    <n v="0"/>
    <n v="0"/>
    <n v="0"/>
    <n v="0"/>
    <n v="0"/>
    <n v="0"/>
    <n v="0"/>
    <n v="0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119"/>
    <s v="320RPF"/>
    <s v="&lt;=0.1200"/>
    <s v="&lt;=0.1200"/>
    <n v="1"/>
    <s v="&lt;=2.0000"/>
    <x v="0"/>
    <s v="&lt;=2.0000"/>
    <s v="&lt;=1.0000"/>
    <s v="&lt;=0.5000"/>
    <s v="&gt;256.0000"/>
    <x v="0"/>
    <s v="lugdunensis"/>
    <n v="1"/>
    <n v="0"/>
    <n v="0"/>
    <n v="0"/>
    <n v="0"/>
    <n v="0"/>
    <n v="0"/>
    <n v="0"/>
    <n v="0"/>
    <n v="0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121"/>
    <s v="357LPF"/>
    <s v="&lt;=0.1200"/>
    <s v="&lt;=0.1200"/>
    <s v="&lt;=0.5000"/>
    <s v="&lt;=2.0000"/>
    <x v="0"/>
    <s v="&lt;=2.0000"/>
    <s v="&lt;=1.0000"/>
    <s v="&lt;=0.5000"/>
    <s v="&gt;256.0000"/>
    <x v="0"/>
    <s v="chromogenes"/>
    <n v="1"/>
    <n v="0"/>
    <n v="0"/>
    <n v="0"/>
    <n v="0"/>
    <n v="0"/>
    <n v="0"/>
    <n v="0"/>
    <n v="0"/>
    <n v="0"/>
    <n v="0"/>
    <n v="1"/>
    <n v="0"/>
    <x v="0"/>
    <x v="0"/>
    <x v="0"/>
    <n v="1"/>
    <n v="0"/>
    <x v="0"/>
    <x v="0"/>
    <x v="0"/>
    <x v="0"/>
    <x v="0"/>
    <x v="0"/>
    <n v="0"/>
    <n v="0"/>
    <n v="0"/>
    <n v="0"/>
    <n v="0"/>
    <n v="0"/>
    <n v="0"/>
    <n v="0"/>
    <n v="0"/>
    <n v="1"/>
    <n v="0"/>
    <n v="0"/>
    <n v="0"/>
    <n v="0"/>
    <n v="0"/>
    <x v="0"/>
    <n v="0"/>
    <n v="0"/>
  </r>
  <r>
    <n v="122"/>
    <s v="357RPF"/>
    <s v="&lt;=0.1200"/>
    <s v="&lt;=0.1200"/>
    <s v="&lt;=0.5000"/>
    <s v="&lt;=2.0000"/>
    <x v="0"/>
    <s v="&lt;=2.0000"/>
    <s v="&lt;=1.0000"/>
    <s v="&lt;=0.5000"/>
    <s v="&gt;256.0000"/>
    <x v="0"/>
    <s v="simulans"/>
    <n v="1"/>
    <n v="0"/>
    <n v="0"/>
    <n v="0"/>
    <n v="0"/>
    <n v="0"/>
    <n v="0"/>
    <n v="0"/>
    <n v="0"/>
    <n v="0"/>
    <n v="0"/>
    <n v="1"/>
    <n v="0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123"/>
    <s v="378LPF"/>
    <n v="0.5"/>
    <s v="&lt;=0.1200"/>
    <s v="&lt;=0.5000"/>
    <s v="&lt;=2.0000"/>
    <x v="0"/>
    <s v="&lt;=2.0000"/>
    <s v="&lt;=1.0000"/>
    <s v="&lt;=0.5000"/>
    <s v="&gt;256.0000"/>
    <x v="0"/>
    <s v="epidermidis"/>
    <n v="1"/>
    <n v="0"/>
    <n v="0"/>
    <n v="0"/>
    <n v="0"/>
    <n v="0"/>
    <n v="1"/>
    <n v="1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1"/>
    <n v="0"/>
    <n v="0"/>
    <n v="0"/>
    <n v="0"/>
    <n v="0"/>
    <n v="0"/>
    <n v="0"/>
    <n v="0"/>
    <n v="0"/>
    <x v="0"/>
    <n v="0"/>
    <n v="0"/>
  </r>
  <r>
    <n v="124"/>
    <s v="400RPF"/>
    <s v="&lt;=0.1200"/>
    <s v="&lt;=0.1200"/>
    <s v="&lt;=0.5000"/>
    <s v="&lt;=2.0000"/>
    <x v="0"/>
    <s v="&lt;=2.0000"/>
    <s v="&lt;=1.0000"/>
    <s v="&lt;=0.5000"/>
    <n v="128"/>
    <x v="1"/>
    <s v="epidermidis"/>
    <n v="1"/>
    <n v="0"/>
    <n v="0"/>
    <n v="0"/>
    <n v="0"/>
    <n v="0"/>
    <n v="1"/>
    <n v="1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1"/>
    <n v="0"/>
    <n v="0"/>
    <n v="0"/>
    <n v="0"/>
    <n v="0"/>
    <n v="0"/>
    <n v="0"/>
    <n v="0"/>
    <n v="0"/>
    <x v="0"/>
    <n v="0"/>
    <n v="0"/>
  </r>
  <r>
    <n v="125"/>
    <s v="814LPF"/>
    <n v="1"/>
    <n v="0.25"/>
    <s v="&lt;=0.5000"/>
    <s v="&lt;=2.0000"/>
    <x v="0"/>
    <s v="&lt;=2.0000"/>
    <s v="&lt;=1.0000"/>
    <s v="&lt;=0.5000"/>
    <s v="&lt;=32.0000"/>
    <x v="0"/>
    <s v="epidermidis"/>
    <n v="1"/>
    <n v="0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126"/>
    <s v="918LPF"/>
    <s v="&lt;=0.1200"/>
    <s v="&lt;=0.1200"/>
    <s v="&lt;=0.5000"/>
    <s v="&lt;=2.0000"/>
    <x v="0"/>
    <s v="&lt;=2.0000"/>
    <s v="&lt;=1.0000"/>
    <s v="&lt;=0.5000"/>
    <s v="&lt;=32.0000"/>
    <x v="0"/>
    <s v="epidermidis"/>
    <n v="1"/>
    <n v="0"/>
    <n v="0"/>
    <n v="0"/>
    <n v="0"/>
    <n v="0"/>
    <n v="1"/>
    <n v="1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1"/>
    <n v="0"/>
    <n v="0"/>
    <n v="0"/>
    <n v="0"/>
    <n v="0"/>
    <n v="0"/>
    <n v="0"/>
    <n v="0"/>
    <n v="0"/>
    <x v="0"/>
    <n v="0"/>
    <n v="0"/>
  </r>
  <r>
    <n v="127"/>
    <s v="976RPF"/>
    <s v="&lt;=0.1200"/>
    <n v="0.5"/>
    <n v="1"/>
    <s v="&lt;=2.0000"/>
    <x v="2"/>
    <s v="&lt;=2.0000"/>
    <s v="&lt;=1.0000"/>
    <s v="&lt;=0.5000"/>
    <n v="256"/>
    <x v="0"/>
    <s v="chromogenes"/>
    <n v="1"/>
    <n v="0"/>
    <n v="0"/>
    <n v="0"/>
    <n v="0"/>
    <n v="0"/>
    <n v="0"/>
    <n v="0"/>
    <n v="0"/>
    <n v="0"/>
    <n v="0"/>
    <n v="1"/>
    <n v="0"/>
    <x v="0"/>
    <x v="0"/>
    <x v="0"/>
    <n v="0"/>
    <n v="0"/>
    <x v="0"/>
    <x v="0"/>
    <x v="0"/>
    <x v="0"/>
    <x v="0"/>
    <x v="0"/>
    <n v="0"/>
    <n v="0"/>
    <n v="0"/>
    <n v="0"/>
    <n v="0"/>
    <n v="0"/>
    <n v="0"/>
    <n v="0"/>
    <n v="0"/>
    <n v="1"/>
    <n v="0"/>
    <n v="0"/>
    <n v="0"/>
    <n v="0"/>
    <n v="0"/>
    <x v="0"/>
    <n v="0"/>
    <n v="0"/>
  </r>
  <r>
    <n v="128"/>
    <s v="33LPF"/>
    <n v="0.25"/>
    <n v="0.25"/>
    <s v="&lt;=0.5000"/>
    <s v="&lt;=2.0000"/>
    <x v="0"/>
    <s v="&lt;=2.0000"/>
    <s v="&lt;=1.0000"/>
    <s v="&lt;=0.5000"/>
    <s v="&gt;256.0000"/>
    <x v="1"/>
    <s v="epidermidis"/>
    <n v="1"/>
    <n v="0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129"/>
    <s v="386LPF"/>
    <n v="0.5"/>
    <n v="0.25"/>
    <s v="&lt;=0.5000"/>
    <s v="&lt;=2.0000"/>
    <x v="0"/>
    <s v="&lt;=2.0000"/>
    <s v="&lt;=1.0000"/>
    <s v="&lt;=0.5000"/>
    <s v="&gt;256.0000"/>
    <x v="1"/>
    <s v="epidermidis"/>
    <n v="1"/>
    <n v="0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130"/>
    <s v="460LPF"/>
    <s v="&lt;=0.1200"/>
    <s v="&lt;=0.1200"/>
    <s v="&lt;=0.5000"/>
    <s v="&lt;=2.0000"/>
    <x v="0"/>
    <s v="&lt;=2.0000"/>
    <s v="&lt;=1.0000"/>
    <s v="&lt;=0.5000"/>
    <n v="256"/>
    <x v="1"/>
    <s v="epidermidis"/>
    <n v="1"/>
    <n v="0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131"/>
    <s v="641LPF"/>
    <s v="&lt;=0.1200"/>
    <s v="&lt;=0.1200"/>
    <s v="&lt;=0.5000"/>
    <s v="&lt;=2.0000"/>
    <x v="1"/>
    <s v="&lt;=2.0000"/>
    <s v="&lt;=1.0000"/>
    <s v="&lt;=0.5000"/>
    <n v="128"/>
    <x v="1"/>
    <s v="epidermidis"/>
    <n v="1"/>
    <n v="0"/>
    <n v="0"/>
    <n v="0"/>
    <n v="0"/>
    <n v="0"/>
    <n v="0"/>
    <n v="0"/>
    <n v="0"/>
    <n v="0"/>
    <n v="0"/>
    <n v="1"/>
    <n v="1"/>
    <x v="0"/>
    <x v="0"/>
    <x v="0"/>
    <n v="0"/>
    <n v="1"/>
    <x v="0"/>
    <x v="0"/>
    <x v="0"/>
    <x v="1"/>
    <x v="1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132"/>
    <s v="1053RPF"/>
    <n v="0.25"/>
    <s v="&lt;=0.1200"/>
    <s v="&lt;=0.5000"/>
    <s v="&lt;=2.0000"/>
    <x v="0"/>
    <s v="&lt;=2.0000"/>
    <s v="&lt;=1.0000"/>
    <s v="&lt;=0.5000"/>
    <s v="&gt;256.0000"/>
    <x v="1"/>
    <s v="epidermidis"/>
    <n v="1"/>
    <n v="0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133"/>
    <s v="1085RPF"/>
    <n v="0.25"/>
    <s v="&lt;=0.1200"/>
    <s v="&lt;=0.5000"/>
    <s v="&lt;=2.0000"/>
    <x v="0"/>
    <s v="&lt;=2.0000"/>
    <s v="&lt;=1.0000"/>
    <s v="&lt;=0.5000"/>
    <s v="&gt;256.0000"/>
    <x v="1"/>
    <s v="epidermidis"/>
    <n v="1"/>
    <n v="0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134"/>
    <s v="1864LPF"/>
    <s v="&lt;=0.1200"/>
    <s v="&lt;=0.1200"/>
    <s v="&lt;=0.5000"/>
    <s v="&lt;=2.0000"/>
    <x v="0"/>
    <s v="&lt;=2.0000"/>
    <s v="&lt;=1.0000"/>
    <s v="&lt;=0.5000"/>
    <s v="&gt;256.0000"/>
    <x v="1"/>
    <s v="epidermidis"/>
    <n v="1"/>
    <n v="0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135"/>
    <s v="2615RPF"/>
    <n v="0.25"/>
    <s v="&lt;=0.1200"/>
    <s v="&lt;=0.5000"/>
    <s v="&lt;=2.0000"/>
    <x v="0"/>
    <s v="&lt;=2.0000"/>
    <s v="&lt;=1.0000"/>
    <s v="&lt;=0.5000"/>
    <s v="&gt;256.0000"/>
    <x v="1"/>
    <s v="epidermidis"/>
    <n v="1"/>
    <n v="0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136"/>
    <s v="3286LPF"/>
    <n v="0.25"/>
    <s v="&lt;=0.1200"/>
    <s v="&lt;=0.5000"/>
    <s v="&lt;=2.0000"/>
    <x v="0"/>
    <s v="&lt;=2.0000"/>
    <s v="&lt;=1.0000"/>
    <s v="&lt;=0.5000"/>
    <s v="&gt;256.0000"/>
    <x v="1"/>
    <s v="epidermidis"/>
    <n v="1"/>
    <n v="0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139"/>
    <s v="3646RPF"/>
    <n v="0.25"/>
    <n v="0.25"/>
    <s v="&lt;=0.5000"/>
    <s v="&lt;=2.0000"/>
    <x v="0"/>
    <s v="&lt;=2.0000"/>
    <s v="&lt;=1.0000"/>
    <s v="&lt;=0.5000"/>
    <s v="&gt;256.0000"/>
    <x v="1"/>
    <s v="epidermidis"/>
    <n v="1"/>
    <n v="0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140"/>
    <s v="3845RPF"/>
    <n v="1"/>
    <n v="0.25"/>
    <s v="&lt;=0.5000"/>
    <s v="&lt;=2.0000"/>
    <x v="0"/>
    <s v="&lt;=2.0000"/>
    <s v="&lt;=1.0000"/>
    <s v="&lt;=0.5000"/>
    <s v="&gt;256.0000"/>
    <x v="1"/>
    <s v="epidermidis"/>
    <n v="1"/>
    <n v="0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141"/>
    <s v="3876RPF"/>
    <n v="0.5"/>
    <s v="&lt;=0.1200"/>
    <s v="&lt;=0.5000"/>
    <s v="&lt;=2.0000"/>
    <x v="0"/>
    <s v="&lt;=2.0000"/>
    <s v="&lt;=1.0000"/>
    <s v="&lt;=0.5000"/>
    <s v="&gt;256.0000"/>
    <x v="1"/>
    <s v="epidermidis"/>
    <n v="1"/>
    <n v="0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1"/>
    <n v="0"/>
    <n v="0"/>
    <n v="0"/>
    <n v="0"/>
    <n v="0"/>
    <n v="0"/>
    <n v="0"/>
    <x v="0"/>
    <n v="0"/>
    <n v="0"/>
  </r>
  <r>
    <n v="142"/>
    <s v="4129LPF"/>
    <n v="4"/>
    <n v="0.25"/>
    <s v="&lt;=0.5000"/>
    <s v="&lt;=2.0000"/>
    <x v="0"/>
    <s v="&lt;=2.0000"/>
    <s v="&lt;=1.0000"/>
    <s v="&lt;=0.5000"/>
    <s v="&gt;256.0000"/>
    <x v="1"/>
    <s v="epidermidis"/>
    <n v="1"/>
    <n v="0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143"/>
    <s v="4323LPF"/>
    <n v="0.25"/>
    <s v="&lt;=0.1200"/>
    <s v="&lt;=0.5000"/>
    <s v="&lt;=2.0000"/>
    <x v="0"/>
    <s v="&lt;=2.0000"/>
    <s v="&lt;=1.0000"/>
    <s v="&lt;=0.5000"/>
    <n v="128"/>
    <x v="1"/>
    <s v="epidermidis"/>
    <n v="1"/>
    <n v="0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144"/>
    <s v="4323RPF"/>
    <s v="&lt;=0.1200"/>
    <s v="&lt;=0.1200"/>
    <s v="&lt;=0.5000"/>
    <s v="&lt;=2.0000"/>
    <x v="0"/>
    <s v="&lt;=2.0000"/>
    <s v="&lt;=1.0000"/>
    <s v="&lt;=0.5000"/>
    <n v="128"/>
    <x v="1"/>
    <s v="epidermidis"/>
    <n v="1"/>
    <n v="0"/>
    <n v="0"/>
    <n v="0"/>
    <n v="0"/>
    <n v="0"/>
    <n v="0"/>
    <n v="0"/>
    <n v="0"/>
    <n v="0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145"/>
    <s v="4436LPF"/>
    <n v="0.5"/>
    <n v="0.25"/>
    <s v="&lt;=0.5000"/>
    <s v="&lt;=2.0000"/>
    <x v="0"/>
    <s v="&lt;=2.0000"/>
    <s v="&lt;=1.0000"/>
    <s v="&lt;=0.5000"/>
    <s v="&gt;256.0000"/>
    <x v="1"/>
    <s v="epidermidis"/>
    <n v="1"/>
    <n v="0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146"/>
    <s v="4763LPF"/>
    <s v="&lt;=0.1200"/>
    <s v="&lt;=0.1200"/>
    <s v="&lt;=0.5000"/>
    <s v="&lt;=2.0000"/>
    <x v="0"/>
    <s v="&lt;=2.0000"/>
    <s v="&lt;=1.0000"/>
    <s v="&lt;=0.5000"/>
    <s v="&gt;256.0000"/>
    <x v="1"/>
    <s v="epidermidis"/>
    <n v="1"/>
    <n v="0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147"/>
    <s v="4838LPF"/>
    <n v="0.25"/>
    <s v="&lt;=0.1200"/>
    <s v="&lt;=0.5000"/>
    <s v="&lt;=2.0000"/>
    <x v="0"/>
    <s v="&lt;=2.0000"/>
    <s v="&lt;=1.0000"/>
    <s v="&lt;=0.5000"/>
    <s v="&gt;256.0000"/>
    <x v="1"/>
    <s v="epidermidis"/>
    <n v="1"/>
    <n v="0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148"/>
    <s v="4955LPF"/>
    <n v="2"/>
    <n v="8"/>
    <s v="&lt;=0.5000"/>
    <s v="&lt;=2.0000"/>
    <x v="0"/>
    <s v="&lt;=2.0000"/>
    <s v="&lt;=1.0000"/>
    <s v="&lt;=0.5000"/>
    <s v="&gt;256.0000"/>
    <x v="1"/>
    <s v="epidermidis"/>
    <n v="1"/>
    <n v="0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149"/>
    <s v="5067LPF"/>
    <n v="0.25"/>
    <n v="0.5"/>
    <n v="1"/>
    <s v="&lt;=2.0000"/>
    <x v="0"/>
    <s v="&lt;=2.0000"/>
    <s v="&lt;=1.0000"/>
    <s v="&lt;=0.5000"/>
    <s v="&gt;256.0000"/>
    <x v="1"/>
    <s v="epidermidis"/>
    <n v="1"/>
    <n v="0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150"/>
    <s v="5067RPF"/>
    <n v="0.25"/>
    <n v="0.25"/>
    <s v="&lt;=0.5000"/>
    <s v="&lt;=2.0000"/>
    <x v="0"/>
    <s v="&lt;=2.0000"/>
    <s v="&lt;=1.0000"/>
    <s v="&lt;=0.5000"/>
    <s v="&gt;256.0000"/>
    <x v="1"/>
    <s v="epidermidis"/>
    <n v="1"/>
    <n v="0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151"/>
    <s v="5078LPF"/>
    <n v="0.25"/>
    <n v="0.25"/>
    <s v="&lt;=0.5000"/>
    <s v="&lt;=2.0000"/>
    <x v="0"/>
    <s v="&lt;=2.0000"/>
    <s v="&lt;=1.0000"/>
    <s v="&lt;=0.5000"/>
    <s v="&gt;256.0000"/>
    <x v="1"/>
    <s v="epidermidis"/>
    <n v="1"/>
    <n v="1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152"/>
    <s v="5078RPF"/>
    <n v="1"/>
    <n v="0.5"/>
    <s v="&lt;=0.5000"/>
    <s v="&lt;=2.0000"/>
    <x v="0"/>
    <s v="&lt;=2.0000"/>
    <s v="&lt;=1.0000"/>
    <s v="&lt;=0.5000"/>
    <s v="&gt;256.0000"/>
    <x v="1"/>
    <s v="epidermidis"/>
    <n v="1"/>
    <n v="0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153"/>
    <s v="5134RPF"/>
    <n v="0.5"/>
    <n v="0.25"/>
    <s v="&lt;=0.5000"/>
    <s v="&lt;=2.0000"/>
    <x v="0"/>
    <s v="&lt;=2.0000"/>
    <s v="&lt;=1.0000"/>
    <s v="&lt;=0.5000"/>
    <s v="&lt;=32.0000"/>
    <x v="0"/>
    <s v="chromogenes"/>
    <n v="1"/>
    <n v="0"/>
    <n v="0"/>
    <n v="0"/>
    <n v="1"/>
    <n v="0"/>
    <n v="0"/>
    <n v="0"/>
    <n v="0"/>
    <n v="1"/>
    <n v="0"/>
    <n v="1"/>
    <n v="1"/>
    <x v="0"/>
    <x v="0"/>
    <x v="1"/>
    <n v="0"/>
    <n v="1"/>
    <x v="0"/>
    <x v="0"/>
    <x v="0"/>
    <x v="0"/>
    <x v="0"/>
    <x v="0"/>
    <n v="1"/>
    <n v="0"/>
    <n v="0"/>
    <n v="0"/>
    <n v="0"/>
    <n v="0"/>
    <n v="0"/>
    <n v="0"/>
    <n v="0"/>
    <n v="1"/>
    <n v="0"/>
    <n v="0"/>
    <n v="0"/>
    <n v="0"/>
    <n v="0"/>
    <x v="1"/>
    <n v="0"/>
    <n v="0"/>
  </r>
  <r>
    <n v="154"/>
    <s v="5438RPF"/>
    <n v="0.5"/>
    <n v="0.25"/>
    <s v="&lt;=0.5000"/>
    <s v="&lt;=2.0000"/>
    <x v="0"/>
    <s v="&lt;=2.0000"/>
    <s v="&lt;=1.0000"/>
    <s v="&lt;=0.5000"/>
    <s v="&gt;256.0000"/>
    <x v="1"/>
    <s v="epidermidis"/>
    <n v="1"/>
    <n v="0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155"/>
    <s v="5557RPF"/>
    <s v="&lt;=0.1200"/>
    <s v="&lt;=0.1200"/>
    <n v="1"/>
    <s v="&lt;=2.0000"/>
    <x v="0"/>
    <s v="&lt;=2.0000"/>
    <s v="&lt;=1.0000"/>
    <s v="&lt;=0.5000"/>
    <s v="&lt;=32.0000"/>
    <x v="0"/>
    <s v="chromogenes"/>
    <n v="1"/>
    <n v="0"/>
    <n v="0"/>
    <n v="0"/>
    <n v="0"/>
    <n v="0"/>
    <n v="0"/>
    <n v="0"/>
    <n v="0"/>
    <n v="0"/>
    <n v="0"/>
    <n v="1"/>
    <n v="0"/>
    <x v="0"/>
    <x v="0"/>
    <x v="0"/>
    <n v="0"/>
    <n v="0"/>
    <x v="0"/>
    <x v="0"/>
    <x v="0"/>
    <x v="0"/>
    <x v="0"/>
    <x v="0"/>
    <n v="0"/>
    <n v="0"/>
    <n v="0"/>
    <n v="0"/>
    <n v="0"/>
    <n v="0"/>
    <n v="0"/>
    <n v="0"/>
    <n v="0"/>
    <n v="1"/>
    <n v="0"/>
    <n v="0"/>
    <n v="0"/>
    <n v="0"/>
    <n v="0"/>
    <x v="0"/>
    <n v="0"/>
    <n v="0"/>
  </r>
  <r>
    <n v="156"/>
    <s v="5682LPF"/>
    <n v="0.5"/>
    <s v="&lt;=0.1200"/>
    <s v="&lt;=0.5000"/>
    <s v="&lt;=2.0000"/>
    <x v="0"/>
    <s v="&lt;=2.0000"/>
    <s v="&lt;=1.0000"/>
    <s v="&lt;=0.5000"/>
    <n v="256"/>
    <x v="1"/>
    <s v="epidermidis"/>
    <n v="1"/>
    <n v="0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157"/>
    <s v="5682RPF"/>
    <n v="0.25"/>
    <n v="0.25"/>
    <s v="&lt;=0.5000"/>
    <s v="&lt;=2.0000"/>
    <x v="0"/>
    <s v="&lt;=2.0000"/>
    <s v="&lt;=1.0000"/>
    <s v="&lt;=0.5000"/>
    <s v="&gt;256.0000"/>
    <x v="1"/>
    <s v="epidermidis"/>
    <n v="1"/>
    <n v="0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158"/>
    <s v="6183LPF"/>
    <n v="0.25"/>
    <s v="&lt;=0.1200"/>
    <s v="&lt;=0.5000"/>
    <s v="&lt;=2.0000"/>
    <x v="0"/>
    <s v="&lt;=2.0000"/>
    <s v="&lt;=1.0000"/>
    <s v="&lt;=0.5000"/>
    <s v="&gt;256.0000"/>
    <x v="1"/>
    <s v="epidermidis"/>
    <n v="1"/>
    <n v="0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159"/>
    <s v="6235LPF"/>
    <n v="0.25"/>
    <n v="0.25"/>
    <s v="&lt;=0.5000"/>
    <s v="&lt;=2.0000"/>
    <x v="0"/>
    <s v="&lt;=2.0000"/>
    <s v="&lt;=1.0000"/>
    <s v="&lt;=0.5000"/>
    <s v="&gt;256.0000"/>
    <x v="1"/>
    <s v="epidermidis"/>
    <n v="1"/>
    <n v="0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160"/>
    <s v="6235RPF"/>
    <n v="0.25"/>
    <s v="&lt;=0.1200"/>
    <s v="&lt;=0.5000"/>
    <s v="&lt;=2.0000"/>
    <x v="0"/>
    <s v="&lt;=2.0000"/>
    <s v="&lt;=1.0000"/>
    <s v="&lt;=0.5000"/>
    <s v="&gt;256.0000"/>
    <x v="1"/>
    <s v="epidermidis"/>
    <n v="1"/>
    <n v="0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161"/>
    <s v="6236LPF"/>
    <n v="0.5"/>
    <n v="0.25"/>
    <s v="&lt;=0.5000"/>
    <s v="&lt;=2.0000"/>
    <x v="0"/>
    <s v="&lt;=2.0000"/>
    <s v="&lt;=1.0000"/>
    <s v="&lt;=0.5000"/>
    <s v="&gt;256.0000"/>
    <x v="1"/>
    <s v="epidermidis"/>
    <n v="1"/>
    <n v="0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162"/>
    <s v="6530LPF"/>
    <s v="&lt;=0.1200"/>
    <s v="&lt;=0.1200"/>
    <s v="&lt;=0.5000"/>
    <s v="&lt;=2.0000"/>
    <x v="0"/>
    <s v="&lt;=2.0000"/>
    <s v="&lt;=1.0000"/>
    <s v="&lt;=0.5000"/>
    <s v="&gt;256.0000"/>
    <x v="1"/>
    <s v="epidermidis"/>
    <n v="1"/>
    <n v="0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163"/>
    <s v="6530RPF"/>
    <n v="0.25"/>
    <s v="&lt;=0.1200"/>
    <s v="&lt;=0.5000"/>
    <s v="&lt;=2.0000"/>
    <x v="0"/>
    <s v="&lt;=2.0000"/>
    <s v="&lt;=1.0000"/>
    <s v="&lt;=0.5000"/>
    <s v="&gt;256.0000"/>
    <x v="1"/>
    <s v="epidermidis"/>
    <n v="1"/>
    <n v="0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164"/>
    <s v="6987LPF"/>
    <n v="0.25"/>
    <s v="&lt;=0.1200"/>
    <s v="&lt;=0.5000"/>
    <s v="&lt;=2.0000"/>
    <x v="0"/>
    <s v="&lt;=2.0000"/>
    <s v="&lt;=1.0000"/>
    <s v="&lt;=0.5000"/>
    <s v="&gt;256.0000"/>
    <x v="1"/>
    <s v="epidermidis"/>
    <n v="1"/>
    <n v="0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165"/>
    <s v="7221LPF"/>
    <s v="&lt;=0.1200"/>
    <s v="&lt;=0.1200"/>
    <s v="&lt;=0.5000"/>
    <s v="&lt;=2.0000"/>
    <x v="0"/>
    <s v="&lt;=2.0000"/>
    <s v="&lt;=1.0000"/>
    <n v="2"/>
    <n v="64"/>
    <x v="0"/>
    <s v="chromogenes"/>
    <n v="1"/>
    <n v="0"/>
    <n v="0"/>
    <n v="0"/>
    <n v="0"/>
    <n v="1"/>
    <n v="0"/>
    <n v="0"/>
    <n v="0"/>
    <n v="0"/>
    <n v="0"/>
    <n v="1"/>
    <n v="0"/>
    <x v="0"/>
    <x v="0"/>
    <x v="1"/>
    <n v="1"/>
    <n v="0"/>
    <x v="0"/>
    <x v="0"/>
    <x v="0"/>
    <x v="0"/>
    <x v="0"/>
    <x v="0"/>
    <n v="0"/>
    <n v="0"/>
    <n v="0"/>
    <n v="0"/>
    <n v="0"/>
    <n v="0"/>
    <n v="0"/>
    <n v="0"/>
    <n v="0"/>
    <n v="1"/>
    <n v="0"/>
    <n v="1"/>
    <n v="0"/>
    <n v="0"/>
    <n v="0"/>
    <x v="0"/>
    <n v="0"/>
    <n v="0"/>
  </r>
  <r>
    <n v="167"/>
    <s v="7263LPF"/>
    <n v="0.25"/>
    <s v="&lt;=0.1200"/>
    <s v="&lt;=0.5000"/>
    <s v="&lt;=2.0000"/>
    <x v="0"/>
    <s v="&lt;=2.0000"/>
    <s v="&lt;=1.0000"/>
    <s v="&lt;=0.5000"/>
    <s v="&gt;256.0000"/>
    <x v="1"/>
    <s v="epidermidis"/>
    <n v="1"/>
    <n v="0"/>
    <n v="0"/>
    <n v="0"/>
    <n v="0"/>
    <n v="0"/>
    <n v="0"/>
    <n v="1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1"/>
    <n v="0"/>
    <n v="0"/>
    <n v="0"/>
    <n v="0"/>
    <n v="0"/>
    <n v="0"/>
    <n v="0"/>
    <n v="0"/>
    <n v="0"/>
    <x v="0"/>
    <n v="0"/>
    <n v="0"/>
  </r>
  <r>
    <n v="168"/>
    <s v="7468RPF"/>
    <s v="&lt;=0.1200"/>
    <s v="&lt;=0.1200"/>
    <s v="&lt;=0.5000"/>
    <s v="&lt;=2.0000"/>
    <x v="0"/>
    <s v="&lt;=2.0000"/>
    <s v="&lt;=1.0000"/>
    <s v="&lt;=0.5000"/>
    <s v="&gt;256.0000"/>
    <x v="1"/>
    <s v="epidermidis"/>
    <n v="1"/>
    <n v="0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171"/>
    <s v="201789RPF"/>
    <s v="&lt;=0.1200"/>
    <s v="&lt;=0.1200"/>
    <s v="&lt;=0.5000"/>
    <s v="&lt;=2.0000"/>
    <x v="0"/>
    <s v="&lt;=2.0000"/>
    <s v="&lt;=1.0000"/>
    <s v="&lt;=0.5000"/>
    <s v="&gt;256.0000"/>
    <x v="0"/>
    <s v="simulans"/>
    <n v="1"/>
    <n v="0"/>
    <n v="0"/>
    <n v="0"/>
    <n v="0"/>
    <n v="0"/>
    <n v="0"/>
    <n v="0"/>
    <n v="0"/>
    <n v="0"/>
    <n v="0"/>
    <n v="1"/>
    <n v="0"/>
    <x v="0"/>
    <x v="0"/>
    <x v="0"/>
    <n v="0"/>
    <n v="0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172"/>
    <s v="202157LPF"/>
    <s v="&lt;=0.1200"/>
    <s v="&lt;=0.1200"/>
    <s v="&lt;=0.5000"/>
    <s v="&lt;=2.0000"/>
    <x v="0"/>
    <s v="&lt;=2.0000"/>
    <s v="&lt;=1.0000"/>
    <s v="&lt;=0.5000"/>
    <s v="&gt;256.0000"/>
    <x v="1"/>
    <s v="caprae"/>
    <n v="1"/>
    <n v="0"/>
    <n v="0"/>
    <n v="0"/>
    <n v="0"/>
    <n v="0"/>
    <n v="0"/>
    <n v="0"/>
    <n v="0"/>
    <n v="0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173"/>
    <s v="202915LPF"/>
    <n v="2"/>
    <n v="0.5"/>
    <s v="&gt;4.0000"/>
    <n v="16"/>
    <x v="3"/>
    <n v="4"/>
    <s v="&lt;=1.0000"/>
    <s v="&gt;4.0000"/>
    <s v="&gt;256.0000"/>
    <x v="4"/>
    <s v="equorum"/>
    <n v="1"/>
    <n v="0"/>
    <n v="0"/>
    <n v="0"/>
    <n v="0"/>
    <n v="0"/>
    <n v="0"/>
    <n v="0"/>
    <n v="0"/>
    <n v="0"/>
    <n v="0"/>
    <n v="1"/>
    <n v="1"/>
    <x v="0"/>
    <x v="0"/>
    <x v="0"/>
    <n v="0"/>
    <n v="1"/>
    <x v="0"/>
    <x v="0"/>
    <x v="0"/>
    <x v="1"/>
    <x v="1"/>
    <x v="0"/>
    <n v="1"/>
    <n v="0"/>
    <n v="0"/>
    <n v="0"/>
    <n v="0"/>
    <n v="0"/>
    <n v="0"/>
    <n v="0"/>
    <n v="0"/>
    <n v="0"/>
    <n v="1"/>
    <n v="0"/>
    <n v="0"/>
    <n v="0"/>
    <n v="0"/>
    <x v="0"/>
    <n v="0"/>
    <n v="0"/>
  </r>
  <r>
    <n v="174"/>
    <s v="206368LPF"/>
    <s v="&lt;=0.1200"/>
    <s v="&lt;=0.1200"/>
    <s v="&lt;=0.5000"/>
    <s v="&lt;=2.0000"/>
    <x v="0"/>
    <s v="&lt;=2.0000"/>
    <s v="&lt;=1.0000"/>
    <s v="&lt;=0.5000"/>
    <s v="&lt;=32.0000"/>
    <x v="0"/>
    <s v="caprae"/>
    <n v="1"/>
    <n v="0"/>
    <n v="0"/>
    <n v="0"/>
    <n v="0"/>
    <n v="0"/>
    <n v="0"/>
    <n v="0"/>
    <n v="0"/>
    <n v="0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175"/>
    <s v="403585LPF"/>
    <s v="&lt;=0.1200"/>
    <s v="&lt;=0.1200"/>
    <s v="&lt;=0.5000"/>
    <s v="&lt;=2.0000"/>
    <x v="0"/>
    <s v="&lt;=2.0000"/>
    <s v="&lt;=1.0000"/>
    <s v="&lt;=0.5000"/>
    <s v="&gt;256.0000"/>
    <x v="0"/>
    <s v="simulans"/>
    <n v="1"/>
    <n v="0"/>
    <n v="0"/>
    <n v="0"/>
    <n v="0"/>
    <n v="0"/>
    <n v="0"/>
    <n v="0"/>
    <n v="0"/>
    <n v="0"/>
    <n v="0"/>
    <n v="1"/>
    <n v="0"/>
    <x v="0"/>
    <x v="0"/>
    <x v="0"/>
    <n v="0"/>
    <n v="0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176"/>
    <s v="404337LPF"/>
    <s v="&lt;=0.1200"/>
    <s v="&lt;=0.1200"/>
    <s v="&lt;=0.5000"/>
    <s v="&lt;=2.0000"/>
    <x v="0"/>
    <s v="&lt;=2.0000"/>
    <s v="&lt;=1.0000"/>
    <s v="&lt;=0.5000"/>
    <s v="&gt;256.0000"/>
    <x v="0"/>
    <s v="caprae"/>
    <n v="1"/>
    <n v="0"/>
    <n v="0"/>
    <n v="0"/>
    <n v="0"/>
    <n v="0"/>
    <n v="0"/>
    <n v="0"/>
    <n v="0"/>
    <n v="0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177"/>
    <s v="404344LPF"/>
    <s v="&lt;=0.1200"/>
    <s v="&lt;=0.1200"/>
    <s v="&lt;=0.5000"/>
    <s v="&lt;=2.0000"/>
    <x v="4"/>
    <s v="&lt;=2.0000"/>
    <s v="&lt;=1.0000"/>
    <s v="&lt;=0.5000"/>
    <s v="&lt;=32.0000"/>
    <x v="0"/>
    <s v="caprae"/>
    <n v="1"/>
    <n v="0"/>
    <n v="0"/>
    <n v="0"/>
    <n v="0"/>
    <n v="0"/>
    <n v="0"/>
    <n v="0"/>
    <n v="0"/>
    <n v="0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178"/>
    <s v="404344RPF"/>
    <s v="&lt;=0.1200"/>
    <s v="&lt;=0.1200"/>
    <n v="2"/>
    <s v="&lt;=2.0000"/>
    <x v="0"/>
    <s v="&lt;=2.0000"/>
    <s v="&lt;=1.0000"/>
    <s v="&lt;=0.5000"/>
    <s v="&lt;=32.0000"/>
    <x v="0"/>
    <s v="equorum"/>
    <n v="1"/>
    <n v="0"/>
    <n v="0"/>
    <n v="0"/>
    <n v="0"/>
    <n v="0"/>
    <n v="0"/>
    <n v="0"/>
    <n v="0"/>
    <n v="0"/>
    <n v="0"/>
    <n v="1"/>
    <n v="1"/>
    <x v="0"/>
    <x v="0"/>
    <x v="0"/>
    <n v="0"/>
    <n v="0"/>
    <x v="0"/>
    <x v="0"/>
    <x v="0"/>
    <x v="1"/>
    <x v="1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179"/>
    <s v="405715RPF"/>
    <s v="&lt;=0.1200"/>
    <s v="&lt;=0.1200"/>
    <s v="&lt;=0.5000"/>
    <s v="&lt;=2.0000"/>
    <x v="3"/>
    <s v="&lt;=2.0000"/>
    <s v="&lt;=1.0000"/>
    <s v="&lt;=0.5000"/>
    <s v="&lt;=32.0000"/>
    <x v="4"/>
    <s v="caprae"/>
    <n v="1"/>
    <n v="0"/>
    <n v="0"/>
    <n v="0"/>
    <n v="0"/>
    <n v="0"/>
    <n v="0"/>
    <n v="0"/>
    <n v="0"/>
    <n v="0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1"/>
    <n v="0"/>
    <n v="0"/>
    <n v="0"/>
    <n v="0"/>
    <x v="0"/>
    <n v="0"/>
    <n v="0"/>
  </r>
  <r>
    <n v="180"/>
    <s v="701238RPF"/>
    <s v="&lt;=0.1200"/>
    <s v="&lt;=0.1200"/>
    <n v="1"/>
    <s v="&lt;=2.0000"/>
    <x v="0"/>
    <s v="&lt;=2.0000"/>
    <s v="&lt;=1.0000"/>
    <s v="&lt;=0.5000"/>
    <s v="&gt;256.0000"/>
    <x v="4"/>
    <s v="simulans"/>
    <n v="1"/>
    <n v="0"/>
    <n v="0"/>
    <n v="0"/>
    <n v="0"/>
    <n v="0"/>
    <n v="0"/>
    <n v="0"/>
    <n v="0"/>
    <n v="0"/>
    <n v="0"/>
    <n v="1"/>
    <n v="0"/>
    <x v="0"/>
    <x v="0"/>
    <x v="0"/>
    <n v="0"/>
    <n v="0"/>
    <x v="0"/>
    <x v="0"/>
    <x v="0"/>
    <x v="0"/>
    <x v="0"/>
    <x v="0"/>
    <n v="1"/>
    <n v="0"/>
    <n v="0"/>
    <n v="0"/>
    <n v="0"/>
    <n v="0"/>
    <n v="0"/>
    <n v="0"/>
    <n v="0"/>
    <n v="0"/>
    <n v="0"/>
    <n v="1"/>
    <n v="0"/>
    <n v="0"/>
    <n v="0"/>
    <x v="0"/>
    <n v="0"/>
    <n v="0"/>
  </r>
  <r>
    <n v="181"/>
    <s v="702130LPF"/>
    <n v="8"/>
    <n v="2"/>
    <s v="&lt;=0.5000"/>
    <s v="&lt;=2.0000"/>
    <x v="2"/>
    <s v="&lt;=2.0000"/>
    <s v="&lt;=1.0000"/>
    <s v="&lt;=0.5000"/>
    <n v="128"/>
    <x v="4"/>
    <s v="caprae"/>
    <n v="1"/>
    <n v="0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182"/>
    <s v="702396RPF"/>
    <s v="&lt;=0.1200"/>
    <s v="&lt;=0.1200"/>
    <s v="&lt;=0.5000"/>
    <s v="&lt;=2.0000"/>
    <x v="0"/>
    <s v="&lt;=2.0000"/>
    <s v="&lt;=1.0000"/>
    <s v="&lt;=0.5000"/>
    <s v="&lt;=32.0000"/>
    <x v="0"/>
    <s v="epidermidis"/>
    <n v="1"/>
    <n v="0"/>
    <n v="0"/>
    <n v="0"/>
    <n v="0"/>
    <n v="0"/>
    <n v="0"/>
    <n v="0"/>
    <n v="0"/>
    <n v="0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183"/>
    <s v="703561RPF"/>
    <s v="&lt;=0.1200"/>
    <s v="&lt;=0.1200"/>
    <s v="&lt;=0.5000"/>
    <s v="&lt;=2.0000"/>
    <x v="0"/>
    <s v="&lt;=2.0000"/>
    <s v="&lt;=1.0000"/>
    <s v="&lt;=0.5000"/>
    <n v="256"/>
    <x v="0"/>
    <s v="caprae"/>
    <n v="1"/>
    <n v="0"/>
    <n v="0"/>
    <n v="0"/>
    <n v="0"/>
    <n v="0"/>
    <n v="0"/>
    <n v="0"/>
    <n v="0"/>
    <n v="0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185"/>
    <s v="802516LPF"/>
    <s v="&lt;=0.1200"/>
    <s v="&lt;=0.1200"/>
    <s v="&lt;=0.5000"/>
    <s v="&lt;=2.0000"/>
    <x v="0"/>
    <s v="&lt;=2.0000"/>
    <s v="&lt;=1.0000"/>
    <s v="&lt;=0.5000"/>
    <s v="&gt;256.0000"/>
    <x v="0"/>
    <s v="caprae"/>
    <n v="1"/>
    <n v="0"/>
    <n v="0"/>
    <n v="0"/>
    <n v="0"/>
    <n v="0"/>
    <n v="0"/>
    <n v="0"/>
    <n v="0"/>
    <n v="0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186"/>
    <s v="802939LPF"/>
    <s v="&lt;=0.1200"/>
    <s v="&lt;=0.1200"/>
    <s v="&lt;=0.5000"/>
    <s v="&lt;=2.0000"/>
    <x v="0"/>
    <s v="&lt;=2.0000"/>
    <s v="&lt;=1.0000"/>
    <s v="&lt;=0.5000"/>
    <s v="&lt;=32.0000"/>
    <x v="0"/>
    <s v="epidermidis"/>
    <n v="1"/>
    <n v="0"/>
    <n v="0"/>
    <n v="0"/>
    <n v="0"/>
    <n v="0"/>
    <n v="0"/>
    <n v="0"/>
    <n v="0"/>
    <n v="0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187"/>
    <s v="802939RPF"/>
    <n v="2"/>
    <n v="0.25"/>
    <s v="&lt;=0.5000"/>
    <s v="&lt;=2.0000"/>
    <x v="2"/>
    <s v="&lt;=2.0000"/>
    <s v="&lt;=1.0000"/>
    <s v="&lt;=0.5000"/>
    <s v="&lt;=32.0000"/>
    <x v="0"/>
    <s v="caprae"/>
    <n v="1"/>
    <n v="0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189"/>
    <s v="157LPF"/>
    <s v="&lt;=0.1200"/>
    <s v="&lt;=0.1200"/>
    <s v="&lt;=0.5000"/>
    <s v="&lt;=2.0000"/>
    <x v="0"/>
    <s v="&lt;=2.0000"/>
    <s v="&lt;=1.0000"/>
    <s v="&lt;=0.5000"/>
    <n v="64"/>
    <x v="0"/>
    <s v="auricularis"/>
    <n v="1"/>
    <n v="0"/>
    <n v="0"/>
    <n v="0"/>
    <n v="0"/>
    <n v="0"/>
    <n v="0"/>
    <n v="0"/>
    <n v="0"/>
    <n v="0"/>
    <n v="0"/>
    <n v="1"/>
    <n v="0"/>
    <x v="0"/>
    <x v="0"/>
    <x v="0"/>
    <n v="0"/>
    <n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190"/>
    <s v="157RPF"/>
    <s v="&lt;=0.1200"/>
    <s v="&lt;=0.1200"/>
    <s v="&lt;=0.5000"/>
    <s v="&lt;=2.0000"/>
    <x v="3"/>
    <s v="&lt;=2.0000"/>
    <s v="&lt;=1.0000"/>
    <s v="&lt;=0.5000"/>
    <s v="&lt;=32.0000"/>
    <x v="3"/>
    <s v="rostri"/>
    <n v="1"/>
    <n v="0"/>
    <n v="0"/>
    <n v="0"/>
    <n v="0"/>
    <n v="0"/>
    <n v="0"/>
    <n v="0"/>
    <n v="0"/>
    <n v="0"/>
    <n v="0"/>
    <n v="1"/>
    <n v="0"/>
    <x v="0"/>
    <x v="0"/>
    <x v="0"/>
    <n v="0"/>
    <n v="0"/>
    <x v="0"/>
    <x v="0"/>
    <x v="0"/>
    <x v="0"/>
    <x v="0"/>
    <x v="0"/>
    <n v="0"/>
    <n v="0"/>
    <n v="0"/>
    <n v="0"/>
    <n v="0"/>
    <n v="0"/>
    <n v="0"/>
    <n v="0"/>
    <n v="0"/>
    <n v="1"/>
    <n v="0"/>
    <n v="0"/>
    <n v="1"/>
    <n v="0"/>
    <n v="0"/>
    <x v="0"/>
    <n v="0"/>
    <n v="0"/>
  </r>
  <r>
    <n v="192"/>
    <s v="188LPF"/>
    <s v="&lt;=0.1200"/>
    <s v="&lt;=0.1200"/>
    <n v="1"/>
    <s v="&lt;=2.0000"/>
    <x v="0"/>
    <s v="&lt;=2.0000"/>
    <s v="&lt;=1.0000"/>
    <s v="&lt;=0.5000"/>
    <s v="&gt;256.0000"/>
    <x v="0"/>
    <s v="simulans"/>
    <n v="1"/>
    <n v="0"/>
    <n v="0"/>
    <n v="0"/>
    <n v="0"/>
    <n v="0"/>
    <n v="0"/>
    <n v="0"/>
    <n v="0"/>
    <n v="0"/>
    <n v="0"/>
    <n v="1"/>
    <n v="0"/>
    <x v="0"/>
    <x v="0"/>
    <x v="0"/>
    <n v="0"/>
    <n v="0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194"/>
    <s v="204LPF"/>
    <s v="&lt;=0.1200"/>
    <s v="&lt;=0.1200"/>
    <n v="1"/>
    <s v="&lt;=2.0000"/>
    <x v="0"/>
    <s v="&lt;=2.0000"/>
    <s v="&lt;=1.0000"/>
    <s v="&lt;=0.5000"/>
    <s v="&lt;=32.0000"/>
    <x v="0"/>
    <s v="auricularis"/>
    <n v="1"/>
    <n v="0"/>
    <n v="0"/>
    <n v="0"/>
    <n v="0"/>
    <n v="0"/>
    <n v="0"/>
    <n v="0"/>
    <n v="0"/>
    <n v="0"/>
    <n v="0"/>
    <n v="1"/>
    <n v="0"/>
    <x v="0"/>
    <x v="0"/>
    <x v="0"/>
    <n v="0"/>
    <n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196"/>
    <s v="219LPF"/>
    <s v="&lt;=0.1200"/>
    <s v="&lt;=0.1200"/>
    <s v="&lt;=0.5000"/>
    <s v="&lt;=2.0000"/>
    <x v="0"/>
    <s v="&lt;=2.0000"/>
    <s v="&lt;=1.0000"/>
    <s v="&lt;=0.5000"/>
    <s v="&gt;256.0000"/>
    <x v="0"/>
    <s v="lugdunensis"/>
    <n v="1"/>
    <n v="0"/>
    <n v="0"/>
    <n v="0"/>
    <n v="0"/>
    <n v="0"/>
    <n v="0"/>
    <n v="0"/>
    <n v="0"/>
    <n v="0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198"/>
    <s v="220RPF"/>
    <s v="&lt;=0.1200"/>
    <s v="&lt;=0.1200"/>
    <n v="1"/>
    <s v="&lt;=2.0000"/>
    <x v="0"/>
    <s v="&lt;=2.0000"/>
    <s v="&lt;=1.0000"/>
    <s v="&lt;=0.5000"/>
    <s v="&lt;=32.0000"/>
    <x v="0"/>
    <s v="petrasii"/>
    <n v="1"/>
    <n v="0"/>
    <n v="0"/>
    <n v="0"/>
    <n v="0"/>
    <n v="0"/>
    <n v="0"/>
    <n v="0"/>
    <n v="0"/>
    <n v="0"/>
    <n v="0"/>
    <n v="1"/>
    <n v="1"/>
    <x v="0"/>
    <x v="0"/>
    <x v="0"/>
    <n v="0"/>
    <n v="0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199"/>
    <s v="243RPF"/>
    <s v="&lt;=0.1200"/>
    <s v="&lt;=0.1200"/>
    <s v="&lt;=0.5000"/>
    <s v="&lt;=2.0000"/>
    <x v="0"/>
    <s v="&lt;=2.0000"/>
    <s v="&lt;=1.0000"/>
    <s v="&lt;=0.5000"/>
    <s v="&gt;256.0000"/>
    <x v="0"/>
    <s v="simulans"/>
    <n v="1"/>
    <n v="0"/>
    <n v="0"/>
    <n v="0"/>
    <n v="0"/>
    <n v="0"/>
    <n v="0"/>
    <n v="0"/>
    <n v="0"/>
    <n v="0"/>
    <n v="0"/>
    <n v="1"/>
    <n v="0"/>
    <x v="0"/>
    <x v="0"/>
    <x v="0"/>
    <n v="0"/>
    <n v="0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200"/>
    <s v="244RPF"/>
    <s v="&lt;=0.1200"/>
    <s v="&lt;=0.1200"/>
    <s v="&lt;=0.5000"/>
    <s v="&lt;=2.0000"/>
    <x v="0"/>
    <s v="&lt;=2.0000"/>
    <s v="&lt;=1.0000"/>
    <s v="&lt;=0.5000"/>
    <s v="&gt;256.0000"/>
    <x v="0"/>
    <s v="caprae"/>
    <n v="1"/>
    <n v="0"/>
    <n v="0"/>
    <n v="0"/>
    <n v="0"/>
    <n v="0"/>
    <n v="0"/>
    <n v="0"/>
    <n v="0"/>
    <n v="0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202"/>
    <s v="251RPF"/>
    <n v="0.25"/>
    <s v="&lt;=0.1200"/>
    <s v="&lt;=0.5000"/>
    <s v="&lt;=2.0000"/>
    <x v="0"/>
    <s v="&lt;=2.0000"/>
    <s v="&lt;=1.0000"/>
    <s v="&lt;=0.5000"/>
    <s v="&gt;256.0000"/>
    <x v="3"/>
    <s v="simulans"/>
    <n v="1"/>
    <n v="0"/>
    <n v="0"/>
    <n v="0"/>
    <n v="0"/>
    <n v="0"/>
    <n v="0"/>
    <n v="0"/>
    <n v="0"/>
    <n v="0"/>
    <n v="0"/>
    <n v="1"/>
    <n v="0"/>
    <x v="0"/>
    <x v="0"/>
    <x v="0"/>
    <n v="0"/>
    <n v="0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203"/>
    <s v="264RPF"/>
    <s v="&lt;=0.1200"/>
    <s v="&lt;=0.1200"/>
    <s v="&lt;=0.5000"/>
    <s v="&lt;=2.0000"/>
    <x v="0"/>
    <s v="&lt;=2.0000"/>
    <s v="&lt;=1.0000"/>
    <s v="&lt;=0.5000"/>
    <s v="&lt;=32.0000"/>
    <x v="0"/>
    <s v="caprae"/>
    <n v="1"/>
    <n v="0"/>
    <n v="0"/>
    <n v="0"/>
    <n v="0"/>
    <n v="0"/>
    <n v="0"/>
    <n v="0"/>
    <n v="0"/>
    <n v="0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204"/>
    <s v="271LPF"/>
    <s v="&lt;=0.1200"/>
    <s v="&lt;=0.1200"/>
    <s v="&lt;=0.5000"/>
    <s v="&lt;=2.0000"/>
    <x v="1"/>
    <s v="&lt;=2.0000"/>
    <s v="&lt;=1.0000"/>
    <s v="&lt;=0.5000"/>
    <s v="&lt;=32.0000"/>
    <x v="0"/>
    <s v="xylosus"/>
    <n v="1"/>
    <n v="0"/>
    <n v="0"/>
    <n v="0"/>
    <n v="0"/>
    <n v="0"/>
    <n v="0"/>
    <n v="0"/>
    <n v="0"/>
    <n v="0"/>
    <n v="0"/>
    <n v="1"/>
    <n v="1"/>
    <x v="0"/>
    <x v="0"/>
    <x v="0"/>
    <n v="0"/>
    <n v="1"/>
    <x v="0"/>
    <x v="0"/>
    <x v="0"/>
    <x v="1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205"/>
    <s v="271RPF"/>
    <s v="&lt;=0.1200"/>
    <s v="&lt;=0.1200"/>
    <n v="2"/>
    <s v="&lt;=2.0000"/>
    <x v="0"/>
    <s v="&lt;=2.0000"/>
    <s v="&lt;=1.0000"/>
    <s v="&lt;=0.5000"/>
    <s v="&lt;=32.0000"/>
    <x v="0"/>
    <s v="ureilyticus"/>
    <n v="1"/>
    <n v="0"/>
    <n v="0"/>
    <n v="0"/>
    <n v="0"/>
    <n v="0"/>
    <n v="0"/>
    <n v="0"/>
    <n v="0"/>
    <n v="0"/>
    <n v="0"/>
    <n v="1"/>
    <n v="1"/>
    <x v="0"/>
    <x v="0"/>
    <x v="0"/>
    <n v="0"/>
    <n v="0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206"/>
    <s v="279LPF"/>
    <n v="0.25"/>
    <n v="0.5"/>
    <n v="1"/>
    <s v="&lt;=2.0000"/>
    <x v="0"/>
    <s v="&lt;=2.0000"/>
    <s v="&lt;=1.0000"/>
    <s v="&lt;=0.5000"/>
    <s v="&gt;256.0000"/>
    <x v="1"/>
    <s v="hominis"/>
    <n v="1"/>
    <n v="0"/>
    <n v="0"/>
    <n v="0"/>
    <n v="0"/>
    <n v="1"/>
    <n v="0"/>
    <n v="0"/>
    <n v="0"/>
    <n v="1"/>
    <n v="0"/>
    <n v="1"/>
    <n v="1"/>
    <x v="0"/>
    <x v="0"/>
    <x v="0"/>
    <n v="0"/>
    <n v="0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207"/>
    <s v="279RPF"/>
    <s v="&lt;=0.1200"/>
    <s v="&lt;=0.1200"/>
    <s v="&lt;=0.5000"/>
    <s v="&lt;=2.0000"/>
    <x v="0"/>
    <s v="&lt;=2.0000"/>
    <s v="&lt;=1.0000"/>
    <s v="&lt;=0.5000"/>
    <s v="&lt;=32.0000"/>
    <x v="0"/>
    <s v="arlettae"/>
    <n v="1"/>
    <n v="0"/>
    <n v="0"/>
    <n v="0"/>
    <n v="0"/>
    <n v="0"/>
    <n v="0"/>
    <n v="0"/>
    <n v="0"/>
    <n v="0"/>
    <n v="0"/>
    <n v="1"/>
    <n v="1"/>
    <x v="0"/>
    <x v="0"/>
    <x v="0"/>
    <n v="0"/>
    <n v="1"/>
    <x v="0"/>
    <x v="0"/>
    <x v="0"/>
    <x v="1"/>
    <x v="1"/>
    <x v="0"/>
    <n v="1"/>
    <n v="0"/>
    <n v="0"/>
    <n v="0"/>
    <n v="0"/>
    <n v="0"/>
    <n v="0"/>
    <n v="0"/>
    <n v="0"/>
    <n v="0"/>
    <n v="1"/>
    <n v="0"/>
    <n v="0"/>
    <n v="0"/>
    <n v="0"/>
    <x v="0"/>
    <n v="0"/>
    <n v="0"/>
  </r>
  <r>
    <n v="208"/>
    <s v="294RPF"/>
    <s v="&lt;=0.1200"/>
    <s v="&lt;=0.1200"/>
    <s v="&lt;=0.5000"/>
    <s v="&lt;=2.0000"/>
    <x v="0"/>
    <s v="&lt;=2.0000"/>
    <s v="&lt;=1.0000"/>
    <s v="&lt;=0.5000"/>
    <s v="&lt;=32.0000"/>
    <x v="0"/>
    <s v="caprae"/>
    <n v="1"/>
    <n v="0"/>
    <n v="0"/>
    <n v="0"/>
    <n v="0"/>
    <n v="0"/>
    <n v="0"/>
    <n v="0"/>
    <n v="0"/>
    <n v="0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209"/>
    <s v="307RPF"/>
    <s v="&lt;=0.1200"/>
    <s v="&lt;=0.1200"/>
    <n v="1"/>
    <s v="&lt;=2.0000"/>
    <x v="0"/>
    <s v="&lt;=2.0000"/>
    <s v="&lt;=1.0000"/>
    <s v="&lt;=0.5000"/>
    <n v="64"/>
    <x v="0"/>
    <s v="chromogenes"/>
    <n v="1"/>
    <n v="0"/>
    <n v="0"/>
    <n v="0"/>
    <n v="0"/>
    <n v="1"/>
    <n v="0"/>
    <n v="0"/>
    <n v="0"/>
    <n v="0"/>
    <n v="0"/>
    <n v="1"/>
    <n v="0"/>
    <x v="0"/>
    <x v="0"/>
    <x v="0"/>
    <n v="0"/>
    <n v="0"/>
    <x v="0"/>
    <x v="0"/>
    <x v="0"/>
    <x v="0"/>
    <x v="0"/>
    <x v="0"/>
    <n v="0"/>
    <n v="0"/>
    <n v="0"/>
    <n v="0"/>
    <n v="0"/>
    <n v="0"/>
    <n v="0"/>
    <n v="0"/>
    <n v="0"/>
    <n v="1"/>
    <n v="0"/>
    <n v="1"/>
    <n v="0"/>
    <n v="0"/>
    <n v="0"/>
    <x v="0"/>
    <n v="0"/>
    <n v="0"/>
  </r>
  <r>
    <n v="211"/>
    <s v="330LPF"/>
    <s v="&lt;=0.1200"/>
    <s v="&lt;=0.1200"/>
    <n v="1"/>
    <s v="&lt;=2.0000"/>
    <x v="0"/>
    <s v="&lt;=2.0000"/>
    <s v="&lt;=1.0000"/>
    <s v="&lt;=0.5000"/>
    <s v="&gt;256.0000"/>
    <x v="0"/>
    <s v="petrasii"/>
    <n v="1"/>
    <n v="0"/>
    <n v="0"/>
    <n v="0"/>
    <n v="0"/>
    <n v="0"/>
    <n v="0"/>
    <n v="0"/>
    <n v="0"/>
    <n v="0"/>
    <n v="0"/>
    <n v="1"/>
    <n v="1"/>
    <x v="0"/>
    <x v="0"/>
    <x v="0"/>
    <n v="0"/>
    <n v="0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212"/>
    <s v="330RPF"/>
    <s v="&lt;=0.1200"/>
    <s v="&lt;=0.1200"/>
    <n v="1"/>
    <s v="&lt;=2.0000"/>
    <x v="0"/>
    <s v="&lt;=2.0000"/>
    <s v="&lt;=1.0000"/>
    <s v="&lt;=0.5000"/>
    <s v="&lt;=32.0000"/>
    <x v="0"/>
    <s v="petrasii"/>
    <n v="1"/>
    <n v="0"/>
    <n v="0"/>
    <n v="0"/>
    <n v="0"/>
    <n v="0"/>
    <n v="0"/>
    <n v="0"/>
    <n v="0"/>
    <n v="0"/>
    <n v="0"/>
    <n v="1"/>
    <n v="1"/>
    <x v="0"/>
    <x v="0"/>
    <x v="0"/>
    <n v="0"/>
    <n v="0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213"/>
    <s v="334RPF"/>
    <s v="&lt;=0.1200"/>
    <s v="&lt;=0.1200"/>
    <s v="&lt;=0.5000"/>
    <s v="&lt;=2.0000"/>
    <x v="0"/>
    <s v="&lt;=2.0000"/>
    <s v="&lt;=1.0000"/>
    <s v="&lt;=0.5000"/>
    <s v="&gt;256.0000"/>
    <x v="1"/>
    <s v="epidermidis"/>
    <n v="1"/>
    <n v="0"/>
    <n v="0"/>
    <n v="0"/>
    <n v="0"/>
    <n v="0"/>
    <n v="1"/>
    <n v="1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1"/>
    <n v="0"/>
    <n v="0"/>
    <n v="0"/>
    <n v="0"/>
    <n v="0"/>
    <n v="0"/>
    <n v="0"/>
    <n v="0"/>
    <n v="0"/>
    <x v="0"/>
    <n v="0"/>
    <n v="0"/>
  </r>
  <r>
    <n v="214"/>
    <s v="342LPF"/>
    <s v="&lt;=0.1200"/>
    <s v="&lt;=0.1200"/>
    <s v="&lt;=0.5000"/>
    <s v="&lt;=2.0000"/>
    <x v="0"/>
    <s v="&lt;=2.0000"/>
    <s v="&lt;=1.0000"/>
    <s v="&lt;=0.5000"/>
    <s v="&lt;=32.0000"/>
    <x v="0"/>
    <s v="caprae"/>
    <n v="1"/>
    <n v="0"/>
    <n v="0"/>
    <n v="0"/>
    <n v="0"/>
    <n v="0"/>
    <n v="0"/>
    <n v="0"/>
    <n v="0"/>
    <n v="0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215"/>
    <s v="342RPF"/>
    <s v="&lt;=0.1200"/>
    <s v="&lt;=0.1200"/>
    <n v="1"/>
    <s v="&lt;=2.0000"/>
    <x v="0"/>
    <s v="&lt;=2.0000"/>
    <s v="&lt;=1.0000"/>
    <s v="&lt;=0.5000"/>
    <s v="&lt;=32.0000"/>
    <x v="0"/>
    <s v="simulans"/>
    <n v="1"/>
    <n v="0"/>
    <n v="0"/>
    <n v="0"/>
    <n v="0"/>
    <n v="0"/>
    <n v="0"/>
    <n v="0"/>
    <n v="0"/>
    <n v="0"/>
    <n v="0"/>
    <n v="1"/>
    <n v="0"/>
    <x v="0"/>
    <x v="0"/>
    <x v="0"/>
    <n v="0"/>
    <n v="0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217"/>
    <s v="354RPF"/>
    <s v="&gt;8.0000"/>
    <n v="1"/>
    <n v="1"/>
    <s v="&lt;=2.0000"/>
    <x v="0"/>
    <s v="&lt;=2.0000"/>
    <s v="&lt;=1.0000"/>
    <s v="&lt;=0.5000"/>
    <n v="256"/>
    <x v="0"/>
    <s v="auricularis"/>
    <n v="1"/>
    <n v="0"/>
    <n v="0"/>
    <n v="0"/>
    <n v="0"/>
    <n v="0"/>
    <n v="0"/>
    <n v="0"/>
    <n v="0"/>
    <n v="1"/>
    <n v="0"/>
    <n v="1"/>
    <n v="0"/>
    <x v="0"/>
    <x v="0"/>
    <x v="0"/>
    <n v="0"/>
    <n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219"/>
    <s v="416RPF"/>
    <s v="&lt;=0.1200"/>
    <s v="&lt;=0.1200"/>
    <s v="&lt;=0.5000"/>
    <s v="&lt;=2.0000"/>
    <x v="0"/>
    <s v="&lt;=2.0000"/>
    <s v="&lt;=1.0000"/>
    <n v="1"/>
    <n v="256"/>
    <x v="4"/>
    <s v="chromogenes"/>
    <n v="1"/>
    <n v="0"/>
    <n v="0"/>
    <n v="0"/>
    <n v="0"/>
    <n v="1"/>
    <n v="0"/>
    <n v="0"/>
    <n v="0"/>
    <n v="0"/>
    <n v="0"/>
    <n v="1"/>
    <n v="0"/>
    <x v="0"/>
    <x v="0"/>
    <x v="0"/>
    <n v="0"/>
    <n v="0"/>
    <x v="0"/>
    <x v="0"/>
    <x v="0"/>
    <x v="0"/>
    <x v="0"/>
    <x v="0"/>
    <n v="0"/>
    <n v="0"/>
    <n v="0"/>
    <n v="0"/>
    <n v="0"/>
    <n v="0"/>
    <n v="0"/>
    <n v="0"/>
    <n v="0"/>
    <n v="1"/>
    <n v="0"/>
    <n v="1"/>
    <n v="0"/>
    <n v="0"/>
    <n v="0"/>
    <x v="0"/>
    <n v="0"/>
    <n v="0"/>
  </r>
  <r>
    <n v="222"/>
    <s v="798RPF"/>
    <s v="&lt;=0.1200"/>
    <s v="&lt;=0.1200"/>
    <n v="1"/>
    <s v="&lt;=2.0000"/>
    <x v="0"/>
    <s v="&lt;=2.0000"/>
    <s v="&lt;=1.0000"/>
    <s v="&lt;=0.5000"/>
    <s v="&lt;=32.0000"/>
    <x v="0"/>
    <s v="chromogenes"/>
    <n v="1"/>
    <n v="0"/>
    <n v="0"/>
    <n v="0"/>
    <n v="0"/>
    <n v="0"/>
    <n v="0"/>
    <n v="0"/>
    <n v="0"/>
    <n v="1"/>
    <n v="0"/>
    <n v="1"/>
    <n v="0"/>
    <x v="0"/>
    <x v="0"/>
    <x v="0"/>
    <n v="0"/>
    <n v="0"/>
    <x v="0"/>
    <x v="0"/>
    <x v="0"/>
    <x v="0"/>
    <x v="0"/>
    <x v="0"/>
    <n v="0"/>
    <n v="0"/>
    <n v="0"/>
    <n v="0"/>
    <n v="0"/>
    <n v="0"/>
    <n v="0"/>
    <n v="0"/>
    <n v="0"/>
    <n v="1"/>
    <n v="0"/>
    <n v="0"/>
    <n v="0"/>
    <n v="0"/>
    <n v="0"/>
    <x v="0"/>
    <n v="0"/>
    <n v="0"/>
  </r>
  <r>
    <n v="223"/>
    <s v="834LPF"/>
    <s v="&lt;=0.1200"/>
    <s v="&lt;=0.1200"/>
    <n v="1"/>
    <s v="&lt;=2.0000"/>
    <x v="0"/>
    <s v="&lt;=2.0000"/>
    <s v="&lt;=1.0000"/>
    <s v="&lt;=0.5000"/>
    <s v="&lt;=32.0000"/>
    <x v="4"/>
    <s v="chromogenes"/>
    <n v="1"/>
    <n v="0"/>
    <n v="0"/>
    <n v="0"/>
    <n v="0"/>
    <n v="1"/>
    <n v="0"/>
    <n v="0"/>
    <n v="0"/>
    <n v="0"/>
    <n v="0"/>
    <n v="1"/>
    <n v="0"/>
    <x v="0"/>
    <x v="0"/>
    <x v="0"/>
    <n v="0"/>
    <n v="0"/>
    <x v="0"/>
    <x v="0"/>
    <x v="0"/>
    <x v="0"/>
    <x v="0"/>
    <x v="0"/>
    <n v="0"/>
    <n v="0"/>
    <n v="0"/>
    <n v="0"/>
    <n v="0"/>
    <n v="0"/>
    <n v="0"/>
    <n v="0"/>
    <n v="0"/>
    <n v="1"/>
    <n v="0"/>
    <n v="1"/>
    <n v="0"/>
    <n v="0"/>
    <n v="0"/>
    <x v="0"/>
    <n v="0"/>
    <n v="0"/>
  </r>
  <r>
    <n v="224"/>
    <s v="918RPF"/>
    <s v="&lt;=0.1200"/>
    <s v="&lt;=0.1200"/>
    <n v="1"/>
    <s v="&lt;=2.0000"/>
    <x v="0"/>
    <s v="&lt;=2.0000"/>
    <s v="&lt;=1.0000"/>
    <s v="&lt;=0.5000"/>
    <s v="&gt;256.0000"/>
    <x v="0"/>
    <s v="simulans"/>
    <n v="1"/>
    <n v="0"/>
    <n v="0"/>
    <n v="0"/>
    <n v="0"/>
    <n v="0"/>
    <n v="0"/>
    <n v="0"/>
    <n v="0"/>
    <n v="0"/>
    <n v="0"/>
    <n v="1"/>
    <n v="0"/>
    <x v="0"/>
    <x v="0"/>
    <x v="0"/>
    <n v="0"/>
    <n v="0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225"/>
    <s v="618RPF"/>
    <n v="0.25"/>
    <s v="&lt;=0.1200"/>
    <s v="&lt;=0.5000"/>
    <s v="&lt;=2.0000"/>
    <x v="0"/>
    <s v="&lt;=2.0000"/>
    <s v="&lt;=1.0000"/>
    <s v="&lt;=0.5000"/>
    <s v="&gt;256.0000"/>
    <x v="1"/>
    <s v="epidermidis"/>
    <n v="1"/>
    <n v="0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226"/>
    <s v="925LPF"/>
    <s v="&lt;=0.1200"/>
    <s v="&lt;=0.1200"/>
    <s v="&lt;=0.5000"/>
    <s v="&lt;=2.0000"/>
    <x v="4"/>
    <s v="&lt;=2.0000"/>
    <s v="&lt;=1.0000"/>
    <s v="&lt;=0.5000"/>
    <s v="&lt;=32.0000"/>
    <x v="0"/>
    <s v="equorum"/>
    <n v="1"/>
    <n v="0"/>
    <n v="0"/>
    <n v="0"/>
    <n v="0"/>
    <n v="0"/>
    <n v="0"/>
    <n v="0"/>
    <n v="0"/>
    <n v="0"/>
    <n v="0"/>
    <n v="1"/>
    <n v="1"/>
    <x v="0"/>
    <x v="0"/>
    <x v="0"/>
    <n v="0"/>
    <n v="0"/>
    <x v="0"/>
    <x v="0"/>
    <x v="0"/>
    <x v="1"/>
    <x v="1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227"/>
    <s v="1053LPF"/>
    <s v="&lt;=0.1200"/>
    <s v="&lt;=0.1200"/>
    <s v="&lt;=0.5000"/>
    <s v="&lt;=2.0000"/>
    <x v="0"/>
    <s v="&lt;=2.0000"/>
    <s v="&lt;=1.0000"/>
    <s v="&lt;=0.5000"/>
    <s v="&gt;256.0000"/>
    <x v="1"/>
    <s v="epidermidis"/>
    <n v="1"/>
    <n v="0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228"/>
    <s v="1278LPF"/>
    <s v="&lt;=0.1200"/>
    <s v="&lt;=0.1200"/>
    <s v="&lt;=0.5000"/>
    <s v="&lt;=2.0000"/>
    <x v="2"/>
    <s v="&lt;=2.0000"/>
    <s v="&lt;=1.0000"/>
    <s v="&lt;=0.5000"/>
    <s v="&lt;=32.0000"/>
    <x v="0"/>
    <s v="equorum"/>
    <n v="1"/>
    <n v="0"/>
    <n v="0"/>
    <n v="0"/>
    <n v="0"/>
    <n v="0"/>
    <n v="0"/>
    <n v="0"/>
    <n v="0"/>
    <n v="0"/>
    <n v="0"/>
    <n v="1"/>
    <n v="1"/>
    <x v="0"/>
    <x v="0"/>
    <x v="0"/>
    <n v="0"/>
    <n v="0"/>
    <x v="0"/>
    <x v="0"/>
    <x v="0"/>
    <x v="0"/>
    <x v="1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229"/>
    <s v="1278RPF"/>
    <s v="&lt;=0.1200"/>
    <s v="&lt;=0.1200"/>
    <s v="&lt;=0.5000"/>
    <s v="&lt;=2.0000"/>
    <x v="4"/>
    <s v="&lt;=2.0000"/>
    <s v="&lt;=1.0000"/>
    <s v="&lt;=0.5000"/>
    <s v="&lt;=32.0000"/>
    <x v="0"/>
    <s v="equorum"/>
    <n v="1"/>
    <n v="0"/>
    <n v="0"/>
    <n v="0"/>
    <n v="0"/>
    <n v="0"/>
    <n v="0"/>
    <n v="0"/>
    <n v="0"/>
    <n v="0"/>
    <n v="0"/>
    <n v="1"/>
    <n v="1"/>
    <x v="0"/>
    <x v="0"/>
    <x v="0"/>
    <n v="0"/>
    <n v="0"/>
    <x v="0"/>
    <x v="0"/>
    <x v="0"/>
    <x v="1"/>
    <x v="1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230"/>
    <s v="1612LPF"/>
    <s v="&lt;=0.1200"/>
    <s v="&lt;=0.1200"/>
    <n v="1"/>
    <s v="&lt;=2.0000"/>
    <x v="0"/>
    <s v="&lt;=2.0000"/>
    <s v="&lt;=1.0000"/>
    <s v="&lt;=0.5000"/>
    <s v="&lt;=32.0000"/>
    <x v="0"/>
    <s v="equorum"/>
    <n v="1"/>
    <n v="0"/>
    <n v="0"/>
    <n v="0"/>
    <n v="0"/>
    <n v="0"/>
    <n v="0"/>
    <n v="0"/>
    <n v="0"/>
    <n v="0"/>
    <n v="0"/>
    <n v="1"/>
    <n v="1"/>
    <x v="0"/>
    <x v="0"/>
    <x v="0"/>
    <n v="0"/>
    <n v="0"/>
    <x v="0"/>
    <x v="0"/>
    <x v="0"/>
    <x v="1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231"/>
    <s v="1612RPF"/>
    <s v="&lt;=0.1200"/>
    <s v="&lt;=0.1200"/>
    <s v="&lt;=0.5000"/>
    <s v="&lt;=2.0000"/>
    <x v="0"/>
    <s v="&lt;=2.0000"/>
    <s v="&lt;=1.0000"/>
    <s v="&lt;=0.5000"/>
    <s v="&lt;=32.0000"/>
    <x v="0"/>
    <s v="equorum"/>
    <n v="1"/>
    <n v="0"/>
    <n v="0"/>
    <n v="0"/>
    <n v="0"/>
    <n v="0"/>
    <n v="0"/>
    <n v="0"/>
    <n v="0"/>
    <n v="0"/>
    <n v="0"/>
    <n v="1"/>
    <n v="1"/>
    <x v="0"/>
    <x v="0"/>
    <x v="0"/>
    <n v="0"/>
    <n v="1"/>
    <x v="0"/>
    <x v="0"/>
    <x v="0"/>
    <x v="1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233"/>
    <s v="2504RPF"/>
    <s v="&lt;=0.1200"/>
    <s v="&lt;=0.1200"/>
    <s v="&lt;=0.5000"/>
    <s v="&lt;=2.0000"/>
    <x v="4"/>
    <s v="&lt;=2.0000"/>
    <s v="&lt;=1.0000"/>
    <s v="&lt;=0.5000"/>
    <s v="&lt;=32.0000"/>
    <x v="0"/>
    <s v="equorum"/>
    <n v="1"/>
    <n v="0"/>
    <n v="0"/>
    <n v="0"/>
    <n v="0"/>
    <n v="0"/>
    <n v="0"/>
    <n v="0"/>
    <n v="0"/>
    <n v="0"/>
    <n v="0"/>
    <n v="1"/>
    <n v="1"/>
    <x v="0"/>
    <x v="0"/>
    <x v="0"/>
    <n v="0"/>
    <n v="0"/>
    <x v="0"/>
    <x v="0"/>
    <x v="0"/>
    <x v="0"/>
    <x v="1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234"/>
    <s v="2707LPF"/>
    <s v="&lt;=0.1200"/>
    <s v="&lt;=0.1200"/>
    <n v="1"/>
    <s v="&lt;=2.0000"/>
    <x v="0"/>
    <s v="&lt;=2.0000"/>
    <s v="&lt;=1.0000"/>
    <s v="&lt;=0.5000"/>
    <s v="&gt;256.0000"/>
    <x v="0"/>
    <s v="equorum"/>
    <n v="1"/>
    <n v="0"/>
    <n v="0"/>
    <n v="0"/>
    <n v="0"/>
    <n v="0"/>
    <n v="0"/>
    <n v="0"/>
    <n v="0"/>
    <n v="0"/>
    <n v="0"/>
    <n v="1"/>
    <n v="1"/>
    <x v="0"/>
    <x v="0"/>
    <x v="0"/>
    <n v="0"/>
    <n v="0"/>
    <x v="0"/>
    <x v="0"/>
    <x v="0"/>
    <x v="1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237"/>
    <s v="2778RPF"/>
    <s v="&lt;=0.1200"/>
    <s v="&lt;=0.1200"/>
    <n v="1"/>
    <s v="&lt;=2.0000"/>
    <x v="0"/>
    <s v="&lt;=2.0000"/>
    <s v="&lt;=1.0000"/>
    <s v="&lt;=0.5000"/>
    <s v="&lt;=32.0000"/>
    <x v="0"/>
    <s v="equorum"/>
    <n v="1"/>
    <n v="0"/>
    <n v="0"/>
    <n v="0"/>
    <n v="0"/>
    <n v="0"/>
    <n v="0"/>
    <n v="0"/>
    <n v="0"/>
    <n v="0"/>
    <n v="0"/>
    <n v="1"/>
    <n v="1"/>
    <x v="0"/>
    <x v="0"/>
    <x v="0"/>
    <n v="0"/>
    <n v="1"/>
    <x v="0"/>
    <x v="0"/>
    <x v="0"/>
    <x v="1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239"/>
    <s v="3462RPF"/>
    <s v="&lt;=0.1200"/>
    <s v="&lt;=0.1200"/>
    <s v="&lt;=0.5000"/>
    <s v="&lt;=2.0000"/>
    <x v="1"/>
    <s v="&lt;=2.0000"/>
    <s v="&lt;=1.0000"/>
    <s v="&lt;=0.5000"/>
    <s v="&lt;=32.0000"/>
    <x v="0"/>
    <s v="equorum"/>
    <n v="1"/>
    <n v="0"/>
    <n v="0"/>
    <n v="0"/>
    <n v="0"/>
    <n v="0"/>
    <n v="0"/>
    <n v="0"/>
    <n v="0"/>
    <n v="0"/>
    <n v="0"/>
    <n v="1"/>
    <n v="1"/>
    <x v="0"/>
    <x v="0"/>
    <x v="0"/>
    <n v="0"/>
    <n v="0"/>
    <x v="0"/>
    <x v="0"/>
    <x v="0"/>
    <x v="1"/>
    <x v="1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240"/>
    <s v="4040LPF"/>
    <s v="&lt;=0.1200"/>
    <s v="&lt;=0.1200"/>
    <n v="1"/>
    <s v="&lt;=2.0000"/>
    <x v="0"/>
    <s v="&lt;=2.0000"/>
    <s v="&lt;=1.0000"/>
    <s v="&lt;=0.5000"/>
    <s v="&lt;=32.0000"/>
    <x v="0"/>
    <s v="equorum"/>
    <n v="1"/>
    <n v="0"/>
    <n v="0"/>
    <n v="0"/>
    <n v="0"/>
    <n v="0"/>
    <n v="0"/>
    <n v="0"/>
    <n v="0"/>
    <n v="0"/>
    <n v="0"/>
    <n v="1"/>
    <n v="1"/>
    <x v="0"/>
    <x v="0"/>
    <x v="0"/>
    <n v="0"/>
    <n v="0"/>
    <x v="0"/>
    <x v="0"/>
    <x v="0"/>
    <x v="1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241"/>
    <s v="4178LPF"/>
    <s v="&lt;=0.1200"/>
    <s v="&lt;=0.1200"/>
    <s v="&lt;=0.5000"/>
    <s v="&lt;=2.0000"/>
    <x v="0"/>
    <s v="&lt;=2.0000"/>
    <s v="&lt;=1.0000"/>
    <s v="&lt;=0.5000"/>
    <s v="&gt;256.0000"/>
    <x v="0"/>
    <s v="caprae"/>
    <n v="1"/>
    <n v="0"/>
    <n v="0"/>
    <n v="0"/>
    <n v="0"/>
    <n v="0"/>
    <n v="0"/>
    <n v="0"/>
    <n v="0"/>
    <n v="0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242"/>
    <s v="4178RPF"/>
    <s v="&lt;=0.1200"/>
    <s v="&lt;=0.1200"/>
    <s v="&lt;=0.5000"/>
    <s v="&lt;=2.0000"/>
    <x v="0"/>
    <s v="&lt;=2.0000"/>
    <s v="&lt;=1.0000"/>
    <s v="&lt;=0.5000"/>
    <n v="128"/>
    <x v="0"/>
    <s v="simulans"/>
    <n v="1"/>
    <n v="0"/>
    <n v="0"/>
    <n v="0"/>
    <n v="0"/>
    <n v="0"/>
    <n v="0"/>
    <n v="0"/>
    <n v="0"/>
    <n v="0"/>
    <n v="0"/>
    <n v="1"/>
    <n v="0"/>
    <x v="0"/>
    <x v="0"/>
    <x v="0"/>
    <n v="0"/>
    <n v="0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243"/>
    <s v="4451RPF"/>
    <s v="&lt;=0.1200"/>
    <s v="&lt;=0.1200"/>
    <s v="&lt;=0.5000"/>
    <s v="&lt;=2.0000"/>
    <x v="0"/>
    <s v="&lt;=2.0000"/>
    <s v="&lt;=1.0000"/>
    <s v="&lt;=0.5000"/>
    <s v="&lt;=32.0000"/>
    <x v="0"/>
    <s v="equorum"/>
    <n v="1"/>
    <n v="0"/>
    <n v="0"/>
    <n v="0"/>
    <n v="0"/>
    <n v="0"/>
    <n v="0"/>
    <n v="0"/>
    <n v="0"/>
    <n v="0"/>
    <n v="0"/>
    <n v="1"/>
    <n v="1"/>
    <x v="0"/>
    <x v="0"/>
    <x v="0"/>
    <n v="0"/>
    <n v="0"/>
    <x v="0"/>
    <x v="0"/>
    <x v="0"/>
    <x v="1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245"/>
    <s v="4485RPF"/>
    <n v="0.25"/>
    <s v="&lt;=0.1200"/>
    <n v="2"/>
    <s v="&lt;=2.0000"/>
    <x v="4"/>
    <s v="&lt;=2.0000"/>
    <s v="&lt;=1.0000"/>
    <s v="&lt;=0.5000"/>
    <s v="&lt;=32.0000"/>
    <x v="0"/>
    <s v="equorum"/>
    <n v="1"/>
    <n v="0"/>
    <n v="0"/>
    <n v="0"/>
    <n v="0"/>
    <n v="0"/>
    <n v="0"/>
    <n v="0"/>
    <n v="0"/>
    <n v="0"/>
    <n v="0"/>
    <n v="1"/>
    <n v="1"/>
    <x v="0"/>
    <x v="0"/>
    <x v="0"/>
    <n v="0"/>
    <n v="1"/>
    <x v="0"/>
    <x v="0"/>
    <x v="0"/>
    <x v="1"/>
    <x v="1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246"/>
    <s v="4510RPF"/>
    <n v="0.5"/>
    <n v="0.25"/>
    <s v="&lt;=0.5000"/>
    <s v="&lt;=2.0000"/>
    <x v="0"/>
    <s v="&lt;=2.0000"/>
    <s v="&lt;=1.0000"/>
    <s v="&lt;=0.5000"/>
    <s v="&gt;256.0000"/>
    <x v="1"/>
    <s v="epidermidis"/>
    <n v="1"/>
    <n v="0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248"/>
    <s v="4763RPF"/>
    <s v="&lt;=0.1200"/>
    <s v="&lt;=0.1200"/>
    <s v="&lt;=0.5000"/>
    <s v="&lt;=2.0000"/>
    <x v="2"/>
    <s v="&lt;=2.0000"/>
    <s v="&lt;=1.0000"/>
    <s v="&lt;=0.5000"/>
    <s v="&gt;256.0000"/>
    <x v="3"/>
    <s v="epidermidis"/>
    <n v="1"/>
    <n v="0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249"/>
    <s v="4966RPF"/>
    <s v="&lt;=0.1200"/>
    <s v="&lt;=0.1200"/>
    <n v="2"/>
    <s v="&lt;=2.0000"/>
    <x v="0"/>
    <s v="&lt;=2.0000"/>
    <s v="&lt;=1.0000"/>
    <s v="&lt;=0.5000"/>
    <s v="&lt;=32.0000"/>
    <x v="0"/>
    <s v="equorum"/>
    <n v="1"/>
    <n v="0"/>
    <n v="0"/>
    <n v="0"/>
    <n v="0"/>
    <n v="0"/>
    <n v="0"/>
    <n v="0"/>
    <n v="0"/>
    <n v="0"/>
    <n v="0"/>
    <n v="1"/>
    <n v="1"/>
    <x v="0"/>
    <x v="0"/>
    <x v="0"/>
    <n v="0"/>
    <n v="0"/>
    <x v="0"/>
    <x v="0"/>
    <x v="0"/>
    <x v="1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250"/>
    <s v="5001LPF"/>
    <s v="&lt;=0.1200"/>
    <s v="&lt;=0.1200"/>
    <s v="&lt;=0.5000"/>
    <s v="&lt;=2.0000"/>
    <x v="0"/>
    <s v="&lt;=2.0000"/>
    <s v="&lt;=1.0000"/>
    <s v="&lt;=0.5000"/>
    <n v="64"/>
    <x v="0"/>
    <s v="simulans"/>
    <n v="1"/>
    <n v="0"/>
    <n v="0"/>
    <n v="0"/>
    <n v="0"/>
    <n v="0"/>
    <n v="0"/>
    <n v="0"/>
    <n v="0"/>
    <n v="0"/>
    <n v="0"/>
    <n v="1"/>
    <n v="0"/>
    <x v="0"/>
    <x v="0"/>
    <x v="0"/>
    <n v="0"/>
    <n v="0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252"/>
    <s v="5142LPF"/>
    <s v="&lt;=0.1200"/>
    <s v="&lt;=0.1200"/>
    <s v="&lt;=0.5000"/>
    <s v="&lt;=2.0000"/>
    <x v="0"/>
    <s v="&lt;=2.0000"/>
    <s v="&lt;=1.0000"/>
    <s v="&lt;=0.5000"/>
    <s v="&lt;=32.0000"/>
    <x v="0"/>
    <s v="equorum"/>
    <n v="1"/>
    <n v="0"/>
    <n v="0"/>
    <n v="0"/>
    <n v="0"/>
    <n v="0"/>
    <n v="0"/>
    <n v="0"/>
    <n v="0"/>
    <n v="0"/>
    <n v="0"/>
    <n v="1"/>
    <n v="1"/>
    <x v="0"/>
    <x v="0"/>
    <x v="0"/>
    <n v="0"/>
    <n v="1"/>
    <x v="0"/>
    <x v="0"/>
    <x v="0"/>
    <x v="1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253"/>
    <s v="5531LPF"/>
    <s v="&lt;=0.1200"/>
    <s v="&lt;=0.1200"/>
    <s v="&lt;=0.5000"/>
    <s v="&lt;=2.0000"/>
    <x v="0"/>
    <s v="&lt;=2.0000"/>
    <s v="&lt;=1.0000"/>
    <s v="&lt;=0.5000"/>
    <s v="&lt;=32.0000"/>
    <x v="0"/>
    <s v="equorum"/>
    <n v="1"/>
    <n v="0"/>
    <n v="0"/>
    <n v="0"/>
    <n v="0"/>
    <n v="0"/>
    <n v="0"/>
    <n v="0"/>
    <n v="0"/>
    <n v="0"/>
    <n v="0"/>
    <n v="1"/>
    <n v="1"/>
    <x v="0"/>
    <x v="0"/>
    <x v="0"/>
    <n v="0"/>
    <n v="0"/>
    <x v="0"/>
    <x v="0"/>
    <x v="0"/>
    <x v="1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254"/>
    <s v="5531RPF"/>
    <s v="&lt;=0.1200"/>
    <s v="&lt;=0.1200"/>
    <s v="&lt;=0.5000"/>
    <s v="&lt;=2.0000"/>
    <x v="4"/>
    <s v="&lt;=2.0000"/>
    <s v="&lt;=1.0000"/>
    <s v="&lt;=0.5000"/>
    <s v="&lt;=32.0000"/>
    <x v="0"/>
    <s v="equorum"/>
    <n v="1"/>
    <n v="0"/>
    <n v="0"/>
    <n v="0"/>
    <n v="0"/>
    <n v="0"/>
    <n v="0"/>
    <n v="0"/>
    <n v="0"/>
    <n v="0"/>
    <n v="0"/>
    <n v="1"/>
    <n v="1"/>
    <x v="0"/>
    <x v="0"/>
    <x v="0"/>
    <n v="0"/>
    <n v="1"/>
    <x v="0"/>
    <x v="0"/>
    <x v="0"/>
    <x v="0"/>
    <x v="1"/>
    <x v="0"/>
    <n v="1"/>
    <n v="0"/>
    <n v="0"/>
    <n v="0"/>
    <n v="0"/>
    <n v="0"/>
    <n v="0"/>
    <n v="1"/>
    <n v="0"/>
    <n v="0"/>
    <n v="0"/>
    <n v="0"/>
    <n v="0"/>
    <n v="0"/>
    <n v="0"/>
    <x v="0"/>
    <n v="0"/>
    <n v="0"/>
  </r>
  <r>
    <n v="255"/>
    <s v="5557LPF"/>
    <s v="&lt;=0.1200"/>
    <s v="&lt;=0.1200"/>
    <s v="&lt;=0.5000"/>
    <s v="&lt;=2.0000"/>
    <x v="0"/>
    <s v="&lt;=2.0000"/>
    <s v="&lt;=1.0000"/>
    <s v="&lt;=0.5000"/>
    <s v="&lt;=32.0000"/>
    <x v="0"/>
    <s v="chromogenes"/>
    <n v="1"/>
    <n v="0"/>
    <n v="0"/>
    <n v="0"/>
    <n v="0"/>
    <n v="0"/>
    <n v="0"/>
    <n v="0"/>
    <n v="0"/>
    <n v="0"/>
    <n v="0"/>
    <n v="1"/>
    <n v="1"/>
    <x v="0"/>
    <x v="0"/>
    <x v="0"/>
    <n v="0"/>
    <n v="0"/>
    <x v="0"/>
    <x v="0"/>
    <x v="0"/>
    <x v="0"/>
    <x v="0"/>
    <x v="0"/>
    <n v="1"/>
    <n v="0"/>
    <n v="0"/>
    <n v="0"/>
    <n v="0"/>
    <n v="0"/>
    <n v="0"/>
    <n v="0"/>
    <n v="0"/>
    <n v="1"/>
    <n v="0"/>
    <n v="0"/>
    <n v="0"/>
    <n v="0"/>
    <n v="0"/>
    <x v="0"/>
    <n v="0"/>
    <n v="0"/>
  </r>
  <r>
    <n v="256"/>
    <s v="5632LPF"/>
    <s v="&lt;=0.1200"/>
    <s v="&lt;=0.1200"/>
    <s v="&lt;=0.5000"/>
    <s v="&lt;=2.0000"/>
    <x v="0"/>
    <s v="&lt;=2.0000"/>
    <s v="&lt;=1.0000"/>
    <s v="&lt;=0.5000"/>
    <s v="&gt;256.0000"/>
    <x v="0"/>
    <s v="auricularis"/>
    <n v="1"/>
    <n v="0"/>
    <n v="0"/>
    <n v="0"/>
    <n v="0"/>
    <n v="0"/>
    <n v="0"/>
    <n v="0"/>
    <n v="0"/>
    <n v="0"/>
    <n v="0"/>
    <n v="1"/>
    <n v="0"/>
    <x v="0"/>
    <x v="0"/>
    <x v="0"/>
    <n v="0"/>
    <n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259"/>
    <s v="6522RPF"/>
    <s v="&lt;=0.1200"/>
    <s v="&lt;=0.1200"/>
    <s v="&lt;=0.5000"/>
    <s v="&lt;=2.0000"/>
    <x v="0"/>
    <s v="&lt;=2.0000"/>
    <s v="&lt;=1.0000"/>
    <s v="&lt;=0.5000"/>
    <s v="&lt;=32.0000"/>
    <x v="0"/>
    <s v="equorum"/>
    <n v="1"/>
    <n v="0"/>
    <n v="0"/>
    <n v="0"/>
    <n v="0"/>
    <n v="0"/>
    <n v="0"/>
    <n v="0"/>
    <n v="0"/>
    <n v="0"/>
    <n v="0"/>
    <n v="1"/>
    <n v="1"/>
    <x v="0"/>
    <x v="0"/>
    <x v="0"/>
    <n v="0"/>
    <n v="0"/>
    <x v="0"/>
    <x v="0"/>
    <x v="0"/>
    <x v="1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260"/>
    <s v="6603LPF"/>
    <s v="&lt;=0.1200"/>
    <n v="0.25"/>
    <s v="&lt;=0.5000"/>
    <s v="&lt;=2.0000"/>
    <x v="0"/>
    <s v="&lt;=2.0000"/>
    <s v="&lt;=1.0000"/>
    <s v="&lt;=0.5000"/>
    <s v="&gt;256.0000"/>
    <x v="1"/>
    <s v="hominis"/>
    <n v="1"/>
    <n v="0"/>
    <n v="0"/>
    <n v="0"/>
    <n v="0"/>
    <n v="0"/>
    <n v="0"/>
    <n v="0"/>
    <n v="0"/>
    <n v="0"/>
    <n v="0"/>
    <n v="1"/>
    <n v="1"/>
    <x v="0"/>
    <x v="0"/>
    <x v="0"/>
    <n v="0"/>
    <n v="0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261"/>
    <s v="6603RPF"/>
    <n v="0.25"/>
    <s v="&lt;=0.1200"/>
    <s v="&lt;=0.5000"/>
    <s v="&lt;=2.0000"/>
    <x v="0"/>
    <s v="&lt;=2.0000"/>
    <s v="&lt;=1.0000"/>
    <s v="&lt;=0.5000"/>
    <s v="&gt;256.0000"/>
    <x v="1"/>
    <s v="epidermidis"/>
    <n v="1"/>
    <n v="0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262"/>
    <s v="6650RPF"/>
    <s v="&lt;=0.1200"/>
    <s v="&lt;=0.1200"/>
    <n v="1"/>
    <s v="&lt;=2.0000"/>
    <x v="4"/>
    <s v="&lt;=2.0000"/>
    <s v="&lt;=1.0000"/>
    <s v="&lt;=0.5000"/>
    <s v="&lt;=32.0000"/>
    <x v="0"/>
    <s v="equorum"/>
    <n v="1"/>
    <n v="0"/>
    <n v="0"/>
    <n v="0"/>
    <n v="0"/>
    <n v="0"/>
    <n v="0"/>
    <n v="0"/>
    <n v="0"/>
    <n v="0"/>
    <n v="0"/>
    <n v="1"/>
    <n v="1"/>
    <x v="0"/>
    <x v="0"/>
    <x v="0"/>
    <n v="0"/>
    <n v="0"/>
    <x v="0"/>
    <x v="0"/>
    <x v="0"/>
    <x v="1"/>
    <x v="1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263"/>
    <s v="6657RPF"/>
    <s v="&lt;=0.1200"/>
    <s v="&lt;=0.1200"/>
    <n v="1"/>
    <s v="&lt;=2.0000"/>
    <x v="0"/>
    <s v="&lt;=2.0000"/>
    <s v="&lt;=1.0000"/>
    <s v="&lt;=0.5000"/>
    <s v="&lt;=32.0000"/>
    <x v="0"/>
    <s v="equorum"/>
    <n v="1"/>
    <n v="0"/>
    <n v="0"/>
    <n v="0"/>
    <n v="0"/>
    <n v="0"/>
    <n v="0"/>
    <n v="0"/>
    <n v="0"/>
    <n v="0"/>
    <n v="0"/>
    <n v="1"/>
    <n v="1"/>
    <x v="0"/>
    <x v="0"/>
    <x v="0"/>
    <n v="0"/>
    <n v="0"/>
    <x v="0"/>
    <x v="0"/>
    <x v="0"/>
    <x v="1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265"/>
    <s v="6815RPF"/>
    <s v="&lt;=0.1200"/>
    <s v="&lt;=0.1200"/>
    <s v="&lt;=0.5000"/>
    <s v="&lt;=2.0000"/>
    <x v="1"/>
    <s v="&lt;=2.0000"/>
    <s v="&lt;=1.0000"/>
    <s v="&lt;=0.5000"/>
    <s v="&lt;=32.0000"/>
    <x v="0"/>
    <s v="equorum"/>
    <n v="1"/>
    <n v="0"/>
    <n v="0"/>
    <n v="0"/>
    <n v="0"/>
    <n v="0"/>
    <n v="0"/>
    <n v="0"/>
    <n v="0"/>
    <n v="0"/>
    <n v="0"/>
    <n v="1"/>
    <n v="1"/>
    <x v="0"/>
    <x v="0"/>
    <x v="0"/>
    <n v="0"/>
    <n v="1"/>
    <x v="0"/>
    <x v="0"/>
    <x v="0"/>
    <x v="1"/>
    <x v="1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266"/>
    <s v="6833LPF"/>
    <s v="&lt;=0.1200"/>
    <s v="&lt;=0.1200"/>
    <s v="&lt;=0.5000"/>
    <s v="&lt;=2.0000"/>
    <x v="2"/>
    <s v="&lt;=2.0000"/>
    <s v="&lt;=1.0000"/>
    <s v="&lt;=0.5000"/>
    <s v="&lt;=32.0000"/>
    <x v="0"/>
    <s v="equorum"/>
    <n v="1"/>
    <n v="0"/>
    <n v="0"/>
    <n v="0"/>
    <n v="0"/>
    <n v="0"/>
    <n v="0"/>
    <n v="0"/>
    <n v="0"/>
    <n v="0"/>
    <n v="0"/>
    <n v="1"/>
    <n v="1"/>
    <x v="0"/>
    <x v="0"/>
    <x v="0"/>
    <n v="0"/>
    <n v="0"/>
    <x v="0"/>
    <x v="0"/>
    <x v="0"/>
    <x v="1"/>
    <x v="1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267"/>
    <s v="6833RPF"/>
    <s v="&lt;=0.1200"/>
    <s v="&lt;=0.1200"/>
    <s v="&lt;=0.5000"/>
    <s v="&lt;=2.0000"/>
    <x v="0"/>
    <s v="&lt;=2.0000"/>
    <s v="&lt;=1.0000"/>
    <s v="&lt;=0.5000"/>
    <s v="&lt;=32.0000"/>
    <x v="0"/>
    <s v="equorum"/>
    <n v="1"/>
    <n v="0"/>
    <n v="0"/>
    <n v="0"/>
    <n v="0"/>
    <n v="0"/>
    <n v="0"/>
    <n v="0"/>
    <n v="0"/>
    <n v="0"/>
    <n v="0"/>
    <n v="1"/>
    <n v="1"/>
    <x v="0"/>
    <x v="0"/>
    <x v="0"/>
    <n v="0"/>
    <n v="1"/>
    <x v="0"/>
    <x v="0"/>
    <x v="0"/>
    <x v="1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270"/>
    <s v="7055RPF"/>
    <s v="&lt;=0.1200"/>
    <s v="&lt;=0.1200"/>
    <s v="&lt;=0.5000"/>
    <s v="&lt;=2.0000"/>
    <x v="4"/>
    <s v="&lt;=2.0000"/>
    <s v="&lt;=1.0000"/>
    <s v="&lt;=0.5000"/>
    <s v="&lt;=32.0000"/>
    <x v="0"/>
    <s v="equorum"/>
    <n v="1"/>
    <n v="0"/>
    <n v="0"/>
    <n v="0"/>
    <n v="0"/>
    <n v="0"/>
    <n v="0"/>
    <n v="0"/>
    <n v="0"/>
    <n v="0"/>
    <n v="0"/>
    <n v="1"/>
    <n v="1"/>
    <x v="0"/>
    <x v="0"/>
    <x v="0"/>
    <n v="0"/>
    <n v="0"/>
    <x v="0"/>
    <x v="0"/>
    <x v="0"/>
    <x v="1"/>
    <x v="1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272"/>
    <s v="7059RPF"/>
    <s v="&lt;=0.1200"/>
    <s v="&lt;=0.1200"/>
    <s v="&lt;=0.5000"/>
    <s v="&lt;=2.0000"/>
    <x v="0"/>
    <s v="&lt;=2.0000"/>
    <s v="&lt;=1.0000"/>
    <s v="&lt;=0.5000"/>
    <s v="&lt;=32.0000"/>
    <x v="0"/>
    <s v="equorum"/>
    <n v="1"/>
    <n v="0"/>
    <n v="0"/>
    <n v="0"/>
    <n v="0"/>
    <n v="0"/>
    <n v="0"/>
    <n v="0"/>
    <n v="0"/>
    <n v="0"/>
    <n v="0"/>
    <n v="1"/>
    <n v="1"/>
    <x v="0"/>
    <x v="0"/>
    <x v="0"/>
    <n v="0"/>
    <n v="1"/>
    <x v="0"/>
    <x v="0"/>
    <x v="0"/>
    <x v="1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273"/>
    <s v="7181RPF"/>
    <s v="&lt;=0.1200"/>
    <s v="&lt;=0.1200"/>
    <s v="&lt;=0.5000"/>
    <s v="&lt;=2.0000"/>
    <x v="0"/>
    <s v="&lt;=2.0000"/>
    <s v="&lt;=1.0000"/>
    <s v="&lt;=0.5000"/>
    <s v="&gt;256.0000"/>
    <x v="0"/>
    <s v="simulans"/>
    <n v="1"/>
    <n v="0"/>
    <n v="0"/>
    <n v="0"/>
    <n v="0"/>
    <n v="0"/>
    <n v="0"/>
    <n v="0"/>
    <n v="0"/>
    <n v="0"/>
    <n v="0"/>
    <n v="1"/>
    <n v="0"/>
    <x v="0"/>
    <x v="0"/>
    <x v="0"/>
    <n v="0"/>
    <n v="0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n v="0"/>
    <x v="1"/>
    <n v="0"/>
    <n v="0"/>
  </r>
  <r>
    <n v="274"/>
    <s v="7296RPF"/>
    <s v="&lt;=0.1200"/>
    <s v="&lt;=0.1200"/>
    <s v="&lt;=0.5000"/>
    <s v="&lt;=2.0000"/>
    <x v="0"/>
    <s v="&lt;=2.0000"/>
    <s v="&lt;=1.0000"/>
    <s v="&lt;=0.5000"/>
    <s v="&gt;256.0000"/>
    <x v="0"/>
    <s v="hominis"/>
    <n v="1"/>
    <n v="0"/>
    <n v="0"/>
    <n v="1"/>
    <n v="1"/>
    <n v="0"/>
    <n v="0"/>
    <n v="0"/>
    <n v="1"/>
    <n v="1"/>
    <n v="0"/>
    <n v="1"/>
    <n v="1"/>
    <x v="0"/>
    <x v="1"/>
    <x v="0"/>
    <n v="0"/>
    <n v="0"/>
    <x v="0"/>
    <x v="1"/>
    <x v="1"/>
    <x v="0"/>
    <x v="0"/>
    <x v="1"/>
    <n v="1"/>
    <n v="0"/>
    <n v="1"/>
    <n v="1"/>
    <n v="1"/>
    <n v="0"/>
    <n v="0"/>
    <n v="0"/>
    <n v="1"/>
    <n v="0"/>
    <n v="0"/>
    <n v="0"/>
    <n v="1"/>
    <n v="0"/>
    <n v="0"/>
    <x v="0"/>
    <n v="1"/>
    <n v="1"/>
  </r>
  <r>
    <n v="275"/>
    <s v="7386LPF"/>
    <s v="&lt;=0.1200"/>
    <s v="&lt;=0.1200"/>
    <s v="&lt;=0.5000"/>
    <s v="&lt;=2.0000"/>
    <x v="0"/>
    <s v="&lt;=2.0000"/>
    <s v="&lt;=1.0000"/>
    <s v="&lt;=0.5000"/>
    <s v="&lt;=32.0000"/>
    <x v="0"/>
    <s v="equorum"/>
    <n v="1"/>
    <n v="0"/>
    <n v="0"/>
    <n v="0"/>
    <n v="0"/>
    <n v="0"/>
    <n v="0"/>
    <n v="0"/>
    <n v="0"/>
    <n v="0"/>
    <n v="0"/>
    <n v="1"/>
    <n v="1"/>
    <x v="0"/>
    <x v="0"/>
    <x v="0"/>
    <n v="0"/>
    <n v="1"/>
    <x v="0"/>
    <x v="0"/>
    <x v="0"/>
    <x v="1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n v="276"/>
    <s v="7468LPF"/>
    <s v="&lt;=0.1200"/>
    <s v="&lt;=0.1200"/>
    <s v="&lt;=0.5000"/>
    <s v="&lt;=2.0000"/>
    <x v="0"/>
    <s v="&lt;=2.0000"/>
    <s v="&lt;=1.0000"/>
    <s v="&lt;=0.5000"/>
    <n v="256"/>
    <x v="0"/>
    <s v="xylosus"/>
    <n v="1"/>
    <n v="0"/>
    <n v="0"/>
    <n v="0"/>
    <n v="0"/>
    <n v="0"/>
    <n v="0"/>
    <n v="0"/>
    <n v="0"/>
    <n v="0"/>
    <n v="0"/>
    <n v="1"/>
    <n v="1"/>
    <x v="0"/>
    <x v="0"/>
    <x v="0"/>
    <n v="0"/>
    <n v="1"/>
    <x v="0"/>
    <x v="0"/>
    <x v="0"/>
    <x v="1"/>
    <x v="0"/>
    <x v="0"/>
    <n v="1"/>
    <n v="0"/>
    <n v="0"/>
    <n v="0"/>
    <n v="0"/>
    <n v="0"/>
    <n v="0"/>
    <n v="0"/>
    <n v="0"/>
    <n v="0"/>
    <n v="0"/>
    <n v="0"/>
    <n v="0"/>
    <n v="0"/>
    <n v="0"/>
    <x v="0"/>
    <n v="0"/>
    <n v="0"/>
  </r>
  <r>
    <m/>
    <m/>
    <m/>
    <m/>
    <m/>
    <m/>
    <x v="5"/>
    <m/>
    <m/>
    <m/>
    <m/>
    <x v="5"/>
    <m/>
    <n v="212"/>
    <n v="1"/>
    <n v="1"/>
    <n v="1"/>
    <n v="2"/>
    <n v="6"/>
    <n v="9"/>
    <n v="10"/>
    <n v="1"/>
    <n v="97"/>
    <n v="0"/>
    <n v="212"/>
    <n v="168"/>
    <x v="2"/>
    <x v="1"/>
    <x v="2"/>
    <n v="5"/>
    <n v="146"/>
    <x v="2"/>
    <x v="1"/>
    <x v="1"/>
    <x v="2"/>
    <x v="2"/>
    <x v="1"/>
    <n v="191"/>
    <n v="1"/>
    <n v="1"/>
    <n v="1"/>
    <n v="1"/>
    <n v="10"/>
    <n v="4"/>
    <n v="3"/>
    <n v="1"/>
    <n v="20"/>
    <n v="3"/>
    <n v="7"/>
    <n v="3"/>
    <n v="0"/>
    <n v="0"/>
    <x v="2"/>
    <n v="1"/>
    <n v="1"/>
  </r>
  <r>
    <m/>
    <m/>
    <m/>
    <m/>
    <m/>
    <m/>
    <x v="5"/>
    <m/>
    <m/>
    <m/>
    <m/>
    <x v="5"/>
    <m/>
    <m/>
    <m/>
    <m/>
    <m/>
    <m/>
    <m/>
    <m/>
    <m/>
    <m/>
    <m/>
    <m/>
    <m/>
    <m/>
    <x v="3"/>
    <x v="2"/>
    <x v="3"/>
    <m/>
    <m/>
    <x v="3"/>
    <x v="2"/>
    <x v="2"/>
    <x v="3"/>
    <x v="3"/>
    <x v="2"/>
    <m/>
    <m/>
    <m/>
    <m/>
    <m/>
    <m/>
    <m/>
    <m/>
    <m/>
    <m/>
    <m/>
    <m/>
    <m/>
    <m/>
    <m/>
    <x v="3"/>
    <m/>
    <m/>
  </r>
  <r>
    <m/>
    <m/>
    <m/>
    <m/>
    <m/>
    <m/>
    <x v="5"/>
    <m/>
    <m/>
    <m/>
    <m/>
    <x v="5"/>
    <m/>
    <m/>
    <m/>
    <m/>
    <m/>
    <m/>
    <m/>
    <m/>
    <m/>
    <m/>
    <m/>
    <m/>
    <m/>
    <m/>
    <x v="3"/>
    <x v="2"/>
    <x v="3"/>
    <m/>
    <m/>
    <x v="3"/>
    <x v="2"/>
    <x v="2"/>
    <x v="3"/>
    <x v="3"/>
    <x v="2"/>
    <m/>
    <m/>
    <m/>
    <m/>
    <m/>
    <m/>
    <m/>
    <m/>
    <m/>
    <m/>
    <m/>
    <m/>
    <m/>
    <m/>
    <m/>
    <x v="3"/>
    <m/>
    <m/>
  </r>
  <r>
    <m/>
    <m/>
    <m/>
    <m/>
    <m/>
    <m/>
    <x v="5"/>
    <m/>
    <m/>
    <m/>
    <m/>
    <x v="5"/>
    <m/>
    <m/>
    <m/>
    <m/>
    <m/>
    <m/>
    <m/>
    <m/>
    <m/>
    <m/>
    <m/>
    <m/>
    <m/>
    <m/>
    <x v="3"/>
    <x v="2"/>
    <x v="3"/>
    <m/>
    <m/>
    <x v="3"/>
    <x v="2"/>
    <x v="2"/>
    <x v="3"/>
    <x v="3"/>
    <x v="2"/>
    <m/>
    <m/>
    <m/>
    <m/>
    <m/>
    <m/>
    <m/>
    <m/>
    <m/>
    <m/>
    <m/>
    <m/>
    <m/>
    <m/>
    <m/>
    <x v="3"/>
    <m/>
    <m/>
  </r>
  <r>
    <m/>
    <m/>
    <m/>
    <m/>
    <m/>
    <m/>
    <x v="5"/>
    <m/>
    <m/>
    <m/>
    <m/>
    <x v="5"/>
    <m/>
    <m/>
    <m/>
    <m/>
    <m/>
    <m/>
    <m/>
    <m/>
    <m/>
    <m/>
    <m/>
    <m/>
    <m/>
    <m/>
    <x v="3"/>
    <x v="2"/>
    <x v="3"/>
    <m/>
    <m/>
    <x v="3"/>
    <x v="2"/>
    <x v="2"/>
    <x v="3"/>
    <x v="3"/>
    <x v="2"/>
    <m/>
    <m/>
    <m/>
    <m/>
    <m/>
    <m/>
    <m/>
    <m/>
    <m/>
    <m/>
    <m/>
    <m/>
    <m/>
    <m/>
    <m/>
    <x v="3"/>
    <m/>
    <m/>
  </r>
  <r>
    <m/>
    <m/>
    <s v="Sum of genes"/>
    <m/>
    <m/>
    <m/>
    <x v="5"/>
    <m/>
    <m/>
    <m/>
    <m/>
    <x v="5"/>
    <m/>
    <m/>
    <m/>
    <m/>
    <m/>
    <m/>
    <m/>
    <m/>
    <m/>
    <m/>
    <m/>
    <m/>
    <m/>
    <m/>
    <x v="3"/>
    <x v="2"/>
    <x v="3"/>
    <m/>
    <m/>
    <x v="3"/>
    <x v="2"/>
    <x v="2"/>
    <x v="3"/>
    <x v="3"/>
    <x v="2"/>
    <m/>
    <m/>
    <m/>
    <m/>
    <m/>
    <m/>
    <m/>
    <m/>
    <m/>
    <m/>
    <m/>
    <m/>
    <m/>
    <m/>
    <m/>
    <x v="3"/>
    <m/>
    <m/>
  </r>
  <r>
    <m/>
    <m/>
    <m/>
    <m/>
    <m/>
    <m/>
    <x v="5"/>
    <m/>
    <m/>
    <m/>
    <m/>
    <x v="5"/>
    <m/>
    <m/>
    <m/>
    <m/>
    <m/>
    <m/>
    <m/>
    <m/>
    <m/>
    <m/>
    <m/>
    <m/>
    <m/>
    <m/>
    <x v="3"/>
    <x v="2"/>
    <x v="3"/>
    <m/>
    <m/>
    <x v="3"/>
    <x v="2"/>
    <x v="2"/>
    <x v="3"/>
    <x v="3"/>
    <x v="2"/>
    <m/>
    <m/>
    <m/>
    <m/>
    <m/>
    <m/>
    <m/>
    <m/>
    <m/>
    <m/>
    <m/>
    <m/>
    <m/>
    <m/>
    <m/>
    <x v="3"/>
    <m/>
    <m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7">
  <r>
    <x v="0"/>
    <s v="epidermidis"/>
    <n v="0"/>
    <x v="0"/>
    <s v="&lt;=0.1200"/>
    <x v="0"/>
  </r>
  <r>
    <x v="1"/>
    <s v="epidermidis"/>
    <n v="0"/>
    <x v="0"/>
    <s v="&lt;=0.1200"/>
    <x v="0"/>
  </r>
  <r>
    <x v="2"/>
    <n v="1"/>
    <n v="0"/>
    <x v="1"/>
    <m/>
    <x v="1"/>
  </r>
  <r>
    <x v="3"/>
    <s v="caprae"/>
    <n v="1"/>
    <x v="2"/>
    <s v="&lt;=0.1200"/>
    <x v="0"/>
  </r>
  <r>
    <x v="4"/>
    <s v="caprae"/>
    <n v="0"/>
    <x v="2"/>
    <s v="&lt;=0.1200"/>
    <x v="0"/>
  </r>
  <r>
    <x v="5"/>
    <n v="1"/>
    <n v="0"/>
    <x v="3"/>
    <m/>
    <x v="1"/>
  </r>
  <r>
    <x v="6"/>
    <s v="agnetis"/>
    <n v="0"/>
    <x v="2"/>
    <s v="&lt;=0.1200"/>
    <x v="0"/>
  </r>
  <r>
    <x v="7"/>
    <s v="caprae"/>
    <n v="0"/>
    <x v="2"/>
    <s v="&lt;=0.1200"/>
    <x v="0"/>
  </r>
  <r>
    <x v="8"/>
    <n v="0"/>
    <n v="0"/>
    <x v="1"/>
    <m/>
    <x v="1"/>
  </r>
  <r>
    <x v="9"/>
    <s v="chromogenes"/>
    <n v="1"/>
    <x v="2"/>
    <s v="&lt;=0.1200"/>
    <x v="0"/>
  </r>
  <r>
    <x v="10"/>
    <s v="chromogenes"/>
    <n v="1"/>
    <x v="2"/>
    <s v="&lt;=0.1200"/>
    <x v="0"/>
  </r>
  <r>
    <x v="11"/>
    <n v="1"/>
    <n v="1"/>
    <x v="4"/>
    <m/>
    <x v="1"/>
  </r>
  <r>
    <x v="12"/>
    <s v="caprae"/>
    <n v="0"/>
    <x v="2"/>
    <s v="&lt;=0.1200"/>
    <x v="0"/>
  </r>
  <r>
    <x v="13"/>
    <s v="caprae"/>
    <n v="0"/>
    <x v="2"/>
    <s v="&lt;=0.1200"/>
    <x v="0"/>
  </r>
  <r>
    <x v="5"/>
    <n v="1"/>
    <n v="0"/>
    <x v="1"/>
    <m/>
    <x v="1"/>
  </r>
  <r>
    <x v="14"/>
    <s v="caprae"/>
    <n v="0"/>
    <x v="2"/>
    <s v="&lt;=0.1200"/>
    <x v="0"/>
  </r>
  <r>
    <x v="15"/>
    <s v="caprae"/>
    <n v="0"/>
    <x v="2"/>
    <s v="&lt;=0.1200"/>
    <x v="0"/>
  </r>
  <r>
    <x v="5"/>
    <n v="1"/>
    <n v="0"/>
    <x v="1"/>
    <m/>
    <x v="1"/>
  </r>
  <r>
    <x v="16"/>
    <s v="epidermidis"/>
    <n v="1"/>
    <x v="2"/>
    <s v="&lt;=0.1200"/>
    <x v="0"/>
  </r>
  <r>
    <x v="17"/>
    <s v="epidermidis"/>
    <n v="1"/>
    <x v="2"/>
    <s v="&lt;=0.1200"/>
    <x v="0"/>
  </r>
  <r>
    <x v="2"/>
    <n v="1"/>
    <n v="1"/>
    <x v="4"/>
    <m/>
    <x v="1"/>
  </r>
  <r>
    <x v="18"/>
    <s v="simulans"/>
    <n v="0"/>
    <x v="2"/>
    <s v="&lt;=0.1200"/>
    <x v="0"/>
  </r>
  <r>
    <x v="19"/>
    <s v="simulans"/>
    <n v="0"/>
    <x v="2"/>
    <s v="&lt;=0.1200"/>
    <x v="0"/>
  </r>
  <r>
    <x v="20"/>
    <n v="1"/>
    <n v="0"/>
    <x v="1"/>
    <m/>
    <x v="1"/>
  </r>
  <r>
    <x v="21"/>
    <s v="simulans"/>
    <n v="0"/>
    <x v="2"/>
    <s v="&lt;=0.1200"/>
    <x v="0"/>
  </r>
  <r>
    <x v="22"/>
    <s v="simulans"/>
    <n v="0"/>
    <x v="2"/>
    <s v="&lt;=0.1200"/>
    <x v="0"/>
  </r>
  <r>
    <x v="20"/>
    <n v="1"/>
    <n v="0"/>
    <x v="1"/>
    <m/>
    <x v="1"/>
  </r>
  <r>
    <x v="23"/>
    <s v="lugdunensis"/>
    <n v="0"/>
    <x v="2"/>
    <e v="#N/A"/>
    <x v="0"/>
  </r>
  <r>
    <x v="24"/>
    <s v="lugdunensis"/>
    <n v="0"/>
    <x v="2"/>
    <e v="#N/A"/>
    <x v="0"/>
  </r>
  <r>
    <x v="25"/>
    <n v="1"/>
    <n v="0"/>
    <x v="1"/>
    <m/>
    <x v="0"/>
  </r>
  <r>
    <x v="26"/>
    <s v="lugdunensis"/>
    <n v="0"/>
    <x v="2"/>
    <s v="&lt;=0.1200"/>
    <x v="0"/>
  </r>
  <r>
    <x v="27"/>
    <s v="lugdunensis"/>
    <n v="0"/>
    <x v="2"/>
    <s v="&lt;=0.1200"/>
    <x v="0"/>
  </r>
  <r>
    <x v="25"/>
    <n v="1"/>
    <n v="0"/>
    <x v="1"/>
    <m/>
    <x v="1"/>
  </r>
  <r>
    <x v="28"/>
    <s v="chromogenes"/>
    <n v="0"/>
    <x v="2"/>
    <s v="&lt;=0.1200"/>
    <x v="0"/>
  </r>
  <r>
    <x v="29"/>
    <s v="chromogenes"/>
    <n v="0"/>
    <x v="2"/>
    <s v="&lt;=0.1200"/>
    <x v="0"/>
  </r>
  <r>
    <x v="11"/>
    <n v="1"/>
    <n v="0"/>
    <x v="1"/>
    <m/>
    <x v="1"/>
  </r>
  <r>
    <x v="30"/>
    <s v="simulans"/>
    <n v="0"/>
    <x v="2"/>
    <s v="&lt;=0.1200"/>
    <x v="0"/>
  </r>
  <r>
    <x v="31"/>
    <s v="simulans"/>
    <n v="0"/>
    <x v="2"/>
    <s v="&lt;=0.1200"/>
    <x v="0"/>
  </r>
  <r>
    <x v="20"/>
    <n v="1"/>
    <n v="0"/>
    <x v="1"/>
    <m/>
    <x v="1"/>
  </r>
  <r>
    <x v="32"/>
    <s v="epidermidis"/>
    <n v="1"/>
    <x v="2"/>
    <s v="&lt;=0.1200"/>
    <x v="0"/>
  </r>
  <r>
    <x v="33"/>
    <s v="epidermidis"/>
    <n v="1"/>
    <x v="2"/>
    <n v="0.5"/>
    <x v="0"/>
  </r>
  <r>
    <x v="2"/>
    <n v="1"/>
    <n v="1"/>
    <x v="4"/>
    <m/>
    <x v="2"/>
  </r>
  <r>
    <x v="34"/>
    <s v="epidermidis"/>
    <n v="1"/>
    <x v="2"/>
    <s v="&lt;=0.1200"/>
    <x v="0"/>
  </r>
  <r>
    <x v="35"/>
    <s v="epidermidis"/>
    <n v="1"/>
    <x v="2"/>
    <s v="&lt;=0.1200"/>
    <x v="0"/>
  </r>
  <r>
    <x v="2"/>
    <n v="1"/>
    <n v="1"/>
    <x v="4"/>
    <m/>
    <x v="1"/>
  </r>
  <r>
    <x v="36"/>
    <s v="epidermidis"/>
    <n v="1"/>
    <x v="2"/>
    <s v="&lt;=0.1200"/>
    <x v="0"/>
  </r>
  <r>
    <x v="37"/>
    <s v="epidermidis"/>
    <n v="1"/>
    <x v="2"/>
    <n v="1"/>
    <x v="0"/>
  </r>
  <r>
    <x v="2"/>
    <n v="1"/>
    <n v="1"/>
    <x v="4"/>
    <m/>
    <x v="3"/>
  </r>
  <r>
    <x v="38"/>
    <s v="epidermidis"/>
    <n v="1"/>
    <x v="2"/>
    <s v="&lt;=0.1200"/>
    <x v="0"/>
  </r>
  <r>
    <x v="39"/>
    <s v="epidermidis"/>
    <n v="1"/>
    <x v="2"/>
    <s v="&lt;=0.1200"/>
    <x v="0"/>
  </r>
  <r>
    <x v="2"/>
    <n v="1"/>
    <n v="1"/>
    <x v="4"/>
    <m/>
    <x v="1"/>
  </r>
  <r>
    <x v="40"/>
    <s v="epidermidis"/>
    <n v="1"/>
    <x v="2"/>
    <n v="0.25"/>
    <x v="0"/>
  </r>
  <r>
    <x v="41"/>
    <s v="epidermidis"/>
    <n v="1"/>
    <x v="2"/>
    <n v="0.25"/>
    <x v="0"/>
  </r>
  <r>
    <x v="2"/>
    <n v="1"/>
    <n v="1"/>
    <x v="4"/>
    <m/>
    <x v="1"/>
  </r>
  <r>
    <x v="42"/>
    <s v="epidermidis"/>
    <n v="1"/>
    <x v="2"/>
    <n v="0.25"/>
    <x v="0"/>
  </r>
  <r>
    <x v="43"/>
    <s v="epidermidis"/>
    <n v="1"/>
    <x v="2"/>
    <n v="0.5"/>
    <x v="0"/>
  </r>
  <r>
    <x v="2"/>
    <n v="1"/>
    <n v="1"/>
    <x v="4"/>
    <m/>
    <x v="4"/>
  </r>
  <r>
    <x v="44"/>
    <s v="epidermidis"/>
    <n v="1"/>
    <x v="2"/>
    <s v="&lt;=0.1200"/>
    <x v="0"/>
  </r>
  <r>
    <x v="45"/>
    <s v="epidermidis"/>
    <n v="1"/>
    <x v="2"/>
    <s v="&lt;=0.1200"/>
    <x v="0"/>
  </r>
  <r>
    <x v="2"/>
    <n v="1"/>
    <n v="1"/>
    <x v="4"/>
    <m/>
    <x v="1"/>
  </r>
  <r>
    <x v="46"/>
    <s v="epidermidis"/>
    <n v="1"/>
    <x v="2"/>
    <n v="0.5"/>
    <x v="0"/>
  </r>
  <r>
    <x v="47"/>
    <s v="epidermidis"/>
    <n v="0"/>
    <x v="2"/>
    <s v="&lt;=0.1200"/>
    <x v="0"/>
  </r>
  <r>
    <x v="2"/>
    <n v="1"/>
    <n v="0"/>
    <x v="3"/>
    <m/>
    <x v="5"/>
  </r>
  <r>
    <x v="48"/>
    <s v="epidermidis"/>
    <n v="1"/>
    <x v="2"/>
    <n v="0.25"/>
    <x v="0"/>
  </r>
  <r>
    <x v="49"/>
    <s v="epidermidis"/>
    <n v="1"/>
    <x v="2"/>
    <n v="0.25"/>
    <x v="0"/>
  </r>
  <r>
    <x v="2"/>
    <n v="1"/>
    <n v="1"/>
    <x v="4"/>
    <m/>
    <x v="1"/>
  </r>
  <r>
    <x v="50"/>
    <s v="epidermidis"/>
    <n v="1"/>
    <x v="2"/>
    <s v="&lt;=0.1200"/>
    <x v="0"/>
  </r>
  <r>
    <x v="51"/>
    <s v="epidermidis"/>
    <n v="1"/>
    <x v="2"/>
    <n v="0.25"/>
    <x v="0"/>
  </r>
  <r>
    <x v="2"/>
    <n v="1"/>
    <n v="1"/>
    <x v="4"/>
    <m/>
    <x v="4"/>
  </r>
  <r>
    <x v="52"/>
    <s v="epidermidis"/>
    <n v="1"/>
    <x v="2"/>
    <n v="0.25"/>
    <x v="0"/>
  </r>
  <r>
    <x v="53"/>
    <s v="epidermidis"/>
    <n v="1"/>
    <x v="2"/>
    <s v="&lt;=0.1200"/>
    <x v="0"/>
  </r>
  <r>
    <x v="2"/>
    <n v="1"/>
    <n v="1"/>
    <x v="4"/>
    <m/>
    <x v="6"/>
  </r>
  <r>
    <x v="54"/>
    <s v="epidermidis"/>
    <n v="1"/>
    <x v="2"/>
    <n v="0.25"/>
    <x v="0"/>
  </r>
  <r>
    <x v="55"/>
    <s v="epidermidis"/>
    <n v="1"/>
    <x v="2"/>
    <n v="0.25"/>
    <x v="0"/>
  </r>
  <r>
    <x v="2"/>
    <n v="1"/>
    <n v="1"/>
    <x v="4"/>
    <m/>
    <x v="1"/>
  </r>
  <r>
    <x v="56"/>
    <s v="epidermidis"/>
    <n v="1"/>
    <x v="2"/>
    <n v="0.25"/>
    <x v="0"/>
  </r>
  <r>
    <x v="57"/>
    <s v="epidermidis"/>
    <n v="1"/>
    <x v="2"/>
    <n v="0.25"/>
    <x v="0"/>
  </r>
  <r>
    <x v="2"/>
    <n v="1"/>
    <n v="1"/>
    <x v="4"/>
    <m/>
    <x v="1"/>
  </r>
  <r>
    <x v="58"/>
    <s v="epidermidis"/>
    <n v="1"/>
    <x v="2"/>
    <n v="0.5"/>
    <x v="0"/>
  </r>
  <r>
    <x v="59"/>
    <s v="epidermidis"/>
    <n v="1"/>
    <x v="2"/>
    <n v="0.25"/>
    <x v="0"/>
  </r>
  <r>
    <x v="2"/>
    <n v="1"/>
    <n v="1"/>
    <x v="4"/>
    <m/>
    <x v="6"/>
  </r>
  <r>
    <x v="60"/>
    <s v="epidermidis"/>
    <n v="1"/>
    <x v="2"/>
    <n v="0.5"/>
    <x v="0"/>
  </r>
  <r>
    <x v="61"/>
    <s v="epidermidis"/>
    <n v="1"/>
    <x v="2"/>
    <n v="1"/>
    <x v="0"/>
  </r>
  <r>
    <x v="2"/>
    <n v="1"/>
    <n v="1"/>
    <x v="4"/>
    <m/>
    <x v="4"/>
  </r>
  <r>
    <x v="62"/>
    <s v="epidermidis"/>
    <n v="1"/>
    <x v="2"/>
    <s v="&lt;=0.1200"/>
    <x v="0"/>
  </r>
  <r>
    <x v="63"/>
    <s v="epidermidis"/>
    <n v="1"/>
    <x v="2"/>
    <n v="0.5"/>
    <x v="0"/>
  </r>
  <r>
    <x v="2"/>
    <n v="1"/>
    <n v="1"/>
    <x v="4"/>
    <m/>
    <x v="2"/>
  </r>
  <r>
    <x v="64"/>
    <s v="epidermidis"/>
    <n v="1"/>
    <x v="2"/>
    <n v="0.25"/>
    <x v="0"/>
  </r>
  <r>
    <x v="65"/>
    <s v="epidermidis"/>
    <n v="1"/>
    <x v="2"/>
    <n v="4"/>
    <x v="0"/>
  </r>
  <r>
    <x v="2"/>
    <n v="1"/>
    <n v="1"/>
    <x v="4"/>
    <m/>
    <x v="7"/>
  </r>
  <r>
    <x v="66"/>
    <s v="epidermidis"/>
    <n v="1"/>
    <x v="2"/>
    <n v="2"/>
    <x v="0"/>
  </r>
  <r>
    <x v="67"/>
    <s v="epidermidis"/>
    <n v="1"/>
    <x v="2"/>
    <n v="0.25"/>
    <x v="0"/>
  </r>
  <r>
    <x v="2"/>
    <n v="1"/>
    <n v="1"/>
    <x v="4"/>
    <m/>
    <x v="8"/>
  </r>
  <r>
    <x v="68"/>
    <s v="epidermidis"/>
    <n v="0"/>
    <x v="2"/>
    <s v="&lt;=0.1200"/>
    <x v="0"/>
  </r>
  <r>
    <x v="69"/>
    <s v="epidermidis"/>
    <n v="0"/>
    <x v="2"/>
    <s v="&lt;=0.1200"/>
    <x v="0"/>
  </r>
  <r>
    <x v="2"/>
    <n v="1"/>
    <n v="0"/>
    <x v="1"/>
    <m/>
    <x v="1"/>
  </r>
  <r>
    <x v="70"/>
    <s v="epidermidis"/>
    <n v="1"/>
    <x v="2"/>
    <n v="1"/>
    <x v="0"/>
  </r>
  <r>
    <x v="71"/>
    <s v="epidermidis"/>
    <n v="1"/>
    <x v="2"/>
    <n v="0.5"/>
    <x v="0"/>
  </r>
  <r>
    <x v="2"/>
    <n v="1"/>
    <n v="1"/>
    <x v="4"/>
    <m/>
    <x v="6"/>
  </r>
  <r>
    <x v="72"/>
    <s v="epidermidis"/>
    <n v="1"/>
    <x v="2"/>
    <n v="0.25"/>
    <x v="0"/>
  </r>
  <r>
    <x v="73"/>
    <s v="epidermidis"/>
    <n v="1"/>
    <x v="2"/>
    <s v="&lt;=0.1200"/>
    <x v="0"/>
  </r>
  <r>
    <x v="2"/>
    <n v="1"/>
    <n v="1"/>
    <x v="4"/>
    <m/>
    <x v="6"/>
  </r>
  <r>
    <x v="74"/>
    <s v="epidermidis"/>
    <n v="1"/>
    <x v="2"/>
    <n v="0.25"/>
    <x v="0"/>
  </r>
  <r>
    <x v="75"/>
    <s v="epidermidis"/>
    <n v="1"/>
    <x v="2"/>
    <n v="0.25"/>
    <x v="0"/>
  </r>
  <r>
    <x v="2"/>
    <n v="1"/>
    <n v="1"/>
    <x v="4"/>
    <m/>
    <x v="1"/>
  </r>
  <r>
    <x v="76"/>
    <s v="epidermidis"/>
    <n v="1"/>
    <x v="2"/>
    <n v="1"/>
    <x v="0"/>
  </r>
  <r>
    <x v="77"/>
    <s v="epidermidis"/>
    <n v="1"/>
    <x v="2"/>
    <n v="2"/>
    <x v="0"/>
  </r>
  <r>
    <x v="2"/>
    <n v="1"/>
    <n v="1"/>
    <x v="4"/>
    <m/>
    <x v="4"/>
  </r>
  <r>
    <x v="78"/>
    <s v="epidermidis"/>
    <n v="1"/>
    <x v="2"/>
    <s v="&lt;=0.1200"/>
    <x v="0"/>
  </r>
  <r>
    <x v="79"/>
    <s v="epidermidis"/>
    <n v="1"/>
    <x v="2"/>
    <n v="0.25"/>
    <x v="0"/>
  </r>
  <r>
    <x v="2"/>
    <n v="1"/>
    <n v="1"/>
    <x v="4"/>
    <m/>
    <x v="4"/>
  </r>
  <r>
    <x v="80"/>
    <s v="epidermidis"/>
    <n v="1"/>
    <x v="2"/>
    <n v="2"/>
    <x v="0"/>
  </r>
  <r>
    <x v="81"/>
    <s v="epidermidis"/>
    <n v="1"/>
    <x v="2"/>
    <n v="0.25"/>
    <x v="0"/>
  </r>
  <r>
    <x v="2"/>
    <n v="1"/>
    <n v="1"/>
    <x v="4"/>
    <m/>
    <x v="8"/>
  </r>
  <r>
    <x v="82"/>
    <s v="epidermidis"/>
    <n v="1"/>
    <x v="2"/>
    <n v="0.25"/>
    <x v="0"/>
  </r>
  <r>
    <x v="83"/>
    <s v="epidermidis"/>
    <n v="1"/>
    <x v="2"/>
    <n v="1"/>
    <x v="0"/>
  </r>
  <r>
    <x v="2"/>
    <n v="1"/>
    <n v="1"/>
    <x v="4"/>
    <m/>
    <x v="2"/>
  </r>
  <r>
    <x v="84"/>
    <s v="chromogenes"/>
    <n v="1"/>
    <x v="2"/>
    <n v="0.25"/>
    <x v="0"/>
  </r>
  <r>
    <x v="85"/>
    <s v="chromogenes"/>
    <n v="1"/>
    <x v="2"/>
    <n v="0.5"/>
    <x v="0"/>
  </r>
  <r>
    <x v="11"/>
    <n v="1"/>
    <n v="1"/>
    <x v="4"/>
    <m/>
    <x v="4"/>
  </r>
  <r>
    <x v="86"/>
    <s v="epidermidis"/>
    <n v="1"/>
    <x v="2"/>
    <n v="1"/>
    <x v="0"/>
  </r>
  <r>
    <x v="87"/>
    <s v="epidermidis"/>
    <n v="1"/>
    <x v="2"/>
    <n v="0.5"/>
    <x v="0"/>
  </r>
  <r>
    <x v="2"/>
    <n v="1"/>
    <n v="1"/>
    <x v="4"/>
    <m/>
    <x v="6"/>
  </r>
  <r>
    <x v="88"/>
    <s v="epidermidis"/>
    <n v="1"/>
    <x v="2"/>
    <n v="0.5"/>
    <x v="0"/>
  </r>
  <r>
    <x v="89"/>
    <s v="epidermidis"/>
    <n v="1"/>
    <x v="2"/>
    <n v="0.5"/>
    <x v="0"/>
  </r>
  <r>
    <x v="2"/>
    <n v="1"/>
    <n v="1"/>
    <x v="4"/>
    <m/>
    <x v="1"/>
  </r>
  <r>
    <x v="90"/>
    <s v="epidermidis"/>
    <n v="1"/>
    <x v="2"/>
    <s v="&lt;=0.1200"/>
    <x v="0"/>
  </r>
  <r>
    <x v="91"/>
    <s v="epidermidis"/>
    <n v="1"/>
    <x v="2"/>
    <n v="0.25"/>
    <x v="0"/>
  </r>
  <r>
    <x v="2"/>
    <n v="1"/>
    <n v="1"/>
    <x v="4"/>
    <m/>
    <x v="4"/>
  </r>
  <r>
    <x v="92"/>
    <s v="epidermidis"/>
    <n v="0"/>
    <x v="2"/>
    <s v="&lt;=0.1200"/>
    <x v="0"/>
  </r>
  <r>
    <x v="93"/>
    <s v="epidermidis"/>
    <n v="1"/>
    <x v="2"/>
    <n v="0.25"/>
    <x v="0"/>
  </r>
  <r>
    <x v="2"/>
    <n v="1"/>
    <n v="1"/>
    <x v="5"/>
    <m/>
    <x v="4"/>
  </r>
  <r>
    <x v="94"/>
    <s v="epidermidis"/>
    <n v="1"/>
    <x v="2"/>
    <n v="0.5"/>
    <x v="0"/>
  </r>
  <r>
    <x v="95"/>
    <s v="epidermidis"/>
    <n v="1"/>
    <x v="2"/>
    <n v="0.25"/>
    <x v="0"/>
  </r>
  <r>
    <x v="2"/>
    <n v="1"/>
    <n v="1"/>
    <x v="4"/>
    <m/>
    <x v="6"/>
  </r>
  <r>
    <x v="96"/>
    <s v="epidermidis"/>
    <n v="1"/>
    <x v="2"/>
    <n v="1"/>
    <x v="0"/>
  </r>
  <r>
    <x v="97"/>
    <s v="epidermidis"/>
    <n v="1"/>
    <x v="2"/>
    <n v="0.25"/>
    <x v="0"/>
  </r>
  <r>
    <x v="2"/>
    <n v="1"/>
    <n v="1"/>
    <x v="4"/>
    <m/>
    <x v="5"/>
  </r>
  <r>
    <x v="98"/>
    <s v="epidermidis"/>
    <n v="1"/>
    <x v="2"/>
    <n v="0.5"/>
    <x v="0"/>
  </r>
  <r>
    <x v="99"/>
    <s v="epidermidis"/>
    <n v="1"/>
    <x v="2"/>
    <n v="0.5"/>
    <x v="0"/>
  </r>
  <r>
    <x v="2"/>
    <n v="1"/>
    <n v="1"/>
    <x v="4"/>
    <m/>
    <x v="1"/>
  </r>
  <r>
    <x v="100"/>
    <s v="epidermidis"/>
    <n v="1"/>
    <x v="2"/>
    <n v="0.25"/>
    <x v="0"/>
  </r>
  <r>
    <x v="101"/>
    <s v="epidermidis"/>
    <n v="1"/>
    <x v="2"/>
    <s v="&lt;=0.1200"/>
    <x v="0"/>
  </r>
  <r>
    <x v="2"/>
    <n v="1"/>
    <n v="1"/>
    <x v="4"/>
    <m/>
    <x v="6"/>
  </r>
  <r>
    <x v="102"/>
    <s v="epidermidis"/>
    <n v="1"/>
    <x v="2"/>
    <s v="&lt;=0.1200"/>
    <x v="0"/>
  </r>
  <r>
    <x v="103"/>
    <s v="epidermidis"/>
    <n v="1"/>
    <x v="2"/>
    <n v="0.25"/>
    <x v="0"/>
  </r>
  <r>
    <x v="2"/>
    <n v="1"/>
    <n v="1"/>
    <x v="4"/>
    <m/>
    <x v="4"/>
  </r>
  <r>
    <x v="104"/>
    <s v="epidermidis"/>
    <n v="1"/>
    <x v="2"/>
    <n v="0.25"/>
    <x v="0"/>
  </r>
  <r>
    <x v="105"/>
    <s v="epidermidis"/>
    <n v="1"/>
    <x v="2"/>
    <n v="0.25"/>
    <x v="0"/>
  </r>
  <r>
    <x v="2"/>
    <n v="1"/>
    <n v="1"/>
    <x v="4"/>
    <m/>
    <x v="1"/>
  </r>
  <r>
    <x v="106"/>
    <s v="chromogenes"/>
    <n v="1"/>
    <x v="2"/>
    <s v="&lt;=0.1200"/>
    <x v="0"/>
  </r>
  <r>
    <x v="107"/>
    <s v="chromogenes"/>
    <n v="0"/>
    <x v="2"/>
    <s v="&lt;=0.1200"/>
    <x v="0"/>
  </r>
  <r>
    <x v="11"/>
    <n v="1"/>
    <n v="0"/>
    <x v="3"/>
    <m/>
    <x v="1"/>
  </r>
  <r>
    <x v="108"/>
    <s v="epidermidis"/>
    <n v="1"/>
    <x v="2"/>
    <n v="0.5"/>
    <x v="0"/>
  </r>
  <r>
    <x v="109"/>
    <s v="epidermidis"/>
    <n v="1"/>
    <x v="2"/>
    <n v="0.25"/>
    <x v="0"/>
  </r>
  <r>
    <x v="2"/>
    <n v="1"/>
    <n v="1"/>
    <x v="4"/>
    <m/>
    <x v="6"/>
  </r>
  <r>
    <x v="110"/>
    <m/>
    <m/>
    <x v="2"/>
    <m/>
    <x v="0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9">
  <r>
    <x v="0"/>
    <s v="&lt;=2.0000"/>
    <s v="&lt;=1.0000"/>
    <s v="&lt;=0.5000"/>
    <s v="&lt;=32.0000"/>
    <s v="&lt;=1.0000"/>
    <s v="epidermidis"/>
    <n v="1"/>
    <n v="0"/>
    <n v="0"/>
    <n v="0"/>
    <n v="0"/>
    <n v="0"/>
    <n v="0"/>
    <n v="0"/>
    <n v="0"/>
    <n v="0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0"/>
    <s v="&lt;=2.0000"/>
    <s v="&lt;=1.0000"/>
    <s v="&lt;=0.5000"/>
    <s v="&gt;256.0000"/>
    <s v="&lt;=1.0000"/>
    <s v="caprae"/>
    <n v="1"/>
    <n v="0"/>
    <n v="0"/>
    <n v="0"/>
    <n v="0"/>
    <n v="0"/>
    <n v="0"/>
    <n v="0"/>
    <n v="0"/>
    <n v="0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0"/>
    <s v="&lt;=2.0000"/>
    <s v="&lt;=1.0000"/>
    <s v="&lt;=0.5000"/>
    <s v="&lt;=32.0000"/>
    <s v="&lt;=1.0000"/>
    <s v="caprae"/>
    <n v="1"/>
    <n v="0"/>
    <n v="0"/>
    <n v="0"/>
    <n v="0"/>
    <n v="0"/>
    <n v="0"/>
    <n v="0"/>
    <n v="0"/>
    <n v="0"/>
    <n v="0"/>
    <n v="1"/>
    <n v="1"/>
    <x v="0"/>
    <x v="0"/>
    <x v="0"/>
    <n v="0"/>
    <n v="1"/>
    <x v="1"/>
    <x v="0"/>
    <x v="0"/>
    <x v="0"/>
    <x v="0"/>
    <x v="0"/>
    <n v="1"/>
    <n v="1"/>
    <n v="0"/>
    <n v="0"/>
    <n v="0"/>
    <n v="0"/>
    <n v="1"/>
    <n v="0"/>
    <n v="0"/>
    <n v="0"/>
    <n v="0"/>
    <n v="0"/>
    <n v="0"/>
    <n v="0"/>
    <x v="0"/>
    <x v="0"/>
    <n v="0"/>
    <n v="0"/>
  </r>
  <r>
    <x v="0"/>
    <s v="&lt;=2.0000"/>
    <s v="&lt;=1.0000"/>
    <s v="&lt;=0.5000"/>
    <n v="256"/>
    <s v="&lt;=1.0000"/>
    <s v="caprae"/>
    <n v="1"/>
    <n v="0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0"/>
    <s v="&lt;=2.0000"/>
    <s v="&lt;=1.0000"/>
    <s v="&lt;=0.5000"/>
    <s v="&gt;256.0000"/>
    <s v="&lt;=1.0000"/>
    <s v="agnetis"/>
    <n v="1"/>
    <n v="0"/>
    <n v="0"/>
    <n v="0"/>
    <n v="0"/>
    <n v="0"/>
    <n v="0"/>
    <n v="0"/>
    <n v="0"/>
    <n v="0"/>
    <n v="0"/>
    <n v="1"/>
    <n v="0"/>
    <x v="0"/>
    <x v="0"/>
    <x v="0"/>
    <n v="0"/>
    <n v="1"/>
    <x v="0"/>
    <x v="0"/>
    <x v="0"/>
    <x v="0"/>
    <x v="0"/>
    <x v="0"/>
    <n v="0"/>
    <n v="0"/>
    <n v="0"/>
    <n v="0"/>
    <n v="0"/>
    <n v="0"/>
    <n v="0"/>
    <n v="0"/>
    <n v="0"/>
    <n v="1"/>
    <n v="0"/>
    <n v="0"/>
    <n v="0"/>
    <n v="0"/>
    <x v="0"/>
    <x v="0"/>
    <n v="0"/>
    <n v="0"/>
  </r>
  <r>
    <x v="1"/>
    <s v="&lt;=2.0000"/>
    <s v="&lt;=1.0000"/>
    <s v="&lt;=0.5000"/>
    <s v="&gt;256.0000"/>
    <s v="&lt;=1.0000"/>
    <s v="chromogenes"/>
    <n v="1"/>
    <n v="0"/>
    <n v="0"/>
    <n v="0"/>
    <n v="0"/>
    <n v="0"/>
    <n v="0"/>
    <n v="0"/>
    <n v="0"/>
    <n v="1"/>
    <n v="0"/>
    <n v="1"/>
    <n v="0"/>
    <x v="1"/>
    <x v="0"/>
    <x v="0"/>
    <n v="0"/>
    <n v="0"/>
    <x v="0"/>
    <x v="0"/>
    <x v="0"/>
    <x v="0"/>
    <x v="0"/>
    <x v="0"/>
    <n v="0"/>
    <n v="0"/>
    <n v="0"/>
    <n v="0"/>
    <n v="0"/>
    <n v="0"/>
    <n v="1"/>
    <n v="0"/>
    <n v="0"/>
    <n v="1"/>
    <n v="0"/>
    <n v="0"/>
    <n v="0"/>
    <n v="0"/>
    <x v="0"/>
    <x v="0"/>
    <n v="0"/>
    <n v="0"/>
  </r>
  <r>
    <x v="0"/>
    <s v="&lt;=2.0000"/>
    <s v="&lt;=1.0000"/>
    <s v="&lt;=0.5000"/>
    <s v="&lt;=32.0000"/>
    <s v="&lt;=1.0000"/>
    <s v="caprae"/>
    <n v="1"/>
    <n v="0"/>
    <n v="0"/>
    <n v="0"/>
    <n v="0"/>
    <n v="0"/>
    <n v="0"/>
    <n v="0"/>
    <n v="0"/>
    <n v="0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0"/>
    <s v="&lt;=2.0000"/>
    <s v="&lt;=1.0000"/>
    <s v="&lt;=0.5000"/>
    <s v="&lt;=32.0000"/>
    <s v="&lt;=1.0000"/>
    <s v="caprae"/>
    <n v="1"/>
    <n v="0"/>
    <n v="0"/>
    <n v="0"/>
    <n v="0"/>
    <n v="0"/>
    <n v="0"/>
    <n v="0"/>
    <n v="0"/>
    <n v="0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0"/>
    <s v="&lt;=2.0000"/>
    <s v="&lt;=1.0000"/>
    <s v="&lt;=0.5000"/>
    <s v="&lt;=32.0000"/>
    <n v="2"/>
    <s v="epidermidis"/>
    <n v="1"/>
    <n v="0"/>
    <n v="0"/>
    <n v="0"/>
    <n v="0"/>
    <n v="0"/>
    <n v="1"/>
    <n v="1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1"/>
    <n v="0"/>
    <n v="0"/>
    <n v="0"/>
    <n v="0"/>
    <n v="0"/>
    <n v="0"/>
    <n v="0"/>
    <n v="0"/>
    <x v="0"/>
    <x v="0"/>
    <n v="0"/>
    <n v="0"/>
  </r>
  <r>
    <x v="0"/>
    <s v="&lt;=2.0000"/>
    <s v="&lt;=1.0000"/>
    <s v="&lt;=0.5000"/>
    <s v="&gt;256.0000"/>
    <s v="&lt;=1.0000"/>
    <s v="simulans"/>
    <n v="1"/>
    <n v="0"/>
    <n v="0"/>
    <n v="0"/>
    <n v="0"/>
    <n v="0"/>
    <n v="0"/>
    <n v="0"/>
    <n v="0"/>
    <n v="0"/>
    <n v="0"/>
    <n v="1"/>
    <n v="0"/>
    <x v="0"/>
    <x v="0"/>
    <x v="0"/>
    <n v="0"/>
    <n v="0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0"/>
    <s v="&lt;=2.0000"/>
    <s v="&lt;=1.0000"/>
    <s v="&lt;=0.5000"/>
    <s v="&gt;256.0000"/>
    <n v="2"/>
    <s v="simulans"/>
    <n v="1"/>
    <n v="0"/>
    <n v="0"/>
    <n v="0"/>
    <n v="0"/>
    <n v="0"/>
    <n v="0"/>
    <n v="0"/>
    <n v="0"/>
    <n v="0"/>
    <n v="0"/>
    <n v="1"/>
    <n v="0"/>
    <x v="0"/>
    <x v="0"/>
    <x v="0"/>
    <n v="0"/>
    <n v="0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0"/>
    <s v="&lt;=2.0000"/>
    <s v="&lt;=1.0000"/>
    <s v="&lt;=0.5000"/>
    <s v="&gt;256.0000"/>
    <s v="&lt;=1.0000"/>
    <s v="simulans"/>
    <n v="1"/>
    <n v="0"/>
    <n v="0"/>
    <n v="0"/>
    <n v="0"/>
    <n v="0"/>
    <n v="0"/>
    <n v="0"/>
    <n v="0"/>
    <n v="0"/>
    <n v="0"/>
    <n v="1"/>
    <n v="0"/>
    <x v="0"/>
    <x v="0"/>
    <x v="0"/>
    <n v="1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0"/>
    <s v="&lt;=2.0000"/>
    <s v="&lt;=1.0000"/>
    <s v="&lt;=0.5000"/>
    <n v="256"/>
    <s v="&lt;=1.0000"/>
    <s v="caprae"/>
    <n v="1"/>
    <n v="0"/>
    <n v="0"/>
    <n v="0"/>
    <n v="0"/>
    <n v="0"/>
    <n v="0"/>
    <n v="0"/>
    <n v="0"/>
    <n v="0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0"/>
    <s v="&lt;=2.0000"/>
    <s v="&lt;=1.0000"/>
    <s v="&lt;=0.5000"/>
    <s v="&gt;256.0000"/>
    <s v="&lt;=1.0000"/>
    <s v="lugdunensis"/>
    <n v="1"/>
    <n v="0"/>
    <n v="0"/>
    <n v="0"/>
    <n v="0"/>
    <n v="0"/>
    <n v="0"/>
    <n v="0"/>
    <n v="0"/>
    <n v="0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2"/>
    <s v="&lt;=2.0000"/>
    <s v="&lt;=1.0000"/>
    <s v="&lt;=0.5000"/>
    <s v="&lt;=32.0000"/>
    <s v="&lt;=1.0000"/>
    <s v="chromogenes"/>
    <n v="1"/>
    <n v="0"/>
    <n v="0"/>
    <n v="0"/>
    <n v="0"/>
    <n v="0"/>
    <n v="0"/>
    <n v="0"/>
    <n v="0"/>
    <n v="0"/>
    <n v="0"/>
    <n v="1"/>
    <n v="0"/>
    <x v="0"/>
    <x v="0"/>
    <x v="0"/>
    <n v="1"/>
    <n v="0"/>
    <x v="0"/>
    <x v="0"/>
    <x v="0"/>
    <x v="0"/>
    <x v="0"/>
    <x v="0"/>
    <n v="0"/>
    <n v="0"/>
    <n v="0"/>
    <n v="0"/>
    <n v="0"/>
    <n v="0"/>
    <n v="0"/>
    <n v="0"/>
    <n v="0"/>
    <n v="1"/>
    <n v="0"/>
    <n v="0"/>
    <n v="0"/>
    <n v="0"/>
    <x v="0"/>
    <x v="0"/>
    <n v="0"/>
    <n v="0"/>
  </r>
  <r>
    <x v="1"/>
    <s v="&lt;=2.0000"/>
    <s v="&lt;=1.0000"/>
    <s v="&lt;=0.5000"/>
    <n v="128"/>
    <s v="&lt;=1.0000"/>
    <s v="simulans"/>
    <n v="1"/>
    <n v="0"/>
    <n v="0"/>
    <n v="0"/>
    <n v="0"/>
    <n v="0"/>
    <n v="0"/>
    <n v="0"/>
    <n v="0"/>
    <n v="0"/>
    <n v="0"/>
    <n v="1"/>
    <n v="0"/>
    <x v="0"/>
    <x v="0"/>
    <x v="0"/>
    <n v="0"/>
    <n v="0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0"/>
    <s v="&lt;=2.0000"/>
    <s v="&lt;=1.0000"/>
    <s v="&lt;=0.5000"/>
    <s v="&gt;256.0000"/>
    <s v="&lt;=1.0000"/>
    <s v="epidermidis"/>
    <n v="1"/>
    <n v="0"/>
    <n v="0"/>
    <n v="0"/>
    <n v="0"/>
    <n v="0"/>
    <n v="1"/>
    <n v="1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1"/>
    <n v="0"/>
    <n v="0"/>
    <n v="0"/>
    <n v="0"/>
    <n v="0"/>
    <n v="0"/>
    <n v="0"/>
    <n v="0"/>
    <x v="0"/>
    <x v="0"/>
    <n v="0"/>
    <n v="0"/>
  </r>
  <r>
    <x v="0"/>
    <s v="&lt;=2.0000"/>
    <s v="&lt;=1.0000"/>
    <s v="&lt;=0.5000"/>
    <s v="&lt;=32.0000"/>
    <s v="&lt;=1.0000"/>
    <s v="epidermidis"/>
    <n v="1"/>
    <n v="0"/>
    <n v="0"/>
    <n v="0"/>
    <n v="0"/>
    <n v="0"/>
    <n v="1"/>
    <n v="1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1"/>
    <n v="0"/>
    <n v="0"/>
    <n v="0"/>
    <n v="0"/>
    <n v="0"/>
    <n v="0"/>
    <n v="0"/>
    <n v="0"/>
    <x v="0"/>
    <x v="0"/>
    <n v="0"/>
    <n v="0"/>
  </r>
  <r>
    <x v="2"/>
    <s v="&lt;=2.0000"/>
    <s v="&lt;=1.0000"/>
    <s v="&lt;=0.5000"/>
    <s v="&gt;256.0000"/>
    <s v="&lt;=1.0000"/>
    <s v="epidermidis"/>
    <n v="1"/>
    <n v="0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0"/>
    <s v="&lt;=2.0000"/>
    <s v="&lt;=1.0000"/>
    <s v="&lt;=0.5000"/>
    <s v="&gt;256.0000"/>
    <n v="2"/>
    <s v="epidermidis"/>
    <n v="1"/>
    <n v="0"/>
    <n v="0"/>
    <n v="0"/>
    <n v="0"/>
    <n v="0"/>
    <n v="1"/>
    <n v="1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1"/>
    <n v="0"/>
    <n v="0"/>
    <n v="0"/>
    <n v="0"/>
    <n v="0"/>
    <n v="0"/>
    <n v="0"/>
    <n v="0"/>
    <x v="0"/>
    <x v="0"/>
    <n v="0"/>
    <n v="0"/>
  </r>
  <r>
    <x v="0"/>
    <s v="&lt;=2.0000"/>
    <s v="&lt;=1.0000"/>
    <s v="&lt;=0.5000"/>
    <s v="&lt;=32.0000"/>
    <s v="&lt;=1.0000"/>
    <s v="aureus"/>
    <n v="1"/>
    <n v="0"/>
    <n v="1"/>
    <n v="0"/>
    <n v="0"/>
    <n v="0"/>
    <n v="0"/>
    <n v="0"/>
    <n v="0"/>
    <n v="1"/>
    <n v="0"/>
    <n v="1"/>
    <n v="1"/>
    <x v="0"/>
    <x v="0"/>
    <x v="0"/>
    <n v="0"/>
    <n v="0"/>
    <x v="1"/>
    <x v="0"/>
    <x v="0"/>
    <x v="0"/>
    <x v="0"/>
    <x v="0"/>
    <n v="1"/>
    <n v="0"/>
    <n v="0"/>
    <n v="0"/>
    <n v="0"/>
    <n v="0"/>
    <n v="0"/>
    <n v="0"/>
    <n v="0"/>
    <n v="1"/>
    <n v="0"/>
    <n v="0"/>
    <n v="1"/>
    <n v="0"/>
    <x v="0"/>
    <x v="0"/>
    <n v="0"/>
    <n v="0"/>
  </r>
  <r>
    <x v="0"/>
    <s v="&lt;=2.0000"/>
    <s v="&lt;=1.0000"/>
    <s v="&lt;=0.5000"/>
    <s v="&gt;256.0000"/>
    <n v="2"/>
    <s v="epidermidis"/>
    <n v="1"/>
    <n v="0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0"/>
    <s v="&lt;=2.0000"/>
    <s v="&lt;=1.0000"/>
    <s v="&lt;=0.5000"/>
    <s v="&gt;256.0000"/>
    <n v="2"/>
    <s v="epidermidis"/>
    <n v="1"/>
    <n v="0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0"/>
    <s v="&lt;=2.0000"/>
    <s v="&lt;=1.0000"/>
    <s v="&lt;=0.5000"/>
    <n v="256"/>
    <n v="2"/>
    <s v="epidermidis"/>
    <n v="1"/>
    <n v="0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0"/>
    <s v="&lt;=2.0000"/>
    <s v="&lt;=1.0000"/>
    <s v="&lt;=0.5000"/>
    <s v="&gt;256.0000"/>
    <n v="2"/>
    <s v="epidermidis"/>
    <n v="1"/>
    <n v="0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0"/>
    <s v="&lt;=2.0000"/>
    <s v="&lt;=1.0000"/>
    <s v="&lt;=0.5000"/>
    <n v="128"/>
    <s v="&lt;=1.0000"/>
    <s v="epidermidis"/>
    <n v="1"/>
    <n v="0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0"/>
    <s v="&lt;=2.0000"/>
    <s v="&lt;=1.0000"/>
    <s v="&lt;=0.5000"/>
    <s v="&gt;256.0000"/>
    <n v="2"/>
    <s v="epidermidis"/>
    <n v="1"/>
    <n v="0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0"/>
    <s v="&lt;=2.0000"/>
    <s v="&lt;=1.0000"/>
    <s v="&lt;=0.5000"/>
    <s v="&gt;256.0000"/>
    <n v="2"/>
    <s v="epidermidis"/>
    <n v="1"/>
    <n v="0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0"/>
    <s v="&lt;=2.0000"/>
    <s v="&lt;=1.0000"/>
    <s v="&lt;=0.5000"/>
    <s v="&gt;256.0000"/>
    <n v="2"/>
    <s v="epidermidis"/>
    <n v="1"/>
    <n v="0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0"/>
    <s v="&lt;=2.0000"/>
    <s v="&lt;=1.0000"/>
    <s v="&lt;=0.5000"/>
    <s v="&gt;256.0000"/>
    <n v="2"/>
    <s v="epidermidis"/>
    <n v="1"/>
    <n v="0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0"/>
    <s v="&lt;=2.0000"/>
    <s v="&lt;=1.0000"/>
    <s v="&lt;=0.5000"/>
    <s v="&gt;256.0000"/>
    <n v="2"/>
    <s v="epidermidis"/>
    <n v="1"/>
    <n v="0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1"/>
    <s v="&lt;=2.0000"/>
    <s v="&lt;=1.0000"/>
    <s v="&lt;=0.5000"/>
    <s v="&gt;256.0000"/>
    <n v="2"/>
    <s v="epidermidis"/>
    <n v="1"/>
    <n v="0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0"/>
    <s v="&lt;=2.0000"/>
    <s v="&lt;=1.0000"/>
    <s v="&lt;=0.5000"/>
    <s v="&gt;256.0000"/>
    <n v="2"/>
    <s v="epidermidis"/>
    <n v="1"/>
    <n v="0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0"/>
    <s v="&lt;=2.0000"/>
    <s v="&lt;=1.0000"/>
    <s v="&lt;=0.5000"/>
    <s v="&gt;256.0000"/>
    <n v="2"/>
    <s v="epidermidis"/>
    <n v="1"/>
    <n v="0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0"/>
    <s v="&lt;=2.0000"/>
    <s v="&lt;=1.0000"/>
    <s v="&lt;=0.5000"/>
    <n v="256"/>
    <n v="2"/>
    <s v="epidermidis"/>
    <n v="1"/>
    <n v="0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1"/>
    <n v="0"/>
    <n v="0"/>
    <n v="0"/>
    <n v="0"/>
    <n v="0"/>
    <n v="0"/>
    <x v="0"/>
    <x v="0"/>
    <n v="0"/>
    <n v="0"/>
  </r>
  <r>
    <x v="0"/>
    <s v="&lt;=2.0000"/>
    <s v="&lt;=1.0000"/>
    <s v="&lt;=0.5000"/>
    <s v="&gt;256.0000"/>
    <n v="2"/>
    <s v="epidermidis"/>
    <n v="1"/>
    <n v="0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0"/>
    <s v="&lt;=2.0000"/>
    <s v="&lt;=1.0000"/>
    <s v="&lt;=0.5000"/>
    <s v="&gt;256.0000"/>
    <n v="8"/>
    <s v="epidermidis"/>
    <n v="1"/>
    <n v="0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0"/>
    <s v="&lt;=2.0000"/>
    <s v="&lt;=1.0000"/>
    <s v="&lt;=0.5000"/>
    <s v="&gt;256.0000"/>
    <n v="2"/>
    <s v="epidermidis"/>
    <n v="1"/>
    <n v="0"/>
    <n v="0"/>
    <n v="0"/>
    <n v="0"/>
    <n v="0"/>
    <n v="0"/>
    <n v="0"/>
    <n v="0"/>
    <n v="0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0"/>
    <s v="&lt;=2.0000"/>
    <s v="&lt;=1.0000"/>
    <s v="&lt;=0.5000"/>
    <s v="&gt;256.0000"/>
    <n v="4"/>
    <s v="epidermidis"/>
    <n v="1"/>
    <n v="0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0"/>
    <s v="&lt;=2.0000"/>
    <s v="&lt;=1.0000"/>
    <s v="&lt;=0.5000"/>
    <n v="64"/>
    <n v="2"/>
    <s v="epidermidis"/>
    <n v="1"/>
    <n v="0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0"/>
    <s v="&lt;=2.0000"/>
    <s v="&lt;=1.0000"/>
    <s v="&lt;=0.5000"/>
    <s v="&gt;256.0000"/>
    <n v="2"/>
    <s v="epidermidis"/>
    <n v="1"/>
    <n v="0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0"/>
    <s v="&lt;=2.0000"/>
    <s v="&lt;=1.0000"/>
    <s v="&lt;=0.5000"/>
    <s v="&gt;256.0000"/>
    <n v="2"/>
    <s v="epidermidis"/>
    <n v="1"/>
    <n v="0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0"/>
    <s v="&lt;=2.0000"/>
    <s v="&lt;=1.0000"/>
    <s v="&lt;=0.5000"/>
    <n v="256"/>
    <s v="&lt;=1.0000"/>
    <s v="epidermidis"/>
    <n v="1"/>
    <n v="0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0"/>
    <s v="&lt;=2.0000"/>
    <s v="&lt;=1.0000"/>
    <s v="&lt;=0.5000"/>
    <s v="&gt;256.0000"/>
    <n v="2"/>
    <s v="epidermidis"/>
    <n v="1"/>
    <n v="0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0"/>
    <s v="&lt;=2.0000"/>
    <s v="&lt;=1.0000"/>
    <s v="&lt;=0.5000"/>
    <s v="&gt;256.0000"/>
    <n v="2"/>
    <s v="epidermidis"/>
    <n v="1"/>
    <n v="0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0"/>
    <s v="&lt;=2.0000"/>
    <s v="&lt;=1.0000"/>
    <s v="&lt;=0.5000"/>
    <s v="&lt;=32.0000"/>
    <s v="&lt;=1.0000"/>
    <s v="chromogenes"/>
    <n v="1"/>
    <n v="0"/>
    <n v="0"/>
    <n v="0"/>
    <n v="0"/>
    <n v="0"/>
    <n v="0"/>
    <n v="0"/>
    <n v="0"/>
    <n v="1"/>
    <n v="0"/>
    <n v="1"/>
    <n v="0"/>
    <x v="0"/>
    <x v="0"/>
    <x v="0"/>
    <n v="0"/>
    <n v="0"/>
    <x v="0"/>
    <x v="0"/>
    <x v="0"/>
    <x v="0"/>
    <x v="0"/>
    <x v="0"/>
    <n v="0"/>
    <n v="0"/>
    <n v="0"/>
    <n v="0"/>
    <n v="0"/>
    <n v="0"/>
    <n v="0"/>
    <n v="0"/>
    <n v="0"/>
    <n v="1"/>
    <n v="0"/>
    <n v="0"/>
    <n v="0"/>
    <n v="0"/>
    <x v="0"/>
    <x v="0"/>
    <n v="0"/>
    <n v="0"/>
  </r>
  <r>
    <x v="0"/>
    <s v="&lt;=2.0000"/>
    <s v="&lt;=1.0000"/>
    <s v="&lt;=0.5000"/>
    <s v="&gt;256.0000"/>
    <n v="4"/>
    <s v="epidermidis"/>
    <n v="1"/>
    <n v="0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0"/>
    <s v="&lt;=2.0000"/>
    <s v="&lt;=1.0000"/>
    <s v="&lt;=0.5000"/>
    <s v="&lt;=32.0000"/>
    <s v="&lt;=1.0000"/>
    <s v="haemolyticus"/>
    <n v="1"/>
    <n v="0"/>
    <n v="0"/>
    <n v="0"/>
    <n v="0"/>
    <n v="0"/>
    <n v="0"/>
    <n v="0"/>
    <n v="0"/>
    <n v="0"/>
    <n v="0"/>
    <n v="1"/>
    <n v="1"/>
    <x v="0"/>
    <x v="0"/>
    <x v="0"/>
    <n v="0"/>
    <n v="0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0"/>
    <s v="&lt;=2.0000"/>
    <s v="&lt;=1.0000"/>
    <s v="&lt;=0.5000"/>
    <n v="256"/>
    <n v="2"/>
    <s v="epidermidis"/>
    <n v="1"/>
    <n v="0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0"/>
    <s v="&lt;=2.0000"/>
    <s v="&lt;=1.0000"/>
    <s v="&lt;=0.5000"/>
    <s v="&gt;256.0000"/>
    <n v="2"/>
    <s v="epidermidis"/>
    <n v="1"/>
    <n v="0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2"/>
    <s v="&lt;=2.0000"/>
    <s v="&lt;=1.0000"/>
    <s v="&gt;4.0000"/>
    <s v="&lt;=32.0000"/>
    <s v="&lt;=1.0000"/>
    <s v="epidermidis"/>
    <n v="1"/>
    <n v="0"/>
    <n v="0"/>
    <n v="0"/>
    <n v="0"/>
    <n v="0"/>
    <n v="0"/>
    <n v="0"/>
    <n v="0"/>
    <n v="0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0"/>
    <s v="&lt;=2.0000"/>
    <s v="&lt;=1.0000"/>
    <s v="&lt;=0.5000"/>
    <n v="256"/>
    <n v="2"/>
    <s v="epidermidis"/>
    <n v="1"/>
    <n v="0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0"/>
    <s v="&lt;=2.0000"/>
    <s v="&lt;=1.0000"/>
    <s v="&lt;=0.5000"/>
    <s v="&gt;256.0000"/>
    <n v="2"/>
    <s v="epidermidis"/>
    <n v="1"/>
    <n v="0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0"/>
    <s v="&lt;=2.0000"/>
    <s v="&lt;=1.0000"/>
    <s v="&lt;=0.5000"/>
    <s v="&gt;256.0000"/>
    <n v="2"/>
    <s v="epidermidis"/>
    <n v="1"/>
    <n v="0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0"/>
    <s v="&lt;=2.0000"/>
    <s v="&lt;=1.0000"/>
    <s v="&lt;=0.5000"/>
    <s v="&gt;256.0000"/>
    <n v="2"/>
    <s v="epidermidis"/>
    <n v="1"/>
    <n v="0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0"/>
    <s v="&lt;=2.0000"/>
    <s v="&lt;=1.0000"/>
    <s v="&lt;=0.5000"/>
    <s v="&gt;256.0000"/>
    <n v="2"/>
    <s v="epidermidis"/>
    <n v="1"/>
    <n v="0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0"/>
    <s v="&lt;=2.0000"/>
    <s v="&lt;=1.0000"/>
    <s v="&lt;=0.5000"/>
    <s v="&gt;256.0000"/>
    <n v="2"/>
    <s v="epidermidis"/>
    <n v="1"/>
    <n v="0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1"/>
    <s v="&lt;=2.0000"/>
    <s v="&lt;=1.0000"/>
    <s v="&gt;4.0000"/>
    <s v="&lt;=32.0000"/>
    <s v="&gt;8.0000"/>
    <s v="chromogenes"/>
    <n v="1"/>
    <n v="0"/>
    <n v="0"/>
    <n v="0"/>
    <n v="0"/>
    <n v="1"/>
    <n v="0"/>
    <n v="0"/>
    <n v="0"/>
    <n v="1"/>
    <n v="0"/>
    <n v="1"/>
    <n v="0"/>
    <x v="0"/>
    <x v="0"/>
    <x v="1"/>
    <n v="1"/>
    <n v="1"/>
    <x v="0"/>
    <x v="0"/>
    <x v="0"/>
    <x v="0"/>
    <x v="0"/>
    <x v="0"/>
    <n v="0"/>
    <n v="0"/>
    <n v="0"/>
    <n v="0"/>
    <n v="0"/>
    <n v="0"/>
    <n v="0"/>
    <n v="0"/>
    <n v="0"/>
    <n v="1"/>
    <n v="0"/>
    <n v="1"/>
    <n v="0"/>
    <n v="0"/>
    <x v="0"/>
    <x v="0"/>
    <n v="0"/>
    <n v="0"/>
  </r>
  <r>
    <x v="0"/>
    <s v="&lt;=2.0000"/>
    <s v="&lt;=1.0000"/>
    <s v="&lt;=0.5000"/>
    <s v="&gt;256.0000"/>
    <n v="2"/>
    <s v="epidermidis"/>
    <n v="1"/>
    <n v="0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0"/>
    <s v="&lt;=2.0000"/>
    <s v="&lt;=1.0000"/>
    <n v="1"/>
    <s v="&gt;256.0000"/>
    <s v="&lt;=1.0000"/>
    <s v="epidermidis"/>
    <n v="1"/>
    <n v="0"/>
    <n v="0"/>
    <n v="0"/>
    <n v="0"/>
    <n v="0"/>
    <n v="0"/>
    <n v="0"/>
    <n v="0"/>
    <n v="0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0"/>
    <s v="&lt;=2.0000"/>
    <s v="&lt;=1.0000"/>
    <s v="&lt;=0.5000"/>
    <s v="&gt;256.0000"/>
    <s v="&lt;=1.0000"/>
    <s v="chromogenes"/>
    <n v="1"/>
    <n v="0"/>
    <n v="0"/>
    <n v="0"/>
    <n v="0"/>
    <n v="0"/>
    <n v="0"/>
    <n v="0"/>
    <n v="0"/>
    <n v="1"/>
    <n v="0"/>
    <n v="1"/>
    <n v="0"/>
    <x v="0"/>
    <x v="0"/>
    <x v="0"/>
    <n v="0"/>
    <n v="0"/>
    <x v="0"/>
    <x v="0"/>
    <x v="0"/>
    <x v="0"/>
    <x v="0"/>
    <x v="0"/>
    <n v="0"/>
    <n v="0"/>
    <n v="0"/>
    <n v="0"/>
    <n v="0"/>
    <n v="0"/>
    <n v="0"/>
    <n v="0"/>
    <n v="0"/>
    <n v="1"/>
    <n v="0"/>
    <n v="0"/>
    <n v="0"/>
    <n v="0"/>
    <x v="0"/>
    <x v="0"/>
    <n v="0"/>
    <n v="0"/>
  </r>
  <r>
    <x v="1"/>
    <s v="&lt;=2.0000"/>
    <s v="&lt;=1.0000"/>
    <s v="&lt;=0.5000"/>
    <s v="&gt;256.0000"/>
    <s v="&lt;=1.0000"/>
    <s v="simulans"/>
    <n v="1"/>
    <n v="0"/>
    <n v="0"/>
    <n v="0"/>
    <n v="0"/>
    <n v="0"/>
    <n v="0"/>
    <n v="0"/>
    <n v="0"/>
    <n v="0"/>
    <n v="0"/>
    <n v="1"/>
    <n v="0"/>
    <x v="1"/>
    <x v="0"/>
    <x v="0"/>
    <n v="0"/>
    <n v="0"/>
    <x v="0"/>
    <x v="0"/>
    <x v="0"/>
    <x v="0"/>
    <x v="0"/>
    <x v="0"/>
    <n v="1"/>
    <n v="0"/>
    <n v="0"/>
    <n v="0"/>
    <n v="0"/>
    <n v="0"/>
    <n v="1"/>
    <n v="0"/>
    <n v="0"/>
    <n v="0"/>
    <n v="0"/>
    <n v="0"/>
    <n v="0"/>
    <n v="0"/>
    <x v="0"/>
    <x v="0"/>
    <n v="0"/>
    <n v="0"/>
  </r>
  <r>
    <x v="0"/>
    <s v="&lt;=2.0000"/>
    <s v="&lt;=1.0000"/>
    <s v="&lt;=0.5000"/>
    <s v="&lt;=32.0000"/>
    <s v="&lt;=1.0000"/>
    <s v="epidermidis"/>
    <n v="1"/>
    <n v="0"/>
    <n v="0"/>
    <n v="0"/>
    <n v="0"/>
    <n v="0"/>
    <n v="0"/>
    <n v="0"/>
    <n v="0"/>
    <n v="0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2"/>
    <s v="&lt;=2.0000"/>
    <s v="&lt;=1.0000"/>
    <n v="2"/>
    <s v="&gt;256.0000"/>
    <s v="&gt;8.0000"/>
    <s v="simulans"/>
    <n v="1"/>
    <n v="0"/>
    <n v="0"/>
    <n v="0"/>
    <n v="0"/>
    <n v="0"/>
    <n v="0"/>
    <n v="0"/>
    <n v="0"/>
    <n v="0"/>
    <n v="0"/>
    <n v="1"/>
    <n v="0"/>
    <x v="0"/>
    <x v="0"/>
    <x v="0"/>
    <n v="0"/>
    <n v="0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0"/>
    <s v="&lt;=2.0000"/>
    <s v="&lt;=1.0000"/>
    <s v="&lt;=0.5000"/>
    <s v="&gt;256.0000"/>
    <s v="&lt;=1.0000"/>
    <s v="simulans"/>
    <n v="1"/>
    <n v="0"/>
    <n v="0"/>
    <n v="0"/>
    <n v="0"/>
    <n v="0"/>
    <n v="0"/>
    <n v="0"/>
    <n v="0"/>
    <n v="0"/>
    <n v="0"/>
    <n v="1"/>
    <n v="0"/>
    <x v="0"/>
    <x v="0"/>
    <x v="0"/>
    <n v="0"/>
    <n v="0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0"/>
    <s v="&lt;=2.0000"/>
    <s v="&lt;=1.0000"/>
    <s v="&lt;=0.5000"/>
    <s v="&lt;=32.0000"/>
    <s v="&lt;=1.0000"/>
    <s v="caprae"/>
    <n v="1"/>
    <n v="0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0"/>
    <s v="&lt;=2.0000"/>
    <s v="&lt;=1.0000"/>
    <s v="&lt;=0.5000"/>
    <s v="&gt;256.0000"/>
    <n v="2"/>
    <s v="caprae"/>
    <n v="1"/>
    <n v="0"/>
    <n v="0"/>
    <n v="0"/>
    <n v="0"/>
    <n v="0"/>
    <n v="0"/>
    <n v="0"/>
    <n v="0"/>
    <n v="0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0"/>
    <s v="&lt;=2.0000"/>
    <s v="&lt;=1.0000"/>
    <s v="&lt;=0.5000"/>
    <s v="&lt;=32.0000"/>
    <s v="&lt;=1.0000"/>
    <s v="simulans"/>
    <n v="1"/>
    <n v="0"/>
    <n v="0"/>
    <n v="0"/>
    <n v="0"/>
    <n v="0"/>
    <n v="0"/>
    <n v="0"/>
    <n v="0"/>
    <n v="0"/>
    <n v="0"/>
    <n v="1"/>
    <n v="0"/>
    <x v="0"/>
    <x v="0"/>
    <x v="0"/>
    <n v="0"/>
    <n v="0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0"/>
    <s v="&lt;=2.0000"/>
    <s v="&lt;=1.0000"/>
    <s v="&lt;=0.5000"/>
    <s v="&gt;256.0000"/>
    <s v="&lt;=1.0000"/>
    <s v="caprae"/>
    <n v="1"/>
    <n v="0"/>
    <n v="0"/>
    <n v="0"/>
    <n v="0"/>
    <n v="0"/>
    <n v="0"/>
    <n v="0"/>
    <n v="0"/>
    <n v="0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0"/>
    <s v="&lt;=2.0000"/>
    <s v="&lt;=1.0000"/>
    <s v="&lt;=0.5000"/>
    <s v="&gt;256.0000"/>
    <s v="&lt;=1.0000"/>
    <s v="simulans"/>
    <n v="1"/>
    <n v="0"/>
    <n v="0"/>
    <n v="0"/>
    <n v="0"/>
    <n v="0"/>
    <n v="0"/>
    <n v="0"/>
    <n v="0"/>
    <n v="0"/>
    <n v="0"/>
    <n v="1"/>
    <n v="0"/>
    <x v="0"/>
    <x v="0"/>
    <x v="0"/>
    <n v="0"/>
    <n v="0"/>
    <x v="0"/>
    <x v="0"/>
    <x v="0"/>
    <x v="0"/>
    <x v="0"/>
    <x v="0"/>
    <n v="1"/>
    <n v="0"/>
    <n v="0"/>
    <n v="0"/>
    <n v="0"/>
    <n v="0"/>
    <n v="0"/>
    <n v="0"/>
    <n v="0"/>
    <n v="0"/>
    <n v="0"/>
    <n v="1"/>
    <n v="0"/>
    <n v="0"/>
    <x v="0"/>
    <x v="0"/>
    <n v="0"/>
    <n v="0"/>
  </r>
  <r>
    <x v="0"/>
    <s v="&lt;=2.0000"/>
    <s v="&lt;=1.0000"/>
    <s v="&lt;=0.5000"/>
    <s v="&lt;=32.0000"/>
    <s v="&lt;=1.0000"/>
    <s v="epidermidis"/>
    <n v="1"/>
    <n v="0"/>
    <n v="0"/>
    <n v="0"/>
    <n v="0"/>
    <n v="0"/>
    <n v="0"/>
    <n v="0"/>
    <n v="0"/>
    <n v="0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0"/>
    <s v="&lt;=2.0000"/>
    <s v="&lt;=1.0000"/>
    <s v="&lt;=0.5000"/>
    <s v="&lt;=32.0000"/>
    <s v="&lt;=1.0000"/>
    <s v="caprae"/>
    <n v="1"/>
    <n v="0"/>
    <n v="0"/>
    <n v="0"/>
    <n v="0"/>
    <n v="0"/>
    <n v="0"/>
    <n v="0"/>
    <n v="0"/>
    <n v="0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0"/>
    <s v="&lt;=2.0000"/>
    <s v="&lt;=1.0000"/>
    <s v="&lt;=0.5000"/>
    <s v="&lt;=32.0000"/>
    <s v="&lt;=1.0000"/>
    <s v="epidermidis"/>
    <n v="1"/>
    <n v="0"/>
    <n v="0"/>
    <n v="0"/>
    <n v="0"/>
    <n v="0"/>
    <n v="0"/>
    <n v="0"/>
    <n v="0"/>
    <n v="0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0"/>
    <s v="&lt;=2.0000"/>
    <s v="&lt;=1.0000"/>
    <s v="&lt;=0.5000"/>
    <s v="&lt;=32.0000"/>
    <s v="&lt;=1.0000"/>
    <s v="agnetis"/>
    <n v="1"/>
    <n v="0"/>
    <n v="0"/>
    <n v="0"/>
    <n v="0"/>
    <n v="0"/>
    <n v="0"/>
    <n v="0"/>
    <n v="0"/>
    <n v="0"/>
    <n v="0"/>
    <n v="1"/>
    <n v="0"/>
    <x v="0"/>
    <x v="0"/>
    <x v="0"/>
    <n v="0"/>
    <n v="1"/>
    <x v="0"/>
    <x v="0"/>
    <x v="0"/>
    <x v="0"/>
    <x v="0"/>
    <x v="0"/>
    <n v="0"/>
    <n v="0"/>
    <n v="0"/>
    <n v="0"/>
    <n v="0"/>
    <n v="0"/>
    <n v="0"/>
    <n v="0"/>
    <n v="0"/>
    <n v="1"/>
    <n v="0"/>
    <n v="0"/>
    <n v="0"/>
    <n v="0"/>
    <x v="0"/>
    <x v="0"/>
    <n v="0"/>
    <n v="0"/>
  </r>
  <r>
    <x v="0"/>
    <s v="&lt;=2.0000"/>
    <s v="&lt;=1.0000"/>
    <s v="&lt;=0.5000"/>
    <s v="&gt;256.0000"/>
    <s v="&lt;=1.0000"/>
    <s v="caprae"/>
    <n v="1"/>
    <n v="0"/>
    <n v="0"/>
    <n v="0"/>
    <n v="0"/>
    <n v="0"/>
    <n v="0"/>
    <n v="0"/>
    <n v="0"/>
    <n v="0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1"/>
    <s v="&lt;=2.0000"/>
    <s v="&lt;=1.0000"/>
    <s v="&gt;4.0000"/>
    <s v="&lt;=32.0000"/>
    <s v="&gt;8.0000"/>
    <s v="caprae"/>
    <n v="1"/>
    <n v="0"/>
    <n v="0"/>
    <n v="0"/>
    <n v="0"/>
    <n v="0"/>
    <n v="0"/>
    <n v="0"/>
    <n v="0"/>
    <n v="0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0"/>
    <s v="&lt;=2.0000"/>
    <s v="&lt;=1.0000"/>
    <s v="&lt;=0.5000"/>
    <s v="&gt;256.0000"/>
    <s v="&lt;=1.0000"/>
    <s v="caprae"/>
    <n v="1"/>
    <n v="0"/>
    <n v="0"/>
    <n v="0"/>
    <n v="0"/>
    <n v="0"/>
    <n v="0"/>
    <n v="0"/>
    <n v="0"/>
    <n v="0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1"/>
    <s v="&lt;=2.0000"/>
    <s v="&lt;=1.0000"/>
    <s v="&lt;=0.5000"/>
    <s v="&lt;=32.0000"/>
    <s v="&lt;=1.0000"/>
    <s v="chromogenes"/>
    <n v="1"/>
    <n v="0"/>
    <n v="0"/>
    <n v="0"/>
    <n v="0"/>
    <n v="0"/>
    <n v="0"/>
    <n v="0"/>
    <n v="0"/>
    <n v="1"/>
    <n v="0"/>
    <n v="1"/>
    <n v="0"/>
    <x v="1"/>
    <x v="0"/>
    <x v="0"/>
    <n v="0"/>
    <n v="0"/>
    <x v="0"/>
    <x v="0"/>
    <x v="0"/>
    <x v="0"/>
    <x v="0"/>
    <x v="0"/>
    <n v="0"/>
    <n v="0"/>
    <n v="0"/>
    <n v="0"/>
    <n v="0"/>
    <n v="0"/>
    <n v="1"/>
    <n v="0"/>
    <n v="0"/>
    <n v="1"/>
    <n v="0"/>
    <n v="0"/>
    <n v="0"/>
    <n v="0"/>
    <x v="0"/>
    <x v="0"/>
    <n v="0"/>
    <n v="0"/>
  </r>
  <r>
    <x v="0"/>
    <s v="&lt;=2.0000"/>
    <s v="&lt;=1.0000"/>
    <s v="&lt;=0.5000"/>
    <s v="&gt;256.0000"/>
    <s v="&lt;=1.0000"/>
    <s v="caprae"/>
    <n v="1"/>
    <n v="0"/>
    <n v="0"/>
    <n v="0"/>
    <n v="0"/>
    <n v="0"/>
    <n v="0"/>
    <n v="0"/>
    <n v="0"/>
    <n v="0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0"/>
    <s v="&lt;=2.0000"/>
    <s v="&lt;=1.0000"/>
    <s v="&lt;=0.5000"/>
    <s v="&gt;256.0000"/>
    <s v="&lt;=1.0000"/>
    <s v="caprae"/>
    <n v="1"/>
    <n v="0"/>
    <n v="0"/>
    <n v="0"/>
    <n v="0"/>
    <n v="0"/>
    <n v="0"/>
    <n v="0"/>
    <n v="0"/>
    <n v="0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0"/>
    <s v="&lt;=2.0000"/>
    <s v="&lt;=1.0000"/>
    <s v="&lt;=0.5000"/>
    <s v="&gt;256.0000"/>
    <s v="&lt;=1.0000"/>
    <s v="lugdunensis"/>
    <n v="1"/>
    <n v="0"/>
    <n v="0"/>
    <n v="0"/>
    <n v="0"/>
    <n v="0"/>
    <n v="0"/>
    <n v="0"/>
    <n v="0"/>
    <n v="0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0"/>
    <s v="&lt;=2.0000"/>
    <s v="&lt;=1.0000"/>
    <s v="&lt;=0.5000"/>
    <s v="&gt;256.0000"/>
    <s v="&lt;=1.0000"/>
    <s v="epidermidis"/>
    <n v="1"/>
    <n v="0"/>
    <n v="0"/>
    <n v="0"/>
    <n v="0"/>
    <n v="0"/>
    <n v="1"/>
    <n v="1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1"/>
    <n v="0"/>
    <n v="0"/>
    <n v="0"/>
    <n v="0"/>
    <n v="0"/>
    <n v="0"/>
    <n v="0"/>
    <n v="0"/>
    <x v="0"/>
    <x v="0"/>
    <n v="0"/>
    <n v="0"/>
  </r>
  <r>
    <x v="0"/>
    <s v="&lt;=2.0000"/>
    <s v="&lt;=1.0000"/>
    <s v="&lt;=0.5000"/>
    <s v="&gt;256.0000"/>
    <s v="&lt;=1.0000"/>
    <s v="simulans"/>
    <n v="1"/>
    <n v="0"/>
    <n v="0"/>
    <n v="0"/>
    <n v="0"/>
    <n v="0"/>
    <n v="0"/>
    <n v="0"/>
    <n v="0"/>
    <n v="0"/>
    <n v="0"/>
    <n v="1"/>
    <n v="0"/>
    <x v="0"/>
    <x v="0"/>
    <x v="0"/>
    <n v="0"/>
    <n v="0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0"/>
    <s v="&lt;=2.0000"/>
    <s v="&lt;=1.0000"/>
    <s v="&lt;=0.5000"/>
    <s v="&lt;=32.0000"/>
    <s v="&gt;8.0000"/>
    <s v="simulans"/>
    <n v="1"/>
    <n v="0"/>
    <n v="0"/>
    <n v="0"/>
    <n v="0"/>
    <n v="0"/>
    <n v="0"/>
    <n v="0"/>
    <n v="0"/>
    <n v="0"/>
    <n v="0"/>
    <n v="1"/>
    <n v="0"/>
    <x v="0"/>
    <x v="0"/>
    <x v="0"/>
    <n v="0"/>
    <n v="0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0"/>
    <s v="&lt;=2.0000"/>
    <s v="&lt;=1.0000"/>
    <s v="&lt;=0.5000"/>
    <n v="128"/>
    <s v="&lt;=1.0000"/>
    <s v="lugdunensis"/>
    <n v="1"/>
    <n v="0"/>
    <n v="0"/>
    <n v="0"/>
    <n v="0"/>
    <n v="0"/>
    <n v="0"/>
    <n v="0"/>
    <n v="0"/>
    <n v="0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0"/>
    <s v="&lt;=2.0000"/>
    <s v="&lt;=1.0000"/>
    <s v="&lt;=0.5000"/>
    <s v="&gt;256.0000"/>
    <s v="&lt;=1.0000"/>
    <s v="lugdunensis"/>
    <n v="1"/>
    <n v="0"/>
    <n v="0"/>
    <n v="0"/>
    <n v="0"/>
    <n v="0"/>
    <n v="0"/>
    <n v="0"/>
    <n v="0"/>
    <n v="0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0"/>
    <s v="&lt;=2.0000"/>
    <s v="&lt;=1.0000"/>
    <s v="&lt;=0.5000"/>
    <s v="&gt;256.0000"/>
    <s v="&lt;=1.0000"/>
    <s v="chromogenes"/>
    <n v="1"/>
    <n v="0"/>
    <n v="0"/>
    <n v="0"/>
    <n v="0"/>
    <n v="0"/>
    <n v="0"/>
    <n v="0"/>
    <n v="0"/>
    <n v="0"/>
    <n v="0"/>
    <n v="1"/>
    <n v="0"/>
    <x v="0"/>
    <x v="0"/>
    <x v="0"/>
    <n v="1"/>
    <n v="0"/>
    <x v="0"/>
    <x v="0"/>
    <x v="0"/>
    <x v="0"/>
    <x v="0"/>
    <x v="0"/>
    <n v="0"/>
    <n v="0"/>
    <n v="0"/>
    <n v="0"/>
    <n v="0"/>
    <n v="0"/>
    <n v="0"/>
    <n v="0"/>
    <n v="0"/>
    <n v="1"/>
    <n v="0"/>
    <n v="0"/>
    <n v="0"/>
    <n v="0"/>
    <x v="0"/>
    <x v="0"/>
    <n v="0"/>
    <n v="0"/>
  </r>
  <r>
    <x v="0"/>
    <s v="&lt;=2.0000"/>
    <s v="&lt;=1.0000"/>
    <s v="&lt;=0.5000"/>
    <s v="&gt;256.0000"/>
    <s v="&lt;=1.0000"/>
    <s v="simulans"/>
    <n v="1"/>
    <n v="0"/>
    <n v="0"/>
    <n v="0"/>
    <n v="0"/>
    <n v="0"/>
    <n v="0"/>
    <n v="0"/>
    <n v="0"/>
    <n v="0"/>
    <n v="0"/>
    <n v="1"/>
    <n v="0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0"/>
    <s v="&lt;=2.0000"/>
    <s v="&lt;=1.0000"/>
    <s v="&lt;=0.5000"/>
    <s v="&gt;256.0000"/>
    <s v="&lt;=1.0000"/>
    <s v="epidermidis"/>
    <n v="1"/>
    <n v="0"/>
    <n v="0"/>
    <n v="0"/>
    <n v="0"/>
    <n v="0"/>
    <n v="1"/>
    <n v="1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1"/>
    <n v="0"/>
    <n v="0"/>
    <n v="0"/>
    <n v="0"/>
    <n v="0"/>
    <n v="0"/>
    <n v="0"/>
    <n v="0"/>
    <x v="0"/>
    <x v="0"/>
    <n v="0"/>
    <n v="0"/>
  </r>
  <r>
    <x v="0"/>
    <s v="&lt;=2.0000"/>
    <s v="&lt;=1.0000"/>
    <s v="&lt;=0.5000"/>
    <n v="128"/>
    <n v="2"/>
    <s v="epidermidis"/>
    <n v="1"/>
    <n v="0"/>
    <n v="0"/>
    <n v="0"/>
    <n v="0"/>
    <n v="0"/>
    <n v="1"/>
    <n v="1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1"/>
    <n v="0"/>
    <n v="0"/>
    <n v="0"/>
    <n v="0"/>
    <n v="0"/>
    <n v="0"/>
    <n v="0"/>
    <n v="0"/>
    <x v="0"/>
    <x v="0"/>
    <n v="0"/>
    <n v="0"/>
  </r>
  <r>
    <x v="0"/>
    <s v="&lt;=2.0000"/>
    <s v="&lt;=1.0000"/>
    <s v="&lt;=0.5000"/>
    <s v="&lt;=32.0000"/>
    <s v="&lt;=1.0000"/>
    <s v="epidermidis"/>
    <n v="1"/>
    <n v="0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0"/>
    <s v="&lt;=2.0000"/>
    <s v="&lt;=1.0000"/>
    <s v="&lt;=0.5000"/>
    <s v="&lt;=32.0000"/>
    <s v="&lt;=1.0000"/>
    <s v="epidermidis"/>
    <n v="1"/>
    <n v="0"/>
    <n v="0"/>
    <n v="0"/>
    <n v="0"/>
    <n v="0"/>
    <n v="1"/>
    <n v="1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1"/>
    <n v="0"/>
    <n v="0"/>
    <n v="0"/>
    <n v="0"/>
    <n v="0"/>
    <n v="0"/>
    <n v="0"/>
    <n v="0"/>
    <x v="0"/>
    <x v="0"/>
    <n v="0"/>
    <n v="0"/>
  </r>
  <r>
    <x v="2"/>
    <s v="&lt;=2.0000"/>
    <s v="&lt;=1.0000"/>
    <s v="&lt;=0.5000"/>
    <n v="256"/>
    <s v="&lt;=1.0000"/>
    <s v="chromogenes"/>
    <n v="1"/>
    <n v="0"/>
    <n v="0"/>
    <n v="0"/>
    <n v="0"/>
    <n v="0"/>
    <n v="0"/>
    <n v="0"/>
    <n v="0"/>
    <n v="0"/>
    <n v="0"/>
    <n v="1"/>
    <n v="0"/>
    <x v="0"/>
    <x v="0"/>
    <x v="0"/>
    <n v="0"/>
    <n v="0"/>
    <x v="0"/>
    <x v="0"/>
    <x v="0"/>
    <x v="0"/>
    <x v="0"/>
    <x v="0"/>
    <n v="0"/>
    <n v="0"/>
    <n v="0"/>
    <n v="0"/>
    <n v="0"/>
    <n v="0"/>
    <n v="0"/>
    <n v="0"/>
    <n v="0"/>
    <n v="1"/>
    <n v="0"/>
    <n v="0"/>
    <n v="0"/>
    <n v="0"/>
    <x v="0"/>
    <x v="0"/>
    <n v="0"/>
    <n v="0"/>
  </r>
  <r>
    <x v="0"/>
    <s v="&lt;=2.0000"/>
    <s v="&lt;=1.0000"/>
    <s v="&lt;=0.5000"/>
    <s v="&gt;256.0000"/>
    <n v="2"/>
    <s v="epidermidis"/>
    <n v="1"/>
    <n v="0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0"/>
    <s v="&lt;=2.0000"/>
    <s v="&lt;=1.0000"/>
    <s v="&lt;=0.5000"/>
    <s v="&gt;256.0000"/>
    <n v="2"/>
    <s v="epidermidis"/>
    <n v="1"/>
    <n v="0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0"/>
    <s v="&lt;=2.0000"/>
    <s v="&lt;=1.0000"/>
    <s v="&lt;=0.5000"/>
    <n v="256"/>
    <n v="2"/>
    <s v="epidermidis"/>
    <n v="1"/>
    <n v="0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1"/>
    <s v="&lt;=2.0000"/>
    <s v="&lt;=1.0000"/>
    <s v="&lt;=0.5000"/>
    <n v="128"/>
    <n v="2"/>
    <s v="epidermidis"/>
    <n v="1"/>
    <n v="0"/>
    <n v="0"/>
    <n v="0"/>
    <n v="0"/>
    <n v="0"/>
    <n v="0"/>
    <n v="0"/>
    <n v="0"/>
    <n v="0"/>
    <n v="0"/>
    <n v="1"/>
    <n v="1"/>
    <x v="0"/>
    <x v="0"/>
    <x v="0"/>
    <n v="0"/>
    <n v="1"/>
    <x v="0"/>
    <x v="0"/>
    <x v="0"/>
    <x v="1"/>
    <x v="1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0"/>
    <s v="&lt;=2.0000"/>
    <s v="&lt;=1.0000"/>
    <s v="&lt;=0.5000"/>
    <s v="&gt;256.0000"/>
    <n v="2"/>
    <s v="epidermidis"/>
    <n v="1"/>
    <n v="0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0"/>
    <s v="&lt;=2.0000"/>
    <s v="&lt;=1.0000"/>
    <s v="&lt;=0.5000"/>
    <s v="&gt;256.0000"/>
    <n v="2"/>
    <s v="epidermidis"/>
    <n v="1"/>
    <n v="0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0"/>
    <s v="&lt;=2.0000"/>
    <s v="&lt;=1.0000"/>
    <s v="&lt;=0.5000"/>
    <s v="&gt;256.0000"/>
    <n v="2"/>
    <s v="epidermidis"/>
    <n v="1"/>
    <n v="0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0"/>
    <s v="&lt;=2.0000"/>
    <s v="&lt;=1.0000"/>
    <s v="&lt;=0.5000"/>
    <s v="&gt;256.0000"/>
    <n v="2"/>
    <s v="epidermidis"/>
    <n v="1"/>
    <n v="0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0"/>
    <s v="&lt;=2.0000"/>
    <s v="&lt;=1.0000"/>
    <s v="&lt;=0.5000"/>
    <s v="&gt;256.0000"/>
    <n v="2"/>
    <s v="epidermidis"/>
    <n v="1"/>
    <n v="0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0"/>
    <s v="&lt;=2.0000"/>
    <s v="&lt;=1.0000"/>
    <s v="&lt;=0.5000"/>
    <s v="&gt;256.0000"/>
    <n v="2"/>
    <s v="epidermidis"/>
    <n v="1"/>
    <n v="0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0"/>
    <s v="&lt;=2.0000"/>
    <s v="&lt;=1.0000"/>
    <s v="&lt;=0.5000"/>
    <s v="&gt;256.0000"/>
    <n v="2"/>
    <s v="epidermidis"/>
    <n v="1"/>
    <n v="0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0"/>
    <s v="&lt;=2.0000"/>
    <s v="&lt;=1.0000"/>
    <s v="&lt;=0.5000"/>
    <s v="&gt;256.0000"/>
    <n v="2"/>
    <s v="epidermidis"/>
    <n v="1"/>
    <n v="0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1"/>
    <n v="0"/>
    <n v="0"/>
    <n v="0"/>
    <n v="0"/>
    <n v="0"/>
    <n v="0"/>
    <x v="0"/>
    <x v="0"/>
    <n v="0"/>
    <n v="0"/>
  </r>
  <r>
    <x v="0"/>
    <s v="&lt;=2.0000"/>
    <s v="&lt;=1.0000"/>
    <s v="&lt;=0.5000"/>
    <s v="&gt;256.0000"/>
    <n v="2"/>
    <s v="epidermidis"/>
    <n v="1"/>
    <n v="0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0"/>
    <s v="&lt;=2.0000"/>
    <s v="&lt;=1.0000"/>
    <s v="&lt;=0.5000"/>
    <n v="128"/>
    <n v="2"/>
    <s v="epidermidis"/>
    <n v="1"/>
    <n v="0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0"/>
    <s v="&lt;=2.0000"/>
    <s v="&lt;=1.0000"/>
    <s v="&lt;=0.5000"/>
    <n v="128"/>
    <n v="2"/>
    <s v="epidermidis"/>
    <n v="1"/>
    <n v="0"/>
    <n v="0"/>
    <n v="0"/>
    <n v="0"/>
    <n v="0"/>
    <n v="0"/>
    <n v="0"/>
    <n v="0"/>
    <n v="0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0"/>
    <s v="&lt;=2.0000"/>
    <s v="&lt;=1.0000"/>
    <s v="&lt;=0.5000"/>
    <s v="&gt;256.0000"/>
    <n v="2"/>
    <s v="epidermidis"/>
    <n v="1"/>
    <n v="0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0"/>
    <s v="&lt;=2.0000"/>
    <s v="&lt;=1.0000"/>
    <s v="&lt;=0.5000"/>
    <s v="&gt;256.0000"/>
    <n v="2"/>
    <s v="epidermidis"/>
    <n v="1"/>
    <n v="0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0"/>
    <s v="&lt;=2.0000"/>
    <s v="&lt;=1.0000"/>
    <s v="&lt;=0.5000"/>
    <s v="&gt;256.0000"/>
    <n v="2"/>
    <s v="epidermidis"/>
    <n v="1"/>
    <n v="0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0"/>
    <s v="&lt;=2.0000"/>
    <s v="&lt;=1.0000"/>
    <s v="&lt;=0.5000"/>
    <s v="&gt;256.0000"/>
    <n v="2"/>
    <s v="epidermidis"/>
    <n v="1"/>
    <n v="0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0"/>
    <s v="&lt;=2.0000"/>
    <s v="&lt;=1.0000"/>
    <s v="&lt;=0.5000"/>
    <s v="&gt;256.0000"/>
    <n v="2"/>
    <s v="epidermidis"/>
    <n v="1"/>
    <n v="0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0"/>
    <s v="&lt;=2.0000"/>
    <s v="&lt;=1.0000"/>
    <s v="&lt;=0.5000"/>
    <s v="&gt;256.0000"/>
    <n v="2"/>
    <s v="epidermidis"/>
    <n v="1"/>
    <n v="0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0"/>
    <s v="&lt;=2.0000"/>
    <s v="&lt;=1.0000"/>
    <s v="&lt;=0.5000"/>
    <s v="&gt;256.0000"/>
    <n v="2"/>
    <s v="epidermidis"/>
    <n v="1"/>
    <n v="1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0"/>
    <s v="&lt;=2.0000"/>
    <s v="&lt;=1.0000"/>
    <s v="&lt;=0.5000"/>
    <s v="&gt;256.0000"/>
    <n v="2"/>
    <s v="epidermidis"/>
    <n v="1"/>
    <n v="0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0"/>
    <s v="&lt;=2.0000"/>
    <s v="&lt;=1.0000"/>
    <s v="&lt;=0.5000"/>
    <s v="&lt;=32.0000"/>
    <s v="&lt;=1.0000"/>
    <s v="chromogenes"/>
    <n v="1"/>
    <n v="0"/>
    <n v="0"/>
    <n v="0"/>
    <n v="1"/>
    <n v="0"/>
    <n v="0"/>
    <n v="0"/>
    <n v="0"/>
    <n v="1"/>
    <n v="0"/>
    <n v="1"/>
    <n v="1"/>
    <x v="0"/>
    <x v="0"/>
    <x v="1"/>
    <n v="0"/>
    <n v="1"/>
    <x v="0"/>
    <x v="0"/>
    <x v="0"/>
    <x v="0"/>
    <x v="0"/>
    <x v="0"/>
    <n v="1"/>
    <n v="0"/>
    <n v="0"/>
    <n v="0"/>
    <n v="0"/>
    <n v="0"/>
    <n v="0"/>
    <n v="0"/>
    <n v="0"/>
    <n v="1"/>
    <n v="0"/>
    <n v="0"/>
    <n v="0"/>
    <n v="0"/>
    <x v="0"/>
    <x v="1"/>
    <n v="0"/>
    <n v="0"/>
  </r>
  <r>
    <x v="0"/>
    <s v="&lt;=2.0000"/>
    <s v="&lt;=1.0000"/>
    <s v="&lt;=0.5000"/>
    <s v="&gt;256.0000"/>
    <n v="2"/>
    <s v="epidermidis"/>
    <n v="1"/>
    <n v="0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0"/>
    <s v="&lt;=2.0000"/>
    <s v="&lt;=1.0000"/>
    <s v="&lt;=0.5000"/>
    <s v="&lt;=32.0000"/>
    <s v="&lt;=1.0000"/>
    <s v="chromogenes"/>
    <n v="1"/>
    <n v="0"/>
    <n v="0"/>
    <n v="0"/>
    <n v="0"/>
    <n v="0"/>
    <n v="0"/>
    <n v="0"/>
    <n v="0"/>
    <n v="0"/>
    <n v="0"/>
    <n v="1"/>
    <n v="0"/>
    <x v="0"/>
    <x v="0"/>
    <x v="0"/>
    <n v="0"/>
    <n v="0"/>
    <x v="0"/>
    <x v="0"/>
    <x v="0"/>
    <x v="0"/>
    <x v="0"/>
    <x v="0"/>
    <n v="0"/>
    <n v="0"/>
    <n v="0"/>
    <n v="0"/>
    <n v="0"/>
    <n v="0"/>
    <n v="0"/>
    <n v="0"/>
    <n v="0"/>
    <n v="1"/>
    <n v="0"/>
    <n v="0"/>
    <n v="0"/>
    <n v="0"/>
    <x v="0"/>
    <x v="0"/>
    <n v="0"/>
    <n v="0"/>
  </r>
  <r>
    <x v="0"/>
    <s v="&lt;=2.0000"/>
    <s v="&lt;=1.0000"/>
    <s v="&lt;=0.5000"/>
    <n v="256"/>
    <n v="2"/>
    <s v="epidermidis"/>
    <n v="1"/>
    <n v="0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0"/>
    <s v="&lt;=2.0000"/>
    <s v="&lt;=1.0000"/>
    <s v="&lt;=0.5000"/>
    <s v="&gt;256.0000"/>
    <n v="2"/>
    <s v="epidermidis"/>
    <n v="1"/>
    <n v="0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0"/>
    <s v="&lt;=2.0000"/>
    <s v="&lt;=1.0000"/>
    <s v="&lt;=0.5000"/>
    <s v="&gt;256.0000"/>
    <n v="2"/>
    <s v="epidermidis"/>
    <n v="1"/>
    <n v="0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0"/>
    <s v="&lt;=2.0000"/>
    <s v="&lt;=1.0000"/>
    <s v="&lt;=0.5000"/>
    <s v="&gt;256.0000"/>
    <n v="2"/>
    <s v="epidermidis"/>
    <n v="1"/>
    <n v="0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0"/>
    <s v="&lt;=2.0000"/>
    <s v="&lt;=1.0000"/>
    <s v="&lt;=0.5000"/>
    <s v="&gt;256.0000"/>
    <n v="2"/>
    <s v="epidermidis"/>
    <n v="1"/>
    <n v="0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0"/>
    <s v="&lt;=2.0000"/>
    <s v="&lt;=1.0000"/>
    <s v="&lt;=0.5000"/>
    <s v="&gt;256.0000"/>
    <n v="2"/>
    <s v="epidermidis"/>
    <n v="1"/>
    <n v="0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0"/>
    <s v="&lt;=2.0000"/>
    <s v="&lt;=1.0000"/>
    <s v="&lt;=0.5000"/>
    <s v="&gt;256.0000"/>
    <n v="2"/>
    <s v="epidermidis"/>
    <n v="1"/>
    <n v="0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0"/>
    <s v="&lt;=2.0000"/>
    <s v="&lt;=1.0000"/>
    <s v="&lt;=0.5000"/>
    <s v="&gt;256.0000"/>
    <n v="2"/>
    <s v="epidermidis"/>
    <n v="1"/>
    <n v="0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0"/>
    <s v="&lt;=2.0000"/>
    <s v="&lt;=1.0000"/>
    <s v="&lt;=0.5000"/>
    <s v="&gt;256.0000"/>
    <n v="2"/>
    <s v="epidermidis"/>
    <n v="1"/>
    <n v="0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0"/>
    <s v="&lt;=2.0000"/>
    <s v="&lt;=1.0000"/>
    <n v="2"/>
    <n v="64"/>
    <s v="&lt;=1.0000"/>
    <s v="chromogenes"/>
    <n v="1"/>
    <n v="0"/>
    <n v="0"/>
    <n v="0"/>
    <n v="0"/>
    <n v="1"/>
    <n v="0"/>
    <n v="0"/>
    <n v="0"/>
    <n v="0"/>
    <n v="0"/>
    <n v="1"/>
    <n v="0"/>
    <x v="0"/>
    <x v="0"/>
    <x v="1"/>
    <n v="1"/>
    <n v="0"/>
    <x v="0"/>
    <x v="0"/>
    <x v="0"/>
    <x v="0"/>
    <x v="0"/>
    <x v="0"/>
    <n v="0"/>
    <n v="0"/>
    <n v="0"/>
    <n v="0"/>
    <n v="0"/>
    <n v="0"/>
    <n v="0"/>
    <n v="0"/>
    <n v="0"/>
    <n v="1"/>
    <n v="0"/>
    <n v="1"/>
    <n v="0"/>
    <n v="0"/>
    <x v="0"/>
    <x v="0"/>
    <n v="0"/>
    <n v="0"/>
  </r>
  <r>
    <x v="0"/>
    <s v="&lt;=2.0000"/>
    <s v="&lt;=1.0000"/>
    <s v="&lt;=0.5000"/>
    <s v="&gt;256.0000"/>
    <n v="2"/>
    <s v="epidermidis"/>
    <n v="1"/>
    <n v="0"/>
    <n v="0"/>
    <n v="0"/>
    <n v="0"/>
    <n v="0"/>
    <n v="0"/>
    <n v="1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1"/>
    <n v="0"/>
    <n v="0"/>
    <n v="0"/>
    <n v="0"/>
    <n v="0"/>
    <n v="0"/>
    <n v="0"/>
    <n v="0"/>
    <x v="0"/>
    <x v="0"/>
    <n v="0"/>
    <n v="0"/>
  </r>
  <r>
    <x v="0"/>
    <s v="&lt;=2.0000"/>
    <s v="&lt;=1.0000"/>
    <s v="&lt;=0.5000"/>
    <s v="&gt;256.0000"/>
    <n v="2"/>
    <s v="epidermidis"/>
    <n v="1"/>
    <n v="0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0"/>
    <s v="&lt;=2.0000"/>
    <s v="&lt;=1.0000"/>
    <s v="&lt;=0.5000"/>
    <s v="&gt;256.0000"/>
    <s v="&lt;=1.0000"/>
    <s v="simulans"/>
    <n v="1"/>
    <n v="0"/>
    <n v="0"/>
    <n v="0"/>
    <n v="0"/>
    <n v="0"/>
    <n v="0"/>
    <n v="0"/>
    <n v="0"/>
    <n v="0"/>
    <n v="0"/>
    <n v="1"/>
    <n v="0"/>
    <x v="0"/>
    <x v="0"/>
    <x v="0"/>
    <n v="0"/>
    <n v="0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0"/>
    <s v="&lt;=2.0000"/>
    <s v="&lt;=1.0000"/>
    <s v="&lt;=0.5000"/>
    <s v="&gt;256.0000"/>
    <n v="2"/>
    <s v="caprae"/>
    <n v="1"/>
    <n v="0"/>
    <n v="0"/>
    <n v="0"/>
    <n v="0"/>
    <n v="0"/>
    <n v="0"/>
    <n v="0"/>
    <n v="0"/>
    <n v="0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3"/>
    <n v="4"/>
    <s v="&lt;=1.0000"/>
    <s v="&gt;4.0000"/>
    <s v="&gt;256.0000"/>
    <s v="&gt;8.0000"/>
    <s v="equorum"/>
    <n v="1"/>
    <n v="0"/>
    <n v="0"/>
    <n v="0"/>
    <n v="0"/>
    <n v="0"/>
    <n v="0"/>
    <n v="0"/>
    <n v="0"/>
    <n v="0"/>
    <n v="0"/>
    <n v="1"/>
    <n v="1"/>
    <x v="0"/>
    <x v="0"/>
    <x v="0"/>
    <n v="0"/>
    <n v="1"/>
    <x v="0"/>
    <x v="0"/>
    <x v="0"/>
    <x v="1"/>
    <x v="1"/>
    <x v="0"/>
    <n v="1"/>
    <n v="0"/>
    <n v="0"/>
    <n v="0"/>
    <n v="0"/>
    <n v="0"/>
    <n v="0"/>
    <n v="0"/>
    <n v="0"/>
    <n v="0"/>
    <n v="1"/>
    <n v="0"/>
    <n v="0"/>
    <n v="0"/>
    <x v="0"/>
    <x v="0"/>
    <n v="0"/>
    <n v="0"/>
  </r>
  <r>
    <x v="0"/>
    <s v="&lt;=2.0000"/>
    <s v="&lt;=1.0000"/>
    <s v="&lt;=0.5000"/>
    <s v="&lt;=32.0000"/>
    <s v="&lt;=1.0000"/>
    <s v="caprae"/>
    <n v="1"/>
    <n v="0"/>
    <n v="0"/>
    <n v="0"/>
    <n v="0"/>
    <n v="0"/>
    <n v="0"/>
    <n v="0"/>
    <n v="0"/>
    <n v="0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0"/>
    <s v="&lt;=2.0000"/>
    <s v="&lt;=1.0000"/>
    <s v="&lt;=0.5000"/>
    <s v="&gt;256.0000"/>
    <s v="&lt;=1.0000"/>
    <s v="simulans"/>
    <n v="1"/>
    <n v="0"/>
    <n v="0"/>
    <n v="0"/>
    <n v="0"/>
    <n v="0"/>
    <n v="0"/>
    <n v="0"/>
    <n v="0"/>
    <n v="0"/>
    <n v="0"/>
    <n v="1"/>
    <n v="0"/>
    <x v="0"/>
    <x v="0"/>
    <x v="0"/>
    <n v="0"/>
    <n v="0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0"/>
    <s v="&lt;=2.0000"/>
    <s v="&lt;=1.0000"/>
    <s v="&lt;=0.5000"/>
    <s v="&gt;256.0000"/>
    <s v="&lt;=1.0000"/>
    <s v="caprae"/>
    <n v="1"/>
    <n v="0"/>
    <n v="0"/>
    <n v="0"/>
    <n v="0"/>
    <n v="0"/>
    <n v="0"/>
    <n v="0"/>
    <n v="0"/>
    <n v="0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4"/>
    <s v="&lt;=2.0000"/>
    <s v="&lt;=1.0000"/>
    <s v="&lt;=0.5000"/>
    <s v="&lt;=32.0000"/>
    <s v="&lt;=1.0000"/>
    <s v="caprae"/>
    <n v="1"/>
    <n v="0"/>
    <n v="0"/>
    <n v="0"/>
    <n v="0"/>
    <n v="0"/>
    <n v="0"/>
    <n v="0"/>
    <n v="0"/>
    <n v="0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0"/>
    <s v="&lt;=2.0000"/>
    <s v="&lt;=1.0000"/>
    <s v="&lt;=0.5000"/>
    <s v="&lt;=32.0000"/>
    <s v="&lt;=1.0000"/>
    <s v="equorum"/>
    <n v="1"/>
    <n v="0"/>
    <n v="0"/>
    <n v="0"/>
    <n v="0"/>
    <n v="0"/>
    <n v="0"/>
    <n v="0"/>
    <n v="0"/>
    <n v="0"/>
    <n v="0"/>
    <n v="1"/>
    <n v="1"/>
    <x v="0"/>
    <x v="0"/>
    <x v="0"/>
    <n v="0"/>
    <n v="0"/>
    <x v="0"/>
    <x v="0"/>
    <x v="0"/>
    <x v="1"/>
    <x v="1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3"/>
    <s v="&lt;=2.0000"/>
    <s v="&lt;=1.0000"/>
    <s v="&lt;=0.5000"/>
    <s v="&lt;=32.0000"/>
    <s v="&gt;8.0000"/>
    <s v="caprae"/>
    <n v="1"/>
    <n v="0"/>
    <n v="0"/>
    <n v="0"/>
    <n v="0"/>
    <n v="0"/>
    <n v="0"/>
    <n v="0"/>
    <n v="0"/>
    <n v="0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1"/>
    <n v="0"/>
    <n v="0"/>
    <n v="0"/>
    <x v="0"/>
    <x v="0"/>
    <n v="0"/>
    <n v="0"/>
  </r>
  <r>
    <x v="0"/>
    <s v="&lt;=2.0000"/>
    <s v="&lt;=1.0000"/>
    <s v="&lt;=0.5000"/>
    <s v="&gt;256.0000"/>
    <s v="&gt;8.0000"/>
    <s v="simulans"/>
    <n v="1"/>
    <n v="0"/>
    <n v="0"/>
    <n v="0"/>
    <n v="0"/>
    <n v="0"/>
    <n v="0"/>
    <n v="0"/>
    <n v="0"/>
    <n v="0"/>
    <n v="0"/>
    <n v="1"/>
    <n v="0"/>
    <x v="0"/>
    <x v="0"/>
    <x v="0"/>
    <n v="0"/>
    <n v="0"/>
    <x v="0"/>
    <x v="0"/>
    <x v="0"/>
    <x v="0"/>
    <x v="0"/>
    <x v="0"/>
    <n v="1"/>
    <n v="0"/>
    <n v="0"/>
    <n v="0"/>
    <n v="0"/>
    <n v="0"/>
    <n v="0"/>
    <n v="0"/>
    <n v="0"/>
    <n v="0"/>
    <n v="0"/>
    <n v="1"/>
    <n v="0"/>
    <n v="0"/>
    <x v="0"/>
    <x v="0"/>
    <n v="0"/>
    <n v="0"/>
  </r>
  <r>
    <x v="2"/>
    <s v="&lt;=2.0000"/>
    <s v="&lt;=1.0000"/>
    <s v="&lt;=0.5000"/>
    <n v="128"/>
    <s v="&gt;8.0000"/>
    <s v="caprae"/>
    <n v="1"/>
    <n v="0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0"/>
    <s v="&lt;=2.0000"/>
    <s v="&lt;=1.0000"/>
    <s v="&lt;=0.5000"/>
    <s v="&lt;=32.0000"/>
    <s v="&lt;=1.0000"/>
    <s v="epidermidis"/>
    <n v="1"/>
    <n v="0"/>
    <n v="0"/>
    <n v="0"/>
    <n v="0"/>
    <n v="0"/>
    <n v="0"/>
    <n v="0"/>
    <n v="0"/>
    <n v="0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0"/>
    <s v="&lt;=2.0000"/>
    <s v="&lt;=1.0000"/>
    <s v="&lt;=0.5000"/>
    <n v="256"/>
    <s v="&lt;=1.0000"/>
    <s v="caprae"/>
    <n v="1"/>
    <n v="0"/>
    <n v="0"/>
    <n v="0"/>
    <n v="0"/>
    <n v="0"/>
    <n v="0"/>
    <n v="0"/>
    <n v="0"/>
    <n v="0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0"/>
    <s v="&lt;=2.0000"/>
    <s v="&lt;=1.0000"/>
    <s v="&lt;=0.5000"/>
    <s v="&gt;256.0000"/>
    <s v="&lt;=1.0000"/>
    <s v="caprae"/>
    <n v="1"/>
    <n v="0"/>
    <n v="0"/>
    <n v="0"/>
    <n v="0"/>
    <n v="0"/>
    <n v="0"/>
    <n v="0"/>
    <n v="0"/>
    <n v="0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0"/>
    <s v="&lt;=2.0000"/>
    <s v="&lt;=1.0000"/>
    <s v="&lt;=0.5000"/>
    <s v="&lt;=32.0000"/>
    <s v="&lt;=1.0000"/>
    <s v="epidermidis"/>
    <n v="1"/>
    <n v="0"/>
    <n v="0"/>
    <n v="0"/>
    <n v="0"/>
    <n v="0"/>
    <n v="0"/>
    <n v="0"/>
    <n v="0"/>
    <n v="0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2"/>
    <s v="&lt;=2.0000"/>
    <s v="&lt;=1.0000"/>
    <s v="&lt;=0.5000"/>
    <s v="&lt;=32.0000"/>
    <s v="&lt;=1.0000"/>
    <s v="caprae"/>
    <n v="1"/>
    <n v="0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0"/>
    <s v="&lt;=2.0000"/>
    <s v="&lt;=1.0000"/>
    <s v="&lt;=0.5000"/>
    <n v="64"/>
    <s v="&lt;=1.0000"/>
    <s v="auricularis"/>
    <n v="1"/>
    <n v="0"/>
    <n v="0"/>
    <n v="0"/>
    <n v="0"/>
    <n v="0"/>
    <n v="0"/>
    <n v="0"/>
    <n v="0"/>
    <n v="0"/>
    <n v="0"/>
    <n v="1"/>
    <n v="0"/>
    <x v="0"/>
    <x v="0"/>
    <x v="0"/>
    <n v="0"/>
    <n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3"/>
    <s v="&lt;=2.0000"/>
    <s v="&lt;=1.0000"/>
    <s v="&lt;=0.5000"/>
    <s v="&lt;=32.0000"/>
    <n v="4"/>
    <s v="rostri"/>
    <n v="1"/>
    <n v="0"/>
    <n v="0"/>
    <n v="0"/>
    <n v="0"/>
    <n v="0"/>
    <n v="0"/>
    <n v="0"/>
    <n v="0"/>
    <n v="0"/>
    <n v="0"/>
    <n v="1"/>
    <n v="0"/>
    <x v="0"/>
    <x v="0"/>
    <x v="0"/>
    <n v="0"/>
    <n v="0"/>
    <x v="0"/>
    <x v="0"/>
    <x v="0"/>
    <x v="0"/>
    <x v="0"/>
    <x v="0"/>
    <n v="0"/>
    <n v="0"/>
    <n v="0"/>
    <n v="0"/>
    <n v="0"/>
    <n v="0"/>
    <n v="0"/>
    <n v="0"/>
    <n v="0"/>
    <n v="1"/>
    <n v="0"/>
    <n v="0"/>
    <n v="1"/>
    <n v="0"/>
    <x v="0"/>
    <x v="0"/>
    <n v="0"/>
    <n v="0"/>
  </r>
  <r>
    <x v="0"/>
    <s v="&lt;=2.0000"/>
    <s v="&lt;=1.0000"/>
    <s v="&lt;=0.5000"/>
    <s v="&gt;256.0000"/>
    <s v="&lt;=1.0000"/>
    <s v="simulans"/>
    <n v="1"/>
    <n v="0"/>
    <n v="0"/>
    <n v="0"/>
    <n v="0"/>
    <n v="0"/>
    <n v="0"/>
    <n v="0"/>
    <n v="0"/>
    <n v="0"/>
    <n v="0"/>
    <n v="1"/>
    <n v="0"/>
    <x v="0"/>
    <x v="0"/>
    <x v="0"/>
    <n v="0"/>
    <n v="0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0"/>
    <s v="&lt;=2.0000"/>
    <s v="&lt;=1.0000"/>
    <s v="&lt;=0.5000"/>
    <s v="&lt;=32.0000"/>
    <s v="&lt;=1.0000"/>
    <s v="auricularis"/>
    <n v="1"/>
    <n v="0"/>
    <n v="0"/>
    <n v="0"/>
    <n v="0"/>
    <n v="0"/>
    <n v="0"/>
    <n v="0"/>
    <n v="0"/>
    <n v="0"/>
    <n v="0"/>
    <n v="1"/>
    <n v="0"/>
    <x v="0"/>
    <x v="0"/>
    <x v="0"/>
    <n v="0"/>
    <n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0"/>
    <s v="&lt;=2.0000"/>
    <s v="&lt;=1.0000"/>
    <s v="&lt;=0.5000"/>
    <s v="&gt;256.0000"/>
    <s v="&lt;=1.0000"/>
    <s v="lugdunensis"/>
    <n v="1"/>
    <n v="0"/>
    <n v="0"/>
    <n v="0"/>
    <n v="0"/>
    <n v="0"/>
    <n v="0"/>
    <n v="0"/>
    <n v="0"/>
    <n v="0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0"/>
    <s v="&lt;=2.0000"/>
    <s v="&lt;=1.0000"/>
    <s v="&lt;=0.5000"/>
    <s v="&lt;=32.0000"/>
    <s v="&lt;=1.0000"/>
    <s v="petrasii"/>
    <n v="1"/>
    <n v="0"/>
    <n v="0"/>
    <n v="0"/>
    <n v="0"/>
    <n v="0"/>
    <n v="0"/>
    <n v="0"/>
    <n v="0"/>
    <n v="0"/>
    <n v="0"/>
    <n v="1"/>
    <n v="1"/>
    <x v="0"/>
    <x v="0"/>
    <x v="0"/>
    <n v="0"/>
    <n v="0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0"/>
    <s v="&lt;=2.0000"/>
    <s v="&lt;=1.0000"/>
    <s v="&lt;=0.5000"/>
    <s v="&gt;256.0000"/>
    <s v="&lt;=1.0000"/>
    <s v="simulans"/>
    <n v="1"/>
    <n v="0"/>
    <n v="0"/>
    <n v="0"/>
    <n v="0"/>
    <n v="0"/>
    <n v="0"/>
    <n v="0"/>
    <n v="0"/>
    <n v="0"/>
    <n v="0"/>
    <n v="1"/>
    <n v="0"/>
    <x v="0"/>
    <x v="0"/>
    <x v="0"/>
    <n v="0"/>
    <n v="0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0"/>
    <s v="&lt;=2.0000"/>
    <s v="&lt;=1.0000"/>
    <s v="&lt;=0.5000"/>
    <s v="&gt;256.0000"/>
    <s v="&lt;=1.0000"/>
    <s v="caprae"/>
    <n v="1"/>
    <n v="0"/>
    <n v="0"/>
    <n v="0"/>
    <n v="0"/>
    <n v="0"/>
    <n v="0"/>
    <n v="0"/>
    <n v="0"/>
    <n v="0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0"/>
    <s v="&lt;=2.0000"/>
    <s v="&lt;=1.0000"/>
    <s v="&lt;=0.5000"/>
    <s v="&gt;256.0000"/>
    <n v="4"/>
    <s v="simulans"/>
    <n v="1"/>
    <n v="0"/>
    <n v="0"/>
    <n v="0"/>
    <n v="0"/>
    <n v="0"/>
    <n v="0"/>
    <n v="0"/>
    <n v="0"/>
    <n v="0"/>
    <n v="0"/>
    <n v="1"/>
    <n v="0"/>
    <x v="0"/>
    <x v="0"/>
    <x v="0"/>
    <n v="0"/>
    <n v="0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0"/>
    <s v="&lt;=2.0000"/>
    <s v="&lt;=1.0000"/>
    <s v="&lt;=0.5000"/>
    <s v="&lt;=32.0000"/>
    <s v="&lt;=1.0000"/>
    <s v="caprae"/>
    <n v="1"/>
    <n v="0"/>
    <n v="0"/>
    <n v="0"/>
    <n v="0"/>
    <n v="0"/>
    <n v="0"/>
    <n v="0"/>
    <n v="0"/>
    <n v="0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1"/>
    <s v="&lt;=2.0000"/>
    <s v="&lt;=1.0000"/>
    <s v="&lt;=0.5000"/>
    <s v="&lt;=32.0000"/>
    <s v="&lt;=1.0000"/>
    <s v="xylosus"/>
    <n v="1"/>
    <n v="0"/>
    <n v="0"/>
    <n v="0"/>
    <n v="0"/>
    <n v="0"/>
    <n v="0"/>
    <n v="0"/>
    <n v="0"/>
    <n v="0"/>
    <n v="0"/>
    <n v="1"/>
    <n v="1"/>
    <x v="0"/>
    <x v="0"/>
    <x v="0"/>
    <n v="0"/>
    <n v="1"/>
    <x v="0"/>
    <x v="0"/>
    <x v="0"/>
    <x v="1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0"/>
    <s v="&lt;=2.0000"/>
    <s v="&lt;=1.0000"/>
    <s v="&lt;=0.5000"/>
    <s v="&lt;=32.0000"/>
    <s v="&lt;=1.0000"/>
    <s v="ureilyticus"/>
    <n v="1"/>
    <n v="0"/>
    <n v="0"/>
    <n v="0"/>
    <n v="0"/>
    <n v="0"/>
    <n v="0"/>
    <n v="0"/>
    <n v="0"/>
    <n v="0"/>
    <n v="0"/>
    <n v="1"/>
    <n v="1"/>
    <x v="0"/>
    <x v="0"/>
    <x v="0"/>
    <n v="0"/>
    <n v="0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0"/>
    <s v="&lt;=2.0000"/>
    <s v="&lt;=1.0000"/>
    <s v="&lt;=0.5000"/>
    <s v="&gt;256.0000"/>
    <n v="2"/>
    <s v="hominis"/>
    <n v="1"/>
    <n v="0"/>
    <n v="0"/>
    <n v="0"/>
    <n v="0"/>
    <n v="1"/>
    <n v="0"/>
    <n v="0"/>
    <n v="0"/>
    <n v="1"/>
    <n v="0"/>
    <n v="1"/>
    <n v="1"/>
    <x v="0"/>
    <x v="0"/>
    <x v="0"/>
    <n v="0"/>
    <n v="0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0"/>
    <s v="&lt;=2.0000"/>
    <s v="&lt;=1.0000"/>
    <s v="&lt;=0.5000"/>
    <s v="&lt;=32.0000"/>
    <s v="&lt;=1.0000"/>
    <s v="arlettae"/>
    <n v="1"/>
    <n v="0"/>
    <n v="0"/>
    <n v="0"/>
    <n v="0"/>
    <n v="0"/>
    <n v="0"/>
    <n v="0"/>
    <n v="0"/>
    <n v="0"/>
    <n v="0"/>
    <n v="1"/>
    <n v="1"/>
    <x v="0"/>
    <x v="0"/>
    <x v="0"/>
    <n v="0"/>
    <n v="1"/>
    <x v="0"/>
    <x v="0"/>
    <x v="0"/>
    <x v="1"/>
    <x v="1"/>
    <x v="0"/>
    <n v="1"/>
    <n v="0"/>
    <n v="0"/>
    <n v="0"/>
    <n v="0"/>
    <n v="0"/>
    <n v="0"/>
    <n v="0"/>
    <n v="0"/>
    <n v="0"/>
    <n v="1"/>
    <n v="0"/>
    <n v="0"/>
    <n v="0"/>
    <x v="0"/>
    <x v="0"/>
    <n v="0"/>
    <n v="0"/>
  </r>
  <r>
    <x v="0"/>
    <s v="&lt;=2.0000"/>
    <s v="&lt;=1.0000"/>
    <s v="&lt;=0.5000"/>
    <s v="&lt;=32.0000"/>
    <s v="&lt;=1.0000"/>
    <s v="caprae"/>
    <n v="1"/>
    <n v="0"/>
    <n v="0"/>
    <n v="0"/>
    <n v="0"/>
    <n v="0"/>
    <n v="0"/>
    <n v="0"/>
    <n v="0"/>
    <n v="0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0"/>
    <s v="&lt;=2.0000"/>
    <s v="&lt;=1.0000"/>
    <s v="&lt;=0.5000"/>
    <n v="64"/>
    <s v="&lt;=1.0000"/>
    <s v="chromogenes"/>
    <n v="1"/>
    <n v="0"/>
    <n v="0"/>
    <n v="0"/>
    <n v="0"/>
    <n v="1"/>
    <n v="0"/>
    <n v="0"/>
    <n v="0"/>
    <n v="0"/>
    <n v="0"/>
    <n v="1"/>
    <n v="0"/>
    <x v="0"/>
    <x v="0"/>
    <x v="0"/>
    <n v="0"/>
    <n v="0"/>
    <x v="0"/>
    <x v="0"/>
    <x v="0"/>
    <x v="0"/>
    <x v="0"/>
    <x v="0"/>
    <n v="0"/>
    <n v="0"/>
    <n v="0"/>
    <n v="0"/>
    <n v="0"/>
    <n v="0"/>
    <n v="0"/>
    <n v="0"/>
    <n v="0"/>
    <n v="1"/>
    <n v="0"/>
    <n v="1"/>
    <n v="0"/>
    <n v="0"/>
    <x v="0"/>
    <x v="0"/>
    <n v="0"/>
    <n v="0"/>
  </r>
  <r>
    <x v="0"/>
    <s v="&lt;=2.0000"/>
    <s v="&lt;=1.0000"/>
    <s v="&lt;=0.5000"/>
    <s v="&gt;256.0000"/>
    <s v="&lt;=1.0000"/>
    <s v="petrasii"/>
    <n v="1"/>
    <n v="0"/>
    <n v="0"/>
    <n v="0"/>
    <n v="0"/>
    <n v="0"/>
    <n v="0"/>
    <n v="0"/>
    <n v="0"/>
    <n v="0"/>
    <n v="0"/>
    <n v="1"/>
    <n v="1"/>
    <x v="0"/>
    <x v="0"/>
    <x v="0"/>
    <n v="0"/>
    <n v="0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0"/>
    <s v="&lt;=2.0000"/>
    <s v="&lt;=1.0000"/>
    <s v="&lt;=0.5000"/>
    <s v="&lt;=32.0000"/>
    <s v="&lt;=1.0000"/>
    <s v="petrasii"/>
    <n v="1"/>
    <n v="0"/>
    <n v="0"/>
    <n v="0"/>
    <n v="0"/>
    <n v="0"/>
    <n v="0"/>
    <n v="0"/>
    <n v="0"/>
    <n v="0"/>
    <n v="0"/>
    <n v="1"/>
    <n v="1"/>
    <x v="0"/>
    <x v="0"/>
    <x v="0"/>
    <n v="0"/>
    <n v="0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0"/>
    <s v="&lt;=2.0000"/>
    <s v="&lt;=1.0000"/>
    <s v="&lt;=0.5000"/>
    <s v="&gt;256.0000"/>
    <n v="2"/>
    <s v="epidermidis"/>
    <n v="1"/>
    <n v="0"/>
    <n v="0"/>
    <n v="0"/>
    <n v="0"/>
    <n v="0"/>
    <n v="1"/>
    <n v="1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1"/>
    <n v="0"/>
    <n v="0"/>
    <n v="0"/>
    <n v="0"/>
    <n v="0"/>
    <n v="0"/>
    <n v="0"/>
    <n v="0"/>
    <x v="0"/>
    <x v="0"/>
    <n v="0"/>
    <n v="0"/>
  </r>
  <r>
    <x v="0"/>
    <s v="&lt;=2.0000"/>
    <s v="&lt;=1.0000"/>
    <s v="&lt;=0.5000"/>
    <s v="&lt;=32.0000"/>
    <s v="&lt;=1.0000"/>
    <s v="caprae"/>
    <n v="1"/>
    <n v="0"/>
    <n v="0"/>
    <n v="0"/>
    <n v="0"/>
    <n v="0"/>
    <n v="0"/>
    <n v="0"/>
    <n v="0"/>
    <n v="0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0"/>
    <s v="&lt;=2.0000"/>
    <s v="&lt;=1.0000"/>
    <s v="&lt;=0.5000"/>
    <s v="&lt;=32.0000"/>
    <s v="&lt;=1.0000"/>
    <s v="simulans"/>
    <n v="1"/>
    <n v="0"/>
    <n v="0"/>
    <n v="0"/>
    <n v="0"/>
    <n v="0"/>
    <n v="0"/>
    <n v="0"/>
    <n v="0"/>
    <n v="0"/>
    <n v="0"/>
    <n v="1"/>
    <n v="0"/>
    <x v="0"/>
    <x v="0"/>
    <x v="0"/>
    <n v="0"/>
    <n v="0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0"/>
    <s v="&lt;=2.0000"/>
    <s v="&lt;=1.0000"/>
    <s v="&lt;=0.5000"/>
    <n v="256"/>
    <s v="&lt;=1.0000"/>
    <s v="auricularis"/>
    <n v="1"/>
    <n v="0"/>
    <n v="0"/>
    <n v="0"/>
    <n v="0"/>
    <n v="0"/>
    <n v="0"/>
    <n v="0"/>
    <n v="0"/>
    <n v="1"/>
    <n v="0"/>
    <n v="1"/>
    <n v="0"/>
    <x v="0"/>
    <x v="0"/>
    <x v="0"/>
    <n v="0"/>
    <n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0"/>
    <s v="&lt;=2.0000"/>
    <s v="&lt;=1.0000"/>
    <n v="1"/>
    <n v="256"/>
    <s v="&gt;8.0000"/>
    <s v="chromogenes"/>
    <n v="1"/>
    <n v="0"/>
    <n v="0"/>
    <n v="0"/>
    <n v="0"/>
    <n v="1"/>
    <n v="0"/>
    <n v="0"/>
    <n v="0"/>
    <n v="0"/>
    <n v="0"/>
    <n v="1"/>
    <n v="0"/>
    <x v="0"/>
    <x v="0"/>
    <x v="0"/>
    <n v="0"/>
    <n v="0"/>
    <x v="0"/>
    <x v="0"/>
    <x v="0"/>
    <x v="0"/>
    <x v="0"/>
    <x v="0"/>
    <n v="0"/>
    <n v="0"/>
    <n v="0"/>
    <n v="0"/>
    <n v="0"/>
    <n v="0"/>
    <n v="0"/>
    <n v="0"/>
    <n v="0"/>
    <n v="1"/>
    <n v="0"/>
    <n v="1"/>
    <n v="0"/>
    <n v="0"/>
    <x v="0"/>
    <x v="0"/>
    <n v="0"/>
    <n v="0"/>
  </r>
  <r>
    <x v="0"/>
    <s v="&lt;=2.0000"/>
    <s v="&lt;=1.0000"/>
    <s v="&lt;=0.5000"/>
    <s v="&lt;=32.0000"/>
    <s v="&lt;=1.0000"/>
    <s v="chromogenes"/>
    <n v="1"/>
    <n v="0"/>
    <n v="0"/>
    <n v="0"/>
    <n v="0"/>
    <n v="0"/>
    <n v="0"/>
    <n v="0"/>
    <n v="0"/>
    <n v="1"/>
    <n v="0"/>
    <n v="1"/>
    <n v="0"/>
    <x v="0"/>
    <x v="0"/>
    <x v="0"/>
    <n v="0"/>
    <n v="0"/>
    <x v="0"/>
    <x v="0"/>
    <x v="0"/>
    <x v="0"/>
    <x v="0"/>
    <x v="0"/>
    <n v="0"/>
    <n v="0"/>
    <n v="0"/>
    <n v="0"/>
    <n v="0"/>
    <n v="0"/>
    <n v="0"/>
    <n v="0"/>
    <n v="0"/>
    <n v="1"/>
    <n v="0"/>
    <n v="0"/>
    <n v="0"/>
    <n v="0"/>
    <x v="0"/>
    <x v="0"/>
    <n v="0"/>
    <n v="0"/>
  </r>
  <r>
    <x v="0"/>
    <s v="&lt;=2.0000"/>
    <s v="&lt;=1.0000"/>
    <s v="&lt;=0.5000"/>
    <s v="&lt;=32.0000"/>
    <s v="&gt;8.0000"/>
    <s v="chromogenes"/>
    <n v="1"/>
    <n v="0"/>
    <n v="0"/>
    <n v="0"/>
    <n v="0"/>
    <n v="1"/>
    <n v="0"/>
    <n v="0"/>
    <n v="0"/>
    <n v="0"/>
    <n v="0"/>
    <n v="1"/>
    <n v="0"/>
    <x v="0"/>
    <x v="0"/>
    <x v="0"/>
    <n v="0"/>
    <n v="0"/>
    <x v="0"/>
    <x v="0"/>
    <x v="0"/>
    <x v="0"/>
    <x v="0"/>
    <x v="0"/>
    <n v="0"/>
    <n v="0"/>
    <n v="0"/>
    <n v="0"/>
    <n v="0"/>
    <n v="0"/>
    <n v="0"/>
    <n v="0"/>
    <n v="0"/>
    <n v="1"/>
    <n v="0"/>
    <n v="1"/>
    <n v="0"/>
    <n v="0"/>
    <x v="0"/>
    <x v="0"/>
    <n v="0"/>
    <n v="0"/>
  </r>
  <r>
    <x v="0"/>
    <s v="&lt;=2.0000"/>
    <s v="&lt;=1.0000"/>
    <s v="&lt;=0.5000"/>
    <s v="&gt;256.0000"/>
    <s v="&lt;=1.0000"/>
    <s v="simulans"/>
    <n v="1"/>
    <n v="0"/>
    <n v="0"/>
    <n v="0"/>
    <n v="0"/>
    <n v="0"/>
    <n v="0"/>
    <n v="0"/>
    <n v="0"/>
    <n v="0"/>
    <n v="0"/>
    <n v="1"/>
    <n v="0"/>
    <x v="0"/>
    <x v="0"/>
    <x v="0"/>
    <n v="0"/>
    <n v="0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0"/>
    <s v="&lt;=2.0000"/>
    <s v="&lt;=1.0000"/>
    <s v="&lt;=0.5000"/>
    <s v="&gt;256.0000"/>
    <n v="2"/>
    <s v="epidermidis"/>
    <n v="1"/>
    <n v="0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4"/>
    <s v="&lt;=2.0000"/>
    <s v="&lt;=1.0000"/>
    <s v="&lt;=0.5000"/>
    <s v="&lt;=32.0000"/>
    <s v="&lt;=1.0000"/>
    <s v="equorum"/>
    <n v="1"/>
    <n v="0"/>
    <n v="0"/>
    <n v="0"/>
    <n v="0"/>
    <n v="0"/>
    <n v="0"/>
    <n v="0"/>
    <n v="0"/>
    <n v="0"/>
    <n v="0"/>
    <n v="1"/>
    <n v="1"/>
    <x v="0"/>
    <x v="0"/>
    <x v="0"/>
    <n v="0"/>
    <n v="0"/>
    <x v="0"/>
    <x v="0"/>
    <x v="0"/>
    <x v="1"/>
    <x v="1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0"/>
    <s v="&lt;=2.0000"/>
    <s v="&lt;=1.0000"/>
    <s v="&lt;=0.5000"/>
    <s v="&gt;256.0000"/>
    <n v="2"/>
    <s v="epidermidis"/>
    <n v="1"/>
    <n v="0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2"/>
    <s v="&lt;=2.0000"/>
    <s v="&lt;=1.0000"/>
    <s v="&lt;=0.5000"/>
    <s v="&lt;=32.0000"/>
    <s v="&lt;=1.0000"/>
    <s v="equorum"/>
    <n v="1"/>
    <n v="0"/>
    <n v="0"/>
    <n v="0"/>
    <n v="0"/>
    <n v="0"/>
    <n v="0"/>
    <n v="0"/>
    <n v="0"/>
    <n v="0"/>
    <n v="0"/>
    <n v="1"/>
    <n v="1"/>
    <x v="0"/>
    <x v="0"/>
    <x v="0"/>
    <n v="0"/>
    <n v="0"/>
    <x v="0"/>
    <x v="0"/>
    <x v="0"/>
    <x v="0"/>
    <x v="1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4"/>
    <s v="&lt;=2.0000"/>
    <s v="&lt;=1.0000"/>
    <s v="&lt;=0.5000"/>
    <s v="&lt;=32.0000"/>
    <s v="&lt;=1.0000"/>
    <s v="equorum"/>
    <n v="1"/>
    <n v="0"/>
    <n v="0"/>
    <n v="0"/>
    <n v="0"/>
    <n v="0"/>
    <n v="0"/>
    <n v="0"/>
    <n v="0"/>
    <n v="0"/>
    <n v="0"/>
    <n v="1"/>
    <n v="1"/>
    <x v="0"/>
    <x v="0"/>
    <x v="0"/>
    <n v="0"/>
    <n v="0"/>
    <x v="0"/>
    <x v="0"/>
    <x v="0"/>
    <x v="1"/>
    <x v="1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0"/>
    <s v="&lt;=2.0000"/>
    <s v="&lt;=1.0000"/>
    <s v="&lt;=0.5000"/>
    <s v="&lt;=32.0000"/>
    <s v="&lt;=1.0000"/>
    <s v="equorum"/>
    <n v="1"/>
    <n v="0"/>
    <n v="0"/>
    <n v="0"/>
    <n v="0"/>
    <n v="0"/>
    <n v="0"/>
    <n v="0"/>
    <n v="0"/>
    <n v="0"/>
    <n v="0"/>
    <n v="1"/>
    <n v="1"/>
    <x v="0"/>
    <x v="0"/>
    <x v="0"/>
    <n v="0"/>
    <n v="0"/>
    <x v="0"/>
    <x v="0"/>
    <x v="0"/>
    <x v="1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0"/>
    <s v="&lt;=2.0000"/>
    <s v="&lt;=1.0000"/>
    <s v="&lt;=0.5000"/>
    <s v="&lt;=32.0000"/>
    <s v="&lt;=1.0000"/>
    <s v="equorum"/>
    <n v="1"/>
    <n v="0"/>
    <n v="0"/>
    <n v="0"/>
    <n v="0"/>
    <n v="0"/>
    <n v="0"/>
    <n v="0"/>
    <n v="0"/>
    <n v="0"/>
    <n v="0"/>
    <n v="1"/>
    <n v="1"/>
    <x v="0"/>
    <x v="0"/>
    <x v="0"/>
    <n v="0"/>
    <n v="1"/>
    <x v="0"/>
    <x v="0"/>
    <x v="0"/>
    <x v="1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4"/>
    <s v="&lt;=2.0000"/>
    <s v="&lt;=1.0000"/>
    <s v="&lt;=0.5000"/>
    <s v="&lt;=32.0000"/>
    <s v="&lt;=1.0000"/>
    <s v="equorum"/>
    <n v="1"/>
    <n v="0"/>
    <n v="0"/>
    <n v="0"/>
    <n v="0"/>
    <n v="0"/>
    <n v="0"/>
    <n v="0"/>
    <n v="0"/>
    <n v="0"/>
    <n v="0"/>
    <n v="1"/>
    <n v="1"/>
    <x v="0"/>
    <x v="0"/>
    <x v="0"/>
    <n v="0"/>
    <n v="0"/>
    <x v="0"/>
    <x v="0"/>
    <x v="0"/>
    <x v="0"/>
    <x v="1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0"/>
    <s v="&lt;=2.0000"/>
    <s v="&lt;=1.0000"/>
    <s v="&lt;=0.5000"/>
    <s v="&gt;256.0000"/>
    <s v="&lt;=1.0000"/>
    <s v="equorum"/>
    <n v="1"/>
    <n v="0"/>
    <n v="0"/>
    <n v="0"/>
    <n v="0"/>
    <n v="0"/>
    <n v="0"/>
    <n v="0"/>
    <n v="0"/>
    <n v="0"/>
    <n v="0"/>
    <n v="1"/>
    <n v="1"/>
    <x v="0"/>
    <x v="0"/>
    <x v="0"/>
    <n v="0"/>
    <n v="0"/>
    <x v="0"/>
    <x v="0"/>
    <x v="0"/>
    <x v="1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0"/>
    <s v="&lt;=2.0000"/>
    <s v="&lt;=1.0000"/>
    <s v="&lt;=0.5000"/>
    <s v="&lt;=32.0000"/>
    <s v="&lt;=1.0000"/>
    <s v="equorum"/>
    <n v="1"/>
    <n v="0"/>
    <n v="0"/>
    <n v="0"/>
    <n v="0"/>
    <n v="0"/>
    <n v="0"/>
    <n v="0"/>
    <n v="0"/>
    <n v="0"/>
    <n v="0"/>
    <n v="1"/>
    <n v="1"/>
    <x v="0"/>
    <x v="0"/>
    <x v="0"/>
    <n v="0"/>
    <n v="1"/>
    <x v="0"/>
    <x v="0"/>
    <x v="0"/>
    <x v="1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1"/>
    <s v="&lt;=2.0000"/>
    <s v="&lt;=1.0000"/>
    <s v="&lt;=0.5000"/>
    <s v="&lt;=32.0000"/>
    <s v="&lt;=1.0000"/>
    <s v="equorum"/>
    <n v="1"/>
    <n v="0"/>
    <n v="0"/>
    <n v="0"/>
    <n v="0"/>
    <n v="0"/>
    <n v="0"/>
    <n v="0"/>
    <n v="0"/>
    <n v="0"/>
    <n v="0"/>
    <n v="1"/>
    <n v="1"/>
    <x v="0"/>
    <x v="0"/>
    <x v="0"/>
    <n v="0"/>
    <n v="0"/>
    <x v="0"/>
    <x v="0"/>
    <x v="0"/>
    <x v="1"/>
    <x v="1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0"/>
    <s v="&lt;=2.0000"/>
    <s v="&lt;=1.0000"/>
    <s v="&lt;=0.5000"/>
    <s v="&lt;=32.0000"/>
    <s v="&lt;=1.0000"/>
    <s v="equorum"/>
    <n v="1"/>
    <n v="0"/>
    <n v="0"/>
    <n v="0"/>
    <n v="0"/>
    <n v="0"/>
    <n v="0"/>
    <n v="0"/>
    <n v="0"/>
    <n v="0"/>
    <n v="0"/>
    <n v="1"/>
    <n v="1"/>
    <x v="0"/>
    <x v="0"/>
    <x v="0"/>
    <n v="0"/>
    <n v="0"/>
    <x v="0"/>
    <x v="0"/>
    <x v="0"/>
    <x v="1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0"/>
    <s v="&lt;=2.0000"/>
    <s v="&lt;=1.0000"/>
    <s v="&lt;=0.5000"/>
    <s v="&gt;256.0000"/>
    <s v="&lt;=1.0000"/>
    <s v="caprae"/>
    <n v="1"/>
    <n v="0"/>
    <n v="0"/>
    <n v="0"/>
    <n v="0"/>
    <n v="0"/>
    <n v="0"/>
    <n v="0"/>
    <n v="0"/>
    <n v="0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0"/>
    <s v="&lt;=2.0000"/>
    <s v="&lt;=1.0000"/>
    <s v="&lt;=0.5000"/>
    <n v="128"/>
    <s v="&lt;=1.0000"/>
    <s v="simulans"/>
    <n v="1"/>
    <n v="0"/>
    <n v="0"/>
    <n v="0"/>
    <n v="0"/>
    <n v="0"/>
    <n v="0"/>
    <n v="0"/>
    <n v="0"/>
    <n v="0"/>
    <n v="0"/>
    <n v="1"/>
    <n v="0"/>
    <x v="0"/>
    <x v="0"/>
    <x v="0"/>
    <n v="0"/>
    <n v="0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0"/>
    <s v="&lt;=2.0000"/>
    <s v="&lt;=1.0000"/>
    <s v="&lt;=0.5000"/>
    <s v="&lt;=32.0000"/>
    <s v="&lt;=1.0000"/>
    <s v="equorum"/>
    <n v="1"/>
    <n v="0"/>
    <n v="0"/>
    <n v="0"/>
    <n v="0"/>
    <n v="0"/>
    <n v="0"/>
    <n v="0"/>
    <n v="0"/>
    <n v="0"/>
    <n v="0"/>
    <n v="1"/>
    <n v="1"/>
    <x v="0"/>
    <x v="0"/>
    <x v="0"/>
    <n v="0"/>
    <n v="0"/>
    <x v="0"/>
    <x v="0"/>
    <x v="0"/>
    <x v="1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4"/>
    <s v="&lt;=2.0000"/>
    <s v="&lt;=1.0000"/>
    <s v="&lt;=0.5000"/>
    <s v="&lt;=32.0000"/>
    <s v="&lt;=1.0000"/>
    <s v="equorum"/>
    <n v="1"/>
    <n v="0"/>
    <n v="0"/>
    <n v="0"/>
    <n v="0"/>
    <n v="0"/>
    <n v="0"/>
    <n v="0"/>
    <n v="0"/>
    <n v="0"/>
    <n v="0"/>
    <n v="1"/>
    <n v="1"/>
    <x v="0"/>
    <x v="0"/>
    <x v="0"/>
    <n v="0"/>
    <n v="1"/>
    <x v="0"/>
    <x v="0"/>
    <x v="0"/>
    <x v="1"/>
    <x v="1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0"/>
    <s v="&lt;=2.0000"/>
    <s v="&lt;=1.0000"/>
    <s v="&lt;=0.5000"/>
    <s v="&gt;256.0000"/>
    <n v="2"/>
    <s v="epidermidis"/>
    <n v="1"/>
    <n v="0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2"/>
    <s v="&lt;=2.0000"/>
    <s v="&lt;=1.0000"/>
    <s v="&lt;=0.5000"/>
    <s v="&gt;256.0000"/>
    <n v="4"/>
    <s v="epidermidis"/>
    <n v="1"/>
    <n v="0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0"/>
    <s v="&lt;=2.0000"/>
    <s v="&lt;=1.0000"/>
    <s v="&lt;=0.5000"/>
    <s v="&lt;=32.0000"/>
    <s v="&lt;=1.0000"/>
    <s v="equorum"/>
    <n v="1"/>
    <n v="0"/>
    <n v="0"/>
    <n v="0"/>
    <n v="0"/>
    <n v="0"/>
    <n v="0"/>
    <n v="0"/>
    <n v="0"/>
    <n v="0"/>
    <n v="0"/>
    <n v="1"/>
    <n v="1"/>
    <x v="0"/>
    <x v="0"/>
    <x v="0"/>
    <n v="0"/>
    <n v="0"/>
    <x v="0"/>
    <x v="0"/>
    <x v="0"/>
    <x v="1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0"/>
    <s v="&lt;=2.0000"/>
    <s v="&lt;=1.0000"/>
    <s v="&lt;=0.5000"/>
    <n v="64"/>
    <s v="&lt;=1.0000"/>
    <s v="simulans"/>
    <n v="1"/>
    <n v="0"/>
    <n v="0"/>
    <n v="0"/>
    <n v="0"/>
    <n v="0"/>
    <n v="0"/>
    <n v="0"/>
    <n v="0"/>
    <n v="0"/>
    <n v="0"/>
    <n v="1"/>
    <n v="0"/>
    <x v="0"/>
    <x v="0"/>
    <x v="0"/>
    <n v="0"/>
    <n v="0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0"/>
    <s v="&lt;=2.0000"/>
    <s v="&lt;=1.0000"/>
    <s v="&lt;=0.5000"/>
    <s v="&lt;=32.0000"/>
    <s v="&lt;=1.0000"/>
    <s v="equorum"/>
    <n v="1"/>
    <n v="0"/>
    <n v="0"/>
    <n v="0"/>
    <n v="0"/>
    <n v="0"/>
    <n v="0"/>
    <n v="0"/>
    <n v="0"/>
    <n v="0"/>
    <n v="0"/>
    <n v="1"/>
    <n v="1"/>
    <x v="0"/>
    <x v="0"/>
    <x v="0"/>
    <n v="0"/>
    <n v="1"/>
    <x v="0"/>
    <x v="0"/>
    <x v="0"/>
    <x v="1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0"/>
    <s v="&lt;=2.0000"/>
    <s v="&lt;=1.0000"/>
    <s v="&lt;=0.5000"/>
    <s v="&lt;=32.0000"/>
    <s v="&lt;=1.0000"/>
    <s v="equorum"/>
    <n v="1"/>
    <n v="0"/>
    <n v="0"/>
    <n v="0"/>
    <n v="0"/>
    <n v="0"/>
    <n v="0"/>
    <n v="0"/>
    <n v="0"/>
    <n v="0"/>
    <n v="0"/>
    <n v="1"/>
    <n v="1"/>
    <x v="0"/>
    <x v="0"/>
    <x v="0"/>
    <n v="0"/>
    <n v="0"/>
    <x v="0"/>
    <x v="0"/>
    <x v="0"/>
    <x v="1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4"/>
    <s v="&lt;=2.0000"/>
    <s v="&lt;=1.0000"/>
    <s v="&lt;=0.5000"/>
    <s v="&lt;=32.0000"/>
    <s v="&lt;=1.0000"/>
    <s v="equorum"/>
    <n v="1"/>
    <n v="0"/>
    <n v="0"/>
    <n v="0"/>
    <n v="0"/>
    <n v="0"/>
    <n v="0"/>
    <n v="0"/>
    <n v="0"/>
    <n v="0"/>
    <n v="0"/>
    <n v="1"/>
    <n v="1"/>
    <x v="0"/>
    <x v="0"/>
    <x v="0"/>
    <n v="0"/>
    <n v="1"/>
    <x v="0"/>
    <x v="0"/>
    <x v="0"/>
    <x v="0"/>
    <x v="1"/>
    <x v="0"/>
    <n v="1"/>
    <n v="0"/>
    <n v="0"/>
    <n v="0"/>
    <n v="0"/>
    <n v="0"/>
    <n v="0"/>
    <n v="1"/>
    <n v="0"/>
    <n v="0"/>
    <n v="0"/>
    <n v="0"/>
    <n v="0"/>
    <n v="0"/>
    <x v="0"/>
    <x v="0"/>
    <n v="0"/>
    <n v="0"/>
  </r>
  <r>
    <x v="0"/>
    <s v="&lt;=2.0000"/>
    <s v="&lt;=1.0000"/>
    <s v="&lt;=0.5000"/>
    <s v="&lt;=32.0000"/>
    <s v="&lt;=1.0000"/>
    <s v="chromogenes"/>
    <n v="1"/>
    <n v="0"/>
    <n v="0"/>
    <n v="0"/>
    <n v="0"/>
    <n v="0"/>
    <n v="0"/>
    <n v="0"/>
    <n v="0"/>
    <n v="0"/>
    <n v="0"/>
    <n v="1"/>
    <n v="1"/>
    <x v="0"/>
    <x v="0"/>
    <x v="0"/>
    <n v="0"/>
    <n v="0"/>
    <x v="0"/>
    <x v="0"/>
    <x v="0"/>
    <x v="0"/>
    <x v="0"/>
    <x v="0"/>
    <n v="1"/>
    <n v="0"/>
    <n v="0"/>
    <n v="0"/>
    <n v="0"/>
    <n v="0"/>
    <n v="0"/>
    <n v="0"/>
    <n v="0"/>
    <n v="1"/>
    <n v="0"/>
    <n v="0"/>
    <n v="0"/>
    <n v="0"/>
    <x v="0"/>
    <x v="0"/>
    <n v="0"/>
    <n v="0"/>
  </r>
  <r>
    <x v="0"/>
    <s v="&lt;=2.0000"/>
    <s v="&lt;=1.0000"/>
    <s v="&lt;=0.5000"/>
    <s v="&gt;256.0000"/>
    <s v="&lt;=1.0000"/>
    <s v="auricularis"/>
    <n v="1"/>
    <n v="0"/>
    <n v="0"/>
    <n v="0"/>
    <n v="0"/>
    <n v="0"/>
    <n v="0"/>
    <n v="0"/>
    <n v="0"/>
    <n v="0"/>
    <n v="0"/>
    <n v="1"/>
    <n v="0"/>
    <x v="0"/>
    <x v="0"/>
    <x v="0"/>
    <n v="0"/>
    <n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0"/>
    <s v="&lt;=2.0000"/>
    <s v="&lt;=1.0000"/>
    <s v="&lt;=0.5000"/>
    <s v="&lt;=32.0000"/>
    <s v="&lt;=1.0000"/>
    <s v="equorum"/>
    <n v="1"/>
    <n v="0"/>
    <n v="0"/>
    <n v="0"/>
    <n v="0"/>
    <n v="0"/>
    <n v="0"/>
    <n v="0"/>
    <n v="0"/>
    <n v="0"/>
    <n v="0"/>
    <n v="1"/>
    <n v="1"/>
    <x v="0"/>
    <x v="0"/>
    <x v="0"/>
    <n v="0"/>
    <n v="0"/>
    <x v="0"/>
    <x v="0"/>
    <x v="0"/>
    <x v="1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0"/>
    <s v="&lt;=2.0000"/>
    <s v="&lt;=1.0000"/>
    <s v="&lt;=0.5000"/>
    <s v="&gt;256.0000"/>
    <n v="2"/>
    <s v="hominis"/>
    <n v="1"/>
    <n v="0"/>
    <n v="0"/>
    <n v="0"/>
    <n v="0"/>
    <n v="0"/>
    <n v="0"/>
    <n v="0"/>
    <n v="0"/>
    <n v="0"/>
    <n v="0"/>
    <n v="1"/>
    <n v="1"/>
    <x v="0"/>
    <x v="0"/>
    <x v="0"/>
    <n v="0"/>
    <n v="0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0"/>
    <s v="&lt;=2.0000"/>
    <s v="&lt;=1.0000"/>
    <s v="&lt;=0.5000"/>
    <s v="&gt;256.0000"/>
    <n v="2"/>
    <s v="epidermidis"/>
    <n v="1"/>
    <n v="0"/>
    <n v="0"/>
    <n v="0"/>
    <n v="0"/>
    <n v="0"/>
    <n v="0"/>
    <n v="0"/>
    <n v="0"/>
    <n v="1"/>
    <n v="0"/>
    <n v="1"/>
    <n v="1"/>
    <x v="0"/>
    <x v="0"/>
    <x v="0"/>
    <n v="0"/>
    <n v="1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4"/>
    <s v="&lt;=2.0000"/>
    <s v="&lt;=1.0000"/>
    <s v="&lt;=0.5000"/>
    <s v="&lt;=32.0000"/>
    <s v="&lt;=1.0000"/>
    <s v="equorum"/>
    <n v="1"/>
    <n v="0"/>
    <n v="0"/>
    <n v="0"/>
    <n v="0"/>
    <n v="0"/>
    <n v="0"/>
    <n v="0"/>
    <n v="0"/>
    <n v="0"/>
    <n v="0"/>
    <n v="1"/>
    <n v="1"/>
    <x v="0"/>
    <x v="0"/>
    <x v="0"/>
    <n v="0"/>
    <n v="0"/>
    <x v="0"/>
    <x v="0"/>
    <x v="0"/>
    <x v="1"/>
    <x v="1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0"/>
    <s v="&lt;=2.0000"/>
    <s v="&lt;=1.0000"/>
    <s v="&lt;=0.5000"/>
    <s v="&lt;=32.0000"/>
    <s v="&lt;=1.0000"/>
    <s v="equorum"/>
    <n v="1"/>
    <n v="0"/>
    <n v="0"/>
    <n v="0"/>
    <n v="0"/>
    <n v="0"/>
    <n v="0"/>
    <n v="0"/>
    <n v="0"/>
    <n v="0"/>
    <n v="0"/>
    <n v="1"/>
    <n v="1"/>
    <x v="0"/>
    <x v="0"/>
    <x v="0"/>
    <n v="0"/>
    <n v="0"/>
    <x v="0"/>
    <x v="0"/>
    <x v="0"/>
    <x v="1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1"/>
    <s v="&lt;=2.0000"/>
    <s v="&lt;=1.0000"/>
    <s v="&lt;=0.5000"/>
    <s v="&lt;=32.0000"/>
    <s v="&lt;=1.0000"/>
    <s v="equorum"/>
    <n v="1"/>
    <n v="0"/>
    <n v="0"/>
    <n v="0"/>
    <n v="0"/>
    <n v="0"/>
    <n v="0"/>
    <n v="0"/>
    <n v="0"/>
    <n v="0"/>
    <n v="0"/>
    <n v="1"/>
    <n v="1"/>
    <x v="0"/>
    <x v="0"/>
    <x v="0"/>
    <n v="0"/>
    <n v="1"/>
    <x v="0"/>
    <x v="0"/>
    <x v="0"/>
    <x v="1"/>
    <x v="1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2"/>
    <s v="&lt;=2.0000"/>
    <s v="&lt;=1.0000"/>
    <s v="&lt;=0.5000"/>
    <s v="&lt;=32.0000"/>
    <s v="&lt;=1.0000"/>
    <s v="equorum"/>
    <n v="1"/>
    <n v="0"/>
    <n v="0"/>
    <n v="0"/>
    <n v="0"/>
    <n v="0"/>
    <n v="0"/>
    <n v="0"/>
    <n v="0"/>
    <n v="0"/>
    <n v="0"/>
    <n v="1"/>
    <n v="1"/>
    <x v="0"/>
    <x v="0"/>
    <x v="0"/>
    <n v="0"/>
    <n v="0"/>
    <x v="0"/>
    <x v="0"/>
    <x v="0"/>
    <x v="1"/>
    <x v="1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0"/>
    <s v="&lt;=2.0000"/>
    <s v="&lt;=1.0000"/>
    <s v="&lt;=0.5000"/>
    <s v="&lt;=32.0000"/>
    <s v="&lt;=1.0000"/>
    <s v="equorum"/>
    <n v="1"/>
    <n v="0"/>
    <n v="0"/>
    <n v="0"/>
    <n v="0"/>
    <n v="0"/>
    <n v="0"/>
    <n v="0"/>
    <n v="0"/>
    <n v="0"/>
    <n v="0"/>
    <n v="1"/>
    <n v="1"/>
    <x v="0"/>
    <x v="0"/>
    <x v="0"/>
    <n v="0"/>
    <n v="1"/>
    <x v="0"/>
    <x v="0"/>
    <x v="0"/>
    <x v="1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4"/>
    <s v="&lt;=2.0000"/>
    <s v="&lt;=1.0000"/>
    <s v="&lt;=0.5000"/>
    <s v="&lt;=32.0000"/>
    <s v="&lt;=1.0000"/>
    <s v="equorum"/>
    <n v="1"/>
    <n v="0"/>
    <n v="0"/>
    <n v="0"/>
    <n v="0"/>
    <n v="0"/>
    <n v="0"/>
    <n v="0"/>
    <n v="0"/>
    <n v="0"/>
    <n v="0"/>
    <n v="1"/>
    <n v="1"/>
    <x v="0"/>
    <x v="0"/>
    <x v="0"/>
    <n v="0"/>
    <n v="0"/>
    <x v="0"/>
    <x v="0"/>
    <x v="0"/>
    <x v="1"/>
    <x v="1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0"/>
    <s v="&lt;=2.0000"/>
    <s v="&lt;=1.0000"/>
    <s v="&lt;=0.5000"/>
    <s v="&lt;=32.0000"/>
    <s v="&lt;=1.0000"/>
    <s v="equorum"/>
    <n v="1"/>
    <n v="0"/>
    <n v="0"/>
    <n v="0"/>
    <n v="0"/>
    <n v="0"/>
    <n v="0"/>
    <n v="0"/>
    <n v="0"/>
    <n v="0"/>
    <n v="0"/>
    <n v="1"/>
    <n v="1"/>
    <x v="0"/>
    <x v="0"/>
    <x v="0"/>
    <n v="0"/>
    <n v="1"/>
    <x v="0"/>
    <x v="0"/>
    <x v="0"/>
    <x v="1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0"/>
    <s v="&lt;=2.0000"/>
    <s v="&lt;=1.0000"/>
    <s v="&lt;=0.5000"/>
    <s v="&gt;256.0000"/>
    <s v="&lt;=1.0000"/>
    <s v="simulans"/>
    <n v="1"/>
    <n v="0"/>
    <n v="0"/>
    <n v="0"/>
    <n v="0"/>
    <n v="0"/>
    <n v="0"/>
    <n v="0"/>
    <n v="0"/>
    <n v="0"/>
    <n v="0"/>
    <n v="1"/>
    <n v="0"/>
    <x v="0"/>
    <x v="0"/>
    <x v="0"/>
    <n v="0"/>
    <n v="0"/>
    <x v="0"/>
    <x v="0"/>
    <x v="0"/>
    <x v="0"/>
    <x v="0"/>
    <x v="0"/>
    <n v="1"/>
    <n v="0"/>
    <n v="0"/>
    <n v="0"/>
    <n v="0"/>
    <n v="0"/>
    <n v="0"/>
    <n v="0"/>
    <n v="0"/>
    <n v="0"/>
    <n v="0"/>
    <n v="0"/>
    <n v="0"/>
    <n v="0"/>
    <x v="0"/>
    <x v="1"/>
    <n v="0"/>
    <n v="0"/>
  </r>
  <r>
    <x v="0"/>
    <s v="&lt;=2.0000"/>
    <s v="&lt;=1.0000"/>
    <s v="&lt;=0.5000"/>
    <s v="&gt;256.0000"/>
    <s v="&lt;=1.0000"/>
    <s v="hominis"/>
    <n v="1"/>
    <n v="0"/>
    <n v="0"/>
    <n v="1"/>
    <n v="1"/>
    <n v="0"/>
    <n v="0"/>
    <n v="0"/>
    <n v="1"/>
    <n v="1"/>
    <n v="0"/>
    <n v="1"/>
    <n v="1"/>
    <x v="0"/>
    <x v="1"/>
    <x v="0"/>
    <n v="0"/>
    <n v="0"/>
    <x v="0"/>
    <x v="1"/>
    <x v="1"/>
    <x v="0"/>
    <x v="0"/>
    <x v="1"/>
    <n v="1"/>
    <n v="0"/>
    <n v="1"/>
    <n v="1"/>
    <n v="1"/>
    <n v="0"/>
    <n v="0"/>
    <n v="0"/>
    <n v="1"/>
    <n v="0"/>
    <n v="0"/>
    <n v="0"/>
    <n v="1"/>
    <n v="0"/>
    <x v="0"/>
    <x v="0"/>
    <n v="1"/>
    <n v="1"/>
  </r>
  <r>
    <x v="0"/>
    <s v="&lt;=2.0000"/>
    <s v="&lt;=1.0000"/>
    <s v="&lt;=0.5000"/>
    <s v="&lt;=32.0000"/>
    <s v="&lt;=1.0000"/>
    <s v="equorum"/>
    <n v="1"/>
    <n v="0"/>
    <n v="0"/>
    <n v="0"/>
    <n v="0"/>
    <n v="0"/>
    <n v="0"/>
    <n v="0"/>
    <n v="0"/>
    <n v="0"/>
    <n v="0"/>
    <n v="1"/>
    <n v="1"/>
    <x v="0"/>
    <x v="0"/>
    <x v="0"/>
    <n v="0"/>
    <n v="1"/>
    <x v="0"/>
    <x v="0"/>
    <x v="0"/>
    <x v="1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0"/>
    <s v="&lt;=2.0000"/>
    <s v="&lt;=1.0000"/>
    <s v="&lt;=0.5000"/>
    <n v="256"/>
    <s v="&lt;=1.0000"/>
    <s v="xylosus"/>
    <n v="1"/>
    <n v="0"/>
    <n v="0"/>
    <n v="0"/>
    <n v="0"/>
    <n v="0"/>
    <n v="0"/>
    <n v="0"/>
    <n v="0"/>
    <n v="0"/>
    <n v="0"/>
    <n v="1"/>
    <n v="1"/>
    <x v="0"/>
    <x v="0"/>
    <x v="0"/>
    <n v="0"/>
    <n v="1"/>
    <x v="0"/>
    <x v="0"/>
    <x v="0"/>
    <x v="1"/>
    <x v="0"/>
    <x v="0"/>
    <n v="1"/>
    <n v="0"/>
    <n v="0"/>
    <n v="0"/>
    <n v="0"/>
    <n v="0"/>
    <n v="0"/>
    <n v="0"/>
    <n v="0"/>
    <n v="0"/>
    <n v="0"/>
    <n v="0"/>
    <n v="0"/>
    <n v="0"/>
    <x v="0"/>
    <x v="0"/>
    <n v="0"/>
    <n v="0"/>
  </r>
  <r>
    <x v="5"/>
    <m/>
    <m/>
    <m/>
    <m/>
    <m/>
    <m/>
    <n v="212"/>
    <n v="1"/>
    <n v="1"/>
    <n v="1"/>
    <n v="2"/>
    <n v="6"/>
    <n v="9"/>
    <n v="10"/>
    <n v="1"/>
    <n v="97"/>
    <n v="0"/>
    <n v="212"/>
    <n v="168"/>
    <x v="2"/>
    <x v="1"/>
    <x v="2"/>
    <n v="5"/>
    <n v="146"/>
    <x v="2"/>
    <x v="1"/>
    <x v="1"/>
    <x v="2"/>
    <x v="2"/>
    <x v="1"/>
    <n v="191"/>
    <n v="1"/>
    <n v="1"/>
    <n v="1"/>
    <n v="1"/>
    <n v="10"/>
    <n v="4"/>
    <n v="3"/>
    <n v="1"/>
    <n v="20"/>
    <n v="3"/>
    <n v="7"/>
    <n v="3"/>
    <n v="0"/>
    <x v="0"/>
    <x v="2"/>
    <n v="1"/>
    <n v="1"/>
  </r>
  <r>
    <x v="5"/>
    <m/>
    <m/>
    <m/>
    <m/>
    <m/>
    <m/>
    <m/>
    <m/>
    <m/>
    <m/>
    <m/>
    <m/>
    <m/>
    <m/>
    <m/>
    <m/>
    <m/>
    <m/>
    <m/>
    <x v="3"/>
    <x v="2"/>
    <x v="3"/>
    <m/>
    <m/>
    <x v="3"/>
    <x v="2"/>
    <x v="2"/>
    <x v="3"/>
    <x v="3"/>
    <x v="2"/>
    <m/>
    <m/>
    <m/>
    <m/>
    <m/>
    <m/>
    <m/>
    <m/>
    <m/>
    <m/>
    <m/>
    <m/>
    <m/>
    <m/>
    <x v="1"/>
    <x v="3"/>
    <m/>
    <m/>
  </r>
  <r>
    <x v="5"/>
    <m/>
    <m/>
    <m/>
    <m/>
    <m/>
    <m/>
    <m/>
    <m/>
    <m/>
    <m/>
    <m/>
    <m/>
    <m/>
    <m/>
    <m/>
    <m/>
    <m/>
    <m/>
    <m/>
    <x v="3"/>
    <x v="2"/>
    <x v="3"/>
    <m/>
    <m/>
    <x v="3"/>
    <x v="2"/>
    <x v="2"/>
    <x v="3"/>
    <x v="3"/>
    <x v="2"/>
    <m/>
    <m/>
    <m/>
    <m/>
    <m/>
    <m/>
    <m/>
    <m/>
    <m/>
    <m/>
    <m/>
    <m/>
    <m/>
    <m/>
    <x v="1"/>
    <x v="3"/>
    <m/>
    <m/>
  </r>
  <r>
    <x v="5"/>
    <m/>
    <m/>
    <m/>
    <m/>
    <m/>
    <m/>
    <m/>
    <m/>
    <m/>
    <m/>
    <m/>
    <m/>
    <m/>
    <m/>
    <m/>
    <m/>
    <m/>
    <m/>
    <m/>
    <x v="3"/>
    <x v="2"/>
    <x v="3"/>
    <m/>
    <m/>
    <x v="3"/>
    <x v="2"/>
    <x v="2"/>
    <x v="3"/>
    <x v="3"/>
    <x v="2"/>
    <m/>
    <m/>
    <m/>
    <m/>
    <m/>
    <m/>
    <m/>
    <m/>
    <m/>
    <m/>
    <m/>
    <m/>
    <m/>
    <m/>
    <x v="1"/>
    <x v="3"/>
    <m/>
    <m/>
  </r>
  <r>
    <x v="5"/>
    <m/>
    <m/>
    <m/>
    <m/>
    <m/>
    <m/>
    <m/>
    <m/>
    <m/>
    <m/>
    <m/>
    <m/>
    <m/>
    <m/>
    <m/>
    <m/>
    <m/>
    <m/>
    <m/>
    <x v="3"/>
    <x v="2"/>
    <x v="3"/>
    <m/>
    <m/>
    <x v="3"/>
    <x v="2"/>
    <x v="2"/>
    <x v="3"/>
    <x v="3"/>
    <x v="2"/>
    <m/>
    <m/>
    <m/>
    <m/>
    <m/>
    <m/>
    <m/>
    <m/>
    <m/>
    <m/>
    <m/>
    <m/>
    <m/>
    <m/>
    <x v="1"/>
    <x v="3"/>
    <m/>
    <m/>
  </r>
  <r>
    <x v="5"/>
    <m/>
    <m/>
    <m/>
    <m/>
    <m/>
    <m/>
    <m/>
    <m/>
    <m/>
    <m/>
    <m/>
    <m/>
    <m/>
    <m/>
    <m/>
    <m/>
    <m/>
    <m/>
    <m/>
    <x v="3"/>
    <x v="2"/>
    <x v="3"/>
    <m/>
    <m/>
    <x v="3"/>
    <x v="2"/>
    <x v="2"/>
    <x v="3"/>
    <x v="3"/>
    <x v="2"/>
    <m/>
    <m/>
    <m/>
    <m/>
    <m/>
    <m/>
    <m/>
    <m/>
    <m/>
    <m/>
    <m/>
    <m/>
    <m/>
    <m/>
    <x v="1"/>
    <x v="3"/>
    <m/>
    <m/>
  </r>
  <r>
    <x v="5"/>
    <m/>
    <m/>
    <m/>
    <m/>
    <m/>
    <m/>
    <m/>
    <m/>
    <m/>
    <m/>
    <m/>
    <m/>
    <m/>
    <m/>
    <m/>
    <m/>
    <m/>
    <m/>
    <m/>
    <x v="3"/>
    <x v="2"/>
    <x v="3"/>
    <m/>
    <m/>
    <x v="3"/>
    <x v="2"/>
    <x v="2"/>
    <x v="3"/>
    <x v="3"/>
    <x v="2"/>
    <m/>
    <m/>
    <m/>
    <m/>
    <m/>
    <m/>
    <m/>
    <m/>
    <m/>
    <m/>
    <m/>
    <m/>
    <m/>
    <m/>
    <x v="1"/>
    <x v="3"/>
    <m/>
    <m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4">
  <r>
    <x v="0"/>
  </r>
  <r>
    <x v="1"/>
  </r>
  <r>
    <x v="1"/>
  </r>
  <r>
    <x v="1"/>
  </r>
  <r>
    <x v="2"/>
  </r>
  <r>
    <x v="3"/>
  </r>
  <r>
    <x v="1"/>
  </r>
  <r>
    <x v="1"/>
  </r>
  <r>
    <x v="0"/>
  </r>
  <r>
    <x v="4"/>
  </r>
  <r>
    <x v="4"/>
  </r>
  <r>
    <x v="4"/>
  </r>
  <r>
    <x v="1"/>
  </r>
  <r>
    <x v="5"/>
  </r>
  <r>
    <x v="3"/>
  </r>
  <r>
    <x v="4"/>
  </r>
  <r>
    <x v="0"/>
  </r>
  <r>
    <x v="0"/>
  </r>
  <r>
    <x v="0"/>
  </r>
  <r>
    <x v="0"/>
  </r>
  <r>
    <x v="6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7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3"/>
  </r>
  <r>
    <x v="4"/>
  </r>
  <r>
    <x v="0"/>
  </r>
  <r>
    <x v="4"/>
  </r>
  <r>
    <x v="4"/>
  </r>
  <r>
    <x v="1"/>
  </r>
  <r>
    <x v="1"/>
  </r>
  <r>
    <x v="4"/>
  </r>
  <r>
    <x v="1"/>
  </r>
  <r>
    <x v="4"/>
  </r>
  <r>
    <x v="0"/>
  </r>
  <r>
    <x v="1"/>
  </r>
  <r>
    <x v="0"/>
  </r>
  <r>
    <x v="2"/>
  </r>
  <r>
    <x v="1"/>
  </r>
  <r>
    <x v="1"/>
  </r>
  <r>
    <x v="1"/>
  </r>
  <r>
    <x v="3"/>
  </r>
  <r>
    <x v="1"/>
  </r>
  <r>
    <x v="1"/>
  </r>
  <r>
    <x v="5"/>
  </r>
  <r>
    <x v="0"/>
  </r>
  <r>
    <x v="4"/>
  </r>
  <r>
    <x v="4"/>
  </r>
  <r>
    <x v="5"/>
  </r>
  <r>
    <x v="5"/>
  </r>
  <r>
    <x v="8"/>
  </r>
  <r>
    <x v="3"/>
  </r>
  <r>
    <x v="4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4"/>
  </r>
  <r>
    <x v="1"/>
  </r>
  <r>
    <x v="9"/>
  </r>
  <r>
    <x v="1"/>
  </r>
  <r>
    <x v="4"/>
  </r>
  <r>
    <x v="1"/>
  </r>
  <r>
    <x v="1"/>
  </r>
  <r>
    <x v="9"/>
  </r>
  <r>
    <x v="1"/>
  </r>
  <r>
    <x v="4"/>
  </r>
  <r>
    <x v="1"/>
  </r>
  <r>
    <x v="0"/>
  </r>
  <r>
    <x v="1"/>
  </r>
  <r>
    <x v="1"/>
  </r>
  <r>
    <x v="0"/>
  </r>
  <r>
    <x v="1"/>
  </r>
  <r>
    <x v="8"/>
  </r>
  <r>
    <x v="10"/>
  </r>
  <r>
    <x v="4"/>
  </r>
  <r>
    <x v="8"/>
  </r>
  <r>
    <x v="5"/>
  </r>
  <r>
    <x v="11"/>
  </r>
  <r>
    <x v="4"/>
  </r>
  <r>
    <x v="1"/>
  </r>
  <r>
    <x v="4"/>
  </r>
  <r>
    <x v="1"/>
  </r>
  <r>
    <x v="12"/>
  </r>
  <r>
    <x v="13"/>
  </r>
  <r>
    <x v="14"/>
  </r>
  <r>
    <x v="15"/>
  </r>
  <r>
    <x v="1"/>
  </r>
  <r>
    <x v="3"/>
  </r>
  <r>
    <x v="11"/>
  </r>
  <r>
    <x v="11"/>
  </r>
  <r>
    <x v="0"/>
  </r>
  <r>
    <x v="1"/>
  </r>
  <r>
    <x v="4"/>
  </r>
  <r>
    <x v="8"/>
  </r>
  <r>
    <x v="3"/>
  </r>
  <r>
    <x v="3"/>
  </r>
  <r>
    <x v="3"/>
  </r>
  <r>
    <x v="4"/>
  </r>
  <r>
    <x v="0"/>
  </r>
  <r>
    <x v="9"/>
  </r>
  <r>
    <x v="0"/>
  </r>
  <r>
    <x v="9"/>
  </r>
  <r>
    <x v="9"/>
  </r>
  <r>
    <x v="9"/>
  </r>
  <r>
    <x v="9"/>
  </r>
  <r>
    <x v="9"/>
  </r>
  <r>
    <x v="9"/>
  </r>
  <r>
    <x v="9"/>
  </r>
  <r>
    <x v="9"/>
  </r>
  <r>
    <x v="9"/>
  </r>
  <r>
    <x v="1"/>
  </r>
  <r>
    <x v="4"/>
  </r>
  <r>
    <x v="9"/>
  </r>
  <r>
    <x v="9"/>
  </r>
  <r>
    <x v="0"/>
  </r>
  <r>
    <x v="0"/>
  </r>
  <r>
    <x v="9"/>
  </r>
  <r>
    <x v="4"/>
  </r>
  <r>
    <x v="9"/>
  </r>
  <r>
    <x v="9"/>
  </r>
  <r>
    <x v="9"/>
  </r>
  <r>
    <x v="3"/>
  </r>
  <r>
    <x v="8"/>
  </r>
  <r>
    <x v="9"/>
  </r>
  <r>
    <x v="14"/>
  </r>
  <r>
    <x v="0"/>
  </r>
  <r>
    <x v="9"/>
  </r>
  <r>
    <x v="9"/>
  </r>
  <r>
    <x v="9"/>
  </r>
  <r>
    <x v="9"/>
  </r>
  <r>
    <x v="9"/>
  </r>
  <r>
    <x v="9"/>
  </r>
  <r>
    <x v="9"/>
  </r>
  <r>
    <x v="4"/>
  </r>
  <r>
    <x v="14"/>
  </r>
  <r>
    <x v="9"/>
  </r>
  <r>
    <x v="12"/>
  </r>
  <r>
    <x v="16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9">
  <r>
    <x v="0"/>
    <s v="&lt;=32.0000"/>
    <s v="&lt;=1.0000"/>
    <s v="&lt;=0.1200"/>
    <s v="&lt;=0.1200"/>
    <s v="&lt;=0.5000"/>
    <s v="&lt;=2.0000"/>
    <s v="&lt;=0.2500"/>
    <s v="&lt;=2.0000"/>
    <s v="&lt;=1.0000"/>
    <s v="&lt;=0.5000"/>
    <x v="0"/>
  </r>
  <r>
    <x v="0"/>
    <e v="#N/A"/>
    <e v="#N/A"/>
    <s v="&lt;=0.1200"/>
    <e v="#N/A"/>
    <e v="#N/A"/>
    <e v="#N/A"/>
    <e v="#N/A"/>
    <e v="#N/A"/>
    <e v="#N/A"/>
    <e v="#N/A"/>
    <x v="1"/>
  </r>
  <r>
    <x v="0"/>
    <s v="&lt;=32.0000"/>
    <s v="&lt;=1.0000"/>
    <s v="&lt;=0.1200"/>
    <s v="&lt;=0.1200"/>
    <s v="&lt;=0.5000"/>
    <s v="&lt;=2.0000"/>
    <s v="&lt;=0.2500"/>
    <s v="&lt;=2.0000"/>
    <s v="&lt;=1.0000"/>
    <s v="&lt;=0.5000"/>
    <x v="1"/>
  </r>
  <r>
    <x v="0"/>
    <n v="256"/>
    <s v="&lt;=1.0000"/>
    <s v="&lt;=0.1200"/>
    <s v="&lt;=0.1200"/>
    <s v="&lt;=0.5000"/>
    <s v="&lt;=2.0000"/>
    <s v="&lt;=0.2500"/>
    <s v="&lt;=2.0000"/>
    <s v="&lt;=1.0000"/>
    <s v="&lt;=0.5000"/>
    <x v="1"/>
  </r>
  <r>
    <x v="0"/>
    <s v="&gt;256.0000"/>
    <s v="&lt;=1.0000"/>
    <s v="&lt;=0.1200"/>
    <s v="&lt;=0.1200"/>
    <n v="1"/>
    <s v="&lt;=2.0000"/>
    <s v="&lt;=0.2500"/>
    <s v="&lt;=2.0000"/>
    <s v="&lt;=1.0000"/>
    <s v="&lt;=0.5000"/>
    <x v="2"/>
  </r>
  <r>
    <x v="0"/>
    <s v="&gt;256.0000"/>
    <s v="&lt;=1.0000"/>
    <s v="&lt;=0.1200"/>
    <s v="&lt;=0.1200"/>
    <s v="&lt;=0.5000"/>
    <s v="&lt;=2.0000"/>
    <s v="&gt;4.0000"/>
    <s v="&lt;=2.0000"/>
    <s v="&lt;=1.0000"/>
    <s v="&lt;=0.5000"/>
    <x v="3"/>
  </r>
  <r>
    <x v="0"/>
    <s v="&lt;=32.0000"/>
    <s v="&lt;=1.0000"/>
    <s v="&lt;=0.1200"/>
    <s v="&lt;=0.1200"/>
    <s v="&lt;=0.5000"/>
    <s v="&lt;=2.0000"/>
    <s v="&lt;=0.2500"/>
    <s v="&lt;=2.0000"/>
    <s v="&lt;=1.0000"/>
    <s v="&lt;=0.5000"/>
    <x v="1"/>
  </r>
  <r>
    <x v="0"/>
    <s v="&lt;=32.0000"/>
    <s v="&lt;=1.0000"/>
    <s v="&lt;=0.1200"/>
    <s v="&lt;=0.1200"/>
    <s v="&lt;=0.5000"/>
    <s v="&lt;=2.0000"/>
    <s v="&lt;=0.2500"/>
    <s v="&lt;=2.0000"/>
    <s v="&lt;=1.0000"/>
    <s v="&lt;=0.5000"/>
    <x v="1"/>
  </r>
  <r>
    <x v="0"/>
    <e v="#N/A"/>
    <e v="#N/A"/>
    <s v="&lt;=0.1200"/>
    <e v="#N/A"/>
    <e v="#N/A"/>
    <e v="#N/A"/>
    <e v="#N/A"/>
    <e v="#N/A"/>
    <e v="#N/A"/>
    <e v="#N/A"/>
    <x v="0"/>
  </r>
  <r>
    <x v="0"/>
    <e v="#N/A"/>
    <e v="#N/A"/>
    <s v="&lt;=0.1200"/>
    <e v="#N/A"/>
    <e v="#N/A"/>
    <e v="#N/A"/>
    <e v="#N/A"/>
    <e v="#N/A"/>
    <e v="#N/A"/>
    <e v="#N/A"/>
    <x v="4"/>
  </r>
  <r>
    <x v="0"/>
    <s v="&gt;256.0000"/>
    <n v="2"/>
    <s v="&lt;=0.1200"/>
    <s v="&lt;=0.1200"/>
    <s v="&lt;=0.5000"/>
    <s v="&lt;=2.0000"/>
    <s v="&lt;=0.2500"/>
    <s v="&lt;=2.0000"/>
    <s v="&lt;=1.0000"/>
    <s v="&lt;=0.5000"/>
    <x v="4"/>
  </r>
  <r>
    <x v="0"/>
    <s v="&gt;256.0000"/>
    <s v="&lt;=1.0000"/>
    <s v="&lt;=0.1200"/>
    <s v="&lt;=0.1200"/>
    <s v="&lt;=0.5000"/>
    <s v="&lt;=2.0000"/>
    <s v="&lt;=0.2500"/>
    <s v="&lt;=2.0000"/>
    <s v="&lt;=1.0000"/>
    <s v="&lt;=0.5000"/>
    <x v="4"/>
  </r>
  <r>
    <x v="0"/>
    <n v="256"/>
    <s v="&lt;=1.0000"/>
    <s v="&lt;=0.1200"/>
    <s v="&lt;=0.1200"/>
    <n v="1"/>
    <s v="&lt;=2.0000"/>
    <s v="&lt;=0.2500"/>
    <s v="&lt;=2.0000"/>
    <s v="&lt;=1.0000"/>
    <s v="&lt;=0.5000"/>
    <x v="1"/>
  </r>
  <r>
    <x v="0"/>
    <s v="&gt;256.0000"/>
    <s v="&lt;=1.0000"/>
    <s v="&lt;=0.1200"/>
    <s v="&lt;=0.1200"/>
    <n v="1"/>
    <s v="&lt;=2.0000"/>
    <s v="&lt;=0.2500"/>
    <s v="&lt;=2.0000"/>
    <s v="&lt;=1.0000"/>
    <s v="&lt;=0.5000"/>
    <x v="5"/>
  </r>
  <r>
    <x v="0"/>
    <s v="&lt;=32.0000"/>
    <s v="&lt;=1.0000"/>
    <s v="&lt;=0.1200"/>
    <s v="&lt;=0.1200"/>
    <n v="1"/>
    <s v="&lt;=2.0000"/>
    <n v="0.5"/>
    <s v="&lt;=2.0000"/>
    <s v="&lt;=1.0000"/>
    <s v="&lt;=0.5000"/>
    <x v="3"/>
  </r>
  <r>
    <x v="0"/>
    <n v="128"/>
    <s v="&lt;=1.0000"/>
    <s v="&lt;=0.1200"/>
    <n v="0.25"/>
    <n v="1"/>
    <s v="&lt;=2.0000"/>
    <s v="&gt;4.0000"/>
    <s v="&lt;=2.0000"/>
    <s v="&lt;=1.0000"/>
    <s v="&lt;=0.5000"/>
    <x v="4"/>
  </r>
  <r>
    <x v="0"/>
    <e v="#N/A"/>
    <e v="#N/A"/>
    <s v="&lt;=0.1200"/>
    <e v="#N/A"/>
    <e v="#N/A"/>
    <e v="#N/A"/>
    <e v="#N/A"/>
    <e v="#N/A"/>
    <e v="#N/A"/>
    <e v="#N/A"/>
    <x v="0"/>
  </r>
  <r>
    <x v="0"/>
    <e v="#N/A"/>
    <e v="#N/A"/>
    <s v="&lt;=0.1200"/>
    <e v="#N/A"/>
    <e v="#N/A"/>
    <e v="#N/A"/>
    <e v="#N/A"/>
    <e v="#N/A"/>
    <e v="#N/A"/>
    <e v="#N/A"/>
    <x v="0"/>
  </r>
  <r>
    <x v="0"/>
    <e v="#N/A"/>
    <e v="#N/A"/>
    <s v="&lt;=0.1200"/>
    <e v="#N/A"/>
    <e v="#N/A"/>
    <e v="#N/A"/>
    <e v="#N/A"/>
    <e v="#N/A"/>
    <e v="#N/A"/>
    <e v="#N/A"/>
    <x v="0"/>
  </r>
  <r>
    <x v="0"/>
    <s v="&gt;256.0000"/>
    <n v="2"/>
    <s v="&lt;=0.1200"/>
    <s v="&lt;=0.1200"/>
    <s v="&lt;=0.5000"/>
    <s v="&lt;=2.0000"/>
    <s v="&lt;=0.2500"/>
    <s v="&lt;=2.0000"/>
    <s v="&lt;=1.0000"/>
    <s v="&lt;=0.5000"/>
    <x v="0"/>
  </r>
  <r>
    <x v="0"/>
    <e v="#N/A"/>
    <e v="#N/A"/>
    <s v="&lt;=0.1200"/>
    <e v="#N/A"/>
    <e v="#N/A"/>
    <e v="#N/A"/>
    <e v="#N/A"/>
    <e v="#N/A"/>
    <e v="#N/A"/>
    <e v="#N/A"/>
    <x v="6"/>
  </r>
  <r>
    <x v="0"/>
    <s v="&gt;256.0000"/>
    <n v="2"/>
    <n v="0.25"/>
    <s v="&lt;=0.1200"/>
    <s v="&lt;=0.5000"/>
    <s v="&lt;=2.0000"/>
    <s v="&lt;=0.2500"/>
    <s v="&lt;=2.0000"/>
    <s v="&lt;=1.0000"/>
    <s v="&lt;=0.5000"/>
    <x v="0"/>
  </r>
  <r>
    <x v="0"/>
    <s v="&gt;256.0000"/>
    <n v="2"/>
    <n v="0.25"/>
    <s v="&lt;=0.1200"/>
    <s v="&lt;=0.5000"/>
    <s v="&lt;=2.0000"/>
    <s v="&lt;=0.2500"/>
    <s v="&lt;=2.0000"/>
    <s v="&lt;=1.0000"/>
    <s v="&lt;=0.5000"/>
    <x v="0"/>
  </r>
  <r>
    <x v="0"/>
    <n v="256"/>
    <n v="2"/>
    <s v="&lt;=0.1200"/>
    <s v="&lt;=0.1200"/>
    <s v="&lt;=0.5000"/>
    <s v="&lt;=2.0000"/>
    <s v="&lt;=0.2500"/>
    <s v="&lt;=2.0000"/>
    <s v="&lt;=1.0000"/>
    <s v="&lt;=0.5000"/>
    <x v="0"/>
  </r>
  <r>
    <x v="0"/>
    <s v="&gt;256.0000"/>
    <n v="2"/>
    <n v="0.5"/>
    <s v="&lt;=0.1200"/>
    <s v="&lt;=0.5000"/>
    <s v="&lt;=2.0000"/>
    <s v="&lt;=0.2500"/>
    <s v="&lt;=2.0000"/>
    <s v="&lt;=1.0000"/>
    <s v="&lt;=0.5000"/>
    <x v="0"/>
  </r>
  <r>
    <x v="0"/>
    <n v="128"/>
    <s v="&lt;=1.0000"/>
    <n v="0.25"/>
    <s v="&lt;=0.1200"/>
    <s v="&lt;=0.5000"/>
    <s v="&lt;=2.0000"/>
    <s v="&lt;=0.2500"/>
    <s v="&lt;=2.0000"/>
    <s v="&lt;=1.0000"/>
    <s v="&lt;=0.5000"/>
    <x v="0"/>
  </r>
  <r>
    <x v="0"/>
    <s v="&gt;256.0000"/>
    <n v="2"/>
    <s v="&lt;=0.1200"/>
    <n v="0.25"/>
    <s v="&lt;=0.5000"/>
    <s v="&lt;=2.0000"/>
    <s v="&lt;=0.2500"/>
    <s v="&lt;=2.0000"/>
    <s v="&lt;=1.0000"/>
    <s v="&lt;=0.5000"/>
    <x v="0"/>
  </r>
  <r>
    <x v="0"/>
    <s v="&gt;256.0000"/>
    <n v="2"/>
    <n v="0.25"/>
    <s v="&lt;=0.1200"/>
    <s v="&lt;=0.5000"/>
    <s v="&lt;=2.0000"/>
    <s v="&lt;=0.2500"/>
    <s v="&lt;=2.0000"/>
    <s v="&lt;=1.0000"/>
    <s v="&lt;=0.5000"/>
    <x v="0"/>
  </r>
  <r>
    <x v="0"/>
    <s v="&gt;256.0000"/>
    <n v="2"/>
    <n v="0.25"/>
    <s v="&lt;=0.1200"/>
    <s v="&lt;=0.5000"/>
    <s v="&lt;=2.0000"/>
    <s v="&lt;=0.2500"/>
    <s v="&lt;=2.0000"/>
    <s v="&lt;=1.0000"/>
    <s v="&lt;=0.5000"/>
    <x v="0"/>
  </r>
  <r>
    <x v="0"/>
    <s v="&gt;256.0000"/>
    <n v="2"/>
    <n v="0.25"/>
    <s v="&lt;=0.1200"/>
    <s v="&lt;=0.5000"/>
    <s v="&lt;=2.0000"/>
    <s v="&lt;=0.2500"/>
    <s v="&lt;=2.0000"/>
    <s v="&lt;=1.0000"/>
    <s v="&lt;=0.5000"/>
    <x v="0"/>
  </r>
  <r>
    <x v="0"/>
    <e v="#N/A"/>
    <e v="#N/A"/>
    <n v="0.25"/>
    <e v="#N/A"/>
    <e v="#N/A"/>
    <e v="#N/A"/>
    <e v="#N/A"/>
    <e v="#N/A"/>
    <e v="#N/A"/>
    <e v="#N/A"/>
    <x v="0"/>
  </r>
  <r>
    <x v="0"/>
    <e v="#N/A"/>
    <e v="#N/A"/>
    <n v="0.5"/>
    <e v="#N/A"/>
    <e v="#N/A"/>
    <e v="#N/A"/>
    <e v="#N/A"/>
    <e v="#N/A"/>
    <e v="#N/A"/>
    <e v="#N/A"/>
    <x v="0"/>
  </r>
  <r>
    <x v="0"/>
    <s v="&gt;256.0000"/>
    <n v="2"/>
    <n v="0.5"/>
    <n v="0.25"/>
    <s v="&lt;=0.5000"/>
    <s v="&lt;=2.0000"/>
    <s v="&lt;=0.2500"/>
    <s v="&lt;=2.0000"/>
    <s v="&lt;=1.0000"/>
    <s v="&lt;=0.5000"/>
    <x v="0"/>
  </r>
  <r>
    <x v="0"/>
    <s v="&gt;256.0000"/>
    <n v="2"/>
    <n v="0.5"/>
    <n v="0.25"/>
    <s v="&lt;=0.5000"/>
    <s v="&lt;=2.0000"/>
    <s v="&lt;=0.2500"/>
    <s v="&lt;=2.0000"/>
    <s v="&lt;=1.0000"/>
    <s v="&lt;=0.5000"/>
    <x v="0"/>
  </r>
  <r>
    <x v="0"/>
    <n v="256"/>
    <n v="2"/>
    <s v="&lt;=0.1200"/>
    <s v="&lt;=0.1200"/>
    <s v="&lt;=0.5000"/>
    <s v="&lt;=2.0000"/>
    <s v="&lt;=0.2500"/>
    <s v="&lt;=2.0000"/>
    <s v="&lt;=1.0000"/>
    <s v="&lt;=0.5000"/>
    <x v="0"/>
  </r>
  <r>
    <x v="0"/>
    <s v="&gt;256.0000"/>
    <n v="2"/>
    <n v="0.25"/>
    <n v="0.25"/>
    <s v="&lt;=0.5000"/>
    <s v="&lt;=2.0000"/>
    <s v="&lt;=0.2500"/>
    <s v="&lt;=2.0000"/>
    <s v="&lt;=1.0000"/>
    <s v="&lt;=0.5000"/>
    <x v="0"/>
  </r>
  <r>
    <x v="0"/>
    <s v="&gt;256.0000"/>
    <n v="8"/>
    <n v="2"/>
    <n v="0.25"/>
    <s v="&lt;=0.5000"/>
    <s v="&lt;=2.0000"/>
    <s v="&lt;=0.2500"/>
    <s v="&lt;=2.0000"/>
    <s v="&lt;=1.0000"/>
    <s v="&lt;=0.5000"/>
    <x v="0"/>
  </r>
  <r>
    <x v="0"/>
    <s v="&gt;256.0000"/>
    <n v="2"/>
    <s v="&lt;=0.1200"/>
    <s v="&lt;=0.1200"/>
    <s v="&lt;=0.5000"/>
    <s v="&lt;=2.0000"/>
    <s v="&lt;=0.2500"/>
    <s v="&lt;=2.0000"/>
    <s v="&lt;=1.0000"/>
    <s v="&lt;=0.5000"/>
    <x v="0"/>
  </r>
  <r>
    <x v="0"/>
    <s v="&gt;256.0000"/>
    <n v="4"/>
    <n v="1"/>
    <n v="0.5"/>
    <s v="&lt;=0.5000"/>
    <s v="&lt;=2.0000"/>
    <s v="&lt;=0.2500"/>
    <s v="&lt;=2.0000"/>
    <s v="&lt;=1.0000"/>
    <s v="&lt;=0.5000"/>
    <x v="0"/>
  </r>
  <r>
    <x v="0"/>
    <n v="64"/>
    <n v="2"/>
    <n v="0.25"/>
    <s v="&lt;=0.1200"/>
    <s v="&lt;=0.5000"/>
    <s v="&lt;=2.0000"/>
    <s v="&lt;=0.2500"/>
    <s v="&lt;=2.0000"/>
    <s v="&lt;=1.0000"/>
    <s v="&lt;=0.5000"/>
    <x v="0"/>
  </r>
  <r>
    <x v="0"/>
    <s v="&gt;256.0000"/>
    <n v="2"/>
    <n v="0.25"/>
    <s v="&lt;=0.1200"/>
    <s v="&lt;=0.5000"/>
    <s v="&lt;=2.0000"/>
    <s v="&lt;=0.2500"/>
    <s v="&lt;=2.0000"/>
    <s v="&lt;=1.0000"/>
    <s v="&lt;=0.5000"/>
    <x v="0"/>
  </r>
  <r>
    <x v="0"/>
    <s v="&gt;256.0000"/>
    <n v="2"/>
    <n v="1"/>
    <n v="0.5"/>
    <s v="&lt;=0.5000"/>
    <s v="&lt;=2.0000"/>
    <s v="&lt;=0.2500"/>
    <s v="&lt;=2.0000"/>
    <s v="&lt;=1.0000"/>
    <s v="&lt;=0.5000"/>
    <x v="0"/>
  </r>
  <r>
    <x v="0"/>
    <n v="256"/>
    <s v="&lt;=1.0000"/>
    <s v="&lt;=0.1200"/>
    <s v="&lt;=0.1200"/>
    <s v="&lt;=0.5000"/>
    <s v="&lt;=2.0000"/>
    <s v="&lt;=0.2500"/>
    <s v="&lt;=2.0000"/>
    <s v="&lt;=1.0000"/>
    <s v="&lt;=0.5000"/>
    <x v="0"/>
  </r>
  <r>
    <x v="0"/>
    <s v="&gt;256.0000"/>
    <n v="2"/>
    <n v="2"/>
    <n v="0.25"/>
    <s v="&lt;=0.5000"/>
    <s v="&lt;=2.0000"/>
    <s v="&lt;=0.2500"/>
    <s v="&lt;=2.0000"/>
    <s v="&lt;=1.0000"/>
    <s v="&lt;=0.5000"/>
    <x v="0"/>
  </r>
  <r>
    <x v="0"/>
    <s v="&gt;256.0000"/>
    <n v="2"/>
    <n v="0.25"/>
    <s v="&lt;=0.1200"/>
    <s v="&lt;=0.5000"/>
    <s v="&lt;=2.0000"/>
    <s v="&lt;=0.2500"/>
    <s v="&lt;=2.0000"/>
    <s v="&lt;=1.0000"/>
    <s v="&lt;=0.5000"/>
    <x v="0"/>
  </r>
  <r>
    <x v="0"/>
    <s v="&lt;=32.0000"/>
    <s v="&lt;=1.0000"/>
    <n v="0.25"/>
    <n v="0.25"/>
    <s v="&lt;=0.5000"/>
    <s v="&lt;=2.0000"/>
    <s v="&lt;=0.2500"/>
    <s v="&lt;=2.0000"/>
    <s v="&lt;=1.0000"/>
    <s v="&lt;=0.5000"/>
    <x v="3"/>
  </r>
  <r>
    <x v="0"/>
    <s v="&gt;256.0000"/>
    <n v="4"/>
    <n v="1"/>
    <n v="0.25"/>
    <s v="&lt;=0.5000"/>
    <s v="&lt;=2.0000"/>
    <s v="&lt;=0.2500"/>
    <s v="&lt;=2.0000"/>
    <s v="&lt;=1.0000"/>
    <s v="&lt;=0.5000"/>
    <x v="0"/>
  </r>
  <r>
    <x v="0"/>
    <s v="&lt;=32.0000"/>
    <s v="&lt;=1.0000"/>
    <s v="&lt;=0.1200"/>
    <s v="&lt;=0.1200"/>
    <n v="1"/>
    <s v="&lt;=2.0000"/>
    <s v="&lt;=0.2500"/>
    <s v="&lt;=2.0000"/>
    <s v="&lt;=1.0000"/>
    <s v="&lt;=0.5000"/>
    <x v="7"/>
  </r>
  <r>
    <x v="0"/>
    <n v="256"/>
    <n v="2"/>
    <n v="0.5"/>
    <n v="0.25"/>
    <s v="&lt;=0.5000"/>
    <s v="&lt;=2.0000"/>
    <s v="&lt;=0.2500"/>
    <s v="&lt;=2.0000"/>
    <s v="&lt;=1.0000"/>
    <s v="&lt;=0.5000"/>
    <x v="0"/>
  </r>
  <r>
    <x v="0"/>
    <s v="&gt;256.0000"/>
    <n v="2"/>
    <s v="&lt;=0.1200"/>
    <n v="1"/>
    <s v="&lt;=0.5000"/>
    <s v="&lt;=2.0000"/>
    <s v="&lt;=0.2500"/>
    <s v="&lt;=2.0000"/>
    <s v="&lt;=1.0000"/>
    <s v="&lt;=0.5000"/>
    <x v="0"/>
  </r>
  <r>
    <x v="0"/>
    <s v="&lt;=32.0000"/>
    <s v="&lt;=1.0000"/>
    <s v="&lt;=0.1200"/>
    <s v="&lt;=0.1200"/>
    <s v="&lt;=0.5000"/>
    <s v="&lt;=2.0000"/>
    <n v="0.5"/>
    <s v="&lt;=2.0000"/>
    <s v="&lt;=1.0000"/>
    <s v="&gt;4.0000"/>
    <x v="0"/>
  </r>
  <r>
    <x v="0"/>
    <n v="256"/>
    <n v="2"/>
    <n v="0.5"/>
    <n v="0.25"/>
    <s v="&lt;=0.5000"/>
    <s v="&lt;=2.0000"/>
    <s v="&lt;=0.2500"/>
    <s v="&lt;=2.0000"/>
    <s v="&lt;=1.0000"/>
    <s v="&lt;=0.5000"/>
    <x v="0"/>
  </r>
  <r>
    <x v="0"/>
    <s v="&gt;256.0000"/>
    <n v="2"/>
    <n v="1"/>
    <s v="&lt;=0.1200"/>
    <s v="&lt;=0.5000"/>
    <s v="&lt;=2.0000"/>
    <s v="&lt;=0.2500"/>
    <s v="&lt;=2.0000"/>
    <s v="&lt;=1.0000"/>
    <s v="&lt;=0.5000"/>
    <x v="0"/>
  </r>
  <r>
    <x v="0"/>
    <s v="&gt;256.0000"/>
    <n v="2"/>
    <n v="0.5"/>
    <s v="&lt;=0.1200"/>
    <s v="&lt;=0.5000"/>
    <s v="&lt;=2.0000"/>
    <s v="&lt;=0.2500"/>
    <s v="&lt;=2.0000"/>
    <s v="&lt;=1.0000"/>
    <s v="&lt;=0.5000"/>
    <x v="0"/>
  </r>
  <r>
    <x v="0"/>
    <s v="&gt;256.0000"/>
    <n v="2"/>
    <n v="0.25"/>
    <s v="&lt;=0.1200"/>
    <s v="&lt;=0.5000"/>
    <s v="&lt;=2.0000"/>
    <s v="&lt;=0.2500"/>
    <s v="&lt;=2.0000"/>
    <s v="&lt;=1.0000"/>
    <s v="&lt;=0.5000"/>
    <x v="0"/>
  </r>
  <r>
    <x v="0"/>
    <s v="&gt;256.0000"/>
    <n v="2"/>
    <s v="&lt;=0.1200"/>
    <s v="&lt;=0.1200"/>
    <s v="&lt;=0.5000"/>
    <s v="&lt;=2.0000"/>
    <s v="&lt;=0.2500"/>
    <s v="&lt;=2.0000"/>
    <s v="&lt;=1.0000"/>
    <s v="&lt;=0.5000"/>
    <x v="0"/>
  </r>
  <r>
    <x v="0"/>
    <s v="&gt;256.0000"/>
    <n v="2"/>
    <n v="0.25"/>
    <s v="&lt;=0.1200"/>
    <s v="&lt;=0.5000"/>
    <s v="&lt;=2.0000"/>
    <s v="&lt;=0.2500"/>
    <s v="&lt;=2.0000"/>
    <s v="&lt;=1.0000"/>
    <s v="&lt;=0.5000"/>
    <x v="0"/>
  </r>
  <r>
    <x v="0"/>
    <s v="&lt;=32.0000"/>
    <s v="&gt;8.0000"/>
    <s v="&lt;=0.1200"/>
    <s v="&lt;=0.1200"/>
    <s v="&lt;=0.5000"/>
    <s v="&lt;=2.0000"/>
    <s v="&gt;4.0000"/>
    <s v="&lt;=2.0000"/>
    <s v="&lt;=1.0000"/>
    <s v="&gt;4.0000"/>
    <x v="3"/>
  </r>
  <r>
    <x v="0"/>
    <s v="&gt;256.0000"/>
    <n v="2"/>
    <n v="0.5"/>
    <s v="&lt;=0.1200"/>
    <s v="&lt;=0.5000"/>
    <s v="&lt;=2.0000"/>
    <s v="&lt;=0.2500"/>
    <s v="&lt;=2.0000"/>
    <s v="&lt;=1.0000"/>
    <s v="&lt;=0.5000"/>
    <x v="0"/>
  </r>
  <r>
    <x v="1"/>
    <s v="&gt;256.0000"/>
    <s v="&lt;=1.0000"/>
    <s v="&lt;=0.1200"/>
    <s v="&lt;=0.1200"/>
    <s v="&lt;=0.5000"/>
    <s v="&lt;=2.0000"/>
    <s v="&lt;=0.2500"/>
    <s v="&lt;=2.0000"/>
    <s v="&lt;=1.0000"/>
    <n v="1"/>
    <x v="0"/>
  </r>
  <r>
    <x v="1"/>
    <s v="&gt;256.0000"/>
    <s v="&lt;=1.0000"/>
    <n v="8"/>
    <s v="&lt;=0.1200"/>
    <s v="&lt;=0.5000"/>
    <s v="&lt;=2.0000"/>
    <s v="&lt;=0.2500"/>
    <s v="&lt;=2.0000"/>
    <s v="&lt;=1.0000"/>
    <s v="&lt;=0.5000"/>
    <x v="3"/>
  </r>
  <r>
    <x v="1"/>
    <s v="&gt;256.0000"/>
    <s v="&lt;=1.0000"/>
    <s v="&lt;=0.1200"/>
    <s v="&lt;=0.1200"/>
    <s v="&lt;=0.5000"/>
    <s v="&lt;=2.0000"/>
    <s v="&gt;4.0000"/>
    <s v="&lt;=2.0000"/>
    <s v="&lt;=1.0000"/>
    <s v="&lt;=0.5000"/>
    <x v="4"/>
  </r>
  <r>
    <x v="1"/>
    <s v="&lt;=32.0000"/>
    <s v="&lt;=1.0000"/>
    <s v="&lt;=0.1200"/>
    <s v="&lt;=0.1200"/>
    <s v="&lt;=0.5000"/>
    <s v="&lt;=2.0000"/>
    <s v="&lt;=0.2500"/>
    <s v="&lt;=2.0000"/>
    <s v="&lt;=1.0000"/>
    <s v="&lt;=0.5000"/>
    <x v="0"/>
  </r>
  <r>
    <x v="1"/>
    <s v="&gt;256.0000"/>
    <s v="&gt;8.0000"/>
    <n v="1"/>
    <n v="1"/>
    <n v="1"/>
    <s v="&lt;=2.0000"/>
    <n v="0.5"/>
    <s v="&lt;=2.0000"/>
    <s v="&lt;=1.0000"/>
    <n v="2"/>
    <x v="4"/>
  </r>
  <r>
    <x v="1"/>
    <s v="&gt;256.0000"/>
    <s v="&lt;=1.0000"/>
    <s v="&lt;=0.1200"/>
    <s v="&lt;=0.1200"/>
    <s v="&lt;=0.5000"/>
    <s v="&lt;=2.0000"/>
    <s v="&lt;=0.2500"/>
    <s v="&lt;=2.0000"/>
    <s v="&lt;=1.0000"/>
    <s v="&lt;=0.5000"/>
    <x v="4"/>
  </r>
  <r>
    <x v="1"/>
    <s v="&lt;=32.0000"/>
    <s v="&lt;=1.0000"/>
    <n v="2"/>
    <n v="0.5"/>
    <s v="&lt;=0.5000"/>
    <s v="&lt;=2.0000"/>
    <s v="&lt;=0.2500"/>
    <s v="&lt;=2.0000"/>
    <s v="&lt;=1.0000"/>
    <s v="&lt;=0.5000"/>
    <x v="1"/>
  </r>
  <r>
    <x v="1"/>
    <s v="&gt;256.0000"/>
    <n v="2"/>
    <s v="&lt;=0.1200"/>
    <s v="&lt;=0.1200"/>
    <n v="1"/>
    <s v="&lt;=2.0000"/>
    <s v="&lt;=0.2500"/>
    <s v="&lt;=2.0000"/>
    <s v="&lt;=1.0000"/>
    <s v="&lt;=0.5000"/>
    <x v="1"/>
  </r>
  <r>
    <x v="1"/>
    <s v="&lt;=32.0000"/>
    <s v="&lt;=1.0000"/>
    <n v="1"/>
    <s v="&lt;=0.1200"/>
    <s v="&lt;=0.5000"/>
    <s v="&lt;=2.0000"/>
    <s v="&lt;=0.2500"/>
    <s v="&lt;=2.0000"/>
    <s v="&lt;=1.0000"/>
    <s v="&lt;=0.5000"/>
    <x v="4"/>
  </r>
  <r>
    <x v="1"/>
    <s v="&gt;256.0000"/>
    <s v="&lt;=1.0000"/>
    <s v="&lt;=0.1200"/>
    <s v="&lt;=0.1200"/>
    <s v="&lt;=0.5000"/>
    <s v="&lt;=2.0000"/>
    <s v="&lt;=0.2500"/>
    <s v="&lt;=2.0000"/>
    <s v="&lt;=1.0000"/>
    <s v="&lt;=0.5000"/>
    <x v="1"/>
  </r>
  <r>
    <x v="1"/>
    <s v="&gt;256.0000"/>
    <s v="&lt;=1.0000"/>
    <s v="&lt;=0.1200"/>
    <s v="&lt;=0.1200"/>
    <s v="&lt;=0.5000"/>
    <s v="&lt;=2.0000"/>
    <s v="&lt;=0.2500"/>
    <s v="&lt;=2.0000"/>
    <s v="&lt;=1.0000"/>
    <s v="&lt;=0.5000"/>
    <x v="4"/>
  </r>
  <r>
    <x v="1"/>
    <s v="&lt;=32.0000"/>
    <s v="&lt;=1.0000"/>
    <s v="&lt;=0.1200"/>
    <s v="&lt;=0.1200"/>
    <s v="&lt;=0.5000"/>
    <s v="&lt;=2.0000"/>
    <s v="&lt;=0.2500"/>
    <s v="&lt;=2.0000"/>
    <s v="&lt;=1.0000"/>
    <s v="&lt;=0.5000"/>
    <x v="0"/>
  </r>
  <r>
    <x v="1"/>
    <s v="&lt;=32.0000"/>
    <s v="&lt;=1.0000"/>
    <s v="&lt;=0.1200"/>
    <s v="&lt;=0.1200"/>
    <s v="&lt;=0.5000"/>
    <s v="&lt;=2.0000"/>
    <s v="&lt;=0.2500"/>
    <s v="&lt;=2.0000"/>
    <s v="&lt;=1.0000"/>
    <s v="&lt;=0.5000"/>
    <x v="1"/>
  </r>
  <r>
    <x v="1"/>
    <s v="&lt;=32.0000"/>
    <s v="&lt;=1.0000"/>
    <s v="&lt;=0.1200"/>
    <s v="&lt;=0.1200"/>
    <s v="&lt;=0.5000"/>
    <s v="&lt;=2.0000"/>
    <s v="&lt;=0.2500"/>
    <s v="&lt;=2.0000"/>
    <s v="&lt;=1.0000"/>
    <s v="&lt;=0.5000"/>
    <x v="0"/>
  </r>
  <r>
    <x v="1"/>
    <s v="&lt;=32.0000"/>
    <s v="&lt;=1.0000"/>
    <s v="&lt;=0.1200"/>
    <s v="&lt;=0.1200"/>
    <s v="&lt;=0.5000"/>
    <s v="&lt;=2.0000"/>
    <s v="&lt;=0.2500"/>
    <s v="&lt;=2.0000"/>
    <s v="&lt;=1.0000"/>
    <s v="&lt;=0.5000"/>
    <x v="2"/>
  </r>
  <r>
    <x v="1"/>
    <s v="&gt;256.0000"/>
    <s v="&lt;=1.0000"/>
    <s v="&lt;=0.1200"/>
    <s v="&lt;=0.1200"/>
    <s v="&lt;=0.5000"/>
    <s v="&lt;=2.0000"/>
    <s v="&lt;=0.2500"/>
    <s v="&lt;=2.0000"/>
    <s v="&lt;=1.0000"/>
    <s v="&lt;=0.5000"/>
    <x v="1"/>
  </r>
  <r>
    <x v="1"/>
    <s v="&lt;=32.0000"/>
    <s v="&gt;8.0000"/>
    <s v="&lt;=0.1200"/>
    <s v="&lt;=0.1200"/>
    <n v="1"/>
    <s v="&lt;=2.0000"/>
    <s v="&gt;4.0000"/>
    <s v="&lt;=2.0000"/>
    <s v="&lt;=1.0000"/>
    <s v="&gt;4.0000"/>
    <x v="1"/>
  </r>
  <r>
    <x v="1"/>
    <s v="&gt;256.0000"/>
    <s v="&lt;=1.0000"/>
    <s v="&lt;=0.1200"/>
    <s v="&lt;=0.1200"/>
    <n v="1"/>
    <s v="&lt;=2.0000"/>
    <s v="&lt;=0.2500"/>
    <s v="&lt;=2.0000"/>
    <s v="&lt;=1.0000"/>
    <s v="&lt;=0.5000"/>
    <x v="1"/>
  </r>
  <r>
    <x v="1"/>
    <s v="&lt;=32.0000"/>
    <s v="&lt;=1.0000"/>
    <s v="&lt;=0.1200"/>
    <s v="&lt;=0.1200"/>
    <s v="&lt;=0.5000"/>
    <s v="&lt;=2.0000"/>
    <s v="&gt;4.0000"/>
    <s v="&lt;=2.0000"/>
    <s v="&lt;=1.0000"/>
    <s v="&lt;=0.5000"/>
    <x v="3"/>
  </r>
  <r>
    <x v="1"/>
    <s v="&gt;256.0000"/>
    <s v="&lt;=1.0000"/>
    <s v="&lt;=0.1200"/>
    <s v="&lt;=0.1200"/>
    <s v="&lt;=0.5000"/>
    <s v="&lt;=2.0000"/>
    <s v="&lt;=0.2500"/>
    <s v="&lt;=2.0000"/>
    <s v="&lt;=1.0000"/>
    <s v="&lt;=0.5000"/>
    <x v="1"/>
  </r>
  <r>
    <x v="1"/>
    <s v="&gt;256.0000"/>
    <s v="&lt;=1.0000"/>
    <s v="&lt;=0.1200"/>
    <s v="&lt;=0.1200"/>
    <s v="&lt;=0.5000"/>
    <s v="&lt;=2.0000"/>
    <s v="&lt;=0.2500"/>
    <s v="&lt;=2.0000"/>
    <s v="&lt;=1.0000"/>
    <s v="&lt;=0.5000"/>
    <x v="1"/>
  </r>
  <r>
    <x v="1"/>
    <s v="&gt;256.0000"/>
    <s v="&lt;=1.0000"/>
    <s v="&lt;=0.1200"/>
    <s v="&lt;=0.1200"/>
    <s v="&lt;=0.5000"/>
    <s v="&lt;=2.0000"/>
    <s v="&lt;=0.2500"/>
    <s v="&lt;=2.0000"/>
    <s v="&lt;=1.0000"/>
    <s v="&lt;=0.5000"/>
    <x v="5"/>
  </r>
  <r>
    <x v="1"/>
    <s v="&gt;256.0000"/>
    <s v="&lt;=1.0000"/>
    <s v="&lt;=0.1200"/>
    <s v="&lt;=0.1200"/>
    <s v="&lt;=0.5000"/>
    <s v="&lt;=2.0000"/>
    <s v="&lt;=0.2500"/>
    <s v="&lt;=2.0000"/>
    <s v="&lt;=1.0000"/>
    <s v="&lt;=0.5000"/>
    <x v="0"/>
  </r>
  <r>
    <x v="1"/>
    <s v="&gt;256.0000"/>
    <s v="&lt;=1.0000"/>
    <s v="&lt;=0.1200"/>
    <s v="&lt;=0.1200"/>
    <n v="1"/>
    <s v="&lt;=2.0000"/>
    <s v="&lt;=0.2500"/>
    <s v="&lt;=2.0000"/>
    <s v="&lt;=1.0000"/>
    <s v="&lt;=0.5000"/>
    <x v="4"/>
  </r>
  <r>
    <x v="1"/>
    <s v="&lt;=32.0000"/>
    <s v="&gt;8.0000"/>
    <s v="&lt;=0.1200"/>
    <s v="&lt;=0.1200"/>
    <n v="1"/>
    <s v="&lt;=2.0000"/>
    <s v="&lt;=0.2500"/>
    <s v="&lt;=2.0000"/>
    <s v="&lt;=1.0000"/>
    <s v="&lt;=0.5000"/>
    <x v="4"/>
  </r>
  <r>
    <x v="1"/>
    <n v="128"/>
    <s v="&lt;=1.0000"/>
    <s v="&lt;=0.1200"/>
    <s v="&lt;=0.1200"/>
    <n v="1"/>
    <s v="&lt;=2.0000"/>
    <s v="&lt;=0.2500"/>
    <s v="&lt;=2.0000"/>
    <s v="&lt;=1.0000"/>
    <s v="&lt;=0.5000"/>
    <x v="5"/>
  </r>
  <r>
    <x v="1"/>
    <s v="&gt;256.0000"/>
    <s v="&lt;=1.0000"/>
    <s v="&lt;=0.1200"/>
    <s v="&lt;=0.1200"/>
    <n v="1"/>
    <s v="&lt;=2.0000"/>
    <s v="&lt;=0.2500"/>
    <s v="&lt;=2.0000"/>
    <s v="&lt;=1.0000"/>
    <s v="&lt;=0.5000"/>
    <x v="5"/>
  </r>
  <r>
    <x v="1"/>
    <s v="&gt;256.0000"/>
    <s v="&lt;=1.0000"/>
    <s v="&lt;=0.1200"/>
    <s v="&lt;=0.1200"/>
    <s v="&lt;=0.5000"/>
    <s v="&lt;=2.0000"/>
    <s v="&lt;=0.2500"/>
    <s v="&lt;=2.0000"/>
    <s v="&lt;=1.0000"/>
    <s v="&lt;=0.5000"/>
    <x v="3"/>
  </r>
  <r>
    <x v="1"/>
    <s v="&gt;256.0000"/>
    <s v="&lt;=1.0000"/>
    <s v="&lt;=0.1200"/>
    <s v="&lt;=0.1200"/>
    <s v="&lt;=0.5000"/>
    <s v="&lt;=2.0000"/>
    <s v="&lt;=0.2500"/>
    <s v="&lt;=2.0000"/>
    <s v="&lt;=1.0000"/>
    <s v="&lt;=0.5000"/>
    <x v="4"/>
  </r>
  <r>
    <x v="1"/>
    <s v="&gt;256.0000"/>
    <s v="&lt;=1.0000"/>
    <n v="0.5"/>
    <s v="&lt;=0.1200"/>
    <s v="&lt;=0.5000"/>
    <s v="&lt;=2.0000"/>
    <s v="&lt;=0.2500"/>
    <s v="&lt;=2.0000"/>
    <s v="&lt;=1.0000"/>
    <s v="&lt;=0.5000"/>
    <x v="0"/>
  </r>
  <r>
    <x v="1"/>
    <n v="128"/>
    <n v="2"/>
    <s v="&lt;=0.1200"/>
    <s v="&lt;=0.1200"/>
    <s v="&lt;=0.5000"/>
    <s v="&lt;=2.0000"/>
    <s v="&lt;=0.2500"/>
    <s v="&lt;=2.0000"/>
    <s v="&lt;=1.0000"/>
    <s v="&lt;=0.5000"/>
    <x v="0"/>
  </r>
  <r>
    <x v="1"/>
    <s v="&lt;=32.0000"/>
    <s v="&lt;=1.0000"/>
    <n v="1"/>
    <n v="0.25"/>
    <s v="&lt;=0.5000"/>
    <s v="&lt;=2.0000"/>
    <s v="&lt;=0.2500"/>
    <s v="&lt;=2.0000"/>
    <s v="&lt;=1.0000"/>
    <s v="&lt;=0.5000"/>
    <x v="0"/>
  </r>
  <r>
    <x v="1"/>
    <s v="&lt;=32.0000"/>
    <s v="&lt;=1.0000"/>
    <s v="&lt;=0.1200"/>
    <s v="&lt;=0.1200"/>
    <s v="&lt;=0.5000"/>
    <s v="&lt;=2.0000"/>
    <s v="&lt;=0.2500"/>
    <s v="&lt;=2.0000"/>
    <s v="&lt;=1.0000"/>
    <s v="&lt;=0.5000"/>
    <x v="0"/>
  </r>
  <r>
    <x v="1"/>
    <n v="256"/>
    <s v="&lt;=1.0000"/>
    <s v="&lt;=0.1200"/>
    <n v="0.5"/>
    <n v="1"/>
    <s v="&lt;=2.0000"/>
    <n v="0.5"/>
    <s v="&lt;=2.0000"/>
    <s v="&lt;=1.0000"/>
    <s v="&lt;=0.5000"/>
    <x v="3"/>
  </r>
  <r>
    <x v="1"/>
    <s v="&gt;256.0000"/>
    <n v="2"/>
    <n v="0.25"/>
    <n v="0.25"/>
    <s v="&lt;=0.5000"/>
    <s v="&lt;=2.0000"/>
    <s v="&lt;=0.2500"/>
    <s v="&lt;=2.0000"/>
    <s v="&lt;=1.0000"/>
    <s v="&lt;=0.5000"/>
    <x v="0"/>
  </r>
  <r>
    <x v="1"/>
    <s v="&gt;256.0000"/>
    <n v="2"/>
    <n v="0.5"/>
    <n v="0.25"/>
    <s v="&lt;=0.5000"/>
    <s v="&lt;=2.0000"/>
    <s v="&lt;=0.2500"/>
    <s v="&lt;=2.0000"/>
    <s v="&lt;=1.0000"/>
    <s v="&lt;=0.5000"/>
    <x v="0"/>
  </r>
  <r>
    <x v="1"/>
    <n v="256"/>
    <n v="2"/>
    <s v="&lt;=0.1200"/>
    <s v="&lt;=0.1200"/>
    <s v="&lt;=0.5000"/>
    <s v="&lt;=2.0000"/>
    <s v="&lt;=0.2500"/>
    <s v="&lt;=2.0000"/>
    <s v="&lt;=1.0000"/>
    <s v="&lt;=0.5000"/>
    <x v="0"/>
  </r>
  <r>
    <x v="1"/>
    <n v="128"/>
    <n v="2"/>
    <s v="&lt;=0.1200"/>
    <s v="&lt;=0.1200"/>
    <s v="&lt;=0.5000"/>
    <s v="&lt;=2.0000"/>
    <s v="&gt;4.0000"/>
    <s v="&lt;=2.0000"/>
    <s v="&lt;=1.0000"/>
    <s v="&lt;=0.5000"/>
    <x v="0"/>
  </r>
  <r>
    <x v="1"/>
    <s v="&gt;256.0000"/>
    <n v="2"/>
    <n v="0.25"/>
    <s v="&lt;=0.1200"/>
    <s v="&lt;=0.5000"/>
    <s v="&lt;=2.0000"/>
    <s v="&lt;=0.2500"/>
    <s v="&lt;=2.0000"/>
    <s v="&lt;=1.0000"/>
    <s v="&lt;=0.5000"/>
    <x v="0"/>
  </r>
  <r>
    <x v="1"/>
    <s v="&gt;256.0000"/>
    <n v="2"/>
    <n v="0.25"/>
    <s v="&lt;=0.1200"/>
    <s v="&lt;=0.5000"/>
    <s v="&lt;=2.0000"/>
    <s v="&lt;=0.2500"/>
    <s v="&lt;=2.0000"/>
    <s v="&lt;=1.0000"/>
    <s v="&lt;=0.5000"/>
    <x v="0"/>
  </r>
  <r>
    <x v="1"/>
    <s v="&gt;256.0000"/>
    <n v="2"/>
    <s v="&lt;=0.1200"/>
    <s v="&lt;=0.1200"/>
    <s v="&lt;=0.5000"/>
    <s v="&lt;=2.0000"/>
    <s v="&lt;=0.2500"/>
    <s v="&lt;=2.0000"/>
    <s v="&lt;=1.0000"/>
    <s v="&lt;=0.5000"/>
    <x v="0"/>
  </r>
  <r>
    <x v="1"/>
    <s v="&gt;256.0000"/>
    <n v="2"/>
    <n v="0.25"/>
    <s v="&lt;=0.1200"/>
    <s v="&lt;=0.5000"/>
    <s v="&lt;=2.0000"/>
    <s v="&lt;=0.2500"/>
    <s v="&lt;=2.0000"/>
    <s v="&lt;=1.0000"/>
    <s v="&lt;=0.5000"/>
    <x v="0"/>
  </r>
  <r>
    <x v="1"/>
    <s v="&gt;256.0000"/>
    <n v="2"/>
    <n v="0.25"/>
    <s v="&lt;=0.1200"/>
    <s v="&lt;=0.5000"/>
    <s v="&lt;=2.0000"/>
    <s v="&lt;=0.2500"/>
    <s v="&lt;=2.0000"/>
    <s v="&lt;=1.0000"/>
    <s v="&lt;=0.5000"/>
    <x v="0"/>
  </r>
  <r>
    <x v="1"/>
    <s v="&gt;256.0000"/>
    <n v="2"/>
    <n v="0.25"/>
    <n v="0.25"/>
    <s v="&lt;=0.5000"/>
    <s v="&lt;=2.0000"/>
    <s v="&lt;=0.2500"/>
    <s v="&lt;=2.0000"/>
    <s v="&lt;=1.0000"/>
    <s v="&lt;=0.5000"/>
    <x v="0"/>
  </r>
  <r>
    <x v="1"/>
    <s v="&gt;256.0000"/>
    <n v="2"/>
    <n v="1"/>
    <n v="0.25"/>
    <s v="&lt;=0.5000"/>
    <s v="&lt;=2.0000"/>
    <s v="&lt;=0.2500"/>
    <s v="&lt;=2.0000"/>
    <s v="&lt;=1.0000"/>
    <s v="&lt;=0.5000"/>
    <x v="0"/>
  </r>
  <r>
    <x v="1"/>
    <s v="&gt;256.0000"/>
    <n v="2"/>
    <n v="0.5"/>
    <s v="&lt;=0.1200"/>
    <s v="&lt;=0.5000"/>
    <s v="&lt;=2.0000"/>
    <s v="&lt;=0.2500"/>
    <s v="&lt;=2.0000"/>
    <s v="&lt;=1.0000"/>
    <s v="&lt;=0.5000"/>
    <x v="0"/>
  </r>
  <r>
    <x v="1"/>
    <s v="&gt;256.0000"/>
    <n v="2"/>
    <n v="4"/>
    <n v="0.25"/>
    <s v="&lt;=0.5000"/>
    <s v="&lt;=2.0000"/>
    <s v="&lt;=0.2500"/>
    <s v="&lt;=2.0000"/>
    <s v="&lt;=1.0000"/>
    <s v="&lt;=0.5000"/>
    <x v="0"/>
  </r>
  <r>
    <x v="1"/>
    <n v="128"/>
    <n v="2"/>
    <n v="0.25"/>
    <s v="&lt;=0.1200"/>
    <s v="&lt;=0.5000"/>
    <s v="&lt;=2.0000"/>
    <s v="&lt;=0.2500"/>
    <s v="&lt;=2.0000"/>
    <s v="&lt;=1.0000"/>
    <s v="&lt;=0.5000"/>
    <x v="0"/>
  </r>
  <r>
    <x v="1"/>
    <n v="128"/>
    <n v="2"/>
    <s v="&lt;=0.1200"/>
    <s v="&lt;=0.1200"/>
    <s v="&lt;=0.5000"/>
    <s v="&lt;=2.0000"/>
    <s v="&lt;=0.2500"/>
    <s v="&lt;=2.0000"/>
    <s v="&lt;=1.0000"/>
    <s v="&lt;=0.5000"/>
    <x v="0"/>
  </r>
  <r>
    <x v="1"/>
    <s v="&gt;256.0000"/>
    <n v="2"/>
    <n v="0.5"/>
    <n v="0.25"/>
    <s v="&lt;=0.5000"/>
    <s v="&lt;=2.0000"/>
    <s v="&lt;=0.2500"/>
    <s v="&lt;=2.0000"/>
    <s v="&lt;=1.0000"/>
    <s v="&lt;=0.5000"/>
    <x v="0"/>
  </r>
  <r>
    <x v="1"/>
    <s v="&gt;256.0000"/>
    <n v="2"/>
    <s v="&lt;=0.1200"/>
    <s v="&lt;=0.1200"/>
    <s v="&lt;=0.5000"/>
    <s v="&lt;=2.0000"/>
    <s v="&lt;=0.2500"/>
    <s v="&lt;=2.0000"/>
    <s v="&lt;=1.0000"/>
    <s v="&lt;=0.5000"/>
    <x v="0"/>
  </r>
  <r>
    <x v="1"/>
    <s v="&gt;256.0000"/>
    <n v="2"/>
    <n v="0.25"/>
    <s v="&lt;=0.1200"/>
    <s v="&lt;=0.5000"/>
    <s v="&lt;=2.0000"/>
    <s v="&lt;=0.2500"/>
    <s v="&lt;=2.0000"/>
    <s v="&lt;=1.0000"/>
    <s v="&lt;=0.5000"/>
    <x v="0"/>
  </r>
  <r>
    <x v="1"/>
    <s v="&gt;256.0000"/>
    <n v="2"/>
    <n v="2"/>
    <n v="8"/>
    <s v="&lt;=0.5000"/>
    <s v="&lt;=2.0000"/>
    <s v="&lt;=0.2500"/>
    <s v="&lt;=2.0000"/>
    <s v="&lt;=1.0000"/>
    <s v="&lt;=0.5000"/>
    <x v="0"/>
  </r>
  <r>
    <x v="1"/>
    <s v="&gt;256.0000"/>
    <n v="2"/>
    <n v="0.25"/>
    <n v="0.5"/>
    <n v="1"/>
    <s v="&lt;=2.0000"/>
    <s v="&lt;=0.2500"/>
    <s v="&lt;=2.0000"/>
    <s v="&lt;=1.0000"/>
    <s v="&lt;=0.5000"/>
    <x v="0"/>
  </r>
  <r>
    <x v="1"/>
    <s v="&gt;256.0000"/>
    <n v="2"/>
    <n v="0.25"/>
    <n v="0.25"/>
    <s v="&lt;=0.5000"/>
    <s v="&lt;=2.0000"/>
    <s v="&lt;=0.2500"/>
    <s v="&lt;=2.0000"/>
    <s v="&lt;=1.0000"/>
    <s v="&lt;=0.5000"/>
    <x v="0"/>
  </r>
  <r>
    <x v="1"/>
    <s v="&gt;256.0000"/>
    <n v="2"/>
    <n v="0.25"/>
    <n v="0.25"/>
    <s v="&lt;=0.5000"/>
    <s v="&lt;=2.0000"/>
    <s v="&lt;=0.2500"/>
    <s v="&lt;=2.0000"/>
    <s v="&lt;=1.0000"/>
    <s v="&lt;=0.5000"/>
    <x v="0"/>
  </r>
  <r>
    <x v="1"/>
    <s v="&gt;256.0000"/>
    <n v="2"/>
    <n v="1"/>
    <n v="0.5"/>
    <s v="&lt;=0.5000"/>
    <s v="&lt;=2.0000"/>
    <s v="&lt;=0.2500"/>
    <s v="&lt;=2.0000"/>
    <s v="&lt;=1.0000"/>
    <s v="&lt;=0.5000"/>
    <x v="0"/>
  </r>
  <r>
    <x v="1"/>
    <s v="&lt;=32.0000"/>
    <s v="&lt;=1.0000"/>
    <n v="0.5"/>
    <n v="0.25"/>
    <s v="&lt;=0.5000"/>
    <s v="&lt;=2.0000"/>
    <s v="&lt;=0.2500"/>
    <s v="&lt;=2.0000"/>
    <s v="&lt;=1.0000"/>
    <s v="&lt;=0.5000"/>
    <x v="3"/>
  </r>
  <r>
    <x v="1"/>
    <s v="&gt;256.0000"/>
    <n v="2"/>
    <n v="0.5"/>
    <n v="0.25"/>
    <s v="&lt;=0.5000"/>
    <s v="&lt;=2.0000"/>
    <s v="&lt;=0.2500"/>
    <s v="&lt;=2.0000"/>
    <s v="&lt;=1.0000"/>
    <s v="&lt;=0.5000"/>
    <x v="0"/>
  </r>
  <r>
    <x v="1"/>
    <s v="&lt;=32.0000"/>
    <s v="&lt;=1.0000"/>
    <s v="&lt;=0.1200"/>
    <s v="&lt;=0.1200"/>
    <n v="1"/>
    <s v="&lt;=2.0000"/>
    <s v="&lt;=0.2500"/>
    <s v="&lt;=2.0000"/>
    <s v="&lt;=1.0000"/>
    <s v="&lt;=0.5000"/>
    <x v="3"/>
  </r>
  <r>
    <x v="1"/>
    <n v="256"/>
    <n v="2"/>
    <n v="0.5"/>
    <s v="&lt;=0.1200"/>
    <s v="&lt;=0.5000"/>
    <s v="&lt;=2.0000"/>
    <s v="&lt;=0.2500"/>
    <s v="&lt;=2.0000"/>
    <s v="&lt;=1.0000"/>
    <s v="&lt;=0.5000"/>
    <x v="0"/>
  </r>
  <r>
    <x v="1"/>
    <s v="&gt;256.0000"/>
    <n v="2"/>
    <n v="0.25"/>
    <n v="0.25"/>
    <s v="&lt;=0.5000"/>
    <s v="&lt;=2.0000"/>
    <s v="&lt;=0.2500"/>
    <s v="&lt;=2.0000"/>
    <s v="&lt;=1.0000"/>
    <s v="&lt;=0.5000"/>
    <x v="0"/>
  </r>
  <r>
    <x v="1"/>
    <s v="&gt;256.0000"/>
    <n v="2"/>
    <n v="0.25"/>
    <s v="&lt;=0.1200"/>
    <s v="&lt;=0.5000"/>
    <s v="&lt;=2.0000"/>
    <s v="&lt;=0.2500"/>
    <s v="&lt;=2.0000"/>
    <s v="&lt;=1.0000"/>
    <s v="&lt;=0.5000"/>
    <x v="0"/>
  </r>
  <r>
    <x v="1"/>
    <s v="&gt;256.0000"/>
    <n v="2"/>
    <n v="0.25"/>
    <n v="0.25"/>
    <s v="&lt;=0.5000"/>
    <s v="&lt;=2.0000"/>
    <s v="&lt;=0.2500"/>
    <s v="&lt;=2.0000"/>
    <s v="&lt;=1.0000"/>
    <s v="&lt;=0.5000"/>
    <x v="0"/>
  </r>
  <r>
    <x v="1"/>
    <s v="&gt;256.0000"/>
    <n v="2"/>
    <n v="0.25"/>
    <s v="&lt;=0.1200"/>
    <s v="&lt;=0.5000"/>
    <s v="&lt;=2.0000"/>
    <s v="&lt;=0.2500"/>
    <s v="&lt;=2.0000"/>
    <s v="&lt;=1.0000"/>
    <s v="&lt;=0.5000"/>
    <x v="0"/>
  </r>
  <r>
    <x v="1"/>
    <s v="&gt;256.0000"/>
    <n v="2"/>
    <n v="0.5"/>
    <n v="0.25"/>
    <s v="&lt;=0.5000"/>
    <s v="&lt;=2.0000"/>
    <s v="&lt;=0.2500"/>
    <s v="&lt;=2.0000"/>
    <s v="&lt;=1.0000"/>
    <s v="&lt;=0.5000"/>
    <x v="0"/>
  </r>
  <r>
    <x v="1"/>
    <s v="&gt;256.0000"/>
    <n v="2"/>
    <s v="&lt;=0.1200"/>
    <s v="&lt;=0.1200"/>
    <s v="&lt;=0.5000"/>
    <s v="&lt;=2.0000"/>
    <s v="&lt;=0.2500"/>
    <s v="&lt;=2.0000"/>
    <s v="&lt;=1.0000"/>
    <s v="&lt;=0.5000"/>
    <x v="0"/>
  </r>
  <r>
    <x v="1"/>
    <s v="&gt;256.0000"/>
    <n v="2"/>
    <n v="0.25"/>
    <s v="&lt;=0.1200"/>
    <s v="&lt;=0.5000"/>
    <s v="&lt;=2.0000"/>
    <s v="&lt;=0.2500"/>
    <s v="&lt;=2.0000"/>
    <s v="&lt;=1.0000"/>
    <s v="&lt;=0.5000"/>
    <x v="0"/>
  </r>
  <r>
    <x v="1"/>
    <s v="&gt;256.0000"/>
    <n v="2"/>
    <n v="0.25"/>
    <s v="&lt;=0.1200"/>
    <s v="&lt;=0.5000"/>
    <s v="&lt;=2.0000"/>
    <s v="&lt;=0.2500"/>
    <s v="&lt;=2.0000"/>
    <s v="&lt;=1.0000"/>
    <s v="&lt;=0.5000"/>
    <x v="0"/>
  </r>
  <r>
    <x v="1"/>
    <n v="64"/>
    <s v="&lt;=1.0000"/>
    <s v="&lt;=0.1200"/>
    <s v="&lt;=0.1200"/>
    <s v="&lt;=0.5000"/>
    <s v="&lt;=2.0000"/>
    <s v="&lt;=0.2500"/>
    <s v="&lt;=2.0000"/>
    <s v="&lt;=1.0000"/>
    <n v="2"/>
    <x v="3"/>
  </r>
  <r>
    <x v="1"/>
    <s v="&gt;256.0000"/>
    <n v="2"/>
    <n v="0.25"/>
    <s v="&lt;=0.1200"/>
    <s v="&lt;=0.5000"/>
    <s v="&lt;=2.0000"/>
    <s v="&lt;=0.2500"/>
    <s v="&lt;=2.0000"/>
    <s v="&lt;=1.0000"/>
    <s v="&lt;=0.5000"/>
    <x v="0"/>
  </r>
  <r>
    <x v="1"/>
    <s v="&gt;256.0000"/>
    <n v="2"/>
    <s v="&lt;=0.1200"/>
    <s v="&lt;=0.1200"/>
    <s v="&lt;=0.5000"/>
    <s v="&lt;=2.0000"/>
    <s v="&lt;=0.2500"/>
    <s v="&lt;=2.0000"/>
    <s v="&lt;=1.0000"/>
    <s v="&lt;=0.5000"/>
    <x v="0"/>
  </r>
  <r>
    <x v="2"/>
    <s v="&gt;256.0000"/>
    <s v="&lt;=1.0000"/>
    <s v="&lt;=0.1200"/>
    <s v="&lt;=0.1200"/>
    <s v="&lt;=0.5000"/>
    <s v="&lt;=2.0000"/>
    <s v="&lt;=0.2500"/>
    <s v="&lt;=2.0000"/>
    <s v="&lt;=1.0000"/>
    <s v="&lt;=0.5000"/>
    <x v="4"/>
  </r>
  <r>
    <x v="2"/>
    <s v="&gt;256.0000"/>
    <n v="2"/>
    <s v="&lt;=0.1200"/>
    <s v="&lt;=0.1200"/>
    <s v="&lt;=0.5000"/>
    <s v="&lt;=2.0000"/>
    <s v="&lt;=0.2500"/>
    <s v="&lt;=2.0000"/>
    <s v="&lt;=1.0000"/>
    <s v="&lt;=0.5000"/>
    <x v="1"/>
  </r>
  <r>
    <x v="2"/>
    <s v="&gt;256.0000"/>
    <s v="&gt;8.0000"/>
    <n v="2"/>
    <n v="0.5"/>
    <s v="&gt;4.0000"/>
    <n v="16"/>
    <n v="1"/>
    <n v="4"/>
    <s v="&lt;=1.0000"/>
    <s v="&gt;4.0000"/>
    <x v="8"/>
  </r>
  <r>
    <x v="2"/>
    <s v="&lt;=32.0000"/>
    <s v="&lt;=1.0000"/>
    <s v="&lt;=0.1200"/>
    <s v="&lt;=0.1200"/>
    <s v="&lt;=0.5000"/>
    <s v="&lt;=2.0000"/>
    <s v="&lt;=0.2500"/>
    <s v="&lt;=2.0000"/>
    <s v="&lt;=1.0000"/>
    <s v="&lt;=0.5000"/>
    <x v="1"/>
  </r>
  <r>
    <x v="2"/>
    <s v="&gt;256.0000"/>
    <s v="&lt;=1.0000"/>
    <s v="&lt;=0.1200"/>
    <s v="&lt;=0.1200"/>
    <s v="&lt;=0.5000"/>
    <s v="&lt;=2.0000"/>
    <s v="&lt;=0.2500"/>
    <s v="&lt;=2.0000"/>
    <s v="&lt;=1.0000"/>
    <s v="&lt;=0.5000"/>
    <x v="4"/>
  </r>
  <r>
    <x v="2"/>
    <s v="&gt;256.0000"/>
    <s v="&lt;=1.0000"/>
    <s v="&lt;=0.1200"/>
    <s v="&lt;=0.1200"/>
    <s v="&lt;=0.5000"/>
    <s v="&lt;=2.0000"/>
    <s v="&lt;=0.2500"/>
    <s v="&lt;=2.0000"/>
    <s v="&lt;=1.0000"/>
    <s v="&lt;=0.5000"/>
    <x v="1"/>
  </r>
  <r>
    <x v="2"/>
    <s v="&lt;=32.0000"/>
    <s v="&lt;=1.0000"/>
    <s v="&lt;=0.1200"/>
    <s v="&lt;=0.1200"/>
    <s v="&lt;=0.5000"/>
    <s v="&lt;=2.0000"/>
    <n v="4"/>
    <s v="&lt;=2.0000"/>
    <s v="&lt;=1.0000"/>
    <s v="&lt;=0.5000"/>
    <x v="1"/>
  </r>
  <r>
    <x v="2"/>
    <s v="&lt;=32.0000"/>
    <s v="&lt;=1.0000"/>
    <s v="&lt;=0.1200"/>
    <s v="&lt;=0.1200"/>
    <n v="2"/>
    <s v="&lt;=2.0000"/>
    <s v="&lt;=0.2500"/>
    <s v="&lt;=2.0000"/>
    <s v="&lt;=1.0000"/>
    <s v="&lt;=0.5000"/>
    <x v="8"/>
  </r>
  <r>
    <x v="2"/>
    <s v="&lt;=32.0000"/>
    <s v="&gt;8.0000"/>
    <s v="&lt;=0.1200"/>
    <s v="&lt;=0.1200"/>
    <s v="&lt;=0.5000"/>
    <s v="&lt;=2.0000"/>
    <n v="1"/>
    <s v="&lt;=2.0000"/>
    <s v="&lt;=1.0000"/>
    <s v="&lt;=0.5000"/>
    <x v="1"/>
  </r>
  <r>
    <x v="2"/>
    <s v="&gt;256.0000"/>
    <s v="&gt;8.0000"/>
    <s v="&lt;=0.1200"/>
    <s v="&lt;=0.1200"/>
    <n v="1"/>
    <s v="&lt;=2.0000"/>
    <s v="&lt;=0.2500"/>
    <s v="&lt;=2.0000"/>
    <s v="&lt;=1.0000"/>
    <s v="&lt;=0.5000"/>
    <x v="4"/>
  </r>
  <r>
    <x v="2"/>
    <n v="128"/>
    <s v="&gt;8.0000"/>
    <n v="8"/>
    <n v="2"/>
    <s v="&lt;=0.5000"/>
    <s v="&lt;=2.0000"/>
    <n v="0.5"/>
    <s v="&lt;=2.0000"/>
    <s v="&lt;=1.0000"/>
    <s v="&lt;=0.5000"/>
    <x v="1"/>
  </r>
  <r>
    <x v="2"/>
    <s v="&lt;=32.0000"/>
    <s v="&lt;=1.0000"/>
    <s v="&lt;=0.1200"/>
    <s v="&lt;=0.1200"/>
    <s v="&lt;=0.5000"/>
    <s v="&lt;=2.0000"/>
    <s v="&lt;=0.2500"/>
    <s v="&lt;=2.0000"/>
    <s v="&lt;=1.0000"/>
    <s v="&lt;=0.5000"/>
    <x v="0"/>
  </r>
  <r>
    <x v="2"/>
    <n v="256"/>
    <s v="&lt;=1.0000"/>
    <s v="&lt;=0.1200"/>
    <s v="&lt;=0.1200"/>
    <s v="&lt;=0.5000"/>
    <s v="&lt;=2.0000"/>
    <s v="&lt;=0.2500"/>
    <s v="&lt;=2.0000"/>
    <s v="&lt;=1.0000"/>
    <s v="&lt;=0.5000"/>
    <x v="1"/>
  </r>
  <r>
    <x v="2"/>
    <s v="&gt;256.0000"/>
    <s v="&lt;=1.0000"/>
    <s v="&lt;=0.1200"/>
    <s v="&lt;=0.1200"/>
    <s v="&lt;=0.5000"/>
    <s v="&lt;=2.0000"/>
    <s v="&lt;=0.2500"/>
    <s v="&lt;=2.0000"/>
    <s v="&lt;=1.0000"/>
    <s v="&lt;=0.5000"/>
    <x v="1"/>
  </r>
  <r>
    <x v="2"/>
    <s v="&lt;=32.0000"/>
    <s v="&lt;=1.0000"/>
    <s v="&lt;=0.1200"/>
    <s v="&lt;=0.1200"/>
    <s v="&lt;=0.5000"/>
    <s v="&lt;=2.0000"/>
    <s v="&lt;=0.2500"/>
    <s v="&lt;=2.0000"/>
    <s v="&lt;=1.0000"/>
    <s v="&lt;=0.5000"/>
    <x v="0"/>
  </r>
  <r>
    <x v="2"/>
    <s v="&lt;=32.0000"/>
    <s v="&lt;=1.0000"/>
    <n v="2"/>
    <n v="0.25"/>
    <s v="&lt;=0.5000"/>
    <s v="&lt;=2.0000"/>
    <n v="0.5"/>
    <s v="&lt;=2.0000"/>
    <s v="&lt;=1.0000"/>
    <s v="&lt;=0.5000"/>
    <x v="1"/>
  </r>
  <r>
    <x v="2"/>
    <n v="64"/>
    <s v="&lt;=1.0000"/>
    <s v="&lt;=0.1200"/>
    <s v="&lt;=0.1200"/>
    <s v="&lt;=0.5000"/>
    <s v="&lt;=2.0000"/>
    <s v="&lt;=0.2500"/>
    <s v="&lt;=2.0000"/>
    <s v="&lt;=1.0000"/>
    <s v="&lt;=0.5000"/>
    <x v="9"/>
  </r>
  <r>
    <x v="2"/>
    <s v="&lt;=32.0000"/>
    <n v="4"/>
    <s v="&lt;=0.1200"/>
    <s v="&lt;=0.1200"/>
    <s v="&lt;=0.5000"/>
    <s v="&lt;=2.0000"/>
    <n v="1"/>
    <s v="&lt;=2.0000"/>
    <s v="&lt;=1.0000"/>
    <s v="&lt;=0.5000"/>
    <x v="10"/>
  </r>
  <r>
    <x v="2"/>
    <s v="&gt;256.0000"/>
    <s v="&lt;=1.0000"/>
    <s v="&lt;=0.1200"/>
    <s v="&lt;=0.1200"/>
    <n v="1"/>
    <s v="&lt;=2.0000"/>
    <s v="&lt;=0.2500"/>
    <s v="&lt;=2.0000"/>
    <s v="&lt;=1.0000"/>
    <s v="&lt;=0.5000"/>
    <x v="4"/>
  </r>
  <r>
    <x v="2"/>
    <s v="&lt;=32.0000"/>
    <s v="&lt;=1.0000"/>
    <s v="&lt;=0.1200"/>
    <s v="&lt;=0.1200"/>
    <n v="1"/>
    <s v="&lt;=2.0000"/>
    <s v="&lt;=0.2500"/>
    <s v="&lt;=2.0000"/>
    <s v="&lt;=1.0000"/>
    <s v="&lt;=0.5000"/>
    <x v="9"/>
  </r>
  <r>
    <x v="2"/>
    <s v="&gt;256.0000"/>
    <s v="&lt;=1.0000"/>
    <s v="&lt;=0.1200"/>
    <s v="&lt;=0.1200"/>
    <s v="&lt;=0.5000"/>
    <s v="&lt;=2.0000"/>
    <s v="&lt;=0.2500"/>
    <s v="&lt;=2.0000"/>
    <s v="&lt;=1.0000"/>
    <s v="&lt;=0.5000"/>
    <x v="5"/>
  </r>
  <r>
    <x v="2"/>
    <s v="&lt;=32.0000"/>
    <s v="&lt;=1.0000"/>
    <s v="&lt;=0.1200"/>
    <s v="&lt;=0.1200"/>
    <n v="1"/>
    <s v="&lt;=2.0000"/>
    <s v="&lt;=0.2500"/>
    <s v="&lt;=2.0000"/>
    <s v="&lt;=1.0000"/>
    <s v="&lt;=0.5000"/>
    <x v="11"/>
  </r>
  <r>
    <x v="2"/>
    <s v="&gt;256.0000"/>
    <s v="&lt;=1.0000"/>
    <s v="&lt;=0.1200"/>
    <s v="&lt;=0.1200"/>
    <s v="&lt;=0.5000"/>
    <s v="&lt;=2.0000"/>
    <s v="&lt;=0.2500"/>
    <s v="&lt;=2.0000"/>
    <s v="&lt;=1.0000"/>
    <s v="&lt;=0.5000"/>
    <x v="4"/>
  </r>
  <r>
    <x v="2"/>
    <s v="&gt;256.0000"/>
    <s v="&lt;=1.0000"/>
    <s v="&lt;=0.1200"/>
    <s v="&lt;=0.1200"/>
    <s v="&lt;=0.5000"/>
    <s v="&lt;=2.0000"/>
    <s v="&lt;=0.2500"/>
    <s v="&lt;=2.0000"/>
    <s v="&lt;=1.0000"/>
    <s v="&lt;=0.5000"/>
    <x v="1"/>
  </r>
  <r>
    <x v="2"/>
    <s v="&gt;256.0000"/>
    <n v="4"/>
    <n v="0.25"/>
    <s v="&lt;=0.1200"/>
    <s v="&lt;=0.5000"/>
    <s v="&lt;=2.0000"/>
    <s v="&lt;=0.2500"/>
    <s v="&lt;=2.0000"/>
    <s v="&lt;=1.0000"/>
    <s v="&lt;=0.5000"/>
    <x v="4"/>
  </r>
  <r>
    <x v="2"/>
    <s v="&lt;=32.0000"/>
    <s v="&lt;=1.0000"/>
    <s v="&lt;=0.1200"/>
    <s v="&lt;=0.1200"/>
    <s v="&lt;=0.5000"/>
    <s v="&lt;=2.0000"/>
    <s v="&lt;=0.2500"/>
    <s v="&lt;=2.0000"/>
    <s v="&lt;=1.0000"/>
    <s v="&lt;=0.5000"/>
    <x v="1"/>
  </r>
  <r>
    <x v="2"/>
    <s v="&lt;=32.0000"/>
    <s v="&lt;=1.0000"/>
    <s v="&lt;=0.1200"/>
    <s v="&lt;=0.1200"/>
    <s v="&lt;=0.5000"/>
    <s v="&lt;=2.0000"/>
    <s v="&gt;4.0000"/>
    <s v="&lt;=2.0000"/>
    <s v="&lt;=1.0000"/>
    <s v="&lt;=0.5000"/>
    <x v="12"/>
  </r>
  <r>
    <x v="2"/>
    <s v="&lt;=32.0000"/>
    <s v="&lt;=1.0000"/>
    <s v="&lt;=0.1200"/>
    <s v="&lt;=0.1200"/>
    <n v="2"/>
    <s v="&lt;=2.0000"/>
    <s v="&lt;=0.2500"/>
    <s v="&lt;=2.0000"/>
    <s v="&lt;=1.0000"/>
    <s v="&lt;=0.5000"/>
    <x v="13"/>
  </r>
  <r>
    <x v="2"/>
    <s v="&gt;256.0000"/>
    <n v="2"/>
    <n v="0.25"/>
    <n v="0.5"/>
    <n v="1"/>
    <s v="&lt;=2.0000"/>
    <s v="&lt;=0.2500"/>
    <s v="&lt;=2.0000"/>
    <s v="&lt;=1.0000"/>
    <s v="&lt;=0.5000"/>
    <x v="14"/>
  </r>
  <r>
    <x v="2"/>
    <s v="&lt;=32.0000"/>
    <s v="&lt;=1.0000"/>
    <s v="&lt;=0.1200"/>
    <s v="&lt;=0.1200"/>
    <s v="&lt;=0.5000"/>
    <s v="&lt;=2.0000"/>
    <s v="&lt;=0.2500"/>
    <s v="&lt;=2.0000"/>
    <s v="&lt;=1.0000"/>
    <s v="&lt;=0.5000"/>
    <x v="15"/>
  </r>
  <r>
    <x v="2"/>
    <s v="&lt;=32.0000"/>
    <s v="&lt;=1.0000"/>
    <s v="&lt;=0.1200"/>
    <s v="&lt;=0.1200"/>
    <s v="&lt;=0.5000"/>
    <s v="&lt;=2.0000"/>
    <s v="&lt;=0.2500"/>
    <s v="&lt;=2.0000"/>
    <s v="&lt;=1.0000"/>
    <s v="&lt;=0.5000"/>
    <x v="1"/>
  </r>
  <r>
    <x v="2"/>
    <n v="64"/>
    <s v="&lt;=1.0000"/>
    <s v="&lt;=0.1200"/>
    <s v="&lt;=0.1200"/>
    <n v="1"/>
    <s v="&lt;=2.0000"/>
    <s v="&lt;=0.2500"/>
    <s v="&lt;=2.0000"/>
    <s v="&lt;=1.0000"/>
    <s v="&lt;=0.5000"/>
    <x v="3"/>
  </r>
  <r>
    <x v="2"/>
    <s v="&gt;256.0000"/>
    <s v="&lt;=1.0000"/>
    <s v="&lt;=0.1200"/>
    <s v="&lt;=0.1200"/>
    <n v="1"/>
    <s v="&lt;=2.0000"/>
    <s v="&lt;=0.2500"/>
    <s v="&lt;=2.0000"/>
    <s v="&lt;=1.0000"/>
    <s v="&lt;=0.5000"/>
    <x v="11"/>
  </r>
  <r>
    <x v="2"/>
    <s v="&lt;=32.0000"/>
    <s v="&lt;=1.0000"/>
    <s v="&lt;=0.1200"/>
    <s v="&lt;=0.1200"/>
    <n v="1"/>
    <s v="&lt;=2.0000"/>
    <s v="&lt;=0.2500"/>
    <s v="&lt;=2.0000"/>
    <s v="&lt;=1.0000"/>
    <s v="&lt;=0.5000"/>
    <x v="11"/>
  </r>
  <r>
    <x v="2"/>
    <s v="&gt;256.0000"/>
    <n v="2"/>
    <s v="&lt;=0.1200"/>
    <s v="&lt;=0.1200"/>
    <s v="&lt;=0.5000"/>
    <s v="&lt;=2.0000"/>
    <s v="&lt;=0.2500"/>
    <s v="&lt;=2.0000"/>
    <s v="&lt;=1.0000"/>
    <s v="&lt;=0.5000"/>
    <x v="0"/>
  </r>
  <r>
    <x v="2"/>
    <s v="&lt;=32.0000"/>
    <s v="&lt;=1.0000"/>
    <s v="&lt;=0.1200"/>
    <s v="&lt;=0.1200"/>
    <s v="&lt;=0.5000"/>
    <s v="&lt;=2.0000"/>
    <s v="&lt;=0.2500"/>
    <s v="&lt;=2.0000"/>
    <s v="&lt;=1.0000"/>
    <s v="&lt;=0.5000"/>
    <x v="1"/>
  </r>
  <r>
    <x v="2"/>
    <s v="&lt;=32.0000"/>
    <s v="&lt;=1.0000"/>
    <s v="&lt;=0.1200"/>
    <s v="&lt;=0.1200"/>
    <n v="1"/>
    <s v="&lt;=2.0000"/>
    <s v="&lt;=0.2500"/>
    <s v="&lt;=2.0000"/>
    <s v="&lt;=1.0000"/>
    <s v="&lt;=0.5000"/>
    <x v="4"/>
  </r>
  <r>
    <x v="2"/>
    <n v="256"/>
    <s v="&lt;=1.0000"/>
    <s v="&gt;8.0000"/>
    <n v="1"/>
    <n v="1"/>
    <s v="&lt;=2.0000"/>
    <s v="&lt;=0.2500"/>
    <s v="&lt;=2.0000"/>
    <s v="&lt;=1.0000"/>
    <s v="&lt;=0.5000"/>
    <x v="9"/>
  </r>
  <r>
    <x v="2"/>
    <n v="256"/>
    <s v="&gt;8.0000"/>
    <s v="&lt;=0.1200"/>
    <s v="&lt;=0.1200"/>
    <s v="&lt;=0.5000"/>
    <s v="&lt;=2.0000"/>
    <s v="&lt;=0.2500"/>
    <s v="&lt;=2.0000"/>
    <s v="&lt;=1.0000"/>
    <n v="1"/>
    <x v="3"/>
  </r>
  <r>
    <x v="2"/>
    <s v="&lt;=32.0000"/>
    <s v="&lt;=1.0000"/>
    <s v="&lt;=0.1200"/>
    <s v="&lt;=0.1200"/>
    <n v="1"/>
    <s v="&lt;=2.0000"/>
    <s v="&lt;=0.2500"/>
    <s v="&lt;=2.0000"/>
    <s v="&lt;=1.0000"/>
    <s v="&lt;=0.5000"/>
    <x v="3"/>
  </r>
  <r>
    <x v="2"/>
    <s v="&lt;=32.0000"/>
    <s v="&gt;8.0000"/>
    <s v="&lt;=0.1200"/>
    <s v="&lt;=0.1200"/>
    <n v="1"/>
    <s v="&lt;=2.0000"/>
    <s v="&lt;=0.2500"/>
    <s v="&lt;=2.0000"/>
    <s v="&lt;=1.0000"/>
    <s v="&lt;=0.5000"/>
    <x v="3"/>
  </r>
  <r>
    <x v="2"/>
    <s v="&gt;256.0000"/>
    <s v="&lt;=1.0000"/>
    <s v="&lt;=0.1200"/>
    <s v="&lt;=0.1200"/>
    <n v="1"/>
    <s v="&lt;=2.0000"/>
    <s v="&lt;=0.2500"/>
    <s v="&lt;=2.0000"/>
    <s v="&lt;=1.0000"/>
    <s v="&lt;=0.5000"/>
    <x v="4"/>
  </r>
  <r>
    <x v="2"/>
    <s v="&gt;256.0000"/>
    <n v="2"/>
    <n v="0.25"/>
    <s v="&lt;=0.1200"/>
    <s v="&lt;=0.5000"/>
    <s v="&lt;=2.0000"/>
    <s v="&lt;=0.2500"/>
    <s v="&lt;=2.0000"/>
    <s v="&lt;=1.0000"/>
    <s v="&lt;=0.5000"/>
    <x v="0"/>
  </r>
  <r>
    <x v="2"/>
    <s v="&lt;=32.0000"/>
    <s v="&lt;=1.0000"/>
    <s v="&lt;=0.1200"/>
    <s v="&lt;=0.1200"/>
    <s v="&lt;=0.5000"/>
    <s v="&lt;=2.0000"/>
    <n v="4"/>
    <s v="&lt;=2.0000"/>
    <s v="&lt;=1.0000"/>
    <s v="&lt;=0.5000"/>
    <x v="8"/>
  </r>
  <r>
    <x v="2"/>
    <s v="&gt;256.0000"/>
    <n v="2"/>
    <s v="&lt;=0.1200"/>
    <s v="&lt;=0.1200"/>
    <s v="&lt;=0.5000"/>
    <s v="&lt;=2.0000"/>
    <s v="&lt;=0.2500"/>
    <s v="&lt;=2.0000"/>
    <s v="&lt;=1.0000"/>
    <s v="&lt;=0.5000"/>
    <x v="0"/>
  </r>
  <r>
    <x v="2"/>
    <s v="&lt;=32.0000"/>
    <s v="&lt;=1.0000"/>
    <s v="&lt;=0.1200"/>
    <s v="&lt;=0.1200"/>
    <s v="&lt;=0.5000"/>
    <s v="&lt;=2.0000"/>
    <n v="0.5"/>
    <s v="&lt;=2.0000"/>
    <s v="&lt;=1.0000"/>
    <s v="&lt;=0.5000"/>
    <x v="8"/>
  </r>
  <r>
    <x v="2"/>
    <s v="&lt;=32.0000"/>
    <s v="&lt;=1.0000"/>
    <s v="&lt;=0.1200"/>
    <s v="&lt;=0.1200"/>
    <s v="&lt;=0.5000"/>
    <s v="&lt;=2.0000"/>
    <n v="4"/>
    <s v="&lt;=2.0000"/>
    <s v="&lt;=1.0000"/>
    <s v="&lt;=0.5000"/>
    <x v="8"/>
  </r>
  <r>
    <x v="2"/>
    <s v="&lt;=32.0000"/>
    <s v="&lt;=1.0000"/>
    <s v="&lt;=0.1200"/>
    <s v="&lt;=0.1200"/>
    <n v="1"/>
    <s v="&lt;=2.0000"/>
    <s v="&lt;=0.2500"/>
    <s v="&lt;=2.0000"/>
    <s v="&lt;=1.0000"/>
    <s v="&lt;=0.5000"/>
    <x v="8"/>
  </r>
  <r>
    <x v="2"/>
    <s v="&lt;=32.0000"/>
    <s v="&lt;=1.0000"/>
    <s v="&lt;=0.1200"/>
    <s v="&lt;=0.1200"/>
    <s v="&lt;=0.5000"/>
    <s v="&lt;=2.0000"/>
    <s v="&lt;=0.2500"/>
    <s v="&lt;=2.0000"/>
    <s v="&lt;=1.0000"/>
    <s v="&lt;=0.5000"/>
    <x v="8"/>
  </r>
  <r>
    <x v="2"/>
    <s v="&lt;=32.0000"/>
    <s v="&lt;=1.0000"/>
    <s v="&lt;=0.1200"/>
    <s v="&lt;=0.1200"/>
    <s v="&lt;=0.5000"/>
    <s v="&lt;=2.0000"/>
    <n v="4"/>
    <s v="&lt;=2.0000"/>
    <s v="&lt;=1.0000"/>
    <s v="&lt;=0.5000"/>
    <x v="8"/>
  </r>
  <r>
    <x v="2"/>
    <s v="&gt;256.0000"/>
    <s v="&lt;=1.0000"/>
    <s v="&lt;=0.1200"/>
    <s v="&lt;=0.1200"/>
    <n v="1"/>
    <s v="&lt;=2.0000"/>
    <s v="&lt;=0.2500"/>
    <s v="&lt;=2.0000"/>
    <s v="&lt;=1.0000"/>
    <s v="&lt;=0.5000"/>
    <x v="8"/>
  </r>
  <r>
    <x v="2"/>
    <s v="&lt;=32.0000"/>
    <s v="&lt;=1.0000"/>
    <s v="&lt;=0.1200"/>
    <s v="&lt;=0.1200"/>
    <n v="1"/>
    <s v="&lt;=2.0000"/>
    <s v="&lt;=0.2500"/>
    <s v="&lt;=2.0000"/>
    <s v="&lt;=1.0000"/>
    <s v="&lt;=0.5000"/>
    <x v="8"/>
  </r>
  <r>
    <x v="2"/>
    <s v="&lt;=32.0000"/>
    <s v="&lt;=1.0000"/>
    <s v="&lt;=0.1200"/>
    <s v="&lt;=0.1200"/>
    <s v="&lt;=0.5000"/>
    <s v="&lt;=2.0000"/>
    <s v="&gt;4.0000"/>
    <s v="&lt;=2.0000"/>
    <s v="&lt;=1.0000"/>
    <s v="&lt;=0.5000"/>
    <x v="8"/>
  </r>
  <r>
    <x v="2"/>
    <s v="&lt;=32.0000"/>
    <s v="&lt;=1.0000"/>
    <s v="&lt;=0.1200"/>
    <s v="&lt;=0.1200"/>
    <n v="1"/>
    <s v="&lt;=2.0000"/>
    <s v="&lt;=0.2500"/>
    <s v="&lt;=2.0000"/>
    <s v="&lt;=1.0000"/>
    <s v="&lt;=0.5000"/>
    <x v="8"/>
  </r>
  <r>
    <x v="2"/>
    <s v="&gt;256.0000"/>
    <s v="&lt;=1.0000"/>
    <s v="&lt;=0.1200"/>
    <s v="&lt;=0.1200"/>
    <s v="&lt;=0.5000"/>
    <s v="&lt;=2.0000"/>
    <s v="&lt;=0.2500"/>
    <s v="&lt;=2.0000"/>
    <s v="&lt;=1.0000"/>
    <s v="&lt;=0.5000"/>
    <x v="1"/>
  </r>
  <r>
    <x v="2"/>
    <n v="128"/>
    <s v="&lt;=1.0000"/>
    <s v="&lt;=0.1200"/>
    <s v="&lt;=0.1200"/>
    <s v="&lt;=0.5000"/>
    <s v="&lt;=2.0000"/>
    <s v="&lt;=0.2500"/>
    <s v="&lt;=2.0000"/>
    <s v="&lt;=1.0000"/>
    <s v="&lt;=0.5000"/>
    <x v="4"/>
  </r>
  <r>
    <x v="2"/>
    <s v="&lt;=32.0000"/>
    <s v="&lt;=1.0000"/>
    <s v="&lt;=0.1200"/>
    <s v="&lt;=0.1200"/>
    <s v="&lt;=0.5000"/>
    <s v="&lt;=2.0000"/>
    <s v="&lt;=0.2500"/>
    <s v="&lt;=2.0000"/>
    <s v="&lt;=1.0000"/>
    <s v="&lt;=0.5000"/>
    <x v="8"/>
  </r>
  <r>
    <x v="2"/>
    <s v="&lt;=32.0000"/>
    <s v="&lt;=1.0000"/>
    <n v="0.25"/>
    <s v="&lt;=0.1200"/>
    <n v="2"/>
    <s v="&lt;=2.0000"/>
    <n v="4"/>
    <s v="&lt;=2.0000"/>
    <s v="&lt;=1.0000"/>
    <s v="&lt;=0.5000"/>
    <x v="8"/>
  </r>
  <r>
    <x v="2"/>
    <s v="&gt;256.0000"/>
    <n v="2"/>
    <n v="0.5"/>
    <n v="0.25"/>
    <s v="&lt;=0.5000"/>
    <s v="&lt;=2.0000"/>
    <s v="&lt;=0.2500"/>
    <s v="&lt;=2.0000"/>
    <s v="&lt;=1.0000"/>
    <s v="&lt;=0.5000"/>
    <x v="0"/>
  </r>
  <r>
    <x v="2"/>
    <s v="&gt;256.0000"/>
    <n v="4"/>
    <s v="&lt;=0.1200"/>
    <s v="&lt;=0.1200"/>
    <s v="&lt;=0.5000"/>
    <s v="&lt;=2.0000"/>
    <n v="0.5"/>
    <s v="&lt;=2.0000"/>
    <s v="&lt;=1.0000"/>
    <s v="&lt;=0.5000"/>
    <x v="0"/>
  </r>
  <r>
    <x v="2"/>
    <s v="&lt;=32.0000"/>
    <s v="&lt;=1.0000"/>
    <s v="&lt;=0.1200"/>
    <s v="&lt;=0.1200"/>
    <n v="2"/>
    <s v="&lt;=2.0000"/>
    <s v="&lt;=0.2500"/>
    <s v="&lt;=2.0000"/>
    <s v="&lt;=1.0000"/>
    <s v="&lt;=0.5000"/>
    <x v="8"/>
  </r>
  <r>
    <x v="2"/>
    <n v="64"/>
    <s v="&lt;=1.0000"/>
    <s v="&lt;=0.1200"/>
    <s v="&lt;=0.1200"/>
    <s v="&lt;=0.5000"/>
    <s v="&lt;=2.0000"/>
    <s v="&lt;=0.2500"/>
    <s v="&lt;=2.0000"/>
    <s v="&lt;=1.0000"/>
    <s v="&lt;=0.5000"/>
    <x v="4"/>
  </r>
  <r>
    <x v="2"/>
    <s v="&lt;=32.0000"/>
    <s v="&lt;=1.0000"/>
    <s v="&lt;=0.1200"/>
    <s v="&lt;=0.1200"/>
    <s v="&lt;=0.5000"/>
    <s v="&lt;=2.0000"/>
    <s v="&lt;=0.2500"/>
    <s v="&lt;=2.0000"/>
    <s v="&lt;=1.0000"/>
    <s v="&lt;=0.5000"/>
    <x v="8"/>
  </r>
  <r>
    <x v="2"/>
    <s v="&lt;=32.0000"/>
    <s v="&lt;=1.0000"/>
    <s v="&lt;=0.1200"/>
    <s v="&lt;=0.1200"/>
    <s v="&lt;=0.5000"/>
    <s v="&lt;=2.0000"/>
    <s v="&lt;=0.2500"/>
    <s v="&lt;=2.0000"/>
    <s v="&lt;=1.0000"/>
    <s v="&lt;=0.5000"/>
    <x v="8"/>
  </r>
  <r>
    <x v="2"/>
    <s v="&lt;=32.0000"/>
    <s v="&lt;=1.0000"/>
    <s v="&lt;=0.1200"/>
    <s v="&lt;=0.1200"/>
    <s v="&lt;=0.5000"/>
    <s v="&lt;=2.0000"/>
    <n v="4"/>
    <s v="&lt;=2.0000"/>
    <s v="&lt;=1.0000"/>
    <s v="&lt;=0.5000"/>
    <x v="8"/>
  </r>
  <r>
    <x v="2"/>
    <s v="&lt;=32.0000"/>
    <s v="&lt;=1.0000"/>
    <s v="&lt;=0.1200"/>
    <s v="&lt;=0.1200"/>
    <s v="&lt;=0.5000"/>
    <s v="&lt;=2.0000"/>
    <s v="&lt;=0.2500"/>
    <s v="&lt;=2.0000"/>
    <s v="&lt;=1.0000"/>
    <s v="&lt;=0.5000"/>
    <x v="3"/>
  </r>
  <r>
    <x v="2"/>
    <s v="&gt;256.0000"/>
    <s v="&lt;=1.0000"/>
    <s v="&lt;=0.1200"/>
    <s v="&lt;=0.1200"/>
    <s v="&lt;=0.5000"/>
    <s v="&lt;=2.0000"/>
    <s v="&lt;=0.2500"/>
    <s v="&lt;=2.0000"/>
    <s v="&lt;=1.0000"/>
    <s v="&lt;=0.5000"/>
    <x v="9"/>
  </r>
  <r>
    <x v="2"/>
    <s v="&lt;=32.0000"/>
    <s v="&lt;=1.0000"/>
    <s v="&lt;=0.1200"/>
    <s v="&lt;=0.1200"/>
    <s v="&lt;=0.5000"/>
    <s v="&lt;=2.0000"/>
    <s v="&lt;=0.2500"/>
    <s v="&lt;=2.0000"/>
    <s v="&lt;=1.0000"/>
    <s v="&lt;=0.5000"/>
    <x v="8"/>
  </r>
  <r>
    <x v="2"/>
    <s v="&gt;256.0000"/>
    <n v="2"/>
    <s v="&lt;=0.1200"/>
    <n v="0.25"/>
    <s v="&lt;=0.5000"/>
    <s v="&lt;=2.0000"/>
    <s v="&lt;=0.2500"/>
    <s v="&lt;=2.0000"/>
    <s v="&lt;=1.0000"/>
    <s v="&lt;=0.5000"/>
    <x v="14"/>
  </r>
  <r>
    <x v="2"/>
    <s v="&gt;256.0000"/>
    <n v="2"/>
    <n v="0.25"/>
    <s v="&lt;=0.1200"/>
    <s v="&lt;=0.5000"/>
    <s v="&lt;=2.0000"/>
    <s v="&lt;=0.2500"/>
    <s v="&lt;=2.0000"/>
    <s v="&lt;=1.0000"/>
    <s v="&lt;=0.5000"/>
    <x v="0"/>
  </r>
  <r>
    <x v="2"/>
    <s v="&lt;=32.0000"/>
    <s v="&lt;=1.0000"/>
    <s v="&lt;=0.1200"/>
    <s v="&lt;=0.1200"/>
    <n v="1"/>
    <s v="&lt;=2.0000"/>
    <n v="4"/>
    <s v="&lt;=2.0000"/>
    <s v="&lt;=1.0000"/>
    <s v="&lt;=0.5000"/>
    <x v="8"/>
  </r>
  <r>
    <x v="2"/>
    <s v="&lt;=32.0000"/>
    <s v="&lt;=1.0000"/>
    <s v="&lt;=0.1200"/>
    <s v="&lt;=0.1200"/>
    <n v="1"/>
    <s v="&lt;=2.0000"/>
    <s v="&lt;=0.2500"/>
    <s v="&lt;=2.0000"/>
    <s v="&lt;=1.0000"/>
    <s v="&lt;=0.5000"/>
    <x v="8"/>
  </r>
  <r>
    <x v="2"/>
    <s v="&lt;=32.0000"/>
    <s v="&lt;=1.0000"/>
    <s v="&lt;=0.1200"/>
    <s v="&lt;=0.1200"/>
    <s v="&lt;=0.5000"/>
    <s v="&lt;=2.0000"/>
    <s v="&gt;4.0000"/>
    <s v="&lt;=2.0000"/>
    <s v="&lt;=1.0000"/>
    <s v="&lt;=0.5000"/>
    <x v="8"/>
  </r>
  <r>
    <x v="2"/>
    <s v="&lt;=32.0000"/>
    <s v="&lt;=1.0000"/>
    <s v="&lt;=0.1200"/>
    <s v="&lt;=0.1200"/>
    <s v="&lt;=0.5000"/>
    <s v="&lt;=2.0000"/>
    <n v="0.5"/>
    <s v="&lt;=2.0000"/>
    <s v="&lt;=1.0000"/>
    <s v="&lt;=0.5000"/>
    <x v="8"/>
  </r>
  <r>
    <x v="2"/>
    <s v="&lt;=32.0000"/>
    <s v="&lt;=1.0000"/>
    <s v="&lt;=0.1200"/>
    <s v="&lt;=0.1200"/>
    <s v="&lt;=0.5000"/>
    <s v="&lt;=2.0000"/>
    <s v="&lt;=0.2500"/>
    <s v="&lt;=2.0000"/>
    <s v="&lt;=1.0000"/>
    <s v="&lt;=0.5000"/>
    <x v="8"/>
  </r>
  <r>
    <x v="2"/>
    <s v="&lt;=32.0000"/>
    <s v="&lt;=1.0000"/>
    <s v="&lt;=0.1200"/>
    <s v="&lt;=0.1200"/>
    <s v="&lt;=0.5000"/>
    <s v="&lt;=2.0000"/>
    <n v="4"/>
    <s v="&lt;=2.0000"/>
    <s v="&lt;=1.0000"/>
    <s v="&lt;=0.5000"/>
    <x v="8"/>
  </r>
  <r>
    <x v="2"/>
    <s v="&lt;=32.0000"/>
    <s v="&lt;=1.0000"/>
    <s v="&lt;=0.1200"/>
    <s v="&lt;=0.1200"/>
    <s v="&lt;=0.5000"/>
    <s v="&lt;=2.0000"/>
    <s v="&lt;=0.2500"/>
    <s v="&lt;=2.0000"/>
    <s v="&lt;=1.0000"/>
    <s v="&lt;=0.5000"/>
    <x v="8"/>
  </r>
  <r>
    <x v="2"/>
    <s v="&gt;256.0000"/>
    <s v="&lt;=1.0000"/>
    <s v="&lt;=0.1200"/>
    <s v="&lt;=0.1200"/>
    <s v="&lt;=0.5000"/>
    <s v="&lt;=2.0000"/>
    <s v="&lt;=0.2500"/>
    <s v="&lt;=2.0000"/>
    <s v="&lt;=1.0000"/>
    <s v="&lt;=0.5000"/>
    <x v="4"/>
  </r>
  <r>
    <x v="2"/>
    <s v="&gt;256.0000"/>
    <s v="&lt;=1.0000"/>
    <s v="&lt;=0.1200"/>
    <s v="&lt;=0.1200"/>
    <s v="&lt;=0.5000"/>
    <s v="&lt;=2.0000"/>
    <s v="&lt;=0.2500"/>
    <s v="&lt;=2.0000"/>
    <s v="&lt;=1.0000"/>
    <s v="&lt;=0.5000"/>
    <x v="14"/>
  </r>
  <r>
    <x v="2"/>
    <s v="&lt;=32.0000"/>
    <s v="&lt;=1.0000"/>
    <s v="&lt;=0.1200"/>
    <s v="&lt;=0.1200"/>
    <s v="&lt;=0.5000"/>
    <s v="&lt;=2.0000"/>
    <s v="&lt;=0.2500"/>
    <s v="&lt;=2.0000"/>
    <s v="&lt;=1.0000"/>
    <s v="&lt;=0.5000"/>
    <x v="8"/>
  </r>
  <r>
    <x v="2"/>
    <n v="256"/>
    <s v="&lt;=1.0000"/>
    <s v="&lt;=0.1200"/>
    <s v="&lt;=0.1200"/>
    <s v="&lt;=0.5000"/>
    <s v="&lt;=2.0000"/>
    <s v="&lt;=0.2500"/>
    <s v="&lt;=2.0000"/>
    <s v="&lt;=1.0000"/>
    <s v="&lt;=0.5000"/>
    <x v="12"/>
  </r>
  <r>
    <x v="3"/>
    <m/>
    <m/>
    <m/>
    <m/>
    <m/>
    <m/>
    <m/>
    <m/>
    <m/>
    <m/>
    <x v="16"/>
  </r>
  <r>
    <x v="3"/>
    <m/>
    <m/>
    <m/>
    <m/>
    <m/>
    <m/>
    <m/>
    <m/>
    <m/>
    <m/>
    <x v="16"/>
  </r>
  <r>
    <x v="3"/>
    <m/>
    <m/>
    <m/>
    <m/>
    <m/>
    <m/>
    <m/>
    <m/>
    <m/>
    <m/>
    <x v="16"/>
  </r>
  <r>
    <x v="3"/>
    <m/>
    <m/>
    <m/>
    <m/>
    <m/>
    <m/>
    <m/>
    <m/>
    <m/>
    <m/>
    <x v="16"/>
  </r>
  <r>
    <x v="3"/>
    <m/>
    <m/>
    <m/>
    <m/>
    <m/>
    <m/>
    <m/>
    <m/>
    <m/>
    <m/>
    <x v="16"/>
  </r>
  <r>
    <x v="3"/>
    <m/>
    <m/>
    <s v="Sum of genes"/>
    <m/>
    <m/>
    <m/>
    <m/>
    <m/>
    <m/>
    <m/>
    <x v="16"/>
  </r>
  <r>
    <x v="3"/>
    <m/>
    <m/>
    <m/>
    <m/>
    <m/>
    <m/>
    <m/>
    <m/>
    <m/>
    <m/>
    <x v="16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1">
  <r>
    <x v="0"/>
    <s v="CA"/>
    <x v="0"/>
    <s v="&gt;256.0000"/>
    <n v="2"/>
    <x v="0"/>
  </r>
  <r>
    <x v="0"/>
    <s v="CA"/>
    <x v="1"/>
    <n v="128"/>
    <s v="&lt;=1.0000"/>
    <x v="1"/>
  </r>
  <r>
    <x v="0"/>
    <s v="CA"/>
    <x v="2"/>
    <s v="&gt;256.0000"/>
    <n v="2"/>
    <x v="1"/>
  </r>
  <r>
    <x v="1"/>
    <s v="CA"/>
    <x v="3"/>
    <s v="&gt;256.0000"/>
    <n v="2"/>
    <x v="0"/>
  </r>
  <r>
    <x v="1"/>
    <s v="CA"/>
    <x v="0"/>
    <s v="&gt;256.0000"/>
    <n v="2"/>
    <x v="1"/>
  </r>
  <r>
    <x v="2"/>
    <s v="CA"/>
    <x v="0"/>
    <s v="&lt;=32.0000"/>
    <s v="&lt;=1.0000"/>
    <x v="0"/>
  </r>
  <r>
    <x v="2"/>
    <s v="CA"/>
    <x v="0"/>
    <s v="&lt;=32.0000"/>
    <s v="&lt;=1.0000"/>
    <x v="0"/>
  </r>
  <r>
    <x v="2"/>
    <s v="IA"/>
    <x v="0"/>
    <n v="64"/>
    <s v="&lt;=1.0000"/>
    <x v="0"/>
  </r>
  <r>
    <x v="2"/>
    <s v="IA"/>
    <x v="0"/>
    <s v="&lt;=32.0000"/>
    <n v="4"/>
    <x v="0"/>
  </r>
  <r>
    <x v="2"/>
    <s v="CA"/>
    <x v="0"/>
    <s v="&lt;=32.0000"/>
    <s v="&lt;=1.0000"/>
    <x v="0"/>
  </r>
  <r>
    <x v="2"/>
    <s v="CA"/>
    <x v="0"/>
    <s v="&lt;=32.0000"/>
    <s v="&lt;=1.0000"/>
    <x v="0"/>
  </r>
  <r>
    <x v="1"/>
    <s v="CA"/>
    <x v="1"/>
    <s v="&gt;256.0000"/>
    <n v="2"/>
    <x v="1"/>
  </r>
  <r>
    <x v="1"/>
    <s v="CA"/>
    <x v="2"/>
    <s v="&gt;256.0000"/>
    <n v="2"/>
    <x v="0"/>
  </r>
  <r>
    <x v="1"/>
    <s v="IA"/>
    <x v="0"/>
    <s v="&gt;256.0000"/>
    <s v="&lt;=1.0000"/>
    <x v="0"/>
  </r>
  <r>
    <x v="2"/>
    <s v="WI"/>
    <x v="0"/>
    <s v="&gt;256.0000"/>
    <s v="&lt;=1.0000"/>
    <x v="0"/>
  </r>
  <r>
    <x v="2"/>
    <s v="WI"/>
    <x v="0"/>
    <s v="&gt;256.0000"/>
    <n v="2"/>
    <x v="0"/>
  </r>
  <r>
    <x v="0"/>
    <s v="WI"/>
    <x v="0"/>
    <s v="&gt;256.0000"/>
    <s v="&gt;8.0000"/>
    <x v="2"/>
  </r>
  <r>
    <x v="1"/>
    <s v="WI"/>
    <x v="0"/>
    <s v="&gt;256.0000"/>
    <s v="&lt;=1.0000"/>
    <x v="0"/>
  </r>
  <r>
    <x v="1"/>
    <s v="WI"/>
    <x v="0"/>
    <s v="&gt;256.0000"/>
    <s v="&lt;=1.0000"/>
    <x v="3"/>
  </r>
  <r>
    <x v="1"/>
    <s v="WI"/>
    <x v="0"/>
    <s v="&gt;256.0000"/>
    <s v="&lt;=1.0000"/>
    <x v="0"/>
  </r>
  <r>
    <x v="1"/>
    <s v="WI"/>
    <x v="0"/>
    <s v="&lt;=32.0000"/>
    <s v="&lt;=1.0000"/>
    <x v="0"/>
  </r>
  <r>
    <x v="2"/>
    <s v="WI"/>
    <x v="0"/>
    <s v="&gt;256.0000"/>
    <s v="&gt;8.0000"/>
    <x v="4"/>
  </r>
  <r>
    <x v="0"/>
    <s v="IA"/>
    <x v="0"/>
    <s v="&lt;=32.0000"/>
    <s v="&lt;=1.0000"/>
    <x v="0"/>
  </r>
  <r>
    <x v="2"/>
    <s v="WI"/>
    <x v="0"/>
    <s v="&lt;=32.0000"/>
    <s v="&lt;=1.0000"/>
    <x v="0"/>
  </r>
  <r>
    <x v="0"/>
    <s v="IA"/>
    <x v="0"/>
    <s v="&gt;256.0000"/>
    <s v="&lt;=1.0000"/>
    <x v="0"/>
  </r>
  <r>
    <x v="0"/>
    <s v="IA"/>
    <x v="0"/>
    <s v="&lt;=32.0000"/>
    <s v="&lt;=1.0000"/>
    <x v="0"/>
  </r>
  <r>
    <x v="2"/>
    <s v="IA"/>
    <x v="1"/>
    <s v="&lt;=32.0000"/>
    <s v="&lt;=1.0000"/>
    <x v="0"/>
  </r>
  <r>
    <x v="2"/>
    <s v="IA"/>
    <x v="2"/>
    <s v="&gt;256.0000"/>
    <s v="&lt;=1.0000"/>
    <x v="0"/>
  </r>
  <r>
    <x v="0"/>
    <s v="IA"/>
    <x v="0"/>
    <s v="&gt;256.0000"/>
    <s v="&lt;=1.0000"/>
    <x v="0"/>
  </r>
  <r>
    <x v="0"/>
    <s v="IA"/>
    <x v="0"/>
    <s v="&gt;256.0000"/>
    <s v="&lt;=1.0000"/>
    <x v="0"/>
  </r>
  <r>
    <x v="2"/>
    <s v="IA"/>
    <x v="0"/>
    <s v="&gt;256.0000"/>
    <s v="&lt;=1.0000"/>
    <x v="0"/>
  </r>
  <r>
    <x v="0"/>
    <s v="CA"/>
    <x v="0"/>
    <s v="&lt;=32.0000"/>
    <s v="&lt;=1.0000"/>
    <x v="0"/>
  </r>
  <r>
    <x v="2"/>
    <s v="IA"/>
    <x v="0"/>
    <s v="&gt;256.0000"/>
    <n v="4"/>
    <x v="1"/>
  </r>
  <r>
    <x v="0"/>
    <s v="CA"/>
    <x v="1"/>
    <s v="&gt;256.0000"/>
    <n v="2"/>
    <x v="1"/>
  </r>
  <r>
    <x v="0"/>
    <s v="CA"/>
    <x v="2"/>
    <s v="&gt;256.0000"/>
    <n v="2"/>
    <x v="1"/>
  </r>
  <r>
    <x v="1"/>
    <s v="IA"/>
    <x v="0"/>
    <s v="&lt;=32.0000"/>
    <s v="&lt;=1.0000"/>
    <x v="0"/>
  </r>
  <r>
    <x v="2"/>
    <s v="CA"/>
    <x v="0"/>
    <s v="&gt;256.0000"/>
    <s v="&lt;=1.0000"/>
    <x v="0"/>
  </r>
  <r>
    <x v="1"/>
    <s v="IA"/>
    <x v="0"/>
    <s v="&lt;=32.0000"/>
    <s v="&lt;=1.0000"/>
    <x v="0"/>
  </r>
  <r>
    <x v="1"/>
    <s v="IA"/>
    <x v="0"/>
    <s v="&lt;=32.0000"/>
    <s v="&lt;=1.0000"/>
    <x v="0"/>
  </r>
  <r>
    <x v="0"/>
    <s v="CA"/>
    <x v="0"/>
    <s v="&lt;=32.0000"/>
    <s v="&lt;=1.0000"/>
    <x v="0"/>
  </r>
  <r>
    <x v="2"/>
    <s v="IA"/>
    <x v="0"/>
    <s v="&gt;256.0000"/>
    <n v="2"/>
    <x v="1"/>
  </r>
  <r>
    <x v="2"/>
    <s v="IA"/>
    <x v="0"/>
    <s v="&lt;=32.0000"/>
    <s v="&lt;=1.0000"/>
    <x v="0"/>
  </r>
  <r>
    <x v="0"/>
    <s v="IA"/>
    <x v="0"/>
    <s v="&gt;256.0000"/>
    <s v="&lt;=1.0000"/>
    <x v="0"/>
  </r>
  <r>
    <x v="0"/>
    <s v="IA"/>
    <x v="0"/>
    <s v="&lt;=32.0000"/>
    <s v="&lt;=1.0000"/>
    <x v="0"/>
  </r>
  <r>
    <x v="0"/>
    <s v="IA"/>
    <x v="4"/>
    <s v="&gt;256.0000"/>
    <s v="&lt;=1.0000"/>
    <x v="0"/>
  </r>
  <r>
    <x v="0"/>
    <s v="IA"/>
    <x v="0"/>
    <n v="64"/>
    <s v="&lt;=1.0000"/>
    <x v="0"/>
  </r>
  <r>
    <x v="2"/>
    <s v="IA"/>
    <x v="1"/>
    <s v="&gt;256.0000"/>
    <n v="2"/>
    <x v="0"/>
  </r>
  <r>
    <x v="2"/>
    <s v="IA"/>
    <x v="2"/>
    <s v="&lt;=32.0000"/>
    <s v="&gt;8.0000"/>
    <x v="0"/>
  </r>
  <r>
    <x v="2"/>
    <s v="IA"/>
    <x v="4"/>
    <s v="&gt;256.0000"/>
    <s v="&lt;=1.0000"/>
    <x v="0"/>
  </r>
  <r>
    <x v="1"/>
    <s v="IA"/>
    <x v="1"/>
    <n v="256"/>
    <s v="&lt;=1.0000"/>
    <x v="0"/>
  </r>
  <r>
    <x v="1"/>
    <s v="IA"/>
    <x v="2"/>
    <n v="128"/>
    <s v="&lt;=1.0000"/>
    <x v="0"/>
  </r>
  <r>
    <x v="1"/>
    <s v="IA"/>
    <x v="1"/>
    <s v="&gt;256.0000"/>
    <s v="&lt;=1.0000"/>
    <x v="0"/>
  </r>
  <r>
    <x v="1"/>
    <s v="IA"/>
    <x v="2"/>
    <s v="&gt;256.0000"/>
    <s v="&lt;=1.0000"/>
    <x v="0"/>
  </r>
  <r>
    <x v="1"/>
    <s v="CA"/>
    <x v="1"/>
    <s v="&gt;256.0000"/>
    <n v="2"/>
    <x v="1"/>
  </r>
  <r>
    <x v="1"/>
    <s v="CA"/>
    <x v="2"/>
    <s v="&gt;256.0000"/>
    <n v="2"/>
    <x v="1"/>
  </r>
  <r>
    <x v="2"/>
    <s v="IA"/>
    <x v="0"/>
    <s v="&gt;256.0000"/>
    <s v="&lt;=1.0000"/>
    <x v="0"/>
  </r>
  <r>
    <x v="2"/>
    <s v="IA"/>
    <x v="0"/>
    <s v="&lt;=32.0000"/>
    <s v="&lt;=1.0000"/>
    <x v="0"/>
  </r>
  <r>
    <x v="1"/>
    <s v="IA"/>
    <x v="0"/>
    <s v="&gt;256.0000"/>
    <n v="2"/>
    <x v="0"/>
  </r>
  <r>
    <x v="0"/>
    <s v="CA"/>
    <x v="1"/>
    <s v="&gt;256.0000"/>
    <n v="2"/>
    <x v="1"/>
  </r>
  <r>
    <x v="0"/>
    <s v="CA"/>
    <x v="2"/>
    <s v="&gt;256.0000"/>
    <n v="2"/>
    <x v="1"/>
  </r>
  <r>
    <x v="1"/>
    <s v="IA"/>
    <x v="0"/>
    <s v="&lt;=32.0000"/>
    <s v="&lt;=1.0000"/>
    <x v="0"/>
  </r>
  <r>
    <x v="1"/>
    <s v="IA"/>
    <x v="0"/>
    <s v="&lt;=32.0000"/>
    <s v="&lt;=1.0000"/>
    <x v="0"/>
  </r>
  <r>
    <x v="2"/>
    <s v="CA"/>
    <x v="0"/>
    <s v="&lt;=32.0000"/>
    <s v="&lt;=1.0000"/>
    <x v="0"/>
  </r>
  <r>
    <x v="0"/>
    <s v="IA"/>
    <x v="0"/>
    <n v="256"/>
    <s v="&lt;=1.0000"/>
    <x v="5"/>
  </r>
  <r>
    <x v="1"/>
    <s v="IA"/>
    <x v="1"/>
    <s v="&lt;=32.0000"/>
    <s v="&lt;=1.0000"/>
    <x v="0"/>
  </r>
  <r>
    <x v="1"/>
    <s v="IA"/>
    <x v="2"/>
    <s v="&gt;256.0000"/>
    <s v="&lt;=1.0000"/>
    <x v="0"/>
  </r>
  <r>
    <x v="1"/>
    <s v="IA"/>
    <x v="1"/>
    <n v="128"/>
    <s v="&lt;=1.0000"/>
    <x v="0"/>
  </r>
  <r>
    <x v="1"/>
    <s v="IA"/>
    <x v="2"/>
    <s v="&gt;256.0000"/>
    <s v="&lt;=1.0000"/>
    <x v="0"/>
  </r>
  <r>
    <x v="1"/>
    <s v="CA"/>
    <x v="1"/>
    <s v="&gt;256.0000"/>
    <n v="2"/>
    <x v="6"/>
  </r>
  <r>
    <x v="1"/>
    <s v="CA"/>
    <x v="2"/>
    <s v="&gt;256.0000"/>
    <n v="2"/>
    <x v="1"/>
  </r>
  <r>
    <x v="1"/>
    <s v="IA"/>
    <x v="0"/>
    <s v="&gt;256.0000"/>
    <s v="&lt;=1.0000"/>
    <x v="6"/>
  </r>
  <r>
    <x v="2"/>
    <s v="CA"/>
    <x v="1"/>
    <s v="&gt;256.0000"/>
    <n v="2"/>
    <x v="6"/>
  </r>
  <r>
    <x v="2"/>
    <s v="CA"/>
    <x v="2"/>
    <s v="&gt;256.0000"/>
    <n v="2"/>
    <x v="4"/>
  </r>
  <r>
    <x v="2"/>
    <s v="CA"/>
    <x v="1"/>
    <s v="&gt;256.0000"/>
    <n v="2"/>
    <x v="1"/>
  </r>
  <r>
    <x v="2"/>
    <s v="CA"/>
    <x v="2"/>
    <s v="&gt;256.0000"/>
    <n v="2"/>
    <x v="6"/>
  </r>
  <r>
    <x v="2"/>
    <s v="CA"/>
    <x v="1"/>
    <n v="256"/>
    <n v="2"/>
    <x v="0"/>
  </r>
  <r>
    <x v="2"/>
    <s v="CA"/>
    <x v="2"/>
    <s v="&gt;256.0000"/>
    <n v="2"/>
    <x v="6"/>
  </r>
  <r>
    <x v="1"/>
    <s v="WI"/>
    <x v="0"/>
    <s v="&gt;256.0000"/>
    <s v="&lt;=1.0000"/>
    <x v="0"/>
  </r>
  <r>
    <x v="1"/>
    <s v="IA"/>
    <x v="0"/>
    <n v="128"/>
    <n v="2"/>
    <x v="0"/>
  </r>
  <r>
    <x v="1"/>
    <s v="WI"/>
    <x v="0"/>
    <s v="&lt;=32.0000"/>
    <s v="&lt;=1.0000"/>
    <x v="2"/>
  </r>
  <r>
    <x v="1"/>
    <s v="WI"/>
    <x v="0"/>
    <s v="&gt;256.0000"/>
    <n v="2"/>
    <x v="0"/>
  </r>
  <r>
    <x v="1"/>
    <s v="WI"/>
    <x v="0"/>
    <s v="&lt;=32.0000"/>
    <s v="&lt;=1.0000"/>
    <x v="4"/>
  </r>
  <r>
    <x v="1"/>
    <s v="WI"/>
    <x v="0"/>
    <s v="&gt;256.0000"/>
    <s v="&lt;=1.0000"/>
    <x v="0"/>
  </r>
  <r>
    <x v="0"/>
    <s v="WI"/>
    <x v="0"/>
    <s v="&gt;256.0000"/>
    <s v="&lt;=1.0000"/>
    <x v="0"/>
  </r>
  <r>
    <x v="0"/>
    <s v="WI"/>
    <x v="0"/>
    <s v="&gt;256.0000"/>
    <s v="&lt;=1.0000"/>
    <x v="0"/>
  </r>
  <r>
    <x v="0"/>
    <s v="CA"/>
    <x v="0"/>
    <s v="&lt;=32.0000"/>
    <s v="&lt;=1.0000"/>
    <x v="0"/>
  </r>
  <r>
    <x v="2"/>
    <s v="WI"/>
    <x v="0"/>
    <s v="&gt;256.0000"/>
    <s v="&lt;=1.0000"/>
    <x v="0"/>
  </r>
  <r>
    <x v="0"/>
    <s v="WI"/>
    <x v="0"/>
    <s v="&lt;=32.0000"/>
    <s v="&lt;=1.0000"/>
    <x v="0"/>
  </r>
  <r>
    <x v="0"/>
    <s v="WI"/>
    <x v="0"/>
    <s v="&lt;=32.0000"/>
    <s v="&lt;=1.0000"/>
    <x v="0"/>
  </r>
  <r>
    <x v="2"/>
    <s v="WI"/>
    <x v="0"/>
    <s v="&lt;=32.0000"/>
    <s v="&lt;=1.0000"/>
    <x v="0"/>
  </r>
  <r>
    <x v="2"/>
    <s v="WI"/>
    <x v="0"/>
    <s v="&lt;=32.0000"/>
    <s v="&lt;=1.0000"/>
    <x v="0"/>
  </r>
  <r>
    <x v="2"/>
    <s v="WI"/>
    <x v="0"/>
    <s v="&lt;=32.0000"/>
    <s v="&gt;8.0000"/>
    <x v="0"/>
  </r>
  <r>
    <x v="1"/>
    <s v="CA"/>
    <x v="1"/>
    <s v="&gt;256.0000"/>
    <n v="2"/>
    <x v="1"/>
  </r>
  <r>
    <x v="1"/>
    <s v="CA"/>
    <x v="2"/>
    <s v="&gt;256.0000"/>
    <n v="2"/>
    <x v="7"/>
  </r>
  <r>
    <x v="1"/>
    <s v="IA"/>
    <x v="0"/>
    <n v="256"/>
    <s v="&gt;8.0000"/>
    <x v="0"/>
  </r>
  <r>
    <x v="2"/>
    <s v="CA"/>
    <x v="0"/>
    <s v="&gt;256.0000"/>
    <s v="&lt;=1.0000"/>
    <x v="0"/>
  </r>
  <r>
    <x v="2"/>
    <s v="CA"/>
    <x v="0"/>
    <n v="128"/>
    <s v="&lt;=1.0000"/>
    <x v="0"/>
  </r>
  <r>
    <x v="2"/>
    <s v="CA"/>
    <x v="1"/>
    <s v="&gt;256.0000"/>
    <n v="8"/>
    <x v="2"/>
  </r>
  <r>
    <x v="2"/>
    <s v="CA"/>
    <x v="2"/>
    <n v="128"/>
    <n v="2"/>
    <x v="1"/>
  </r>
  <r>
    <x v="2"/>
    <s v="CA"/>
    <x v="1"/>
    <s v="&gt;256.0000"/>
    <n v="2"/>
    <x v="0"/>
  </r>
  <r>
    <x v="2"/>
    <s v="CA"/>
    <x v="2"/>
    <n v="128"/>
    <n v="2"/>
    <x v="0"/>
  </r>
  <r>
    <x v="1"/>
    <s v="CA"/>
    <x v="1"/>
    <s v="&gt;256.0000"/>
    <n v="4"/>
    <x v="4"/>
  </r>
  <r>
    <x v="1"/>
    <s v="CA"/>
    <x v="2"/>
    <s v="&gt;256.0000"/>
    <n v="2"/>
    <x v="6"/>
  </r>
  <r>
    <x v="2"/>
    <s v="CA"/>
    <x v="0"/>
    <s v="&lt;=32.0000"/>
    <s v="&lt;=1.0000"/>
    <x v="0"/>
  </r>
  <r>
    <x v="0"/>
    <s v="CA"/>
    <x v="0"/>
    <s v="&lt;=32.0000"/>
    <s v="&lt;=1.0000"/>
    <x v="1"/>
  </r>
  <r>
    <x v="1"/>
    <s v="CA"/>
    <x v="0"/>
    <s v="&gt;256.0000"/>
    <n v="2"/>
    <x v="6"/>
  </r>
  <r>
    <x v="0"/>
    <s v="CA"/>
    <x v="1"/>
    <n v="256"/>
    <n v="2"/>
    <x v="0"/>
  </r>
  <r>
    <x v="0"/>
    <s v="CA"/>
    <x v="2"/>
    <n v="256"/>
    <n v="2"/>
    <x v="0"/>
  </r>
  <r>
    <x v="1"/>
    <s v="CA"/>
    <x v="1"/>
    <n v="64"/>
    <n v="2"/>
    <x v="1"/>
  </r>
  <r>
    <x v="1"/>
    <s v="CA"/>
    <x v="2"/>
    <s v="&gt;256.0000"/>
    <n v="2"/>
    <x v="0"/>
  </r>
  <r>
    <x v="1"/>
    <s v="CA"/>
    <x v="0"/>
    <s v="&gt;256.0000"/>
    <n v="4"/>
    <x v="0"/>
  </r>
  <r>
    <x v="0"/>
    <s v="CA"/>
    <x v="1"/>
    <s v="&gt;256.0000"/>
    <n v="2"/>
    <x v="1"/>
  </r>
  <r>
    <x v="0"/>
    <s v="CA"/>
    <x v="2"/>
    <s v="&gt;256.0000"/>
    <n v="2"/>
    <x v="1"/>
  </r>
  <r>
    <x v="2"/>
    <s v="CA"/>
    <x v="1"/>
    <s v="&gt;256.0000"/>
    <n v="2"/>
    <x v="4"/>
  </r>
  <r>
    <x v="2"/>
    <s v="CA"/>
    <x v="2"/>
    <s v="&gt;256.0000"/>
    <n v="2"/>
    <x v="2"/>
  </r>
  <r>
    <x v="0"/>
    <s v="CA"/>
    <x v="0"/>
    <s v="&lt;=32.0000"/>
    <s v="&lt;=1.0000"/>
    <x v="0"/>
  </r>
  <r>
    <x v="0"/>
    <s v="CA"/>
    <x v="0"/>
    <n v="64"/>
    <s v="&lt;=1.0000"/>
    <x v="0"/>
  </r>
  <r>
    <x v="2"/>
    <s v="CA"/>
    <x v="1"/>
    <n v="256"/>
    <s v="&lt;=1.0000"/>
    <x v="0"/>
  </r>
  <r>
    <x v="2"/>
    <s v="CA"/>
    <x v="2"/>
    <s v="&gt;256.0000"/>
    <n v="2"/>
    <x v="1"/>
  </r>
  <r>
    <x v="2"/>
    <s v="CA"/>
    <x v="1"/>
    <s v="&gt;256.0000"/>
    <n v="2"/>
    <x v="2"/>
  </r>
  <r>
    <x v="2"/>
    <s v="CA"/>
    <x v="2"/>
    <s v="&gt;256.0000"/>
    <n v="2"/>
    <x v="1"/>
  </r>
  <r>
    <x v="0"/>
    <s v="CA"/>
    <x v="0"/>
    <s v="&gt;256.0000"/>
    <n v="2"/>
    <x v="1"/>
  </r>
  <r>
    <x v="0"/>
    <s v="CA"/>
    <x v="1"/>
    <s v="&gt;256.0000"/>
    <n v="2"/>
    <x v="1"/>
  </r>
  <r>
    <x v="0"/>
    <s v="CA"/>
    <x v="2"/>
    <s v="&gt;256.0000"/>
    <n v="2"/>
    <x v="4"/>
  </r>
  <r>
    <x v="1"/>
    <s v="CA"/>
    <x v="1"/>
    <s v="&lt;=32.0000"/>
    <s v="&lt;=1.0000"/>
    <x v="1"/>
  </r>
  <r>
    <x v="1"/>
    <s v="CA"/>
    <x v="2"/>
    <s v="&lt;=32.0000"/>
    <s v="&lt;=1.0000"/>
    <x v="6"/>
  </r>
  <r>
    <x v="2"/>
    <s v="CA"/>
    <x v="0"/>
    <s v="&lt;=32.0000"/>
    <s v="&lt;=1.0000"/>
    <x v="0"/>
  </r>
  <r>
    <x v="1"/>
    <s v="CA"/>
    <x v="1"/>
    <s v="&gt;256.0000"/>
    <n v="4"/>
    <x v="4"/>
  </r>
  <r>
    <x v="1"/>
    <s v="CA"/>
    <x v="2"/>
    <s v="&gt;256.0000"/>
    <n v="2"/>
    <x v="6"/>
  </r>
  <r>
    <x v="1"/>
    <s v="CA"/>
    <x v="0"/>
    <s v="&lt;=32.0000"/>
    <s v="&lt;=1.0000"/>
    <x v="0"/>
  </r>
  <r>
    <x v="1"/>
    <s v="CA"/>
    <x v="0"/>
    <s v="&lt;=32.0000"/>
    <s v="&lt;=1.0000"/>
    <x v="0"/>
  </r>
  <r>
    <x v="0"/>
    <s v="CA"/>
    <x v="0"/>
    <s v="&lt;=32.0000"/>
    <s v="&lt;=1.0000"/>
    <x v="0"/>
  </r>
  <r>
    <x v="0"/>
    <s v="CA"/>
    <x v="1"/>
    <s v="&lt;=32.0000"/>
    <s v="&lt;=1.0000"/>
    <x v="0"/>
  </r>
  <r>
    <x v="0"/>
    <s v="CA"/>
    <x v="2"/>
    <s v="&lt;=32.0000"/>
    <s v="&lt;=1.0000"/>
    <x v="0"/>
  </r>
  <r>
    <x v="0"/>
    <s v="CA"/>
    <x v="0"/>
    <s v="&gt;256.0000"/>
    <s v="&lt;=1.0000"/>
    <x v="0"/>
  </r>
  <r>
    <x v="0"/>
    <s v="CA"/>
    <x v="1"/>
    <n v="256"/>
    <n v="2"/>
    <x v="6"/>
  </r>
  <r>
    <x v="0"/>
    <s v="CA"/>
    <x v="2"/>
    <n v="256"/>
    <n v="2"/>
    <x v="6"/>
  </r>
  <r>
    <x v="0"/>
    <s v="CA"/>
    <x v="1"/>
    <s v="&gt;256.0000"/>
    <n v="2"/>
    <x v="0"/>
  </r>
  <r>
    <x v="0"/>
    <s v="CA"/>
    <x v="2"/>
    <s v="&gt;256.0000"/>
    <n v="2"/>
    <x v="1"/>
  </r>
  <r>
    <x v="0"/>
    <s v="CA"/>
    <x v="1"/>
    <s v="&lt;=32.0000"/>
    <s v="&lt;=1.0000"/>
    <x v="0"/>
  </r>
  <r>
    <x v="0"/>
    <s v="CA"/>
    <x v="2"/>
    <s v="&gt;256.0000"/>
    <n v="2"/>
    <x v="1"/>
  </r>
  <r>
    <x v="1"/>
    <s v="CA"/>
    <x v="0"/>
    <s v="&gt;256.0000"/>
    <n v="2"/>
    <x v="1"/>
  </r>
  <r>
    <x v="1"/>
    <s v="CA"/>
    <x v="1"/>
    <n v="256"/>
    <n v="2"/>
    <x v="6"/>
  </r>
  <r>
    <x v="1"/>
    <s v="CA"/>
    <x v="2"/>
    <s v="&gt;256.0000"/>
    <n v="2"/>
    <x v="1"/>
  </r>
  <r>
    <x v="1"/>
    <s v="CA"/>
    <x v="1"/>
    <s v="&gt;256.0000"/>
    <n v="2"/>
    <x v="4"/>
  </r>
  <r>
    <x v="1"/>
    <s v="CA"/>
    <x v="2"/>
    <s v="&gt;256.0000"/>
    <n v="2"/>
    <x v="1"/>
  </r>
  <r>
    <x v="0"/>
    <s v="CA"/>
    <x v="1"/>
    <s v="&gt;256.0000"/>
    <n v="2"/>
    <x v="6"/>
  </r>
  <r>
    <x v="0"/>
    <s v="CA"/>
    <x v="2"/>
    <s v="&gt;256.0000"/>
    <n v="2"/>
    <x v="6"/>
  </r>
  <r>
    <x v="2"/>
    <s v="CA"/>
    <x v="1"/>
    <s v="&gt;256.0000"/>
    <n v="2"/>
    <x v="6"/>
  </r>
  <r>
    <x v="2"/>
    <s v="CA"/>
    <x v="2"/>
    <n v="128"/>
    <n v="2"/>
    <x v="0"/>
  </r>
  <r>
    <x v="2"/>
    <s v="CA"/>
    <x v="0"/>
    <s v="&lt;=32.0000"/>
    <s v="&lt;=1.0000"/>
    <x v="0"/>
  </r>
  <r>
    <x v="2"/>
    <s v="CA"/>
    <x v="1"/>
    <s v="&gt;256.0000"/>
    <n v="2"/>
    <x v="1"/>
  </r>
  <r>
    <x v="2"/>
    <s v="CA"/>
    <x v="2"/>
    <s v="&gt;256.0000"/>
    <n v="2"/>
    <x v="0"/>
  </r>
  <r>
    <x v="2"/>
    <s v="CA"/>
    <x v="1"/>
    <s v="&gt;256.0000"/>
    <n v="2"/>
    <x v="0"/>
  </r>
  <r>
    <x v="2"/>
    <s v="CA"/>
    <x v="2"/>
    <s v="&gt;256.0000"/>
    <n v="2"/>
    <x v="1"/>
  </r>
  <r>
    <x v="1"/>
    <s v="CA"/>
    <x v="0"/>
    <s v="&gt;256.0000"/>
    <n v="2"/>
    <x v="0"/>
  </r>
  <r>
    <x v="1"/>
    <s v="CA"/>
    <x v="0"/>
    <s v="&gt;256.0000"/>
    <n v="2"/>
    <x v="1"/>
  </r>
  <r>
    <x v="1"/>
    <s v="CA"/>
    <x v="0"/>
    <s v="&lt;=32.0000"/>
    <s v="&lt;=1.0000"/>
    <x v="0"/>
  </r>
  <r>
    <x v="1"/>
    <s v="CA"/>
    <x v="0"/>
    <s v="&lt;=32.0000"/>
    <s v="&lt;=1.0000"/>
    <x v="0"/>
  </r>
  <r>
    <x v="0"/>
    <s v="CA"/>
    <x v="0"/>
    <s v="&lt;=32.0000"/>
    <s v="&lt;=1.0000"/>
    <x v="0"/>
  </r>
  <r>
    <x v="0"/>
    <s v="CA"/>
    <x v="0"/>
    <s v="&lt;=32.0000"/>
    <s v="&lt;=1.0000"/>
    <x v="0"/>
  </r>
  <r>
    <x v="0"/>
    <s v="CA"/>
    <x v="0"/>
    <s v="&lt;=32.0000"/>
    <s v="&lt;=1.0000"/>
    <x v="0"/>
  </r>
  <r>
    <x v="1"/>
    <s v="CA"/>
    <x v="1"/>
    <s v="&gt;256.0000"/>
    <n v="2"/>
    <x v="1"/>
  </r>
  <r>
    <x v="1"/>
    <s v="CA"/>
    <x v="2"/>
    <s v="&gt;256.0000"/>
    <n v="2"/>
    <x v="1"/>
  </r>
  <r>
    <x v="2"/>
    <s v="WI"/>
    <x v="0"/>
    <s v="&gt;256.0000"/>
    <s v="&gt;8.0000"/>
    <x v="0"/>
  </r>
  <r>
    <x v="0"/>
    <s v="WI"/>
    <x v="0"/>
    <n v="128"/>
    <s v="&gt;8.0000"/>
    <x v="3"/>
  </r>
  <r>
    <x v="1"/>
    <s v="WI"/>
    <x v="1"/>
    <s v="&lt;=32.0000"/>
    <s v="&lt;=1.0000"/>
    <x v="0"/>
  </r>
  <r>
    <x v="1"/>
    <s v="WI"/>
    <x v="2"/>
    <s v="&lt;=32.0000"/>
    <s v="&lt;=1.0000"/>
    <x v="0"/>
  </r>
  <r>
    <x v="1"/>
    <s v="WI"/>
    <x v="0"/>
    <s v="&lt;=32.0000"/>
    <s v="&lt;=1.0000"/>
    <x v="0"/>
  </r>
  <r>
    <x v="1"/>
    <s v="WI"/>
    <x v="0"/>
    <s v="&lt;=32.0000"/>
    <s v="&lt;=1.0000"/>
    <x v="0"/>
  </r>
  <r>
    <x v="1"/>
    <s v="WI"/>
    <x v="0"/>
    <n v="256"/>
    <s v="&lt;=1.0000"/>
    <x v="0"/>
  </r>
  <r>
    <x v="1"/>
    <s v="WI"/>
    <x v="1"/>
    <s v="&lt;=32.0000"/>
    <s v="&lt;=1.0000"/>
    <x v="0"/>
  </r>
  <r>
    <x v="1"/>
    <s v="WI"/>
    <x v="2"/>
    <s v="&gt;256.0000"/>
    <s v="&lt;=1.0000"/>
    <x v="0"/>
  </r>
  <r>
    <x v="2"/>
    <s v="CA"/>
    <x v="0"/>
    <s v="&lt;=32.0000"/>
    <s v="&lt;=1.0000"/>
    <x v="0"/>
  </r>
  <r>
    <x v="1"/>
    <s v="WI"/>
    <x v="1"/>
    <n v="256"/>
    <s v="&lt;=1.0000"/>
    <x v="0"/>
  </r>
  <r>
    <x v="1"/>
    <s v="WI"/>
    <x v="2"/>
    <s v="&lt;=32.0000"/>
    <s v="&gt;8.0000"/>
    <x v="0"/>
  </r>
  <r>
    <x v="0"/>
    <s v="CA"/>
    <x v="0"/>
    <s v="&lt;=32.0000"/>
    <s v="&lt;=1.0000"/>
    <x v="0"/>
  </r>
  <r>
    <x v="2"/>
    <s v="CA"/>
    <x v="0"/>
    <s v="&gt;256.0000"/>
    <s v="&lt;=1.0000"/>
    <x v="0"/>
  </r>
  <r>
    <x v="2"/>
    <s v="CA"/>
    <x v="1"/>
    <s v="&lt;=32.0000"/>
    <s v="&gt;8.0000"/>
    <x v="0"/>
  </r>
  <r>
    <x v="2"/>
    <s v="CA"/>
    <x v="2"/>
    <n v="64"/>
    <s v="&lt;=1.0000"/>
    <x v="0"/>
  </r>
  <r>
    <x v="1"/>
    <s v="CA"/>
    <x v="1"/>
    <s v="&gt;256.0000"/>
    <n v="2"/>
    <x v="6"/>
  </r>
  <r>
    <x v="1"/>
    <s v="CA"/>
    <x v="2"/>
    <s v="&gt;256.0000"/>
    <n v="2"/>
    <x v="1"/>
  </r>
  <r>
    <x v="2"/>
    <s v="CA"/>
    <x v="0"/>
    <s v="&gt;256.0000"/>
    <s v="&lt;=1.0000"/>
    <x v="0"/>
  </r>
  <r>
    <x v="0"/>
    <s v="CA"/>
    <x v="0"/>
    <s v="&lt;=32.0000"/>
    <s v="&lt;=1.0000"/>
    <x v="0"/>
  </r>
  <r>
    <x v="0"/>
    <s v="CA"/>
    <x v="0"/>
    <n v="256"/>
    <s v="&lt;=1.0000"/>
    <x v="0"/>
  </r>
  <r>
    <x v="0"/>
    <s v="CA"/>
    <x v="0"/>
    <s v="&gt;256.0000"/>
    <n v="2"/>
    <x v="0"/>
  </r>
  <r>
    <x v="0"/>
    <s v="IA"/>
    <x v="0"/>
    <s v="&lt;=32.0000"/>
    <s v="&lt;=1.0000"/>
    <x v="0"/>
  </r>
  <r>
    <x v="0"/>
    <s v="WI"/>
    <x v="1"/>
    <s v="&gt;256.0000"/>
    <s v="&lt;=1.0000"/>
    <x v="0"/>
  </r>
  <r>
    <x v="0"/>
    <s v="WI"/>
    <x v="2"/>
    <s v="&gt;256.0000"/>
    <s v="&lt;=1.0000"/>
    <x v="0"/>
  </r>
  <r>
    <x v="0"/>
    <s v="WI"/>
    <x v="0"/>
    <s v="&gt;256.0000"/>
    <s v="&lt;=1.0000"/>
    <x v="0"/>
  </r>
  <r>
    <x v="1"/>
    <s v="WI"/>
    <x v="0"/>
    <s v="&lt;=32.0000"/>
    <s v="&lt;=1.0000"/>
    <x v="0"/>
  </r>
  <r>
    <x v="1"/>
    <s v="WI"/>
    <x v="0"/>
    <s v="&lt;=32.0000"/>
    <s v="&lt;=1.0000"/>
    <x v="2"/>
  </r>
  <r>
    <x v="1"/>
    <s v="WI"/>
    <x v="1"/>
    <s v="&gt;256.0000"/>
    <s v="&lt;=1.0000"/>
    <x v="0"/>
  </r>
  <r>
    <x v="1"/>
    <s v="WI"/>
    <x v="2"/>
    <s v="&lt;=32.0000"/>
    <s v="&lt;=1.0000"/>
    <x v="0"/>
  </r>
  <r>
    <x v="1"/>
    <s v="WI"/>
    <x v="1"/>
    <s v="&lt;=32.0000"/>
    <s v="&lt;=1.0000"/>
    <x v="0"/>
  </r>
  <r>
    <x v="1"/>
    <s v="WI"/>
    <x v="2"/>
    <s v="&gt;256.0000"/>
    <s v="&lt;=1.0000"/>
    <x v="0"/>
  </r>
  <r>
    <x v="2"/>
    <s v="IA"/>
    <x v="0"/>
    <s v="&lt;=32.0000"/>
    <s v="&lt;=1.0000"/>
    <x v="4"/>
  </r>
  <r>
    <x v="2"/>
    <s v="IA"/>
    <x v="0"/>
    <s v="&lt;=32.0000"/>
    <s v="&gt;8.0000"/>
    <x v="0"/>
  </r>
  <r>
    <x v="1"/>
    <s v="IA"/>
    <x v="1"/>
    <s v="&gt;256.0000"/>
    <n v="2"/>
    <x v="0"/>
  </r>
  <r>
    <x v="1"/>
    <s v="IA"/>
    <x v="2"/>
    <s v="&lt;=32.0000"/>
    <s v="&lt;=1.0000"/>
    <x v="0"/>
  </r>
  <r>
    <x v="1"/>
    <s v="IA"/>
    <x v="0"/>
    <s v="&gt;256.0000"/>
    <s v="&lt;=1.0000"/>
    <x v="0"/>
  </r>
  <r>
    <x v="2"/>
    <s v="CA"/>
    <x v="0"/>
    <s v="&lt;=32.0000"/>
    <s v="&lt;=1.0000"/>
    <x v="0"/>
  </r>
  <r>
    <x v="0"/>
    <s v="IA"/>
    <x v="0"/>
    <n v="256"/>
    <s v="&lt;=1.0000"/>
    <x v="0"/>
  </r>
  <r>
    <x v="3"/>
    <m/>
    <x v="4"/>
    <m/>
    <m/>
    <x v="8"/>
  </r>
  <r>
    <x v="3"/>
    <m/>
    <x v="4"/>
    <m/>
    <m/>
    <x v="8"/>
  </r>
  <r>
    <x v="3"/>
    <m/>
    <x v="4"/>
    <m/>
    <m/>
    <x v="8"/>
  </r>
  <r>
    <x v="3"/>
    <m/>
    <x v="4"/>
    <m/>
    <m/>
    <x v="8"/>
  </r>
  <r>
    <x v="3"/>
    <m/>
    <x v="4"/>
    <m/>
    <m/>
    <x v="8"/>
  </r>
  <r>
    <x v="3"/>
    <m/>
    <x v="4"/>
    <m/>
    <m/>
    <x v="9"/>
  </r>
  <r>
    <x v="3"/>
    <m/>
    <x v="4"/>
    <m/>
    <m/>
    <x v="8"/>
  </r>
  <r>
    <x v="3"/>
    <m/>
    <x v="4"/>
    <m/>
    <m/>
    <x v="8"/>
  </r>
</pivotCacheRecords>
</file>

<file path=xl/pivotCache/pivotCacheRecords1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1">
  <r>
    <x v="0"/>
    <s v="CA"/>
    <x v="0"/>
    <s v="&gt;256.0000"/>
    <n v="2"/>
    <s v="&lt;=0.1200"/>
    <x v="0"/>
  </r>
  <r>
    <x v="0"/>
    <s v="CA"/>
    <x v="1"/>
    <n v="128"/>
    <s v="&lt;=1.0000"/>
    <n v="0.25"/>
    <x v="0"/>
  </r>
  <r>
    <x v="0"/>
    <s v="CA"/>
    <x v="2"/>
    <s v="&gt;256.0000"/>
    <n v="2"/>
    <n v="0.25"/>
    <x v="0"/>
  </r>
  <r>
    <x v="1"/>
    <s v="CA"/>
    <x v="3"/>
    <s v="&gt;256.0000"/>
    <n v="2"/>
    <s v="&lt;=0.1200"/>
    <x v="1"/>
  </r>
  <r>
    <x v="1"/>
    <s v="CA"/>
    <x v="0"/>
    <s v="&gt;256.0000"/>
    <n v="2"/>
    <n v="0.25"/>
    <x v="0"/>
  </r>
  <r>
    <x v="2"/>
    <s v="CA"/>
    <x v="0"/>
    <s v="&lt;=32.0000"/>
    <s v="&lt;=1.0000"/>
    <s v="&lt;=0.1200"/>
    <x v="0"/>
  </r>
  <r>
    <x v="2"/>
    <s v="CA"/>
    <x v="0"/>
    <s v="&lt;=32.0000"/>
    <s v="&lt;=1.0000"/>
    <s v="&lt;=0.1200"/>
    <x v="0"/>
  </r>
  <r>
    <x v="2"/>
    <s v="IA"/>
    <x v="0"/>
    <n v="64"/>
    <s v="&lt;=1.0000"/>
    <s v="&lt;=0.1200"/>
    <x v="0"/>
  </r>
  <r>
    <x v="2"/>
    <s v="IA"/>
    <x v="0"/>
    <s v="&lt;=32.0000"/>
    <n v="4"/>
    <s v="&lt;=0.1200"/>
    <x v="0"/>
  </r>
  <r>
    <x v="2"/>
    <s v="CA"/>
    <x v="0"/>
    <s v="&lt;=32.0000"/>
    <s v="&lt;=1.0000"/>
    <s v="&lt;=0.1200"/>
    <x v="0"/>
  </r>
  <r>
    <x v="2"/>
    <s v="CA"/>
    <x v="0"/>
    <s v="&lt;=32.0000"/>
    <s v="&lt;=1.0000"/>
    <s v="&lt;=0.1200"/>
    <x v="0"/>
  </r>
  <r>
    <x v="1"/>
    <s v="CA"/>
    <x v="1"/>
    <s v="&gt;256.0000"/>
    <n v="2"/>
    <n v="0.25"/>
    <x v="0"/>
  </r>
  <r>
    <x v="1"/>
    <s v="CA"/>
    <x v="2"/>
    <s v="&gt;256.0000"/>
    <n v="2"/>
    <s v="&lt;=0.1200"/>
    <x v="0"/>
  </r>
  <r>
    <x v="1"/>
    <s v="IA"/>
    <x v="0"/>
    <s v="&gt;256.0000"/>
    <s v="&lt;=1.0000"/>
    <s v="&lt;=0.1200"/>
    <x v="0"/>
  </r>
  <r>
    <x v="2"/>
    <s v="WI"/>
    <x v="0"/>
    <s v="&gt;256.0000"/>
    <s v="&lt;=1.0000"/>
    <s v="&lt;=0.1200"/>
    <x v="0"/>
  </r>
  <r>
    <x v="2"/>
    <s v="WI"/>
    <x v="0"/>
    <s v="&gt;256.0000"/>
    <n v="2"/>
    <s v="&lt;=0.1200"/>
    <x v="0"/>
  </r>
  <r>
    <x v="0"/>
    <s v="WI"/>
    <x v="0"/>
    <s v="&gt;256.0000"/>
    <s v="&gt;8.0000"/>
    <n v="2"/>
    <x v="2"/>
  </r>
  <r>
    <x v="1"/>
    <s v="WI"/>
    <x v="0"/>
    <s v="&gt;256.0000"/>
    <s v="&lt;=1.0000"/>
    <s v="&lt;=0.1200"/>
    <x v="0"/>
  </r>
  <r>
    <x v="1"/>
    <s v="WI"/>
    <x v="0"/>
    <s v="&gt;256.0000"/>
    <s v="&lt;=1.0000"/>
    <n v="8"/>
    <x v="0"/>
  </r>
  <r>
    <x v="1"/>
    <s v="WI"/>
    <x v="0"/>
    <s v="&gt;256.0000"/>
    <s v="&lt;=1.0000"/>
    <s v="&lt;=0.1200"/>
    <x v="0"/>
  </r>
  <r>
    <x v="1"/>
    <s v="WI"/>
    <x v="0"/>
    <s v="&lt;=32.0000"/>
    <s v="&lt;=1.0000"/>
    <s v="&lt;=0.1200"/>
    <x v="0"/>
  </r>
  <r>
    <x v="2"/>
    <s v="WI"/>
    <x v="0"/>
    <s v="&gt;256.0000"/>
    <s v="&gt;8.0000"/>
    <n v="1"/>
    <x v="3"/>
  </r>
  <r>
    <x v="0"/>
    <s v="IA"/>
    <x v="0"/>
    <s v="&lt;=32.0000"/>
    <s v="&lt;=1.0000"/>
    <s v="&lt;=0.1200"/>
    <x v="0"/>
  </r>
  <r>
    <x v="2"/>
    <s v="WI"/>
    <x v="0"/>
    <s v="&lt;=32.0000"/>
    <s v="&lt;=1.0000"/>
    <s v="&lt;=0.1200"/>
    <x v="0"/>
  </r>
  <r>
    <x v="0"/>
    <s v="IA"/>
    <x v="0"/>
    <s v="&gt;256.0000"/>
    <s v="&lt;=1.0000"/>
    <s v="&lt;=0.1200"/>
    <x v="0"/>
  </r>
  <r>
    <x v="0"/>
    <s v="IA"/>
    <x v="0"/>
    <s v="&lt;=32.0000"/>
    <s v="&lt;=1.0000"/>
    <s v="&lt;=0.1200"/>
    <x v="0"/>
  </r>
  <r>
    <x v="2"/>
    <s v="IA"/>
    <x v="1"/>
    <s v="&lt;=32.0000"/>
    <s v="&lt;=1.0000"/>
    <s v="&lt;=0.1200"/>
    <x v="0"/>
  </r>
  <r>
    <x v="2"/>
    <s v="IA"/>
    <x v="2"/>
    <s v="&gt;256.0000"/>
    <s v="&lt;=1.0000"/>
    <s v="&lt;=0.1200"/>
    <x v="0"/>
  </r>
  <r>
    <x v="0"/>
    <s v="IA"/>
    <x v="0"/>
    <s v="&gt;256.0000"/>
    <s v="&lt;=1.0000"/>
    <s v="&lt;=0.1200"/>
    <x v="0"/>
  </r>
  <r>
    <x v="0"/>
    <s v="IA"/>
    <x v="0"/>
    <s v="&gt;256.0000"/>
    <s v="&lt;=1.0000"/>
    <s v="&lt;=0.1200"/>
    <x v="0"/>
  </r>
  <r>
    <x v="2"/>
    <s v="IA"/>
    <x v="0"/>
    <s v="&gt;256.0000"/>
    <s v="&lt;=1.0000"/>
    <s v="&lt;=0.1200"/>
    <x v="0"/>
  </r>
  <r>
    <x v="0"/>
    <s v="CA"/>
    <x v="0"/>
    <s v="&lt;=32.0000"/>
    <s v="&lt;=1.0000"/>
    <s v="&lt;=0.1200"/>
    <x v="0"/>
  </r>
  <r>
    <x v="2"/>
    <s v="IA"/>
    <x v="0"/>
    <s v="&gt;256.0000"/>
    <n v="4"/>
    <n v="0.25"/>
    <x v="0"/>
  </r>
  <r>
    <x v="0"/>
    <s v="CA"/>
    <x v="1"/>
    <s v="&gt;256.0000"/>
    <n v="2"/>
    <n v="0.25"/>
    <x v="0"/>
  </r>
  <r>
    <x v="0"/>
    <s v="CA"/>
    <x v="2"/>
    <s v="&gt;256.0000"/>
    <n v="2"/>
    <n v="0.25"/>
    <x v="0"/>
  </r>
  <r>
    <x v="1"/>
    <s v="IA"/>
    <x v="0"/>
    <s v="&lt;=32.0000"/>
    <s v="&lt;=1.0000"/>
    <s v="&lt;=0.1200"/>
    <x v="0"/>
  </r>
  <r>
    <x v="2"/>
    <s v="CA"/>
    <x v="0"/>
    <s v="&gt;256.0000"/>
    <s v="&lt;=1.0000"/>
    <s v="&lt;=0.1200"/>
    <x v="0"/>
  </r>
  <r>
    <x v="1"/>
    <s v="IA"/>
    <x v="0"/>
    <s v="&lt;=32.0000"/>
    <s v="&lt;=1.0000"/>
    <s v="&lt;=0.1200"/>
    <x v="0"/>
  </r>
  <r>
    <x v="1"/>
    <s v="IA"/>
    <x v="0"/>
    <s v="&lt;=32.0000"/>
    <s v="&lt;=1.0000"/>
    <s v="&lt;=0.1200"/>
    <x v="0"/>
  </r>
  <r>
    <x v="0"/>
    <s v="CA"/>
    <x v="0"/>
    <s v="&lt;=32.0000"/>
    <s v="&lt;=1.0000"/>
    <s v="&lt;=0.1200"/>
    <x v="0"/>
  </r>
  <r>
    <x v="2"/>
    <s v="IA"/>
    <x v="0"/>
    <s v="&gt;256.0000"/>
    <n v="2"/>
    <n v="0.25"/>
    <x v="2"/>
  </r>
  <r>
    <x v="2"/>
    <s v="IA"/>
    <x v="0"/>
    <s v="&lt;=32.0000"/>
    <s v="&lt;=1.0000"/>
    <s v="&lt;=0.1200"/>
    <x v="0"/>
  </r>
  <r>
    <x v="0"/>
    <s v="IA"/>
    <x v="0"/>
    <s v="&gt;256.0000"/>
    <s v="&lt;=1.0000"/>
    <s v="&lt;=0.1200"/>
    <x v="0"/>
  </r>
  <r>
    <x v="0"/>
    <s v="IA"/>
    <x v="0"/>
    <s v="&lt;=32.0000"/>
    <s v="&lt;=1.0000"/>
    <s v="&lt;=0.1200"/>
    <x v="0"/>
  </r>
  <r>
    <x v="0"/>
    <s v="IA"/>
    <x v="4"/>
    <s v="&gt;256.0000"/>
    <s v="&lt;=1.0000"/>
    <s v="&lt;=0.1200"/>
    <x v="0"/>
  </r>
  <r>
    <x v="0"/>
    <s v="IA"/>
    <x v="0"/>
    <n v="64"/>
    <s v="&lt;=1.0000"/>
    <s v="&lt;=0.1200"/>
    <x v="0"/>
  </r>
  <r>
    <x v="2"/>
    <s v="IA"/>
    <x v="1"/>
    <s v="&gt;256.0000"/>
    <n v="2"/>
    <s v="&lt;=0.1200"/>
    <x v="0"/>
  </r>
  <r>
    <x v="2"/>
    <s v="IA"/>
    <x v="2"/>
    <s v="&lt;=32.0000"/>
    <s v="&gt;8.0000"/>
    <s v="&lt;=0.1200"/>
    <x v="0"/>
  </r>
  <r>
    <x v="2"/>
    <s v="IA"/>
    <x v="4"/>
    <s v="&gt;256.0000"/>
    <s v="&lt;=1.0000"/>
    <s v="&lt;=0.1200"/>
    <x v="0"/>
  </r>
  <r>
    <x v="1"/>
    <s v="IA"/>
    <x v="1"/>
    <n v="256"/>
    <s v="&lt;=1.0000"/>
    <s v="&lt;=0.1200"/>
    <x v="0"/>
  </r>
  <r>
    <x v="1"/>
    <s v="IA"/>
    <x v="2"/>
    <n v="128"/>
    <s v="&lt;=1.0000"/>
    <s v="&lt;=0.1200"/>
    <x v="0"/>
  </r>
  <r>
    <x v="1"/>
    <s v="IA"/>
    <x v="1"/>
    <s v="&gt;256.0000"/>
    <s v="&lt;=1.0000"/>
    <s v="&lt;=0.1200"/>
    <x v="0"/>
  </r>
  <r>
    <x v="1"/>
    <s v="IA"/>
    <x v="2"/>
    <s v="&gt;256.0000"/>
    <s v="&lt;=1.0000"/>
    <s v="&lt;=0.1200"/>
    <x v="0"/>
  </r>
  <r>
    <x v="1"/>
    <s v="CA"/>
    <x v="1"/>
    <s v="&gt;256.0000"/>
    <n v="2"/>
    <n v="0.25"/>
    <x v="0"/>
  </r>
  <r>
    <x v="1"/>
    <s v="CA"/>
    <x v="2"/>
    <s v="&gt;256.0000"/>
    <n v="2"/>
    <n v="0.25"/>
    <x v="0"/>
  </r>
  <r>
    <x v="2"/>
    <s v="IA"/>
    <x v="0"/>
    <s v="&gt;256.0000"/>
    <s v="&lt;=1.0000"/>
    <s v="&lt;=0.1200"/>
    <x v="0"/>
  </r>
  <r>
    <x v="2"/>
    <s v="IA"/>
    <x v="0"/>
    <s v="&lt;=32.0000"/>
    <s v="&lt;=1.0000"/>
    <s v="&lt;=0.1200"/>
    <x v="0"/>
  </r>
  <r>
    <x v="1"/>
    <s v="IA"/>
    <x v="0"/>
    <s v="&gt;256.0000"/>
    <n v="2"/>
    <s v="&lt;=0.1200"/>
    <x v="0"/>
  </r>
  <r>
    <x v="0"/>
    <s v="CA"/>
    <x v="1"/>
    <s v="&gt;256.0000"/>
    <n v="2"/>
    <n v="0.25"/>
    <x v="0"/>
  </r>
  <r>
    <x v="0"/>
    <s v="CA"/>
    <x v="2"/>
    <s v="&gt;256.0000"/>
    <n v="2"/>
    <n v="0.25"/>
    <x v="1"/>
  </r>
  <r>
    <x v="1"/>
    <s v="IA"/>
    <x v="0"/>
    <s v="&lt;=32.0000"/>
    <s v="&lt;=1.0000"/>
    <s v="&lt;=0.1200"/>
    <x v="0"/>
  </r>
  <r>
    <x v="1"/>
    <s v="IA"/>
    <x v="0"/>
    <s v="&lt;=32.0000"/>
    <s v="&lt;=1.0000"/>
    <s v="&lt;=0.1200"/>
    <x v="0"/>
  </r>
  <r>
    <x v="2"/>
    <s v="CA"/>
    <x v="0"/>
    <s v="&lt;=32.0000"/>
    <s v="&lt;=1.0000"/>
    <s v="&lt;=0.1200"/>
    <x v="0"/>
  </r>
  <r>
    <x v="0"/>
    <s v="IA"/>
    <x v="0"/>
    <n v="256"/>
    <s v="&lt;=1.0000"/>
    <s v="&gt;8.0000"/>
    <x v="3"/>
  </r>
  <r>
    <x v="1"/>
    <s v="IA"/>
    <x v="1"/>
    <s v="&lt;=32.0000"/>
    <s v="&lt;=1.0000"/>
    <s v="&lt;=0.1200"/>
    <x v="0"/>
  </r>
  <r>
    <x v="1"/>
    <s v="IA"/>
    <x v="2"/>
    <s v="&gt;256.0000"/>
    <s v="&lt;=1.0000"/>
    <s v="&lt;=0.1200"/>
    <x v="0"/>
  </r>
  <r>
    <x v="1"/>
    <s v="IA"/>
    <x v="1"/>
    <n v="128"/>
    <s v="&lt;=1.0000"/>
    <s v="&lt;=0.1200"/>
    <x v="1"/>
  </r>
  <r>
    <x v="1"/>
    <s v="IA"/>
    <x v="2"/>
    <s v="&gt;256.0000"/>
    <s v="&lt;=1.0000"/>
    <s v="&lt;=0.1200"/>
    <x v="0"/>
  </r>
  <r>
    <x v="1"/>
    <s v="CA"/>
    <x v="1"/>
    <s v="&gt;256.0000"/>
    <n v="2"/>
    <n v="0.5"/>
    <x v="1"/>
  </r>
  <r>
    <x v="1"/>
    <s v="CA"/>
    <x v="2"/>
    <s v="&gt;256.0000"/>
    <n v="2"/>
    <n v="0.25"/>
    <x v="1"/>
  </r>
  <r>
    <x v="1"/>
    <s v="IA"/>
    <x v="0"/>
    <s v="&gt;256.0000"/>
    <s v="&lt;=1.0000"/>
    <n v="0.5"/>
    <x v="0"/>
  </r>
  <r>
    <x v="2"/>
    <s v="CA"/>
    <x v="1"/>
    <s v="&gt;256.0000"/>
    <n v="2"/>
    <n v="0.5"/>
    <x v="1"/>
  </r>
  <r>
    <x v="2"/>
    <s v="CA"/>
    <x v="2"/>
    <s v="&gt;256.0000"/>
    <n v="2"/>
    <n v="1"/>
    <x v="1"/>
  </r>
  <r>
    <x v="2"/>
    <s v="CA"/>
    <x v="1"/>
    <s v="&gt;256.0000"/>
    <n v="2"/>
    <n v="0.25"/>
    <x v="0"/>
  </r>
  <r>
    <x v="2"/>
    <s v="CA"/>
    <x v="2"/>
    <s v="&gt;256.0000"/>
    <n v="2"/>
    <n v="0.5"/>
    <x v="1"/>
  </r>
  <r>
    <x v="2"/>
    <s v="CA"/>
    <x v="1"/>
    <n v="256"/>
    <n v="2"/>
    <s v="&lt;=0.1200"/>
    <x v="0"/>
  </r>
  <r>
    <x v="2"/>
    <s v="CA"/>
    <x v="2"/>
    <s v="&gt;256.0000"/>
    <n v="2"/>
    <n v="0.5"/>
    <x v="0"/>
  </r>
  <r>
    <x v="1"/>
    <s v="WI"/>
    <x v="0"/>
    <s v="&gt;256.0000"/>
    <s v="&lt;=1.0000"/>
    <s v="&lt;=0.1200"/>
    <x v="0"/>
  </r>
  <r>
    <x v="1"/>
    <s v="IA"/>
    <x v="0"/>
    <n v="128"/>
    <n v="2"/>
    <s v="&lt;=0.1200"/>
    <x v="0"/>
  </r>
  <r>
    <x v="1"/>
    <s v="WI"/>
    <x v="0"/>
    <s v="&lt;=32.0000"/>
    <s v="&lt;=1.0000"/>
    <n v="2"/>
    <x v="2"/>
  </r>
  <r>
    <x v="1"/>
    <s v="WI"/>
    <x v="0"/>
    <s v="&gt;256.0000"/>
    <n v="2"/>
    <s v="&lt;=0.1200"/>
    <x v="0"/>
  </r>
  <r>
    <x v="1"/>
    <s v="WI"/>
    <x v="0"/>
    <s v="&lt;=32.0000"/>
    <s v="&lt;=1.0000"/>
    <n v="1"/>
    <x v="0"/>
  </r>
  <r>
    <x v="1"/>
    <s v="WI"/>
    <x v="0"/>
    <s v="&gt;256.0000"/>
    <s v="&lt;=1.0000"/>
    <s v="&lt;=0.1200"/>
    <x v="0"/>
  </r>
  <r>
    <x v="0"/>
    <s v="WI"/>
    <x v="0"/>
    <s v="&gt;256.0000"/>
    <s v="&lt;=1.0000"/>
    <s v="&lt;=0.1200"/>
    <x v="0"/>
  </r>
  <r>
    <x v="0"/>
    <s v="WI"/>
    <x v="0"/>
    <s v="&gt;256.0000"/>
    <s v="&lt;=1.0000"/>
    <s v="&lt;=0.1200"/>
    <x v="0"/>
  </r>
  <r>
    <x v="0"/>
    <s v="CA"/>
    <x v="0"/>
    <s v="&lt;=32.0000"/>
    <s v="&lt;=1.0000"/>
    <s v="&lt;=0.1200"/>
    <x v="0"/>
  </r>
  <r>
    <x v="2"/>
    <s v="WI"/>
    <x v="0"/>
    <s v="&gt;256.0000"/>
    <s v="&lt;=1.0000"/>
    <s v="&lt;=0.1200"/>
    <x v="0"/>
  </r>
  <r>
    <x v="0"/>
    <s v="WI"/>
    <x v="0"/>
    <s v="&lt;=32.0000"/>
    <s v="&lt;=1.0000"/>
    <s v="&lt;=0.1200"/>
    <x v="0"/>
  </r>
  <r>
    <x v="0"/>
    <s v="WI"/>
    <x v="0"/>
    <s v="&lt;=32.0000"/>
    <s v="&lt;=1.0000"/>
    <s v="&lt;=0.1200"/>
    <x v="0"/>
  </r>
  <r>
    <x v="2"/>
    <s v="WI"/>
    <x v="0"/>
    <s v="&lt;=32.0000"/>
    <s v="&lt;=1.0000"/>
    <s v="&lt;=0.1200"/>
    <x v="0"/>
  </r>
  <r>
    <x v="2"/>
    <s v="WI"/>
    <x v="0"/>
    <s v="&lt;=32.0000"/>
    <s v="&lt;=1.0000"/>
    <s v="&lt;=0.1200"/>
    <x v="0"/>
  </r>
  <r>
    <x v="2"/>
    <s v="WI"/>
    <x v="0"/>
    <s v="&lt;=32.0000"/>
    <s v="&gt;8.0000"/>
    <s v="&lt;=0.1200"/>
    <x v="0"/>
  </r>
  <r>
    <x v="1"/>
    <s v="CA"/>
    <x v="1"/>
    <s v="&gt;256.0000"/>
    <n v="2"/>
    <n v="0.25"/>
    <x v="1"/>
  </r>
  <r>
    <x v="1"/>
    <s v="CA"/>
    <x v="2"/>
    <s v="&gt;256.0000"/>
    <n v="2"/>
    <n v="4"/>
    <x v="1"/>
  </r>
  <r>
    <x v="1"/>
    <s v="IA"/>
    <x v="0"/>
    <n v="256"/>
    <s v="&gt;8.0000"/>
    <s v="&lt;=0.1200"/>
    <x v="0"/>
  </r>
  <r>
    <x v="2"/>
    <s v="CA"/>
    <x v="0"/>
    <s v="&gt;256.0000"/>
    <s v="&lt;=1.0000"/>
    <s v="&lt;=0.1200"/>
    <x v="0"/>
  </r>
  <r>
    <x v="2"/>
    <s v="CA"/>
    <x v="0"/>
    <n v="128"/>
    <s v="&lt;=1.0000"/>
    <s v="&lt;=0.1200"/>
    <x v="0"/>
  </r>
  <r>
    <x v="2"/>
    <s v="CA"/>
    <x v="1"/>
    <s v="&gt;256.0000"/>
    <n v="8"/>
    <n v="2"/>
    <x v="1"/>
  </r>
  <r>
    <x v="2"/>
    <s v="CA"/>
    <x v="2"/>
    <n v="128"/>
    <n v="2"/>
    <n v="0.25"/>
    <x v="0"/>
  </r>
  <r>
    <x v="2"/>
    <s v="CA"/>
    <x v="1"/>
    <s v="&gt;256.0000"/>
    <n v="2"/>
    <s v="&lt;=0.1200"/>
    <x v="0"/>
  </r>
  <r>
    <x v="2"/>
    <s v="CA"/>
    <x v="2"/>
    <n v="128"/>
    <n v="2"/>
    <s v="&lt;=0.1200"/>
    <x v="0"/>
  </r>
  <r>
    <x v="1"/>
    <s v="CA"/>
    <x v="1"/>
    <s v="&gt;256.0000"/>
    <n v="4"/>
    <n v="1"/>
    <x v="2"/>
  </r>
  <r>
    <x v="1"/>
    <s v="CA"/>
    <x v="2"/>
    <s v="&gt;256.0000"/>
    <n v="2"/>
    <n v="0.5"/>
    <x v="1"/>
  </r>
  <r>
    <x v="2"/>
    <s v="CA"/>
    <x v="0"/>
    <s v="&lt;=32.0000"/>
    <s v="&lt;=1.0000"/>
    <s v="&lt;=0.1200"/>
    <x v="0"/>
  </r>
  <r>
    <x v="0"/>
    <s v="CA"/>
    <x v="0"/>
    <s v="&lt;=32.0000"/>
    <s v="&lt;=1.0000"/>
    <n v="0.25"/>
    <x v="0"/>
  </r>
  <r>
    <x v="1"/>
    <s v="CA"/>
    <x v="0"/>
    <s v="&gt;256.0000"/>
    <n v="2"/>
    <n v="0.5"/>
    <x v="1"/>
  </r>
  <r>
    <x v="0"/>
    <s v="CA"/>
    <x v="1"/>
    <n v="256"/>
    <n v="2"/>
    <s v="&lt;=0.1200"/>
    <x v="0"/>
  </r>
  <r>
    <x v="0"/>
    <s v="CA"/>
    <x v="2"/>
    <n v="256"/>
    <n v="2"/>
    <s v="&lt;=0.1200"/>
    <x v="0"/>
  </r>
  <r>
    <x v="1"/>
    <s v="CA"/>
    <x v="1"/>
    <n v="64"/>
    <n v="2"/>
    <n v="0.25"/>
    <x v="0"/>
  </r>
  <r>
    <x v="1"/>
    <s v="CA"/>
    <x v="2"/>
    <s v="&gt;256.0000"/>
    <n v="2"/>
    <s v="&lt;=0.1200"/>
    <x v="0"/>
  </r>
  <r>
    <x v="1"/>
    <s v="CA"/>
    <x v="0"/>
    <s v="&gt;256.0000"/>
    <n v="4"/>
    <s v="&lt;=0.1200"/>
    <x v="0"/>
  </r>
  <r>
    <x v="0"/>
    <s v="CA"/>
    <x v="1"/>
    <s v="&gt;256.0000"/>
    <n v="2"/>
    <n v="0.25"/>
    <x v="0"/>
  </r>
  <r>
    <x v="0"/>
    <s v="CA"/>
    <x v="2"/>
    <s v="&gt;256.0000"/>
    <n v="2"/>
    <n v="0.25"/>
    <x v="0"/>
  </r>
  <r>
    <x v="2"/>
    <s v="CA"/>
    <x v="1"/>
    <s v="&gt;256.0000"/>
    <n v="2"/>
    <n v="1"/>
    <x v="2"/>
  </r>
  <r>
    <x v="2"/>
    <s v="CA"/>
    <x v="2"/>
    <s v="&gt;256.0000"/>
    <n v="2"/>
    <n v="2"/>
    <x v="4"/>
  </r>
  <r>
    <x v="0"/>
    <s v="CA"/>
    <x v="0"/>
    <s v="&lt;=32.0000"/>
    <s v="&lt;=1.0000"/>
    <s v="&lt;=0.1200"/>
    <x v="0"/>
  </r>
  <r>
    <x v="0"/>
    <s v="CA"/>
    <x v="0"/>
    <n v="64"/>
    <s v="&lt;=1.0000"/>
    <s v="&lt;=0.1200"/>
    <x v="0"/>
  </r>
  <r>
    <x v="2"/>
    <s v="CA"/>
    <x v="1"/>
    <n v="256"/>
    <s v="&lt;=1.0000"/>
    <s v="&lt;=0.1200"/>
    <x v="0"/>
  </r>
  <r>
    <x v="2"/>
    <s v="CA"/>
    <x v="2"/>
    <s v="&gt;256.0000"/>
    <n v="2"/>
    <n v="0.25"/>
    <x v="2"/>
  </r>
  <r>
    <x v="2"/>
    <s v="CA"/>
    <x v="1"/>
    <s v="&gt;256.0000"/>
    <n v="2"/>
    <n v="2"/>
    <x v="1"/>
  </r>
  <r>
    <x v="2"/>
    <s v="CA"/>
    <x v="2"/>
    <s v="&gt;256.0000"/>
    <n v="2"/>
    <n v="0.25"/>
    <x v="1"/>
  </r>
  <r>
    <x v="0"/>
    <s v="CA"/>
    <x v="0"/>
    <s v="&gt;256.0000"/>
    <n v="2"/>
    <n v="0.25"/>
    <x v="1"/>
  </r>
  <r>
    <x v="0"/>
    <s v="CA"/>
    <x v="1"/>
    <s v="&gt;256.0000"/>
    <n v="2"/>
    <n v="0.25"/>
    <x v="0"/>
  </r>
  <r>
    <x v="0"/>
    <s v="CA"/>
    <x v="2"/>
    <s v="&gt;256.0000"/>
    <n v="2"/>
    <n v="1"/>
    <x v="2"/>
  </r>
  <r>
    <x v="1"/>
    <s v="CA"/>
    <x v="1"/>
    <s v="&lt;=32.0000"/>
    <s v="&lt;=1.0000"/>
    <n v="0.25"/>
    <x v="1"/>
  </r>
  <r>
    <x v="1"/>
    <s v="CA"/>
    <x v="2"/>
    <s v="&lt;=32.0000"/>
    <s v="&lt;=1.0000"/>
    <n v="0.5"/>
    <x v="1"/>
  </r>
  <r>
    <x v="2"/>
    <s v="CA"/>
    <x v="0"/>
    <s v="&lt;=32.0000"/>
    <s v="&lt;=1.0000"/>
    <s v="&lt;=0.1200"/>
    <x v="0"/>
  </r>
  <r>
    <x v="1"/>
    <s v="CA"/>
    <x v="1"/>
    <s v="&gt;256.0000"/>
    <n v="4"/>
    <n v="1"/>
    <x v="1"/>
  </r>
  <r>
    <x v="1"/>
    <s v="CA"/>
    <x v="2"/>
    <s v="&gt;256.0000"/>
    <n v="2"/>
    <n v="0.5"/>
    <x v="1"/>
  </r>
  <r>
    <x v="1"/>
    <s v="CA"/>
    <x v="0"/>
    <s v="&lt;=32.0000"/>
    <s v="&lt;=1.0000"/>
    <s v="&lt;=0.1200"/>
    <x v="0"/>
  </r>
  <r>
    <x v="1"/>
    <s v="CA"/>
    <x v="0"/>
    <s v="&lt;=32.0000"/>
    <s v="&lt;=1.0000"/>
    <s v="&lt;=0.1200"/>
    <x v="0"/>
  </r>
  <r>
    <x v="0"/>
    <s v="CA"/>
    <x v="0"/>
    <s v="&lt;=32.0000"/>
    <s v="&lt;=1.0000"/>
    <s v="&lt;=0.1200"/>
    <x v="0"/>
  </r>
  <r>
    <x v="0"/>
    <s v="CA"/>
    <x v="1"/>
    <s v="&lt;=32.0000"/>
    <s v="&lt;=1.0000"/>
    <s v="&lt;=0.1200"/>
    <x v="0"/>
  </r>
  <r>
    <x v="0"/>
    <s v="CA"/>
    <x v="2"/>
    <s v="&lt;=32.0000"/>
    <s v="&lt;=1.0000"/>
    <s v="&lt;=0.1200"/>
    <x v="0"/>
  </r>
  <r>
    <x v="0"/>
    <s v="CA"/>
    <x v="0"/>
    <s v="&gt;256.0000"/>
    <s v="&lt;=1.0000"/>
    <s v="&lt;=0.1200"/>
    <x v="0"/>
  </r>
  <r>
    <x v="0"/>
    <s v="CA"/>
    <x v="1"/>
    <n v="256"/>
    <n v="2"/>
    <n v="0.5"/>
    <x v="1"/>
  </r>
  <r>
    <x v="0"/>
    <s v="CA"/>
    <x v="2"/>
    <n v="256"/>
    <n v="2"/>
    <n v="0.5"/>
    <x v="0"/>
  </r>
  <r>
    <x v="0"/>
    <s v="CA"/>
    <x v="1"/>
    <s v="&gt;256.0000"/>
    <n v="2"/>
    <s v="&lt;=0.1200"/>
    <x v="3"/>
  </r>
  <r>
    <x v="0"/>
    <s v="CA"/>
    <x v="2"/>
    <s v="&gt;256.0000"/>
    <n v="2"/>
    <n v="0.25"/>
    <x v="1"/>
  </r>
  <r>
    <x v="0"/>
    <s v="CA"/>
    <x v="1"/>
    <s v="&lt;=32.0000"/>
    <s v="&lt;=1.0000"/>
    <s v="&lt;=0.1200"/>
    <x v="0"/>
  </r>
  <r>
    <x v="0"/>
    <s v="CA"/>
    <x v="2"/>
    <s v="&gt;256.0000"/>
    <n v="2"/>
    <n v="0.25"/>
    <x v="0"/>
  </r>
  <r>
    <x v="1"/>
    <s v="CA"/>
    <x v="0"/>
    <s v="&gt;256.0000"/>
    <n v="2"/>
    <n v="0.25"/>
    <x v="0"/>
  </r>
  <r>
    <x v="1"/>
    <s v="CA"/>
    <x v="1"/>
    <n v="256"/>
    <n v="2"/>
    <n v="0.5"/>
    <x v="1"/>
  </r>
  <r>
    <x v="1"/>
    <s v="CA"/>
    <x v="2"/>
    <s v="&gt;256.0000"/>
    <n v="2"/>
    <n v="0.25"/>
    <x v="1"/>
  </r>
  <r>
    <x v="1"/>
    <s v="CA"/>
    <x v="1"/>
    <s v="&gt;256.0000"/>
    <n v="2"/>
    <n v="1"/>
    <x v="0"/>
  </r>
  <r>
    <x v="1"/>
    <s v="CA"/>
    <x v="2"/>
    <s v="&gt;256.0000"/>
    <n v="2"/>
    <n v="0.25"/>
    <x v="0"/>
  </r>
  <r>
    <x v="0"/>
    <s v="CA"/>
    <x v="1"/>
    <s v="&gt;256.0000"/>
    <n v="2"/>
    <n v="0.5"/>
    <x v="0"/>
  </r>
  <r>
    <x v="0"/>
    <s v="CA"/>
    <x v="2"/>
    <s v="&gt;256.0000"/>
    <n v="2"/>
    <n v="0.5"/>
    <x v="1"/>
  </r>
  <r>
    <x v="2"/>
    <s v="CA"/>
    <x v="1"/>
    <s v="&gt;256.0000"/>
    <n v="2"/>
    <n v="0.5"/>
    <x v="0"/>
  </r>
  <r>
    <x v="2"/>
    <s v="CA"/>
    <x v="2"/>
    <n v="128"/>
    <n v="2"/>
    <s v="&lt;=0.1200"/>
    <x v="0"/>
  </r>
  <r>
    <x v="2"/>
    <s v="CA"/>
    <x v="0"/>
    <s v="&lt;=32.0000"/>
    <s v="&lt;=1.0000"/>
    <s v="&lt;=0.1200"/>
    <x v="0"/>
  </r>
  <r>
    <x v="2"/>
    <s v="CA"/>
    <x v="1"/>
    <s v="&gt;256.0000"/>
    <n v="2"/>
    <n v="0.25"/>
    <x v="0"/>
  </r>
  <r>
    <x v="2"/>
    <s v="CA"/>
    <x v="2"/>
    <s v="&gt;256.0000"/>
    <n v="2"/>
    <s v="&lt;=0.1200"/>
    <x v="0"/>
  </r>
  <r>
    <x v="2"/>
    <s v="CA"/>
    <x v="1"/>
    <s v="&gt;256.0000"/>
    <n v="2"/>
    <s v="&lt;=0.1200"/>
    <x v="0"/>
  </r>
  <r>
    <x v="2"/>
    <s v="CA"/>
    <x v="2"/>
    <s v="&gt;256.0000"/>
    <n v="2"/>
    <n v="0.25"/>
    <x v="0"/>
  </r>
  <r>
    <x v="1"/>
    <s v="CA"/>
    <x v="0"/>
    <s v="&gt;256.0000"/>
    <n v="2"/>
    <s v="&lt;=0.1200"/>
    <x v="1"/>
  </r>
  <r>
    <x v="1"/>
    <s v="CA"/>
    <x v="0"/>
    <s v="&gt;256.0000"/>
    <n v="2"/>
    <n v="0.25"/>
    <x v="0"/>
  </r>
  <r>
    <x v="1"/>
    <s v="CA"/>
    <x v="0"/>
    <s v="&lt;=32.0000"/>
    <s v="&lt;=1.0000"/>
    <s v="&lt;=0.1200"/>
    <x v="0"/>
  </r>
  <r>
    <x v="1"/>
    <s v="CA"/>
    <x v="0"/>
    <s v="&lt;=32.0000"/>
    <s v="&lt;=1.0000"/>
    <s v="&lt;=0.1200"/>
    <x v="0"/>
  </r>
  <r>
    <x v="0"/>
    <s v="CA"/>
    <x v="0"/>
    <s v="&lt;=32.0000"/>
    <s v="&lt;=1.0000"/>
    <s v="&lt;=0.1200"/>
    <x v="0"/>
  </r>
  <r>
    <x v="0"/>
    <s v="CA"/>
    <x v="0"/>
    <s v="&lt;=32.0000"/>
    <s v="&lt;=1.0000"/>
    <s v="&lt;=0.1200"/>
    <x v="0"/>
  </r>
  <r>
    <x v="0"/>
    <s v="CA"/>
    <x v="0"/>
    <s v="&lt;=32.0000"/>
    <s v="&lt;=1.0000"/>
    <s v="&lt;=0.1200"/>
    <x v="0"/>
  </r>
  <r>
    <x v="1"/>
    <s v="CA"/>
    <x v="1"/>
    <s v="&gt;256.0000"/>
    <n v="2"/>
    <n v="0.25"/>
    <x v="0"/>
  </r>
  <r>
    <x v="1"/>
    <s v="CA"/>
    <x v="2"/>
    <s v="&gt;256.0000"/>
    <n v="2"/>
    <n v="0.25"/>
    <x v="0"/>
  </r>
  <r>
    <x v="2"/>
    <s v="WI"/>
    <x v="0"/>
    <s v="&gt;256.0000"/>
    <s v="&gt;8.0000"/>
    <s v="&lt;=0.1200"/>
    <x v="0"/>
  </r>
  <r>
    <x v="0"/>
    <s v="WI"/>
    <x v="0"/>
    <n v="128"/>
    <s v="&gt;8.0000"/>
    <n v="8"/>
    <x v="5"/>
  </r>
  <r>
    <x v="1"/>
    <s v="WI"/>
    <x v="1"/>
    <s v="&lt;=32.0000"/>
    <s v="&lt;=1.0000"/>
    <s v="&lt;=0.1200"/>
    <x v="0"/>
  </r>
  <r>
    <x v="1"/>
    <s v="WI"/>
    <x v="2"/>
    <s v="&lt;=32.0000"/>
    <s v="&lt;=1.0000"/>
    <s v="&lt;=0.1200"/>
    <x v="0"/>
  </r>
  <r>
    <x v="1"/>
    <s v="WI"/>
    <x v="0"/>
    <s v="&lt;=32.0000"/>
    <s v="&lt;=1.0000"/>
    <s v="&lt;=0.1200"/>
    <x v="0"/>
  </r>
  <r>
    <x v="1"/>
    <s v="WI"/>
    <x v="0"/>
    <s v="&lt;=32.0000"/>
    <s v="&lt;=1.0000"/>
    <s v="&lt;=0.1200"/>
    <x v="0"/>
  </r>
  <r>
    <x v="1"/>
    <s v="WI"/>
    <x v="0"/>
    <n v="256"/>
    <s v="&lt;=1.0000"/>
    <s v="&lt;=0.1200"/>
    <x v="0"/>
  </r>
  <r>
    <x v="1"/>
    <s v="WI"/>
    <x v="1"/>
    <s v="&lt;=32.0000"/>
    <s v="&lt;=1.0000"/>
    <s v="&lt;=0.1200"/>
    <x v="0"/>
  </r>
  <r>
    <x v="1"/>
    <s v="WI"/>
    <x v="2"/>
    <s v="&gt;256.0000"/>
    <s v="&lt;=1.0000"/>
    <s v="&lt;=0.1200"/>
    <x v="0"/>
  </r>
  <r>
    <x v="2"/>
    <s v="CA"/>
    <x v="0"/>
    <s v="&lt;=32.0000"/>
    <s v="&lt;=1.0000"/>
    <s v="&lt;=0.1200"/>
    <x v="0"/>
  </r>
  <r>
    <x v="1"/>
    <s v="WI"/>
    <x v="1"/>
    <n v="256"/>
    <s v="&lt;=1.0000"/>
    <s v="&lt;=0.1200"/>
    <x v="0"/>
  </r>
  <r>
    <x v="1"/>
    <s v="WI"/>
    <x v="2"/>
    <s v="&lt;=32.0000"/>
    <s v="&gt;8.0000"/>
    <s v="&lt;=0.1200"/>
    <x v="0"/>
  </r>
  <r>
    <x v="0"/>
    <s v="CA"/>
    <x v="0"/>
    <s v="&lt;=32.0000"/>
    <s v="&lt;=1.0000"/>
    <s v="&lt;=0.1200"/>
    <x v="0"/>
  </r>
  <r>
    <x v="2"/>
    <s v="CA"/>
    <x v="0"/>
    <s v="&gt;256.0000"/>
    <s v="&lt;=1.0000"/>
    <s v="&lt;=0.1200"/>
    <x v="0"/>
  </r>
  <r>
    <x v="2"/>
    <s v="CA"/>
    <x v="1"/>
    <s v="&lt;=32.0000"/>
    <s v="&gt;8.0000"/>
    <s v="&lt;=0.1200"/>
    <x v="0"/>
  </r>
  <r>
    <x v="2"/>
    <s v="CA"/>
    <x v="2"/>
    <n v="64"/>
    <s v="&lt;=1.0000"/>
    <s v="&lt;=0.1200"/>
    <x v="0"/>
  </r>
  <r>
    <x v="1"/>
    <s v="CA"/>
    <x v="1"/>
    <s v="&gt;256.0000"/>
    <n v="2"/>
    <n v="0.5"/>
    <x v="0"/>
  </r>
  <r>
    <x v="1"/>
    <s v="CA"/>
    <x v="2"/>
    <s v="&gt;256.0000"/>
    <n v="2"/>
    <n v="0.25"/>
    <x v="0"/>
  </r>
  <r>
    <x v="2"/>
    <s v="CA"/>
    <x v="0"/>
    <s v="&gt;256.0000"/>
    <s v="&lt;=1.0000"/>
    <s v="&lt;=0.1200"/>
    <x v="0"/>
  </r>
  <r>
    <x v="0"/>
    <s v="CA"/>
    <x v="0"/>
    <s v="&lt;=32.0000"/>
    <s v="&lt;=1.0000"/>
    <s v="&lt;=0.1200"/>
    <x v="0"/>
  </r>
  <r>
    <x v="0"/>
    <s v="CA"/>
    <x v="0"/>
    <n v="256"/>
    <s v="&lt;=1.0000"/>
    <s v="&lt;=0.1200"/>
    <x v="0"/>
  </r>
  <r>
    <x v="0"/>
    <s v="CA"/>
    <x v="0"/>
    <s v="&gt;256.0000"/>
    <n v="2"/>
    <s v="&lt;=0.1200"/>
    <x v="0"/>
  </r>
  <r>
    <x v="0"/>
    <s v="IA"/>
    <x v="0"/>
    <s v="&lt;=32.0000"/>
    <s v="&lt;=1.0000"/>
    <s v="&lt;=0.1200"/>
    <x v="0"/>
  </r>
  <r>
    <x v="0"/>
    <s v="WI"/>
    <x v="1"/>
    <s v="&gt;256.0000"/>
    <s v="&lt;=1.0000"/>
    <s v="&lt;=0.1200"/>
    <x v="0"/>
  </r>
  <r>
    <x v="0"/>
    <s v="WI"/>
    <x v="2"/>
    <s v="&gt;256.0000"/>
    <s v="&lt;=1.0000"/>
    <s v="&lt;=0.1200"/>
    <x v="0"/>
  </r>
  <r>
    <x v="0"/>
    <s v="WI"/>
    <x v="0"/>
    <s v="&gt;256.0000"/>
    <s v="&lt;=1.0000"/>
    <s v="&lt;=0.1200"/>
    <x v="0"/>
  </r>
  <r>
    <x v="1"/>
    <s v="WI"/>
    <x v="0"/>
    <s v="&lt;=32.0000"/>
    <s v="&lt;=1.0000"/>
    <s v="&lt;=0.1200"/>
    <x v="0"/>
  </r>
  <r>
    <x v="1"/>
    <s v="WI"/>
    <x v="0"/>
    <s v="&lt;=32.0000"/>
    <s v="&lt;=1.0000"/>
    <n v="2"/>
    <x v="1"/>
  </r>
  <r>
    <x v="1"/>
    <s v="WI"/>
    <x v="1"/>
    <s v="&gt;256.0000"/>
    <s v="&lt;=1.0000"/>
    <s v="&lt;=0.1200"/>
    <x v="0"/>
  </r>
  <r>
    <x v="1"/>
    <s v="WI"/>
    <x v="2"/>
    <s v="&lt;=32.0000"/>
    <s v="&lt;=1.0000"/>
    <s v="&lt;=0.1200"/>
    <x v="0"/>
  </r>
  <r>
    <x v="1"/>
    <s v="WI"/>
    <x v="1"/>
    <s v="&lt;=32.0000"/>
    <s v="&lt;=1.0000"/>
    <s v="&lt;=0.1200"/>
    <x v="0"/>
  </r>
  <r>
    <x v="1"/>
    <s v="WI"/>
    <x v="2"/>
    <s v="&gt;256.0000"/>
    <s v="&lt;=1.0000"/>
    <s v="&lt;=0.1200"/>
    <x v="0"/>
  </r>
  <r>
    <x v="2"/>
    <s v="IA"/>
    <x v="0"/>
    <s v="&lt;=32.0000"/>
    <s v="&lt;=1.0000"/>
    <n v="1"/>
    <x v="1"/>
  </r>
  <r>
    <x v="2"/>
    <s v="IA"/>
    <x v="0"/>
    <s v="&lt;=32.0000"/>
    <s v="&gt;8.0000"/>
    <s v="&lt;=0.1200"/>
    <x v="0"/>
  </r>
  <r>
    <x v="1"/>
    <s v="IA"/>
    <x v="1"/>
    <s v="&gt;256.0000"/>
    <n v="2"/>
    <s v="&lt;=0.1200"/>
    <x v="0"/>
  </r>
  <r>
    <x v="1"/>
    <s v="IA"/>
    <x v="2"/>
    <s v="&lt;=32.0000"/>
    <s v="&lt;=1.0000"/>
    <s v="&lt;=0.1200"/>
    <x v="0"/>
  </r>
  <r>
    <x v="1"/>
    <s v="IA"/>
    <x v="0"/>
    <s v="&gt;256.0000"/>
    <s v="&lt;=1.0000"/>
    <s v="&lt;=0.1200"/>
    <x v="0"/>
  </r>
  <r>
    <x v="2"/>
    <s v="CA"/>
    <x v="0"/>
    <s v="&lt;=32.0000"/>
    <s v="&lt;=1.0000"/>
    <s v="&lt;=0.1200"/>
    <x v="0"/>
  </r>
  <r>
    <x v="0"/>
    <s v="IA"/>
    <x v="0"/>
    <n v="256"/>
    <s v="&lt;=1.0000"/>
    <s v="&lt;=0.1200"/>
    <x v="2"/>
  </r>
  <r>
    <x v="3"/>
    <m/>
    <x v="4"/>
    <m/>
    <m/>
    <m/>
    <x v="6"/>
  </r>
  <r>
    <x v="3"/>
    <m/>
    <x v="4"/>
    <m/>
    <m/>
    <m/>
    <x v="6"/>
  </r>
  <r>
    <x v="3"/>
    <m/>
    <x v="4"/>
    <m/>
    <m/>
    <m/>
    <x v="6"/>
  </r>
  <r>
    <x v="3"/>
    <m/>
    <x v="4"/>
    <m/>
    <m/>
    <m/>
    <x v="6"/>
  </r>
  <r>
    <x v="3"/>
    <m/>
    <x v="4"/>
    <m/>
    <m/>
    <m/>
    <x v="6"/>
  </r>
  <r>
    <x v="3"/>
    <m/>
    <x v="4"/>
    <m/>
    <m/>
    <s v="Sum of genes"/>
    <x v="6"/>
  </r>
  <r>
    <x v="3"/>
    <m/>
    <x v="4"/>
    <m/>
    <m/>
    <m/>
    <x v="6"/>
  </r>
  <r>
    <x v="3"/>
    <m/>
    <x v="4"/>
    <m/>
    <m/>
    <m/>
    <x v="6"/>
  </r>
</pivotCacheRecords>
</file>

<file path=xl/pivotCache/pivotCacheRecords1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1">
  <r>
    <x v="0"/>
    <s v="CA"/>
    <x v="0"/>
    <s v="&gt;256.0000"/>
    <n v="2"/>
    <s v="&lt;=0.1200"/>
    <s v="&lt;=0.1200"/>
    <x v="0"/>
  </r>
  <r>
    <x v="0"/>
    <s v="CA"/>
    <x v="1"/>
    <n v="128"/>
    <s v="&lt;=1.0000"/>
    <n v="0.25"/>
    <s v="&lt;=0.1200"/>
    <x v="0"/>
  </r>
  <r>
    <x v="0"/>
    <s v="CA"/>
    <x v="2"/>
    <s v="&gt;256.0000"/>
    <n v="2"/>
    <n v="0.25"/>
    <s v="&lt;=0.1200"/>
    <x v="0"/>
  </r>
  <r>
    <x v="1"/>
    <s v="CA"/>
    <x v="3"/>
    <s v="&gt;256.0000"/>
    <n v="2"/>
    <s v="&lt;=0.1200"/>
    <n v="0.25"/>
    <x v="0"/>
  </r>
  <r>
    <x v="1"/>
    <s v="CA"/>
    <x v="0"/>
    <s v="&gt;256.0000"/>
    <n v="2"/>
    <n v="0.25"/>
    <s v="&lt;=0.1200"/>
    <x v="0"/>
  </r>
  <r>
    <x v="2"/>
    <s v="CA"/>
    <x v="0"/>
    <s v="&lt;=32.0000"/>
    <s v="&lt;=1.0000"/>
    <s v="&lt;=0.1200"/>
    <s v="&lt;=0.1200"/>
    <x v="0"/>
  </r>
  <r>
    <x v="2"/>
    <s v="CA"/>
    <x v="0"/>
    <s v="&lt;=32.0000"/>
    <s v="&lt;=1.0000"/>
    <s v="&lt;=0.1200"/>
    <s v="&lt;=0.1200"/>
    <x v="0"/>
  </r>
  <r>
    <x v="2"/>
    <s v="IA"/>
    <x v="0"/>
    <n v="64"/>
    <s v="&lt;=1.0000"/>
    <s v="&lt;=0.1200"/>
    <s v="&lt;=0.1200"/>
    <x v="0"/>
  </r>
  <r>
    <x v="2"/>
    <s v="IA"/>
    <x v="0"/>
    <s v="&lt;=32.0000"/>
    <n v="4"/>
    <s v="&lt;=0.1200"/>
    <s v="&lt;=0.1200"/>
    <x v="0"/>
  </r>
  <r>
    <x v="2"/>
    <s v="CA"/>
    <x v="0"/>
    <s v="&lt;=32.0000"/>
    <s v="&lt;=1.0000"/>
    <s v="&lt;=0.1200"/>
    <s v="&lt;=0.1200"/>
    <x v="1"/>
  </r>
  <r>
    <x v="2"/>
    <s v="CA"/>
    <x v="0"/>
    <s v="&lt;=32.0000"/>
    <s v="&lt;=1.0000"/>
    <s v="&lt;=0.1200"/>
    <s v="&lt;=0.1200"/>
    <x v="0"/>
  </r>
  <r>
    <x v="1"/>
    <s v="CA"/>
    <x v="1"/>
    <s v="&gt;256.0000"/>
    <n v="2"/>
    <n v="0.25"/>
    <s v="&lt;=0.1200"/>
    <x v="0"/>
  </r>
  <r>
    <x v="1"/>
    <s v="CA"/>
    <x v="2"/>
    <s v="&gt;256.0000"/>
    <n v="2"/>
    <s v="&lt;=0.1200"/>
    <s v="&lt;=0.1200"/>
    <x v="0"/>
  </r>
  <r>
    <x v="1"/>
    <s v="IA"/>
    <x v="0"/>
    <s v="&gt;256.0000"/>
    <s v="&lt;=1.0000"/>
    <s v="&lt;=0.1200"/>
    <s v="&lt;=0.1200"/>
    <x v="1"/>
  </r>
  <r>
    <x v="2"/>
    <s v="WI"/>
    <x v="0"/>
    <s v="&gt;256.0000"/>
    <s v="&lt;=1.0000"/>
    <s v="&lt;=0.1200"/>
    <s v="&lt;=0.1200"/>
    <x v="0"/>
  </r>
  <r>
    <x v="2"/>
    <s v="WI"/>
    <x v="0"/>
    <s v="&gt;256.0000"/>
    <n v="2"/>
    <s v="&lt;=0.1200"/>
    <s v="&lt;=0.1200"/>
    <x v="0"/>
  </r>
  <r>
    <x v="0"/>
    <s v="WI"/>
    <x v="0"/>
    <s v="&gt;256.0000"/>
    <s v="&gt;8.0000"/>
    <n v="2"/>
    <n v="0.5"/>
    <x v="2"/>
  </r>
  <r>
    <x v="1"/>
    <s v="WI"/>
    <x v="0"/>
    <s v="&gt;256.0000"/>
    <s v="&lt;=1.0000"/>
    <s v="&lt;=0.1200"/>
    <s v="&lt;=0.1200"/>
    <x v="0"/>
  </r>
  <r>
    <x v="1"/>
    <s v="WI"/>
    <x v="0"/>
    <s v="&gt;256.0000"/>
    <s v="&lt;=1.0000"/>
    <n v="8"/>
    <s v="&lt;=0.1200"/>
    <x v="0"/>
  </r>
  <r>
    <x v="1"/>
    <s v="WI"/>
    <x v="0"/>
    <s v="&gt;256.0000"/>
    <s v="&lt;=1.0000"/>
    <s v="&lt;=0.1200"/>
    <s v="&lt;=0.1200"/>
    <x v="0"/>
  </r>
  <r>
    <x v="1"/>
    <s v="WI"/>
    <x v="0"/>
    <s v="&lt;=32.0000"/>
    <s v="&lt;=1.0000"/>
    <s v="&lt;=0.1200"/>
    <s v="&lt;=0.1200"/>
    <x v="0"/>
  </r>
  <r>
    <x v="2"/>
    <s v="WI"/>
    <x v="0"/>
    <s v="&gt;256.0000"/>
    <s v="&gt;8.0000"/>
    <n v="1"/>
    <n v="1"/>
    <x v="1"/>
  </r>
  <r>
    <x v="0"/>
    <s v="IA"/>
    <x v="0"/>
    <s v="&lt;=32.0000"/>
    <s v="&lt;=1.0000"/>
    <s v="&lt;=0.1200"/>
    <s v="&lt;=0.1200"/>
    <x v="1"/>
  </r>
  <r>
    <x v="2"/>
    <s v="WI"/>
    <x v="0"/>
    <s v="&lt;=32.0000"/>
    <s v="&lt;=1.0000"/>
    <s v="&lt;=0.1200"/>
    <s v="&lt;=0.1200"/>
    <x v="0"/>
  </r>
  <r>
    <x v="0"/>
    <s v="IA"/>
    <x v="0"/>
    <s v="&gt;256.0000"/>
    <s v="&lt;=1.0000"/>
    <s v="&lt;=0.1200"/>
    <s v="&lt;=0.1200"/>
    <x v="0"/>
  </r>
  <r>
    <x v="0"/>
    <s v="IA"/>
    <x v="0"/>
    <s v="&lt;=32.0000"/>
    <s v="&lt;=1.0000"/>
    <s v="&lt;=0.1200"/>
    <s v="&lt;=0.1200"/>
    <x v="1"/>
  </r>
  <r>
    <x v="2"/>
    <s v="IA"/>
    <x v="1"/>
    <s v="&lt;=32.0000"/>
    <s v="&lt;=1.0000"/>
    <s v="&lt;=0.1200"/>
    <s v="&lt;=0.1200"/>
    <x v="0"/>
  </r>
  <r>
    <x v="2"/>
    <s v="IA"/>
    <x v="2"/>
    <s v="&gt;256.0000"/>
    <s v="&lt;=1.0000"/>
    <s v="&lt;=0.1200"/>
    <s v="&lt;=0.1200"/>
    <x v="0"/>
  </r>
  <r>
    <x v="0"/>
    <s v="IA"/>
    <x v="0"/>
    <s v="&gt;256.0000"/>
    <s v="&lt;=1.0000"/>
    <s v="&lt;=0.1200"/>
    <s v="&lt;=0.1200"/>
    <x v="0"/>
  </r>
  <r>
    <x v="0"/>
    <s v="IA"/>
    <x v="0"/>
    <s v="&gt;256.0000"/>
    <s v="&lt;=1.0000"/>
    <s v="&lt;=0.1200"/>
    <s v="&lt;=0.1200"/>
    <x v="0"/>
  </r>
  <r>
    <x v="2"/>
    <s v="IA"/>
    <x v="0"/>
    <s v="&gt;256.0000"/>
    <s v="&lt;=1.0000"/>
    <s v="&lt;=0.1200"/>
    <s v="&lt;=0.1200"/>
    <x v="0"/>
  </r>
  <r>
    <x v="0"/>
    <s v="CA"/>
    <x v="0"/>
    <s v="&lt;=32.0000"/>
    <s v="&lt;=1.0000"/>
    <s v="&lt;=0.1200"/>
    <s v="&lt;=0.1200"/>
    <x v="0"/>
  </r>
  <r>
    <x v="2"/>
    <s v="IA"/>
    <x v="0"/>
    <s v="&gt;256.0000"/>
    <n v="4"/>
    <n v="0.25"/>
    <s v="&lt;=0.1200"/>
    <x v="0"/>
  </r>
  <r>
    <x v="0"/>
    <s v="CA"/>
    <x v="1"/>
    <s v="&gt;256.0000"/>
    <n v="2"/>
    <n v="0.25"/>
    <s v="&lt;=0.1200"/>
    <x v="0"/>
  </r>
  <r>
    <x v="0"/>
    <s v="CA"/>
    <x v="2"/>
    <s v="&gt;256.0000"/>
    <n v="2"/>
    <n v="0.25"/>
    <s v="&lt;=0.1200"/>
    <x v="0"/>
  </r>
  <r>
    <x v="1"/>
    <s v="IA"/>
    <x v="0"/>
    <s v="&lt;=32.0000"/>
    <s v="&lt;=1.0000"/>
    <s v="&lt;=0.1200"/>
    <s v="&lt;=0.1200"/>
    <x v="0"/>
  </r>
  <r>
    <x v="2"/>
    <s v="CA"/>
    <x v="0"/>
    <s v="&gt;256.0000"/>
    <s v="&lt;=1.0000"/>
    <s v="&lt;=0.1200"/>
    <s v="&lt;=0.1200"/>
    <x v="1"/>
  </r>
  <r>
    <x v="1"/>
    <s v="IA"/>
    <x v="0"/>
    <s v="&lt;=32.0000"/>
    <s v="&lt;=1.0000"/>
    <s v="&lt;=0.1200"/>
    <s v="&lt;=0.1200"/>
    <x v="0"/>
  </r>
  <r>
    <x v="1"/>
    <s v="IA"/>
    <x v="0"/>
    <s v="&lt;=32.0000"/>
    <s v="&lt;=1.0000"/>
    <s v="&lt;=0.1200"/>
    <s v="&lt;=0.1200"/>
    <x v="3"/>
  </r>
  <r>
    <x v="0"/>
    <s v="CA"/>
    <x v="0"/>
    <s v="&lt;=32.0000"/>
    <s v="&lt;=1.0000"/>
    <s v="&lt;=0.1200"/>
    <s v="&lt;=0.1200"/>
    <x v="1"/>
  </r>
  <r>
    <x v="2"/>
    <s v="IA"/>
    <x v="0"/>
    <s v="&gt;256.0000"/>
    <n v="2"/>
    <n v="0.25"/>
    <n v="0.5"/>
    <x v="1"/>
  </r>
  <r>
    <x v="2"/>
    <s v="IA"/>
    <x v="0"/>
    <s v="&lt;=32.0000"/>
    <s v="&lt;=1.0000"/>
    <s v="&lt;=0.1200"/>
    <s v="&lt;=0.1200"/>
    <x v="0"/>
  </r>
  <r>
    <x v="0"/>
    <s v="IA"/>
    <x v="0"/>
    <s v="&gt;256.0000"/>
    <s v="&lt;=1.0000"/>
    <s v="&lt;=0.1200"/>
    <s v="&lt;=0.1200"/>
    <x v="0"/>
  </r>
  <r>
    <x v="0"/>
    <s v="IA"/>
    <x v="0"/>
    <s v="&lt;=32.0000"/>
    <s v="&lt;=1.0000"/>
    <s v="&lt;=0.1200"/>
    <s v="&lt;=0.1200"/>
    <x v="0"/>
  </r>
  <r>
    <x v="0"/>
    <s v="IA"/>
    <x v="4"/>
    <s v="&gt;256.0000"/>
    <s v="&lt;=1.0000"/>
    <s v="&lt;=0.1200"/>
    <s v="&lt;=0.1200"/>
    <x v="1"/>
  </r>
  <r>
    <x v="0"/>
    <s v="IA"/>
    <x v="0"/>
    <n v="64"/>
    <s v="&lt;=1.0000"/>
    <s v="&lt;=0.1200"/>
    <s v="&lt;=0.1200"/>
    <x v="1"/>
  </r>
  <r>
    <x v="2"/>
    <s v="IA"/>
    <x v="1"/>
    <s v="&gt;256.0000"/>
    <n v="2"/>
    <s v="&lt;=0.1200"/>
    <s v="&lt;=0.1200"/>
    <x v="0"/>
  </r>
  <r>
    <x v="2"/>
    <s v="IA"/>
    <x v="2"/>
    <s v="&lt;=32.0000"/>
    <s v="&gt;8.0000"/>
    <s v="&lt;=0.1200"/>
    <s v="&lt;=0.1200"/>
    <x v="1"/>
  </r>
  <r>
    <x v="2"/>
    <s v="IA"/>
    <x v="4"/>
    <s v="&gt;256.0000"/>
    <s v="&lt;=1.0000"/>
    <s v="&lt;=0.1200"/>
    <s v="&lt;=0.1200"/>
    <x v="0"/>
  </r>
  <r>
    <x v="1"/>
    <s v="IA"/>
    <x v="1"/>
    <n v="256"/>
    <s v="&lt;=1.0000"/>
    <s v="&lt;=0.1200"/>
    <s v="&lt;=0.1200"/>
    <x v="1"/>
  </r>
  <r>
    <x v="1"/>
    <s v="IA"/>
    <x v="2"/>
    <n v="128"/>
    <s v="&lt;=1.0000"/>
    <s v="&lt;=0.1200"/>
    <s v="&lt;=0.1200"/>
    <x v="1"/>
  </r>
  <r>
    <x v="1"/>
    <s v="IA"/>
    <x v="1"/>
    <s v="&gt;256.0000"/>
    <s v="&lt;=1.0000"/>
    <s v="&lt;=0.1200"/>
    <s v="&lt;=0.1200"/>
    <x v="1"/>
  </r>
  <r>
    <x v="1"/>
    <s v="IA"/>
    <x v="2"/>
    <s v="&gt;256.0000"/>
    <s v="&lt;=1.0000"/>
    <s v="&lt;=0.1200"/>
    <s v="&lt;=0.1200"/>
    <x v="1"/>
  </r>
  <r>
    <x v="1"/>
    <s v="CA"/>
    <x v="1"/>
    <s v="&gt;256.0000"/>
    <n v="2"/>
    <n v="0.25"/>
    <s v="&lt;=0.1200"/>
    <x v="0"/>
  </r>
  <r>
    <x v="1"/>
    <s v="CA"/>
    <x v="2"/>
    <s v="&gt;256.0000"/>
    <n v="2"/>
    <n v="0.25"/>
    <s v="&lt;=0.1200"/>
    <x v="0"/>
  </r>
  <r>
    <x v="2"/>
    <s v="IA"/>
    <x v="0"/>
    <s v="&gt;256.0000"/>
    <s v="&lt;=1.0000"/>
    <s v="&lt;=0.1200"/>
    <s v="&lt;=0.1200"/>
    <x v="1"/>
  </r>
  <r>
    <x v="2"/>
    <s v="IA"/>
    <x v="0"/>
    <s v="&lt;=32.0000"/>
    <s v="&lt;=1.0000"/>
    <s v="&lt;=0.1200"/>
    <s v="&lt;=0.1200"/>
    <x v="1"/>
  </r>
  <r>
    <x v="1"/>
    <s v="IA"/>
    <x v="0"/>
    <s v="&gt;256.0000"/>
    <n v="2"/>
    <s v="&lt;=0.1200"/>
    <s v="&lt;=0.1200"/>
    <x v="0"/>
  </r>
  <r>
    <x v="0"/>
    <s v="CA"/>
    <x v="1"/>
    <s v="&gt;256.0000"/>
    <n v="2"/>
    <n v="0.25"/>
    <s v="&lt;=0.1200"/>
    <x v="0"/>
  </r>
  <r>
    <x v="0"/>
    <s v="CA"/>
    <x v="2"/>
    <s v="&gt;256.0000"/>
    <n v="2"/>
    <n v="0.25"/>
    <n v="0.25"/>
    <x v="0"/>
  </r>
  <r>
    <x v="1"/>
    <s v="IA"/>
    <x v="0"/>
    <s v="&lt;=32.0000"/>
    <s v="&lt;=1.0000"/>
    <s v="&lt;=0.1200"/>
    <s v="&lt;=0.1200"/>
    <x v="0"/>
  </r>
  <r>
    <x v="1"/>
    <s v="IA"/>
    <x v="0"/>
    <s v="&lt;=32.0000"/>
    <s v="&lt;=1.0000"/>
    <s v="&lt;=0.1200"/>
    <s v="&lt;=0.1200"/>
    <x v="1"/>
  </r>
  <r>
    <x v="2"/>
    <s v="CA"/>
    <x v="0"/>
    <s v="&lt;=32.0000"/>
    <s v="&lt;=1.0000"/>
    <s v="&lt;=0.1200"/>
    <s v="&lt;=0.1200"/>
    <x v="0"/>
  </r>
  <r>
    <x v="0"/>
    <s v="IA"/>
    <x v="0"/>
    <n v="256"/>
    <s v="&lt;=1.0000"/>
    <s v="&gt;8.0000"/>
    <n v="1"/>
    <x v="1"/>
  </r>
  <r>
    <x v="1"/>
    <s v="IA"/>
    <x v="1"/>
    <s v="&lt;=32.0000"/>
    <s v="&lt;=1.0000"/>
    <s v="&lt;=0.1200"/>
    <s v="&lt;=0.1200"/>
    <x v="1"/>
  </r>
  <r>
    <x v="1"/>
    <s v="IA"/>
    <x v="2"/>
    <s v="&gt;256.0000"/>
    <s v="&lt;=1.0000"/>
    <s v="&lt;=0.1200"/>
    <s v="&lt;=0.1200"/>
    <x v="0"/>
  </r>
  <r>
    <x v="1"/>
    <s v="IA"/>
    <x v="1"/>
    <n v="128"/>
    <s v="&lt;=1.0000"/>
    <s v="&lt;=0.1200"/>
    <n v="0.25"/>
    <x v="1"/>
  </r>
  <r>
    <x v="1"/>
    <s v="IA"/>
    <x v="2"/>
    <s v="&gt;256.0000"/>
    <s v="&lt;=1.0000"/>
    <s v="&lt;=0.1200"/>
    <s v="&lt;=0.1200"/>
    <x v="0"/>
  </r>
  <r>
    <x v="1"/>
    <s v="CA"/>
    <x v="1"/>
    <s v="&gt;256.0000"/>
    <n v="2"/>
    <n v="0.5"/>
    <n v="0.25"/>
    <x v="0"/>
  </r>
  <r>
    <x v="1"/>
    <s v="CA"/>
    <x v="2"/>
    <s v="&gt;256.0000"/>
    <n v="2"/>
    <n v="0.25"/>
    <n v="0.25"/>
    <x v="0"/>
  </r>
  <r>
    <x v="1"/>
    <s v="IA"/>
    <x v="0"/>
    <s v="&gt;256.0000"/>
    <s v="&lt;=1.0000"/>
    <n v="0.5"/>
    <s v="&lt;=0.1200"/>
    <x v="0"/>
  </r>
  <r>
    <x v="2"/>
    <s v="CA"/>
    <x v="1"/>
    <s v="&gt;256.0000"/>
    <n v="2"/>
    <n v="0.5"/>
    <n v="0.25"/>
    <x v="0"/>
  </r>
  <r>
    <x v="2"/>
    <s v="CA"/>
    <x v="2"/>
    <s v="&gt;256.0000"/>
    <n v="2"/>
    <n v="1"/>
    <n v="0.25"/>
    <x v="0"/>
  </r>
  <r>
    <x v="2"/>
    <s v="CA"/>
    <x v="1"/>
    <s v="&gt;256.0000"/>
    <n v="2"/>
    <n v="0.25"/>
    <s v="&lt;=0.1200"/>
    <x v="0"/>
  </r>
  <r>
    <x v="2"/>
    <s v="CA"/>
    <x v="2"/>
    <s v="&gt;256.0000"/>
    <n v="2"/>
    <n v="0.5"/>
    <n v="0.25"/>
    <x v="0"/>
  </r>
  <r>
    <x v="2"/>
    <s v="CA"/>
    <x v="1"/>
    <n v="256"/>
    <n v="2"/>
    <s v="&lt;=0.1200"/>
    <s v="&lt;=0.1200"/>
    <x v="0"/>
  </r>
  <r>
    <x v="2"/>
    <s v="CA"/>
    <x v="2"/>
    <s v="&gt;256.0000"/>
    <n v="2"/>
    <n v="0.5"/>
    <s v="&lt;=0.1200"/>
    <x v="0"/>
  </r>
  <r>
    <x v="1"/>
    <s v="WI"/>
    <x v="0"/>
    <s v="&gt;256.0000"/>
    <s v="&lt;=1.0000"/>
    <s v="&lt;=0.1200"/>
    <s v="&lt;=0.1200"/>
    <x v="0"/>
  </r>
  <r>
    <x v="1"/>
    <s v="IA"/>
    <x v="0"/>
    <n v="128"/>
    <n v="2"/>
    <s v="&lt;=0.1200"/>
    <s v="&lt;=0.1200"/>
    <x v="0"/>
  </r>
  <r>
    <x v="1"/>
    <s v="WI"/>
    <x v="0"/>
    <s v="&lt;=32.0000"/>
    <s v="&lt;=1.0000"/>
    <n v="2"/>
    <n v="0.5"/>
    <x v="0"/>
  </r>
  <r>
    <x v="1"/>
    <s v="WI"/>
    <x v="0"/>
    <s v="&gt;256.0000"/>
    <n v="2"/>
    <s v="&lt;=0.1200"/>
    <s v="&lt;=0.1200"/>
    <x v="1"/>
  </r>
  <r>
    <x v="1"/>
    <s v="WI"/>
    <x v="0"/>
    <s v="&lt;=32.0000"/>
    <s v="&lt;=1.0000"/>
    <n v="1"/>
    <s v="&lt;=0.1200"/>
    <x v="0"/>
  </r>
  <r>
    <x v="1"/>
    <s v="WI"/>
    <x v="0"/>
    <s v="&gt;256.0000"/>
    <s v="&lt;=1.0000"/>
    <s v="&lt;=0.1200"/>
    <s v="&lt;=0.1200"/>
    <x v="0"/>
  </r>
  <r>
    <x v="0"/>
    <s v="WI"/>
    <x v="0"/>
    <s v="&gt;256.0000"/>
    <s v="&lt;=1.0000"/>
    <s v="&lt;=0.1200"/>
    <s v="&lt;=0.1200"/>
    <x v="0"/>
  </r>
  <r>
    <x v="0"/>
    <s v="WI"/>
    <x v="0"/>
    <s v="&gt;256.0000"/>
    <s v="&lt;=1.0000"/>
    <s v="&lt;=0.1200"/>
    <s v="&lt;=0.1200"/>
    <x v="0"/>
  </r>
  <r>
    <x v="0"/>
    <s v="CA"/>
    <x v="0"/>
    <s v="&lt;=32.0000"/>
    <s v="&lt;=1.0000"/>
    <s v="&lt;=0.1200"/>
    <s v="&lt;=0.1200"/>
    <x v="1"/>
  </r>
  <r>
    <x v="2"/>
    <s v="WI"/>
    <x v="0"/>
    <s v="&gt;256.0000"/>
    <s v="&lt;=1.0000"/>
    <s v="&lt;=0.1200"/>
    <s v="&lt;=0.1200"/>
    <x v="0"/>
  </r>
  <r>
    <x v="0"/>
    <s v="WI"/>
    <x v="0"/>
    <s v="&lt;=32.0000"/>
    <s v="&lt;=1.0000"/>
    <s v="&lt;=0.1200"/>
    <s v="&lt;=0.1200"/>
    <x v="0"/>
  </r>
  <r>
    <x v="0"/>
    <s v="WI"/>
    <x v="0"/>
    <s v="&lt;=32.0000"/>
    <s v="&lt;=1.0000"/>
    <s v="&lt;=0.1200"/>
    <s v="&lt;=0.1200"/>
    <x v="3"/>
  </r>
  <r>
    <x v="2"/>
    <s v="WI"/>
    <x v="0"/>
    <s v="&lt;=32.0000"/>
    <s v="&lt;=1.0000"/>
    <s v="&lt;=0.1200"/>
    <s v="&lt;=0.1200"/>
    <x v="0"/>
  </r>
  <r>
    <x v="2"/>
    <s v="WI"/>
    <x v="0"/>
    <s v="&lt;=32.0000"/>
    <s v="&lt;=1.0000"/>
    <s v="&lt;=0.1200"/>
    <s v="&lt;=0.1200"/>
    <x v="0"/>
  </r>
  <r>
    <x v="2"/>
    <s v="WI"/>
    <x v="0"/>
    <s v="&lt;=32.0000"/>
    <s v="&gt;8.0000"/>
    <s v="&lt;=0.1200"/>
    <s v="&lt;=0.1200"/>
    <x v="0"/>
  </r>
  <r>
    <x v="1"/>
    <s v="CA"/>
    <x v="1"/>
    <s v="&gt;256.0000"/>
    <n v="2"/>
    <n v="0.25"/>
    <n v="0.25"/>
    <x v="0"/>
  </r>
  <r>
    <x v="1"/>
    <s v="CA"/>
    <x v="2"/>
    <s v="&gt;256.0000"/>
    <n v="2"/>
    <n v="4"/>
    <n v="0.25"/>
    <x v="0"/>
  </r>
  <r>
    <x v="1"/>
    <s v="IA"/>
    <x v="0"/>
    <n v="256"/>
    <s v="&gt;8.0000"/>
    <s v="&lt;=0.1200"/>
    <s v="&lt;=0.1200"/>
    <x v="0"/>
  </r>
  <r>
    <x v="2"/>
    <s v="CA"/>
    <x v="0"/>
    <s v="&gt;256.0000"/>
    <s v="&lt;=1.0000"/>
    <s v="&lt;=0.1200"/>
    <s v="&lt;=0.1200"/>
    <x v="0"/>
  </r>
  <r>
    <x v="2"/>
    <s v="CA"/>
    <x v="0"/>
    <n v="128"/>
    <s v="&lt;=1.0000"/>
    <s v="&lt;=0.1200"/>
    <s v="&lt;=0.1200"/>
    <x v="0"/>
  </r>
  <r>
    <x v="2"/>
    <s v="CA"/>
    <x v="1"/>
    <s v="&gt;256.0000"/>
    <n v="8"/>
    <n v="2"/>
    <n v="0.25"/>
    <x v="0"/>
  </r>
  <r>
    <x v="2"/>
    <s v="CA"/>
    <x v="2"/>
    <n v="128"/>
    <n v="2"/>
    <n v="0.25"/>
    <s v="&lt;=0.1200"/>
    <x v="0"/>
  </r>
  <r>
    <x v="2"/>
    <s v="CA"/>
    <x v="1"/>
    <s v="&gt;256.0000"/>
    <n v="2"/>
    <s v="&lt;=0.1200"/>
    <s v="&lt;=0.1200"/>
    <x v="0"/>
  </r>
  <r>
    <x v="2"/>
    <s v="CA"/>
    <x v="2"/>
    <n v="128"/>
    <n v="2"/>
    <s v="&lt;=0.1200"/>
    <s v="&lt;=0.1200"/>
    <x v="0"/>
  </r>
  <r>
    <x v="1"/>
    <s v="CA"/>
    <x v="1"/>
    <s v="&gt;256.0000"/>
    <n v="4"/>
    <n v="1"/>
    <n v="0.5"/>
    <x v="0"/>
  </r>
  <r>
    <x v="1"/>
    <s v="CA"/>
    <x v="2"/>
    <s v="&gt;256.0000"/>
    <n v="2"/>
    <n v="0.5"/>
    <n v="0.25"/>
    <x v="0"/>
  </r>
  <r>
    <x v="2"/>
    <s v="CA"/>
    <x v="0"/>
    <s v="&lt;=32.0000"/>
    <s v="&lt;=1.0000"/>
    <s v="&lt;=0.1200"/>
    <s v="&lt;=0.1200"/>
    <x v="0"/>
  </r>
  <r>
    <x v="0"/>
    <s v="CA"/>
    <x v="0"/>
    <s v="&lt;=32.0000"/>
    <s v="&lt;=1.0000"/>
    <n v="0.25"/>
    <s v="&lt;=0.1200"/>
    <x v="3"/>
  </r>
  <r>
    <x v="1"/>
    <s v="CA"/>
    <x v="0"/>
    <s v="&gt;256.0000"/>
    <n v="2"/>
    <n v="0.5"/>
    <n v="0.25"/>
    <x v="0"/>
  </r>
  <r>
    <x v="0"/>
    <s v="CA"/>
    <x v="1"/>
    <n v="256"/>
    <n v="2"/>
    <s v="&lt;=0.1200"/>
    <s v="&lt;=0.1200"/>
    <x v="0"/>
  </r>
  <r>
    <x v="0"/>
    <s v="CA"/>
    <x v="2"/>
    <n v="256"/>
    <n v="2"/>
    <s v="&lt;=0.1200"/>
    <s v="&lt;=0.1200"/>
    <x v="0"/>
  </r>
  <r>
    <x v="1"/>
    <s v="CA"/>
    <x v="1"/>
    <n v="64"/>
    <n v="2"/>
    <n v="0.25"/>
    <s v="&lt;=0.1200"/>
    <x v="0"/>
  </r>
  <r>
    <x v="1"/>
    <s v="CA"/>
    <x v="2"/>
    <s v="&gt;256.0000"/>
    <n v="2"/>
    <s v="&lt;=0.1200"/>
    <s v="&lt;=0.1200"/>
    <x v="0"/>
  </r>
  <r>
    <x v="1"/>
    <s v="CA"/>
    <x v="0"/>
    <s v="&gt;256.0000"/>
    <n v="4"/>
    <s v="&lt;=0.1200"/>
    <s v="&lt;=0.1200"/>
    <x v="0"/>
  </r>
  <r>
    <x v="0"/>
    <s v="CA"/>
    <x v="1"/>
    <s v="&gt;256.0000"/>
    <n v="2"/>
    <n v="0.25"/>
    <s v="&lt;=0.1200"/>
    <x v="0"/>
  </r>
  <r>
    <x v="0"/>
    <s v="CA"/>
    <x v="2"/>
    <s v="&gt;256.0000"/>
    <n v="2"/>
    <n v="0.25"/>
    <s v="&lt;=0.1200"/>
    <x v="0"/>
  </r>
  <r>
    <x v="2"/>
    <s v="CA"/>
    <x v="1"/>
    <s v="&gt;256.0000"/>
    <n v="2"/>
    <n v="1"/>
    <n v="0.5"/>
    <x v="0"/>
  </r>
  <r>
    <x v="2"/>
    <s v="CA"/>
    <x v="2"/>
    <s v="&gt;256.0000"/>
    <n v="2"/>
    <n v="2"/>
    <n v="8"/>
    <x v="0"/>
  </r>
  <r>
    <x v="0"/>
    <s v="CA"/>
    <x v="0"/>
    <s v="&lt;=32.0000"/>
    <s v="&lt;=1.0000"/>
    <s v="&lt;=0.1200"/>
    <s v="&lt;=0.1200"/>
    <x v="3"/>
  </r>
  <r>
    <x v="0"/>
    <s v="CA"/>
    <x v="0"/>
    <n v="64"/>
    <s v="&lt;=1.0000"/>
    <s v="&lt;=0.1200"/>
    <s v="&lt;=0.1200"/>
    <x v="0"/>
  </r>
  <r>
    <x v="2"/>
    <s v="CA"/>
    <x v="1"/>
    <n v="256"/>
    <s v="&lt;=1.0000"/>
    <s v="&lt;=0.1200"/>
    <s v="&lt;=0.1200"/>
    <x v="0"/>
  </r>
  <r>
    <x v="2"/>
    <s v="CA"/>
    <x v="2"/>
    <s v="&gt;256.0000"/>
    <n v="2"/>
    <n v="0.25"/>
    <n v="0.5"/>
    <x v="1"/>
  </r>
  <r>
    <x v="2"/>
    <s v="CA"/>
    <x v="1"/>
    <s v="&gt;256.0000"/>
    <n v="2"/>
    <n v="2"/>
    <n v="0.25"/>
    <x v="0"/>
  </r>
  <r>
    <x v="2"/>
    <s v="CA"/>
    <x v="2"/>
    <s v="&gt;256.0000"/>
    <n v="2"/>
    <n v="0.25"/>
    <n v="0.25"/>
    <x v="0"/>
  </r>
  <r>
    <x v="0"/>
    <s v="CA"/>
    <x v="0"/>
    <s v="&gt;256.0000"/>
    <n v="2"/>
    <n v="0.25"/>
    <n v="0.25"/>
    <x v="0"/>
  </r>
  <r>
    <x v="0"/>
    <s v="CA"/>
    <x v="1"/>
    <s v="&gt;256.0000"/>
    <n v="2"/>
    <n v="0.25"/>
    <s v="&lt;=0.1200"/>
    <x v="0"/>
  </r>
  <r>
    <x v="0"/>
    <s v="CA"/>
    <x v="2"/>
    <s v="&gt;256.0000"/>
    <n v="2"/>
    <n v="1"/>
    <n v="0.5"/>
    <x v="0"/>
  </r>
  <r>
    <x v="1"/>
    <s v="CA"/>
    <x v="1"/>
    <s v="&lt;=32.0000"/>
    <s v="&lt;=1.0000"/>
    <n v="0.25"/>
    <n v="0.25"/>
    <x v="0"/>
  </r>
  <r>
    <x v="1"/>
    <s v="CA"/>
    <x v="2"/>
    <s v="&lt;=32.0000"/>
    <s v="&lt;=1.0000"/>
    <n v="0.5"/>
    <n v="0.25"/>
    <x v="0"/>
  </r>
  <r>
    <x v="2"/>
    <s v="CA"/>
    <x v="0"/>
    <s v="&lt;=32.0000"/>
    <s v="&lt;=1.0000"/>
    <s v="&lt;=0.1200"/>
    <s v="&lt;=0.1200"/>
    <x v="0"/>
  </r>
  <r>
    <x v="1"/>
    <s v="CA"/>
    <x v="1"/>
    <s v="&gt;256.0000"/>
    <n v="4"/>
    <n v="1"/>
    <n v="0.25"/>
    <x v="0"/>
  </r>
  <r>
    <x v="1"/>
    <s v="CA"/>
    <x v="2"/>
    <s v="&gt;256.0000"/>
    <n v="2"/>
    <n v="0.5"/>
    <n v="0.25"/>
    <x v="0"/>
  </r>
  <r>
    <x v="1"/>
    <s v="CA"/>
    <x v="0"/>
    <s v="&lt;=32.0000"/>
    <s v="&lt;=1.0000"/>
    <s v="&lt;=0.1200"/>
    <s v="&lt;=0.1200"/>
    <x v="0"/>
  </r>
  <r>
    <x v="1"/>
    <s v="CA"/>
    <x v="0"/>
    <s v="&lt;=32.0000"/>
    <s v="&lt;=1.0000"/>
    <s v="&lt;=0.1200"/>
    <s v="&lt;=0.1200"/>
    <x v="0"/>
  </r>
  <r>
    <x v="0"/>
    <s v="CA"/>
    <x v="0"/>
    <s v="&lt;=32.0000"/>
    <s v="&lt;=1.0000"/>
    <s v="&lt;=0.1200"/>
    <s v="&lt;=0.1200"/>
    <x v="0"/>
  </r>
  <r>
    <x v="0"/>
    <s v="CA"/>
    <x v="1"/>
    <s v="&lt;=32.0000"/>
    <s v="&lt;=1.0000"/>
    <s v="&lt;=0.1200"/>
    <s v="&lt;=0.1200"/>
    <x v="1"/>
  </r>
  <r>
    <x v="0"/>
    <s v="CA"/>
    <x v="2"/>
    <s v="&lt;=32.0000"/>
    <s v="&lt;=1.0000"/>
    <s v="&lt;=0.1200"/>
    <s v="&lt;=0.1200"/>
    <x v="1"/>
  </r>
  <r>
    <x v="0"/>
    <s v="CA"/>
    <x v="0"/>
    <s v="&gt;256.0000"/>
    <s v="&lt;=1.0000"/>
    <s v="&lt;=0.1200"/>
    <s v="&lt;=0.1200"/>
    <x v="0"/>
  </r>
  <r>
    <x v="0"/>
    <s v="CA"/>
    <x v="1"/>
    <n v="256"/>
    <n v="2"/>
    <n v="0.5"/>
    <n v="0.25"/>
    <x v="0"/>
  </r>
  <r>
    <x v="0"/>
    <s v="CA"/>
    <x v="2"/>
    <n v="256"/>
    <n v="2"/>
    <n v="0.5"/>
    <s v="&lt;=0.1200"/>
    <x v="0"/>
  </r>
  <r>
    <x v="0"/>
    <s v="CA"/>
    <x v="1"/>
    <s v="&gt;256.0000"/>
    <n v="2"/>
    <s v="&lt;=0.1200"/>
    <n v="1"/>
    <x v="0"/>
  </r>
  <r>
    <x v="0"/>
    <s v="CA"/>
    <x v="2"/>
    <s v="&gt;256.0000"/>
    <n v="2"/>
    <n v="0.25"/>
    <n v="0.25"/>
    <x v="0"/>
  </r>
  <r>
    <x v="0"/>
    <s v="CA"/>
    <x v="1"/>
    <s v="&lt;=32.0000"/>
    <s v="&lt;=1.0000"/>
    <s v="&lt;=0.1200"/>
    <s v="&lt;=0.1200"/>
    <x v="0"/>
  </r>
  <r>
    <x v="0"/>
    <s v="CA"/>
    <x v="2"/>
    <s v="&gt;256.0000"/>
    <n v="2"/>
    <n v="0.25"/>
    <s v="&lt;=0.1200"/>
    <x v="0"/>
  </r>
  <r>
    <x v="1"/>
    <s v="CA"/>
    <x v="0"/>
    <s v="&gt;256.0000"/>
    <n v="2"/>
    <n v="0.25"/>
    <s v="&lt;=0.1200"/>
    <x v="0"/>
  </r>
  <r>
    <x v="1"/>
    <s v="CA"/>
    <x v="1"/>
    <n v="256"/>
    <n v="2"/>
    <n v="0.5"/>
    <n v="0.25"/>
    <x v="0"/>
  </r>
  <r>
    <x v="1"/>
    <s v="CA"/>
    <x v="2"/>
    <s v="&gt;256.0000"/>
    <n v="2"/>
    <n v="0.25"/>
    <n v="0.25"/>
    <x v="0"/>
  </r>
  <r>
    <x v="1"/>
    <s v="CA"/>
    <x v="1"/>
    <s v="&gt;256.0000"/>
    <n v="2"/>
    <n v="1"/>
    <s v="&lt;=0.1200"/>
    <x v="0"/>
  </r>
  <r>
    <x v="1"/>
    <s v="CA"/>
    <x v="2"/>
    <s v="&gt;256.0000"/>
    <n v="2"/>
    <n v="0.25"/>
    <s v="&lt;=0.1200"/>
    <x v="0"/>
  </r>
  <r>
    <x v="0"/>
    <s v="CA"/>
    <x v="1"/>
    <s v="&gt;256.0000"/>
    <n v="2"/>
    <n v="0.5"/>
    <s v="&lt;=0.1200"/>
    <x v="0"/>
  </r>
  <r>
    <x v="0"/>
    <s v="CA"/>
    <x v="2"/>
    <s v="&gt;256.0000"/>
    <n v="2"/>
    <n v="0.5"/>
    <n v="0.25"/>
    <x v="0"/>
  </r>
  <r>
    <x v="2"/>
    <s v="CA"/>
    <x v="1"/>
    <s v="&gt;256.0000"/>
    <n v="2"/>
    <n v="0.5"/>
    <s v="&lt;=0.1200"/>
    <x v="0"/>
  </r>
  <r>
    <x v="2"/>
    <s v="CA"/>
    <x v="2"/>
    <n v="128"/>
    <n v="2"/>
    <s v="&lt;=0.1200"/>
    <s v="&lt;=0.1200"/>
    <x v="0"/>
  </r>
  <r>
    <x v="2"/>
    <s v="CA"/>
    <x v="0"/>
    <s v="&lt;=32.0000"/>
    <s v="&lt;=1.0000"/>
    <s v="&lt;=0.1200"/>
    <s v="&lt;=0.1200"/>
    <x v="0"/>
  </r>
  <r>
    <x v="2"/>
    <s v="CA"/>
    <x v="1"/>
    <s v="&gt;256.0000"/>
    <n v="2"/>
    <n v="0.25"/>
    <s v="&lt;=0.1200"/>
    <x v="0"/>
  </r>
  <r>
    <x v="2"/>
    <s v="CA"/>
    <x v="2"/>
    <s v="&gt;256.0000"/>
    <n v="2"/>
    <s v="&lt;=0.1200"/>
    <s v="&lt;=0.1200"/>
    <x v="0"/>
  </r>
  <r>
    <x v="2"/>
    <s v="CA"/>
    <x v="1"/>
    <s v="&gt;256.0000"/>
    <n v="2"/>
    <s v="&lt;=0.1200"/>
    <s v="&lt;=0.1200"/>
    <x v="0"/>
  </r>
  <r>
    <x v="2"/>
    <s v="CA"/>
    <x v="2"/>
    <s v="&gt;256.0000"/>
    <n v="2"/>
    <n v="0.25"/>
    <s v="&lt;=0.1200"/>
    <x v="0"/>
  </r>
  <r>
    <x v="1"/>
    <s v="CA"/>
    <x v="0"/>
    <s v="&gt;256.0000"/>
    <n v="2"/>
    <s v="&lt;=0.1200"/>
    <n v="0.25"/>
    <x v="0"/>
  </r>
  <r>
    <x v="1"/>
    <s v="CA"/>
    <x v="0"/>
    <s v="&gt;256.0000"/>
    <n v="2"/>
    <n v="0.25"/>
    <s v="&lt;=0.1200"/>
    <x v="0"/>
  </r>
  <r>
    <x v="1"/>
    <s v="CA"/>
    <x v="0"/>
    <s v="&lt;=32.0000"/>
    <s v="&lt;=1.0000"/>
    <s v="&lt;=0.1200"/>
    <s v="&lt;=0.1200"/>
    <x v="1"/>
  </r>
  <r>
    <x v="1"/>
    <s v="CA"/>
    <x v="0"/>
    <s v="&lt;=32.0000"/>
    <s v="&lt;=1.0000"/>
    <s v="&lt;=0.1200"/>
    <s v="&lt;=0.1200"/>
    <x v="1"/>
  </r>
  <r>
    <x v="0"/>
    <s v="CA"/>
    <x v="0"/>
    <s v="&lt;=32.0000"/>
    <s v="&lt;=1.0000"/>
    <s v="&lt;=0.1200"/>
    <s v="&lt;=0.1200"/>
    <x v="0"/>
  </r>
  <r>
    <x v="0"/>
    <s v="CA"/>
    <x v="0"/>
    <s v="&lt;=32.0000"/>
    <s v="&lt;=1.0000"/>
    <s v="&lt;=0.1200"/>
    <s v="&lt;=0.1200"/>
    <x v="0"/>
  </r>
  <r>
    <x v="0"/>
    <s v="CA"/>
    <x v="0"/>
    <s v="&lt;=32.0000"/>
    <s v="&lt;=1.0000"/>
    <s v="&lt;=0.1200"/>
    <s v="&lt;=0.1200"/>
    <x v="0"/>
  </r>
  <r>
    <x v="1"/>
    <s v="CA"/>
    <x v="1"/>
    <s v="&gt;256.0000"/>
    <n v="2"/>
    <n v="0.25"/>
    <s v="&lt;=0.1200"/>
    <x v="0"/>
  </r>
  <r>
    <x v="1"/>
    <s v="CA"/>
    <x v="2"/>
    <s v="&gt;256.0000"/>
    <n v="2"/>
    <n v="0.25"/>
    <s v="&lt;=0.1200"/>
    <x v="0"/>
  </r>
  <r>
    <x v="2"/>
    <s v="WI"/>
    <x v="0"/>
    <s v="&gt;256.0000"/>
    <s v="&gt;8.0000"/>
    <s v="&lt;=0.1200"/>
    <s v="&lt;=0.1200"/>
    <x v="1"/>
  </r>
  <r>
    <x v="0"/>
    <s v="WI"/>
    <x v="0"/>
    <n v="128"/>
    <s v="&gt;8.0000"/>
    <n v="8"/>
    <n v="2"/>
    <x v="0"/>
  </r>
  <r>
    <x v="1"/>
    <s v="WI"/>
    <x v="1"/>
    <s v="&lt;=32.0000"/>
    <s v="&lt;=1.0000"/>
    <s v="&lt;=0.1200"/>
    <s v="&lt;=0.1200"/>
    <x v="0"/>
  </r>
  <r>
    <x v="1"/>
    <s v="WI"/>
    <x v="2"/>
    <s v="&lt;=32.0000"/>
    <s v="&lt;=1.0000"/>
    <s v="&lt;=0.1200"/>
    <s v="&lt;=0.1200"/>
    <x v="0"/>
  </r>
  <r>
    <x v="1"/>
    <s v="WI"/>
    <x v="0"/>
    <s v="&lt;=32.0000"/>
    <s v="&lt;=1.0000"/>
    <s v="&lt;=0.1200"/>
    <s v="&lt;=0.1200"/>
    <x v="0"/>
  </r>
  <r>
    <x v="1"/>
    <s v="WI"/>
    <x v="0"/>
    <s v="&lt;=32.0000"/>
    <s v="&lt;=1.0000"/>
    <s v="&lt;=0.1200"/>
    <s v="&lt;=0.1200"/>
    <x v="0"/>
  </r>
  <r>
    <x v="1"/>
    <s v="WI"/>
    <x v="0"/>
    <n v="256"/>
    <s v="&lt;=1.0000"/>
    <s v="&lt;=0.1200"/>
    <s v="&lt;=0.1200"/>
    <x v="0"/>
  </r>
  <r>
    <x v="1"/>
    <s v="WI"/>
    <x v="1"/>
    <s v="&lt;=32.0000"/>
    <s v="&lt;=1.0000"/>
    <s v="&lt;=0.1200"/>
    <s v="&lt;=0.1200"/>
    <x v="0"/>
  </r>
  <r>
    <x v="1"/>
    <s v="WI"/>
    <x v="2"/>
    <s v="&gt;256.0000"/>
    <s v="&lt;=1.0000"/>
    <s v="&lt;=0.1200"/>
    <s v="&lt;=0.1200"/>
    <x v="0"/>
  </r>
  <r>
    <x v="2"/>
    <s v="CA"/>
    <x v="0"/>
    <s v="&lt;=32.0000"/>
    <s v="&lt;=1.0000"/>
    <s v="&lt;=0.1200"/>
    <s v="&lt;=0.1200"/>
    <x v="0"/>
  </r>
  <r>
    <x v="1"/>
    <s v="WI"/>
    <x v="1"/>
    <n v="256"/>
    <s v="&lt;=1.0000"/>
    <s v="&lt;=0.1200"/>
    <s v="&lt;=0.1200"/>
    <x v="0"/>
  </r>
  <r>
    <x v="1"/>
    <s v="WI"/>
    <x v="2"/>
    <s v="&lt;=32.0000"/>
    <s v="&gt;8.0000"/>
    <s v="&lt;=0.1200"/>
    <s v="&lt;=0.1200"/>
    <x v="1"/>
  </r>
  <r>
    <x v="0"/>
    <s v="CA"/>
    <x v="0"/>
    <s v="&lt;=32.0000"/>
    <s v="&lt;=1.0000"/>
    <s v="&lt;=0.1200"/>
    <s v="&lt;=0.1200"/>
    <x v="0"/>
  </r>
  <r>
    <x v="2"/>
    <s v="CA"/>
    <x v="0"/>
    <s v="&gt;256.0000"/>
    <s v="&lt;=1.0000"/>
    <s v="&lt;=0.1200"/>
    <s v="&lt;=0.1200"/>
    <x v="0"/>
  </r>
  <r>
    <x v="2"/>
    <s v="CA"/>
    <x v="1"/>
    <s v="&lt;=32.0000"/>
    <s v="&gt;8.0000"/>
    <s v="&lt;=0.1200"/>
    <s v="&lt;=0.1200"/>
    <x v="0"/>
  </r>
  <r>
    <x v="2"/>
    <s v="CA"/>
    <x v="2"/>
    <n v="64"/>
    <s v="&lt;=1.0000"/>
    <s v="&lt;=0.1200"/>
    <s v="&lt;=0.1200"/>
    <x v="0"/>
  </r>
  <r>
    <x v="1"/>
    <s v="CA"/>
    <x v="1"/>
    <s v="&gt;256.0000"/>
    <n v="2"/>
    <n v="0.5"/>
    <s v="&lt;=0.1200"/>
    <x v="0"/>
  </r>
  <r>
    <x v="1"/>
    <s v="CA"/>
    <x v="2"/>
    <s v="&gt;256.0000"/>
    <n v="2"/>
    <n v="0.25"/>
    <s v="&lt;=0.1200"/>
    <x v="0"/>
  </r>
  <r>
    <x v="2"/>
    <s v="CA"/>
    <x v="0"/>
    <s v="&gt;256.0000"/>
    <s v="&lt;=1.0000"/>
    <s v="&lt;=0.1200"/>
    <s v="&lt;=0.1200"/>
    <x v="0"/>
  </r>
  <r>
    <x v="0"/>
    <s v="CA"/>
    <x v="0"/>
    <s v="&lt;=32.0000"/>
    <s v="&lt;=1.0000"/>
    <s v="&lt;=0.1200"/>
    <s v="&lt;=0.1200"/>
    <x v="0"/>
  </r>
  <r>
    <x v="0"/>
    <s v="CA"/>
    <x v="0"/>
    <n v="256"/>
    <s v="&lt;=1.0000"/>
    <s v="&lt;=0.1200"/>
    <s v="&lt;=0.1200"/>
    <x v="0"/>
  </r>
  <r>
    <x v="0"/>
    <s v="CA"/>
    <x v="0"/>
    <s v="&gt;256.0000"/>
    <n v="2"/>
    <s v="&lt;=0.1200"/>
    <s v="&lt;=0.1200"/>
    <x v="0"/>
  </r>
  <r>
    <x v="0"/>
    <s v="IA"/>
    <x v="0"/>
    <s v="&lt;=32.0000"/>
    <s v="&lt;=1.0000"/>
    <s v="&lt;=0.1200"/>
    <s v="&lt;=0.1200"/>
    <x v="1"/>
  </r>
  <r>
    <x v="0"/>
    <s v="WI"/>
    <x v="1"/>
    <s v="&gt;256.0000"/>
    <s v="&lt;=1.0000"/>
    <s v="&lt;=0.1200"/>
    <s v="&lt;=0.1200"/>
    <x v="1"/>
  </r>
  <r>
    <x v="0"/>
    <s v="WI"/>
    <x v="2"/>
    <s v="&gt;256.0000"/>
    <s v="&lt;=1.0000"/>
    <s v="&lt;=0.1200"/>
    <s v="&lt;=0.1200"/>
    <x v="1"/>
  </r>
  <r>
    <x v="0"/>
    <s v="WI"/>
    <x v="0"/>
    <s v="&gt;256.0000"/>
    <s v="&lt;=1.0000"/>
    <s v="&lt;=0.1200"/>
    <s v="&lt;=0.1200"/>
    <x v="0"/>
  </r>
  <r>
    <x v="1"/>
    <s v="WI"/>
    <x v="0"/>
    <s v="&lt;=32.0000"/>
    <s v="&lt;=1.0000"/>
    <s v="&lt;=0.1200"/>
    <s v="&lt;=0.1200"/>
    <x v="0"/>
  </r>
  <r>
    <x v="1"/>
    <s v="WI"/>
    <x v="0"/>
    <s v="&lt;=32.0000"/>
    <s v="&lt;=1.0000"/>
    <n v="2"/>
    <n v="0.25"/>
    <x v="0"/>
  </r>
  <r>
    <x v="1"/>
    <s v="WI"/>
    <x v="1"/>
    <s v="&gt;256.0000"/>
    <s v="&lt;=1.0000"/>
    <s v="&lt;=0.1200"/>
    <s v="&lt;=0.1200"/>
    <x v="0"/>
  </r>
  <r>
    <x v="1"/>
    <s v="WI"/>
    <x v="2"/>
    <s v="&lt;=32.0000"/>
    <s v="&lt;=1.0000"/>
    <s v="&lt;=0.1200"/>
    <s v="&lt;=0.1200"/>
    <x v="0"/>
  </r>
  <r>
    <x v="1"/>
    <s v="WI"/>
    <x v="1"/>
    <s v="&lt;=32.0000"/>
    <s v="&lt;=1.0000"/>
    <s v="&lt;=0.1200"/>
    <s v="&lt;=0.1200"/>
    <x v="0"/>
  </r>
  <r>
    <x v="1"/>
    <s v="WI"/>
    <x v="2"/>
    <s v="&gt;256.0000"/>
    <s v="&lt;=1.0000"/>
    <s v="&lt;=0.1200"/>
    <s v="&lt;=0.1200"/>
    <x v="0"/>
  </r>
  <r>
    <x v="2"/>
    <s v="IA"/>
    <x v="0"/>
    <s v="&lt;=32.0000"/>
    <s v="&lt;=1.0000"/>
    <n v="1"/>
    <n v="0.25"/>
    <x v="0"/>
  </r>
  <r>
    <x v="2"/>
    <s v="IA"/>
    <x v="0"/>
    <s v="&lt;=32.0000"/>
    <s v="&gt;8.0000"/>
    <s v="&lt;=0.1200"/>
    <s v="&lt;=0.1200"/>
    <x v="1"/>
  </r>
  <r>
    <x v="1"/>
    <s v="IA"/>
    <x v="1"/>
    <s v="&gt;256.0000"/>
    <n v="2"/>
    <s v="&lt;=0.1200"/>
    <s v="&lt;=0.1200"/>
    <x v="0"/>
  </r>
  <r>
    <x v="1"/>
    <s v="IA"/>
    <x v="2"/>
    <s v="&lt;=32.0000"/>
    <s v="&lt;=1.0000"/>
    <s v="&lt;=0.1200"/>
    <s v="&lt;=0.1200"/>
    <x v="0"/>
  </r>
  <r>
    <x v="1"/>
    <s v="IA"/>
    <x v="0"/>
    <s v="&gt;256.0000"/>
    <s v="&lt;=1.0000"/>
    <s v="&lt;=0.1200"/>
    <s v="&lt;=0.1200"/>
    <x v="1"/>
  </r>
  <r>
    <x v="2"/>
    <s v="CA"/>
    <x v="0"/>
    <s v="&lt;=32.0000"/>
    <s v="&lt;=1.0000"/>
    <s v="&lt;=0.1200"/>
    <s v="&lt;=0.1200"/>
    <x v="0"/>
  </r>
  <r>
    <x v="0"/>
    <s v="IA"/>
    <x v="0"/>
    <n v="256"/>
    <s v="&lt;=1.0000"/>
    <s v="&lt;=0.1200"/>
    <n v="0.5"/>
    <x v="1"/>
  </r>
  <r>
    <x v="3"/>
    <m/>
    <x v="4"/>
    <m/>
    <m/>
    <m/>
    <m/>
    <x v="4"/>
  </r>
  <r>
    <x v="3"/>
    <m/>
    <x v="4"/>
    <m/>
    <m/>
    <m/>
    <m/>
    <x v="4"/>
  </r>
  <r>
    <x v="3"/>
    <m/>
    <x v="4"/>
    <m/>
    <m/>
    <m/>
    <m/>
    <x v="4"/>
  </r>
  <r>
    <x v="3"/>
    <m/>
    <x v="4"/>
    <m/>
    <m/>
    <m/>
    <m/>
    <x v="4"/>
  </r>
  <r>
    <x v="3"/>
    <m/>
    <x v="4"/>
    <m/>
    <m/>
    <m/>
    <m/>
    <x v="4"/>
  </r>
  <r>
    <x v="3"/>
    <m/>
    <x v="4"/>
    <m/>
    <m/>
    <s v="Sum of genes"/>
    <m/>
    <x v="4"/>
  </r>
  <r>
    <x v="3"/>
    <m/>
    <x v="4"/>
    <m/>
    <m/>
    <m/>
    <m/>
    <x v="4"/>
  </r>
  <r>
    <x v="3"/>
    <m/>
    <x v="4"/>
    <m/>
    <m/>
    <m/>
    <m/>
    <x v="4"/>
  </r>
</pivotCacheRecords>
</file>

<file path=xl/pivotCache/pivotCacheRecords1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1">
  <r>
    <x v="0"/>
    <s v="CA"/>
    <x v="0"/>
    <s v="&gt;256.0000"/>
    <n v="2"/>
    <s v="&lt;=0.1200"/>
    <s v="&lt;=0.1200"/>
    <s v="&lt;=0.5000"/>
    <x v="0"/>
  </r>
  <r>
    <x v="0"/>
    <s v="CA"/>
    <x v="1"/>
    <n v="128"/>
    <s v="&lt;=1.0000"/>
    <n v="0.25"/>
    <s v="&lt;=0.1200"/>
    <s v="&lt;=0.5000"/>
    <x v="0"/>
  </r>
  <r>
    <x v="0"/>
    <s v="CA"/>
    <x v="2"/>
    <s v="&gt;256.0000"/>
    <n v="2"/>
    <n v="0.25"/>
    <s v="&lt;=0.1200"/>
    <s v="&lt;=0.5000"/>
    <x v="0"/>
  </r>
  <r>
    <x v="1"/>
    <s v="CA"/>
    <x v="3"/>
    <s v="&gt;256.0000"/>
    <n v="2"/>
    <s v="&lt;=0.1200"/>
    <n v="0.25"/>
    <s v="&lt;=0.5000"/>
    <x v="0"/>
  </r>
  <r>
    <x v="1"/>
    <s v="CA"/>
    <x v="0"/>
    <s v="&gt;256.0000"/>
    <n v="2"/>
    <n v="0.25"/>
    <s v="&lt;=0.1200"/>
    <s v="&lt;=0.5000"/>
    <x v="0"/>
  </r>
  <r>
    <x v="2"/>
    <s v="CA"/>
    <x v="0"/>
    <s v="&lt;=32.0000"/>
    <s v="&lt;=1.0000"/>
    <s v="&lt;=0.1200"/>
    <s v="&lt;=0.1200"/>
    <s v="&lt;=0.5000"/>
    <x v="0"/>
  </r>
  <r>
    <x v="2"/>
    <s v="CA"/>
    <x v="0"/>
    <s v="&lt;=32.0000"/>
    <s v="&lt;=1.0000"/>
    <s v="&lt;=0.1200"/>
    <s v="&lt;=0.1200"/>
    <s v="&lt;=0.5000"/>
    <x v="0"/>
  </r>
  <r>
    <x v="2"/>
    <s v="IA"/>
    <x v="0"/>
    <n v="64"/>
    <s v="&lt;=1.0000"/>
    <s v="&lt;=0.1200"/>
    <s v="&lt;=0.1200"/>
    <s v="&lt;=0.5000"/>
    <x v="0"/>
  </r>
  <r>
    <x v="2"/>
    <s v="IA"/>
    <x v="0"/>
    <s v="&lt;=32.0000"/>
    <n v="4"/>
    <s v="&lt;=0.1200"/>
    <s v="&lt;=0.1200"/>
    <s v="&lt;=0.5000"/>
    <x v="0"/>
  </r>
  <r>
    <x v="2"/>
    <s v="CA"/>
    <x v="0"/>
    <s v="&lt;=32.0000"/>
    <s v="&lt;=1.0000"/>
    <s v="&lt;=0.1200"/>
    <s v="&lt;=0.1200"/>
    <n v="1"/>
    <x v="0"/>
  </r>
  <r>
    <x v="2"/>
    <s v="CA"/>
    <x v="0"/>
    <s v="&lt;=32.0000"/>
    <s v="&lt;=1.0000"/>
    <s v="&lt;=0.1200"/>
    <s v="&lt;=0.1200"/>
    <s v="&lt;=0.5000"/>
    <x v="0"/>
  </r>
  <r>
    <x v="1"/>
    <s v="CA"/>
    <x v="1"/>
    <s v="&gt;256.0000"/>
    <n v="2"/>
    <n v="0.25"/>
    <s v="&lt;=0.1200"/>
    <s v="&lt;=0.5000"/>
    <x v="0"/>
  </r>
  <r>
    <x v="1"/>
    <s v="CA"/>
    <x v="2"/>
    <s v="&gt;256.0000"/>
    <n v="2"/>
    <s v="&lt;=0.1200"/>
    <s v="&lt;=0.1200"/>
    <s v="&lt;=0.5000"/>
    <x v="0"/>
  </r>
  <r>
    <x v="1"/>
    <s v="IA"/>
    <x v="0"/>
    <s v="&gt;256.0000"/>
    <s v="&lt;=1.0000"/>
    <s v="&lt;=0.1200"/>
    <s v="&lt;=0.1200"/>
    <n v="1"/>
    <x v="0"/>
  </r>
  <r>
    <x v="2"/>
    <s v="WI"/>
    <x v="0"/>
    <s v="&gt;256.0000"/>
    <s v="&lt;=1.0000"/>
    <s v="&lt;=0.1200"/>
    <s v="&lt;=0.1200"/>
    <s v="&lt;=0.5000"/>
    <x v="0"/>
  </r>
  <r>
    <x v="2"/>
    <s v="WI"/>
    <x v="0"/>
    <s v="&gt;256.0000"/>
    <n v="2"/>
    <s v="&lt;=0.1200"/>
    <s v="&lt;=0.1200"/>
    <s v="&lt;=0.5000"/>
    <x v="0"/>
  </r>
  <r>
    <x v="0"/>
    <s v="WI"/>
    <x v="0"/>
    <s v="&gt;256.0000"/>
    <s v="&gt;8.0000"/>
    <n v="2"/>
    <n v="0.5"/>
    <s v="&gt;4.0000"/>
    <x v="1"/>
  </r>
  <r>
    <x v="1"/>
    <s v="WI"/>
    <x v="0"/>
    <s v="&gt;256.0000"/>
    <s v="&lt;=1.0000"/>
    <s v="&lt;=0.1200"/>
    <s v="&lt;=0.1200"/>
    <s v="&lt;=0.5000"/>
    <x v="0"/>
  </r>
  <r>
    <x v="1"/>
    <s v="WI"/>
    <x v="0"/>
    <s v="&gt;256.0000"/>
    <s v="&lt;=1.0000"/>
    <n v="8"/>
    <s v="&lt;=0.1200"/>
    <s v="&lt;=0.5000"/>
    <x v="0"/>
  </r>
  <r>
    <x v="1"/>
    <s v="WI"/>
    <x v="0"/>
    <s v="&gt;256.0000"/>
    <s v="&lt;=1.0000"/>
    <s v="&lt;=0.1200"/>
    <s v="&lt;=0.1200"/>
    <s v="&lt;=0.5000"/>
    <x v="0"/>
  </r>
  <r>
    <x v="1"/>
    <s v="WI"/>
    <x v="0"/>
    <s v="&lt;=32.0000"/>
    <s v="&lt;=1.0000"/>
    <s v="&lt;=0.1200"/>
    <s v="&lt;=0.1200"/>
    <s v="&lt;=0.5000"/>
    <x v="0"/>
  </r>
  <r>
    <x v="2"/>
    <s v="WI"/>
    <x v="0"/>
    <s v="&gt;256.0000"/>
    <s v="&gt;8.0000"/>
    <n v="1"/>
    <n v="1"/>
    <n v="1"/>
    <x v="0"/>
  </r>
  <r>
    <x v="0"/>
    <s v="IA"/>
    <x v="0"/>
    <s v="&lt;=32.0000"/>
    <s v="&lt;=1.0000"/>
    <s v="&lt;=0.1200"/>
    <s v="&lt;=0.1200"/>
    <n v="1"/>
    <x v="0"/>
  </r>
  <r>
    <x v="2"/>
    <s v="WI"/>
    <x v="0"/>
    <s v="&lt;=32.0000"/>
    <s v="&lt;=1.0000"/>
    <s v="&lt;=0.1200"/>
    <s v="&lt;=0.1200"/>
    <s v="&lt;=0.5000"/>
    <x v="0"/>
  </r>
  <r>
    <x v="0"/>
    <s v="IA"/>
    <x v="0"/>
    <s v="&gt;256.0000"/>
    <s v="&lt;=1.0000"/>
    <s v="&lt;=0.1200"/>
    <s v="&lt;=0.1200"/>
    <s v="&lt;=0.5000"/>
    <x v="0"/>
  </r>
  <r>
    <x v="0"/>
    <s v="IA"/>
    <x v="0"/>
    <s v="&lt;=32.0000"/>
    <s v="&lt;=1.0000"/>
    <s v="&lt;=0.1200"/>
    <s v="&lt;=0.1200"/>
    <n v="1"/>
    <x v="0"/>
  </r>
  <r>
    <x v="2"/>
    <s v="IA"/>
    <x v="1"/>
    <s v="&lt;=32.0000"/>
    <s v="&lt;=1.0000"/>
    <s v="&lt;=0.1200"/>
    <s v="&lt;=0.1200"/>
    <s v="&lt;=0.5000"/>
    <x v="0"/>
  </r>
  <r>
    <x v="2"/>
    <s v="IA"/>
    <x v="2"/>
    <s v="&gt;256.0000"/>
    <s v="&lt;=1.0000"/>
    <s v="&lt;=0.1200"/>
    <s v="&lt;=0.1200"/>
    <s v="&lt;=0.5000"/>
    <x v="0"/>
  </r>
  <r>
    <x v="0"/>
    <s v="IA"/>
    <x v="0"/>
    <s v="&gt;256.0000"/>
    <s v="&lt;=1.0000"/>
    <s v="&lt;=0.1200"/>
    <s v="&lt;=0.1200"/>
    <s v="&lt;=0.5000"/>
    <x v="0"/>
  </r>
  <r>
    <x v="0"/>
    <s v="IA"/>
    <x v="0"/>
    <s v="&gt;256.0000"/>
    <s v="&lt;=1.0000"/>
    <s v="&lt;=0.1200"/>
    <s v="&lt;=0.1200"/>
    <s v="&lt;=0.5000"/>
    <x v="0"/>
  </r>
  <r>
    <x v="2"/>
    <s v="IA"/>
    <x v="0"/>
    <s v="&gt;256.0000"/>
    <s v="&lt;=1.0000"/>
    <s v="&lt;=0.1200"/>
    <s v="&lt;=0.1200"/>
    <s v="&lt;=0.5000"/>
    <x v="0"/>
  </r>
  <r>
    <x v="0"/>
    <s v="CA"/>
    <x v="0"/>
    <s v="&lt;=32.0000"/>
    <s v="&lt;=1.0000"/>
    <s v="&lt;=0.1200"/>
    <s v="&lt;=0.1200"/>
    <s v="&lt;=0.5000"/>
    <x v="0"/>
  </r>
  <r>
    <x v="2"/>
    <s v="IA"/>
    <x v="0"/>
    <s v="&gt;256.0000"/>
    <n v="4"/>
    <n v="0.25"/>
    <s v="&lt;=0.1200"/>
    <s v="&lt;=0.5000"/>
    <x v="0"/>
  </r>
  <r>
    <x v="0"/>
    <s v="CA"/>
    <x v="1"/>
    <s v="&gt;256.0000"/>
    <n v="2"/>
    <n v="0.25"/>
    <s v="&lt;=0.1200"/>
    <s v="&lt;=0.5000"/>
    <x v="0"/>
  </r>
  <r>
    <x v="0"/>
    <s v="CA"/>
    <x v="2"/>
    <s v="&gt;256.0000"/>
    <n v="2"/>
    <n v="0.25"/>
    <s v="&lt;=0.1200"/>
    <s v="&lt;=0.5000"/>
    <x v="0"/>
  </r>
  <r>
    <x v="1"/>
    <s v="IA"/>
    <x v="0"/>
    <s v="&lt;=32.0000"/>
    <s v="&lt;=1.0000"/>
    <s v="&lt;=0.1200"/>
    <s v="&lt;=0.1200"/>
    <s v="&lt;=0.5000"/>
    <x v="0"/>
  </r>
  <r>
    <x v="2"/>
    <s v="CA"/>
    <x v="0"/>
    <s v="&gt;256.0000"/>
    <s v="&lt;=1.0000"/>
    <s v="&lt;=0.1200"/>
    <s v="&lt;=0.1200"/>
    <n v="1"/>
    <x v="0"/>
  </r>
  <r>
    <x v="1"/>
    <s v="IA"/>
    <x v="0"/>
    <s v="&lt;=32.0000"/>
    <s v="&lt;=1.0000"/>
    <s v="&lt;=0.1200"/>
    <s v="&lt;=0.1200"/>
    <s v="&lt;=0.5000"/>
    <x v="0"/>
  </r>
  <r>
    <x v="1"/>
    <s v="IA"/>
    <x v="0"/>
    <s v="&lt;=32.0000"/>
    <s v="&lt;=1.0000"/>
    <s v="&lt;=0.1200"/>
    <s v="&lt;=0.1200"/>
    <n v="2"/>
    <x v="0"/>
  </r>
  <r>
    <x v="0"/>
    <s v="CA"/>
    <x v="0"/>
    <s v="&lt;=32.0000"/>
    <s v="&lt;=1.0000"/>
    <s v="&lt;=0.1200"/>
    <s v="&lt;=0.1200"/>
    <n v="1"/>
    <x v="0"/>
  </r>
  <r>
    <x v="2"/>
    <s v="IA"/>
    <x v="0"/>
    <s v="&gt;256.0000"/>
    <n v="2"/>
    <n v="0.25"/>
    <n v="0.5"/>
    <n v="1"/>
    <x v="0"/>
  </r>
  <r>
    <x v="2"/>
    <s v="IA"/>
    <x v="0"/>
    <s v="&lt;=32.0000"/>
    <s v="&lt;=1.0000"/>
    <s v="&lt;=0.1200"/>
    <s v="&lt;=0.1200"/>
    <s v="&lt;=0.5000"/>
    <x v="0"/>
  </r>
  <r>
    <x v="0"/>
    <s v="IA"/>
    <x v="0"/>
    <s v="&gt;256.0000"/>
    <s v="&lt;=1.0000"/>
    <s v="&lt;=0.1200"/>
    <s v="&lt;=0.1200"/>
    <s v="&lt;=0.5000"/>
    <x v="0"/>
  </r>
  <r>
    <x v="0"/>
    <s v="IA"/>
    <x v="0"/>
    <s v="&lt;=32.0000"/>
    <s v="&lt;=1.0000"/>
    <s v="&lt;=0.1200"/>
    <s v="&lt;=0.1200"/>
    <s v="&lt;=0.5000"/>
    <x v="0"/>
  </r>
  <r>
    <x v="0"/>
    <s v="IA"/>
    <x v="4"/>
    <s v="&gt;256.0000"/>
    <s v="&lt;=1.0000"/>
    <s v="&lt;=0.1200"/>
    <s v="&lt;=0.1200"/>
    <n v="1"/>
    <x v="0"/>
  </r>
  <r>
    <x v="0"/>
    <s v="IA"/>
    <x v="0"/>
    <n v="64"/>
    <s v="&lt;=1.0000"/>
    <s v="&lt;=0.1200"/>
    <s v="&lt;=0.1200"/>
    <n v="1"/>
    <x v="0"/>
  </r>
  <r>
    <x v="2"/>
    <s v="IA"/>
    <x v="1"/>
    <s v="&gt;256.0000"/>
    <n v="2"/>
    <s v="&lt;=0.1200"/>
    <s v="&lt;=0.1200"/>
    <s v="&lt;=0.5000"/>
    <x v="0"/>
  </r>
  <r>
    <x v="2"/>
    <s v="IA"/>
    <x v="2"/>
    <s v="&lt;=32.0000"/>
    <s v="&gt;8.0000"/>
    <s v="&lt;=0.1200"/>
    <s v="&lt;=0.1200"/>
    <n v="1"/>
    <x v="0"/>
  </r>
  <r>
    <x v="2"/>
    <s v="IA"/>
    <x v="4"/>
    <s v="&gt;256.0000"/>
    <s v="&lt;=1.0000"/>
    <s v="&lt;=0.1200"/>
    <s v="&lt;=0.1200"/>
    <s v="&lt;=0.5000"/>
    <x v="0"/>
  </r>
  <r>
    <x v="1"/>
    <s v="IA"/>
    <x v="1"/>
    <n v="256"/>
    <s v="&lt;=1.0000"/>
    <s v="&lt;=0.1200"/>
    <s v="&lt;=0.1200"/>
    <n v="1"/>
    <x v="0"/>
  </r>
  <r>
    <x v="1"/>
    <s v="IA"/>
    <x v="2"/>
    <n v="128"/>
    <s v="&lt;=1.0000"/>
    <s v="&lt;=0.1200"/>
    <s v="&lt;=0.1200"/>
    <n v="1"/>
    <x v="0"/>
  </r>
  <r>
    <x v="1"/>
    <s v="IA"/>
    <x v="1"/>
    <s v="&gt;256.0000"/>
    <s v="&lt;=1.0000"/>
    <s v="&lt;=0.1200"/>
    <s v="&lt;=0.1200"/>
    <n v="1"/>
    <x v="0"/>
  </r>
  <r>
    <x v="1"/>
    <s v="IA"/>
    <x v="2"/>
    <s v="&gt;256.0000"/>
    <s v="&lt;=1.0000"/>
    <s v="&lt;=0.1200"/>
    <s v="&lt;=0.1200"/>
    <n v="1"/>
    <x v="0"/>
  </r>
  <r>
    <x v="1"/>
    <s v="CA"/>
    <x v="1"/>
    <s v="&gt;256.0000"/>
    <n v="2"/>
    <n v="0.25"/>
    <s v="&lt;=0.1200"/>
    <s v="&lt;=0.5000"/>
    <x v="0"/>
  </r>
  <r>
    <x v="1"/>
    <s v="CA"/>
    <x v="2"/>
    <s v="&gt;256.0000"/>
    <n v="2"/>
    <n v="0.25"/>
    <s v="&lt;=0.1200"/>
    <s v="&lt;=0.5000"/>
    <x v="0"/>
  </r>
  <r>
    <x v="2"/>
    <s v="IA"/>
    <x v="0"/>
    <s v="&gt;256.0000"/>
    <s v="&lt;=1.0000"/>
    <s v="&lt;=0.1200"/>
    <s v="&lt;=0.1200"/>
    <n v="1"/>
    <x v="0"/>
  </r>
  <r>
    <x v="2"/>
    <s v="IA"/>
    <x v="0"/>
    <s v="&lt;=32.0000"/>
    <s v="&lt;=1.0000"/>
    <s v="&lt;=0.1200"/>
    <s v="&lt;=0.1200"/>
    <n v="1"/>
    <x v="0"/>
  </r>
  <r>
    <x v="1"/>
    <s v="IA"/>
    <x v="0"/>
    <s v="&gt;256.0000"/>
    <n v="2"/>
    <s v="&lt;=0.1200"/>
    <s v="&lt;=0.1200"/>
    <s v="&lt;=0.5000"/>
    <x v="0"/>
  </r>
  <r>
    <x v="0"/>
    <s v="CA"/>
    <x v="1"/>
    <s v="&gt;256.0000"/>
    <n v="2"/>
    <n v="0.25"/>
    <s v="&lt;=0.1200"/>
    <s v="&lt;=0.5000"/>
    <x v="0"/>
  </r>
  <r>
    <x v="0"/>
    <s v="CA"/>
    <x v="2"/>
    <s v="&gt;256.0000"/>
    <n v="2"/>
    <n v="0.25"/>
    <n v="0.25"/>
    <s v="&lt;=0.5000"/>
    <x v="0"/>
  </r>
  <r>
    <x v="1"/>
    <s v="IA"/>
    <x v="0"/>
    <s v="&lt;=32.0000"/>
    <s v="&lt;=1.0000"/>
    <s v="&lt;=0.1200"/>
    <s v="&lt;=0.1200"/>
    <s v="&lt;=0.5000"/>
    <x v="0"/>
  </r>
  <r>
    <x v="1"/>
    <s v="IA"/>
    <x v="0"/>
    <s v="&lt;=32.0000"/>
    <s v="&lt;=1.0000"/>
    <s v="&lt;=0.1200"/>
    <s v="&lt;=0.1200"/>
    <n v="1"/>
    <x v="0"/>
  </r>
  <r>
    <x v="2"/>
    <s v="CA"/>
    <x v="0"/>
    <s v="&lt;=32.0000"/>
    <s v="&lt;=1.0000"/>
    <s v="&lt;=0.1200"/>
    <s v="&lt;=0.1200"/>
    <s v="&lt;=0.5000"/>
    <x v="0"/>
  </r>
  <r>
    <x v="0"/>
    <s v="IA"/>
    <x v="0"/>
    <n v="256"/>
    <s v="&lt;=1.0000"/>
    <s v="&gt;8.0000"/>
    <n v="1"/>
    <n v="1"/>
    <x v="0"/>
  </r>
  <r>
    <x v="1"/>
    <s v="IA"/>
    <x v="1"/>
    <s v="&lt;=32.0000"/>
    <s v="&lt;=1.0000"/>
    <s v="&lt;=0.1200"/>
    <s v="&lt;=0.1200"/>
    <n v="1"/>
    <x v="0"/>
  </r>
  <r>
    <x v="1"/>
    <s v="IA"/>
    <x v="2"/>
    <s v="&gt;256.0000"/>
    <s v="&lt;=1.0000"/>
    <s v="&lt;=0.1200"/>
    <s v="&lt;=0.1200"/>
    <s v="&lt;=0.5000"/>
    <x v="0"/>
  </r>
  <r>
    <x v="1"/>
    <s v="IA"/>
    <x v="1"/>
    <n v="128"/>
    <s v="&lt;=1.0000"/>
    <s v="&lt;=0.1200"/>
    <n v="0.25"/>
    <n v="1"/>
    <x v="0"/>
  </r>
  <r>
    <x v="1"/>
    <s v="IA"/>
    <x v="2"/>
    <s v="&gt;256.0000"/>
    <s v="&lt;=1.0000"/>
    <s v="&lt;=0.1200"/>
    <s v="&lt;=0.1200"/>
    <s v="&lt;=0.5000"/>
    <x v="0"/>
  </r>
  <r>
    <x v="1"/>
    <s v="CA"/>
    <x v="1"/>
    <s v="&gt;256.0000"/>
    <n v="2"/>
    <n v="0.5"/>
    <n v="0.25"/>
    <s v="&lt;=0.5000"/>
    <x v="0"/>
  </r>
  <r>
    <x v="1"/>
    <s v="CA"/>
    <x v="2"/>
    <s v="&gt;256.0000"/>
    <n v="2"/>
    <n v="0.25"/>
    <n v="0.25"/>
    <s v="&lt;=0.5000"/>
    <x v="0"/>
  </r>
  <r>
    <x v="1"/>
    <s v="IA"/>
    <x v="0"/>
    <s v="&gt;256.0000"/>
    <s v="&lt;=1.0000"/>
    <n v="0.5"/>
    <s v="&lt;=0.1200"/>
    <s v="&lt;=0.5000"/>
    <x v="0"/>
  </r>
  <r>
    <x v="2"/>
    <s v="CA"/>
    <x v="1"/>
    <s v="&gt;256.0000"/>
    <n v="2"/>
    <n v="0.5"/>
    <n v="0.25"/>
    <s v="&lt;=0.5000"/>
    <x v="0"/>
  </r>
  <r>
    <x v="2"/>
    <s v="CA"/>
    <x v="2"/>
    <s v="&gt;256.0000"/>
    <n v="2"/>
    <n v="1"/>
    <n v="0.25"/>
    <s v="&lt;=0.5000"/>
    <x v="0"/>
  </r>
  <r>
    <x v="2"/>
    <s v="CA"/>
    <x v="1"/>
    <s v="&gt;256.0000"/>
    <n v="2"/>
    <n v="0.25"/>
    <s v="&lt;=0.1200"/>
    <s v="&lt;=0.5000"/>
    <x v="0"/>
  </r>
  <r>
    <x v="2"/>
    <s v="CA"/>
    <x v="2"/>
    <s v="&gt;256.0000"/>
    <n v="2"/>
    <n v="0.5"/>
    <n v="0.25"/>
    <s v="&lt;=0.5000"/>
    <x v="0"/>
  </r>
  <r>
    <x v="2"/>
    <s v="CA"/>
    <x v="1"/>
    <n v="256"/>
    <n v="2"/>
    <s v="&lt;=0.1200"/>
    <s v="&lt;=0.1200"/>
    <s v="&lt;=0.5000"/>
    <x v="0"/>
  </r>
  <r>
    <x v="2"/>
    <s v="CA"/>
    <x v="2"/>
    <s v="&gt;256.0000"/>
    <n v="2"/>
    <n v="0.5"/>
    <s v="&lt;=0.1200"/>
    <s v="&lt;=0.5000"/>
    <x v="0"/>
  </r>
  <r>
    <x v="1"/>
    <s v="WI"/>
    <x v="0"/>
    <s v="&gt;256.0000"/>
    <s v="&lt;=1.0000"/>
    <s v="&lt;=0.1200"/>
    <s v="&lt;=0.1200"/>
    <s v="&lt;=0.5000"/>
    <x v="0"/>
  </r>
  <r>
    <x v="1"/>
    <s v="IA"/>
    <x v="0"/>
    <n v="128"/>
    <n v="2"/>
    <s v="&lt;=0.1200"/>
    <s v="&lt;=0.1200"/>
    <s v="&lt;=0.5000"/>
    <x v="0"/>
  </r>
  <r>
    <x v="1"/>
    <s v="WI"/>
    <x v="0"/>
    <s v="&lt;=32.0000"/>
    <s v="&lt;=1.0000"/>
    <n v="2"/>
    <n v="0.5"/>
    <s v="&lt;=0.5000"/>
    <x v="0"/>
  </r>
  <r>
    <x v="1"/>
    <s v="WI"/>
    <x v="0"/>
    <s v="&gt;256.0000"/>
    <n v="2"/>
    <s v="&lt;=0.1200"/>
    <s v="&lt;=0.1200"/>
    <n v="1"/>
    <x v="0"/>
  </r>
  <r>
    <x v="1"/>
    <s v="WI"/>
    <x v="0"/>
    <s v="&lt;=32.0000"/>
    <s v="&lt;=1.0000"/>
    <n v="1"/>
    <s v="&lt;=0.1200"/>
    <s v="&lt;=0.5000"/>
    <x v="0"/>
  </r>
  <r>
    <x v="1"/>
    <s v="WI"/>
    <x v="0"/>
    <s v="&gt;256.0000"/>
    <s v="&lt;=1.0000"/>
    <s v="&lt;=0.1200"/>
    <s v="&lt;=0.1200"/>
    <s v="&lt;=0.5000"/>
    <x v="0"/>
  </r>
  <r>
    <x v="0"/>
    <s v="WI"/>
    <x v="0"/>
    <s v="&gt;256.0000"/>
    <s v="&lt;=1.0000"/>
    <s v="&lt;=0.1200"/>
    <s v="&lt;=0.1200"/>
    <s v="&lt;=0.5000"/>
    <x v="0"/>
  </r>
  <r>
    <x v="0"/>
    <s v="WI"/>
    <x v="0"/>
    <s v="&gt;256.0000"/>
    <s v="&lt;=1.0000"/>
    <s v="&lt;=0.1200"/>
    <s v="&lt;=0.1200"/>
    <s v="&lt;=0.5000"/>
    <x v="0"/>
  </r>
  <r>
    <x v="0"/>
    <s v="CA"/>
    <x v="0"/>
    <s v="&lt;=32.0000"/>
    <s v="&lt;=1.0000"/>
    <s v="&lt;=0.1200"/>
    <s v="&lt;=0.1200"/>
    <n v="1"/>
    <x v="0"/>
  </r>
  <r>
    <x v="2"/>
    <s v="WI"/>
    <x v="0"/>
    <s v="&gt;256.0000"/>
    <s v="&lt;=1.0000"/>
    <s v="&lt;=0.1200"/>
    <s v="&lt;=0.1200"/>
    <s v="&lt;=0.5000"/>
    <x v="0"/>
  </r>
  <r>
    <x v="0"/>
    <s v="WI"/>
    <x v="0"/>
    <s v="&lt;=32.0000"/>
    <s v="&lt;=1.0000"/>
    <s v="&lt;=0.1200"/>
    <s v="&lt;=0.1200"/>
    <s v="&lt;=0.5000"/>
    <x v="0"/>
  </r>
  <r>
    <x v="0"/>
    <s v="WI"/>
    <x v="0"/>
    <s v="&lt;=32.0000"/>
    <s v="&lt;=1.0000"/>
    <s v="&lt;=0.1200"/>
    <s v="&lt;=0.1200"/>
    <n v="2"/>
    <x v="0"/>
  </r>
  <r>
    <x v="2"/>
    <s v="WI"/>
    <x v="0"/>
    <s v="&lt;=32.0000"/>
    <s v="&lt;=1.0000"/>
    <s v="&lt;=0.1200"/>
    <s v="&lt;=0.1200"/>
    <s v="&lt;=0.5000"/>
    <x v="0"/>
  </r>
  <r>
    <x v="2"/>
    <s v="WI"/>
    <x v="0"/>
    <s v="&lt;=32.0000"/>
    <s v="&lt;=1.0000"/>
    <s v="&lt;=0.1200"/>
    <s v="&lt;=0.1200"/>
    <s v="&lt;=0.5000"/>
    <x v="0"/>
  </r>
  <r>
    <x v="2"/>
    <s v="WI"/>
    <x v="0"/>
    <s v="&lt;=32.0000"/>
    <s v="&gt;8.0000"/>
    <s v="&lt;=0.1200"/>
    <s v="&lt;=0.1200"/>
    <s v="&lt;=0.5000"/>
    <x v="0"/>
  </r>
  <r>
    <x v="1"/>
    <s v="CA"/>
    <x v="1"/>
    <s v="&gt;256.0000"/>
    <n v="2"/>
    <n v="0.25"/>
    <n v="0.25"/>
    <s v="&lt;=0.5000"/>
    <x v="0"/>
  </r>
  <r>
    <x v="1"/>
    <s v="CA"/>
    <x v="2"/>
    <s v="&gt;256.0000"/>
    <n v="2"/>
    <n v="4"/>
    <n v="0.25"/>
    <s v="&lt;=0.5000"/>
    <x v="0"/>
  </r>
  <r>
    <x v="1"/>
    <s v="IA"/>
    <x v="0"/>
    <n v="256"/>
    <s v="&gt;8.0000"/>
    <s v="&lt;=0.1200"/>
    <s v="&lt;=0.1200"/>
    <s v="&lt;=0.5000"/>
    <x v="0"/>
  </r>
  <r>
    <x v="2"/>
    <s v="CA"/>
    <x v="0"/>
    <s v="&gt;256.0000"/>
    <s v="&lt;=1.0000"/>
    <s v="&lt;=0.1200"/>
    <s v="&lt;=0.1200"/>
    <s v="&lt;=0.5000"/>
    <x v="0"/>
  </r>
  <r>
    <x v="2"/>
    <s v="CA"/>
    <x v="0"/>
    <n v="128"/>
    <s v="&lt;=1.0000"/>
    <s v="&lt;=0.1200"/>
    <s v="&lt;=0.1200"/>
    <s v="&lt;=0.5000"/>
    <x v="0"/>
  </r>
  <r>
    <x v="2"/>
    <s v="CA"/>
    <x v="1"/>
    <s v="&gt;256.0000"/>
    <n v="8"/>
    <n v="2"/>
    <n v="0.25"/>
    <s v="&lt;=0.5000"/>
    <x v="0"/>
  </r>
  <r>
    <x v="2"/>
    <s v="CA"/>
    <x v="2"/>
    <n v="128"/>
    <n v="2"/>
    <n v="0.25"/>
    <s v="&lt;=0.1200"/>
    <s v="&lt;=0.5000"/>
    <x v="0"/>
  </r>
  <r>
    <x v="2"/>
    <s v="CA"/>
    <x v="1"/>
    <s v="&gt;256.0000"/>
    <n v="2"/>
    <s v="&lt;=0.1200"/>
    <s v="&lt;=0.1200"/>
    <s v="&lt;=0.5000"/>
    <x v="0"/>
  </r>
  <r>
    <x v="2"/>
    <s v="CA"/>
    <x v="2"/>
    <n v="128"/>
    <n v="2"/>
    <s v="&lt;=0.1200"/>
    <s v="&lt;=0.1200"/>
    <s v="&lt;=0.5000"/>
    <x v="0"/>
  </r>
  <r>
    <x v="1"/>
    <s v="CA"/>
    <x v="1"/>
    <s v="&gt;256.0000"/>
    <n v="4"/>
    <n v="1"/>
    <n v="0.5"/>
    <s v="&lt;=0.5000"/>
    <x v="0"/>
  </r>
  <r>
    <x v="1"/>
    <s v="CA"/>
    <x v="2"/>
    <s v="&gt;256.0000"/>
    <n v="2"/>
    <n v="0.5"/>
    <n v="0.25"/>
    <s v="&lt;=0.5000"/>
    <x v="0"/>
  </r>
  <r>
    <x v="2"/>
    <s v="CA"/>
    <x v="0"/>
    <s v="&lt;=32.0000"/>
    <s v="&lt;=1.0000"/>
    <s v="&lt;=0.1200"/>
    <s v="&lt;=0.1200"/>
    <s v="&lt;=0.5000"/>
    <x v="0"/>
  </r>
  <r>
    <x v="0"/>
    <s v="CA"/>
    <x v="0"/>
    <s v="&lt;=32.0000"/>
    <s v="&lt;=1.0000"/>
    <n v="0.25"/>
    <s v="&lt;=0.1200"/>
    <n v="2"/>
    <x v="0"/>
  </r>
  <r>
    <x v="1"/>
    <s v="CA"/>
    <x v="0"/>
    <s v="&gt;256.0000"/>
    <n v="2"/>
    <n v="0.5"/>
    <n v="0.25"/>
    <s v="&lt;=0.5000"/>
    <x v="0"/>
  </r>
  <r>
    <x v="0"/>
    <s v="CA"/>
    <x v="1"/>
    <n v="256"/>
    <n v="2"/>
    <s v="&lt;=0.1200"/>
    <s v="&lt;=0.1200"/>
    <s v="&lt;=0.5000"/>
    <x v="0"/>
  </r>
  <r>
    <x v="0"/>
    <s v="CA"/>
    <x v="2"/>
    <n v="256"/>
    <n v="2"/>
    <s v="&lt;=0.1200"/>
    <s v="&lt;=0.1200"/>
    <s v="&lt;=0.5000"/>
    <x v="0"/>
  </r>
  <r>
    <x v="1"/>
    <s v="CA"/>
    <x v="1"/>
    <n v="64"/>
    <n v="2"/>
    <n v="0.25"/>
    <s v="&lt;=0.1200"/>
    <s v="&lt;=0.5000"/>
    <x v="0"/>
  </r>
  <r>
    <x v="1"/>
    <s v="CA"/>
    <x v="2"/>
    <s v="&gt;256.0000"/>
    <n v="2"/>
    <s v="&lt;=0.1200"/>
    <s v="&lt;=0.1200"/>
    <s v="&lt;=0.5000"/>
    <x v="0"/>
  </r>
  <r>
    <x v="1"/>
    <s v="CA"/>
    <x v="0"/>
    <s v="&gt;256.0000"/>
    <n v="4"/>
    <s v="&lt;=0.1200"/>
    <s v="&lt;=0.1200"/>
    <s v="&lt;=0.5000"/>
    <x v="0"/>
  </r>
  <r>
    <x v="0"/>
    <s v="CA"/>
    <x v="1"/>
    <s v="&gt;256.0000"/>
    <n v="2"/>
    <n v="0.25"/>
    <s v="&lt;=0.1200"/>
    <s v="&lt;=0.5000"/>
    <x v="0"/>
  </r>
  <r>
    <x v="0"/>
    <s v="CA"/>
    <x v="2"/>
    <s v="&gt;256.0000"/>
    <n v="2"/>
    <n v="0.25"/>
    <s v="&lt;=0.1200"/>
    <s v="&lt;=0.5000"/>
    <x v="0"/>
  </r>
  <r>
    <x v="2"/>
    <s v="CA"/>
    <x v="1"/>
    <s v="&gt;256.0000"/>
    <n v="2"/>
    <n v="1"/>
    <n v="0.5"/>
    <s v="&lt;=0.5000"/>
    <x v="0"/>
  </r>
  <r>
    <x v="2"/>
    <s v="CA"/>
    <x v="2"/>
    <s v="&gt;256.0000"/>
    <n v="2"/>
    <n v="2"/>
    <n v="8"/>
    <s v="&lt;=0.5000"/>
    <x v="0"/>
  </r>
  <r>
    <x v="0"/>
    <s v="CA"/>
    <x v="0"/>
    <s v="&lt;=32.0000"/>
    <s v="&lt;=1.0000"/>
    <s v="&lt;=0.1200"/>
    <s v="&lt;=0.1200"/>
    <n v="2"/>
    <x v="0"/>
  </r>
  <r>
    <x v="0"/>
    <s v="CA"/>
    <x v="0"/>
    <n v="64"/>
    <s v="&lt;=1.0000"/>
    <s v="&lt;=0.1200"/>
    <s v="&lt;=0.1200"/>
    <s v="&lt;=0.5000"/>
    <x v="0"/>
  </r>
  <r>
    <x v="2"/>
    <s v="CA"/>
    <x v="1"/>
    <n v="256"/>
    <s v="&lt;=1.0000"/>
    <s v="&lt;=0.1200"/>
    <s v="&lt;=0.1200"/>
    <s v="&lt;=0.5000"/>
    <x v="0"/>
  </r>
  <r>
    <x v="2"/>
    <s v="CA"/>
    <x v="2"/>
    <s v="&gt;256.0000"/>
    <n v="2"/>
    <n v="0.25"/>
    <n v="0.5"/>
    <n v="1"/>
    <x v="0"/>
  </r>
  <r>
    <x v="2"/>
    <s v="CA"/>
    <x v="1"/>
    <s v="&gt;256.0000"/>
    <n v="2"/>
    <n v="2"/>
    <n v="0.25"/>
    <s v="&lt;=0.5000"/>
    <x v="0"/>
  </r>
  <r>
    <x v="2"/>
    <s v="CA"/>
    <x v="2"/>
    <s v="&gt;256.0000"/>
    <n v="2"/>
    <n v="0.25"/>
    <n v="0.25"/>
    <s v="&lt;=0.5000"/>
    <x v="0"/>
  </r>
  <r>
    <x v="0"/>
    <s v="CA"/>
    <x v="0"/>
    <s v="&gt;256.0000"/>
    <n v="2"/>
    <n v="0.25"/>
    <n v="0.25"/>
    <s v="&lt;=0.5000"/>
    <x v="0"/>
  </r>
  <r>
    <x v="0"/>
    <s v="CA"/>
    <x v="1"/>
    <s v="&gt;256.0000"/>
    <n v="2"/>
    <n v="0.25"/>
    <s v="&lt;=0.1200"/>
    <s v="&lt;=0.5000"/>
    <x v="0"/>
  </r>
  <r>
    <x v="0"/>
    <s v="CA"/>
    <x v="2"/>
    <s v="&gt;256.0000"/>
    <n v="2"/>
    <n v="1"/>
    <n v="0.5"/>
    <s v="&lt;=0.5000"/>
    <x v="0"/>
  </r>
  <r>
    <x v="1"/>
    <s v="CA"/>
    <x v="1"/>
    <s v="&lt;=32.0000"/>
    <s v="&lt;=1.0000"/>
    <n v="0.25"/>
    <n v="0.25"/>
    <s v="&lt;=0.5000"/>
    <x v="0"/>
  </r>
  <r>
    <x v="1"/>
    <s v="CA"/>
    <x v="2"/>
    <s v="&lt;=32.0000"/>
    <s v="&lt;=1.0000"/>
    <n v="0.5"/>
    <n v="0.25"/>
    <s v="&lt;=0.5000"/>
    <x v="0"/>
  </r>
  <r>
    <x v="2"/>
    <s v="CA"/>
    <x v="0"/>
    <s v="&lt;=32.0000"/>
    <s v="&lt;=1.0000"/>
    <s v="&lt;=0.1200"/>
    <s v="&lt;=0.1200"/>
    <s v="&lt;=0.5000"/>
    <x v="0"/>
  </r>
  <r>
    <x v="1"/>
    <s v="CA"/>
    <x v="1"/>
    <s v="&gt;256.0000"/>
    <n v="4"/>
    <n v="1"/>
    <n v="0.25"/>
    <s v="&lt;=0.5000"/>
    <x v="0"/>
  </r>
  <r>
    <x v="1"/>
    <s v="CA"/>
    <x v="2"/>
    <s v="&gt;256.0000"/>
    <n v="2"/>
    <n v="0.5"/>
    <n v="0.25"/>
    <s v="&lt;=0.5000"/>
    <x v="0"/>
  </r>
  <r>
    <x v="1"/>
    <s v="CA"/>
    <x v="0"/>
    <s v="&lt;=32.0000"/>
    <s v="&lt;=1.0000"/>
    <s v="&lt;=0.1200"/>
    <s v="&lt;=0.1200"/>
    <s v="&lt;=0.5000"/>
    <x v="0"/>
  </r>
  <r>
    <x v="1"/>
    <s v="CA"/>
    <x v="0"/>
    <s v="&lt;=32.0000"/>
    <s v="&lt;=1.0000"/>
    <s v="&lt;=0.1200"/>
    <s v="&lt;=0.1200"/>
    <s v="&lt;=0.5000"/>
    <x v="0"/>
  </r>
  <r>
    <x v="0"/>
    <s v="CA"/>
    <x v="0"/>
    <s v="&lt;=32.0000"/>
    <s v="&lt;=1.0000"/>
    <s v="&lt;=0.1200"/>
    <s v="&lt;=0.1200"/>
    <s v="&lt;=0.5000"/>
    <x v="0"/>
  </r>
  <r>
    <x v="0"/>
    <s v="CA"/>
    <x v="1"/>
    <s v="&lt;=32.0000"/>
    <s v="&lt;=1.0000"/>
    <s v="&lt;=0.1200"/>
    <s v="&lt;=0.1200"/>
    <n v="1"/>
    <x v="0"/>
  </r>
  <r>
    <x v="0"/>
    <s v="CA"/>
    <x v="2"/>
    <s v="&lt;=32.0000"/>
    <s v="&lt;=1.0000"/>
    <s v="&lt;=0.1200"/>
    <s v="&lt;=0.1200"/>
    <n v="1"/>
    <x v="0"/>
  </r>
  <r>
    <x v="0"/>
    <s v="CA"/>
    <x v="0"/>
    <s v="&gt;256.0000"/>
    <s v="&lt;=1.0000"/>
    <s v="&lt;=0.1200"/>
    <s v="&lt;=0.1200"/>
    <s v="&lt;=0.5000"/>
    <x v="0"/>
  </r>
  <r>
    <x v="0"/>
    <s v="CA"/>
    <x v="1"/>
    <n v="256"/>
    <n v="2"/>
    <n v="0.5"/>
    <n v="0.25"/>
    <s v="&lt;=0.5000"/>
    <x v="0"/>
  </r>
  <r>
    <x v="0"/>
    <s v="CA"/>
    <x v="2"/>
    <n v="256"/>
    <n v="2"/>
    <n v="0.5"/>
    <s v="&lt;=0.1200"/>
    <s v="&lt;=0.5000"/>
    <x v="0"/>
  </r>
  <r>
    <x v="0"/>
    <s v="CA"/>
    <x v="1"/>
    <s v="&gt;256.0000"/>
    <n v="2"/>
    <s v="&lt;=0.1200"/>
    <n v="1"/>
    <s v="&lt;=0.5000"/>
    <x v="0"/>
  </r>
  <r>
    <x v="0"/>
    <s v="CA"/>
    <x v="2"/>
    <s v="&gt;256.0000"/>
    <n v="2"/>
    <n v="0.25"/>
    <n v="0.25"/>
    <s v="&lt;=0.5000"/>
    <x v="0"/>
  </r>
  <r>
    <x v="0"/>
    <s v="CA"/>
    <x v="1"/>
    <s v="&lt;=32.0000"/>
    <s v="&lt;=1.0000"/>
    <s v="&lt;=0.1200"/>
    <s v="&lt;=0.1200"/>
    <s v="&lt;=0.5000"/>
    <x v="0"/>
  </r>
  <r>
    <x v="0"/>
    <s v="CA"/>
    <x v="2"/>
    <s v="&gt;256.0000"/>
    <n v="2"/>
    <n v="0.25"/>
    <s v="&lt;=0.1200"/>
    <s v="&lt;=0.5000"/>
    <x v="0"/>
  </r>
  <r>
    <x v="1"/>
    <s v="CA"/>
    <x v="0"/>
    <s v="&gt;256.0000"/>
    <n v="2"/>
    <n v="0.25"/>
    <s v="&lt;=0.1200"/>
    <s v="&lt;=0.5000"/>
    <x v="0"/>
  </r>
  <r>
    <x v="1"/>
    <s v="CA"/>
    <x v="1"/>
    <n v="256"/>
    <n v="2"/>
    <n v="0.5"/>
    <n v="0.25"/>
    <s v="&lt;=0.5000"/>
    <x v="0"/>
  </r>
  <r>
    <x v="1"/>
    <s v="CA"/>
    <x v="2"/>
    <s v="&gt;256.0000"/>
    <n v="2"/>
    <n v="0.25"/>
    <n v="0.25"/>
    <s v="&lt;=0.5000"/>
    <x v="0"/>
  </r>
  <r>
    <x v="1"/>
    <s v="CA"/>
    <x v="1"/>
    <s v="&gt;256.0000"/>
    <n v="2"/>
    <n v="1"/>
    <s v="&lt;=0.1200"/>
    <s v="&lt;=0.5000"/>
    <x v="0"/>
  </r>
  <r>
    <x v="1"/>
    <s v="CA"/>
    <x v="2"/>
    <s v="&gt;256.0000"/>
    <n v="2"/>
    <n v="0.25"/>
    <s v="&lt;=0.1200"/>
    <s v="&lt;=0.5000"/>
    <x v="0"/>
  </r>
  <r>
    <x v="0"/>
    <s v="CA"/>
    <x v="1"/>
    <s v="&gt;256.0000"/>
    <n v="2"/>
    <n v="0.5"/>
    <s v="&lt;=0.1200"/>
    <s v="&lt;=0.5000"/>
    <x v="0"/>
  </r>
  <r>
    <x v="0"/>
    <s v="CA"/>
    <x v="2"/>
    <s v="&gt;256.0000"/>
    <n v="2"/>
    <n v="0.5"/>
    <n v="0.25"/>
    <s v="&lt;=0.5000"/>
    <x v="0"/>
  </r>
  <r>
    <x v="2"/>
    <s v="CA"/>
    <x v="1"/>
    <s v="&gt;256.0000"/>
    <n v="2"/>
    <n v="0.5"/>
    <s v="&lt;=0.1200"/>
    <s v="&lt;=0.5000"/>
    <x v="0"/>
  </r>
  <r>
    <x v="2"/>
    <s v="CA"/>
    <x v="2"/>
    <n v="128"/>
    <n v="2"/>
    <s v="&lt;=0.1200"/>
    <s v="&lt;=0.1200"/>
    <s v="&lt;=0.5000"/>
    <x v="0"/>
  </r>
  <r>
    <x v="2"/>
    <s v="CA"/>
    <x v="0"/>
    <s v="&lt;=32.0000"/>
    <s v="&lt;=1.0000"/>
    <s v="&lt;=0.1200"/>
    <s v="&lt;=0.1200"/>
    <s v="&lt;=0.5000"/>
    <x v="0"/>
  </r>
  <r>
    <x v="2"/>
    <s v="CA"/>
    <x v="1"/>
    <s v="&gt;256.0000"/>
    <n v="2"/>
    <n v="0.25"/>
    <s v="&lt;=0.1200"/>
    <s v="&lt;=0.5000"/>
    <x v="0"/>
  </r>
  <r>
    <x v="2"/>
    <s v="CA"/>
    <x v="2"/>
    <s v="&gt;256.0000"/>
    <n v="2"/>
    <s v="&lt;=0.1200"/>
    <s v="&lt;=0.1200"/>
    <s v="&lt;=0.5000"/>
    <x v="0"/>
  </r>
  <r>
    <x v="2"/>
    <s v="CA"/>
    <x v="1"/>
    <s v="&gt;256.0000"/>
    <n v="2"/>
    <s v="&lt;=0.1200"/>
    <s v="&lt;=0.1200"/>
    <s v="&lt;=0.5000"/>
    <x v="0"/>
  </r>
  <r>
    <x v="2"/>
    <s v="CA"/>
    <x v="2"/>
    <s v="&gt;256.0000"/>
    <n v="2"/>
    <n v="0.25"/>
    <s v="&lt;=0.1200"/>
    <s v="&lt;=0.5000"/>
    <x v="0"/>
  </r>
  <r>
    <x v="1"/>
    <s v="CA"/>
    <x v="0"/>
    <s v="&gt;256.0000"/>
    <n v="2"/>
    <s v="&lt;=0.1200"/>
    <n v="0.25"/>
    <s v="&lt;=0.5000"/>
    <x v="0"/>
  </r>
  <r>
    <x v="1"/>
    <s v="CA"/>
    <x v="0"/>
    <s v="&gt;256.0000"/>
    <n v="2"/>
    <n v="0.25"/>
    <s v="&lt;=0.1200"/>
    <s v="&lt;=0.5000"/>
    <x v="0"/>
  </r>
  <r>
    <x v="1"/>
    <s v="CA"/>
    <x v="0"/>
    <s v="&lt;=32.0000"/>
    <s v="&lt;=1.0000"/>
    <s v="&lt;=0.1200"/>
    <s v="&lt;=0.1200"/>
    <n v="1"/>
    <x v="0"/>
  </r>
  <r>
    <x v="1"/>
    <s v="CA"/>
    <x v="0"/>
    <s v="&lt;=32.0000"/>
    <s v="&lt;=1.0000"/>
    <s v="&lt;=0.1200"/>
    <s v="&lt;=0.1200"/>
    <n v="1"/>
    <x v="0"/>
  </r>
  <r>
    <x v="0"/>
    <s v="CA"/>
    <x v="0"/>
    <s v="&lt;=32.0000"/>
    <s v="&lt;=1.0000"/>
    <s v="&lt;=0.1200"/>
    <s v="&lt;=0.1200"/>
    <s v="&lt;=0.5000"/>
    <x v="0"/>
  </r>
  <r>
    <x v="0"/>
    <s v="CA"/>
    <x v="0"/>
    <s v="&lt;=32.0000"/>
    <s v="&lt;=1.0000"/>
    <s v="&lt;=0.1200"/>
    <s v="&lt;=0.1200"/>
    <s v="&lt;=0.5000"/>
    <x v="0"/>
  </r>
  <r>
    <x v="0"/>
    <s v="CA"/>
    <x v="0"/>
    <s v="&lt;=32.0000"/>
    <s v="&lt;=1.0000"/>
    <s v="&lt;=0.1200"/>
    <s v="&lt;=0.1200"/>
    <s v="&lt;=0.5000"/>
    <x v="0"/>
  </r>
  <r>
    <x v="1"/>
    <s v="CA"/>
    <x v="1"/>
    <s v="&gt;256.0000"/>
    <n v="2"/>
    <n v="0.25"/>
    <s v="&lt;=0.1200"/>
    <s v="&lt;=0.5000"/>
    <x v="0"/>
  </r>
  <r>
    <x v="1"/>
    <s v="CA"/>
    <x v="2"/>
    <s v="&gt;256.0000"/>
    <n v="2"/>
    <n v="0.25"/>
    <s v="&lt;=0.1200"/>
    <s v="&lt;=0.5000"/>
    <x v="0"/>
  </r>
  <r>
    <x v="2"/>
    <s v="WI"/>
    <x v="0"/>
    <s v="&gt;256.0000"/>
    <s v="&gt;8.0000"/>
    <s v="&lt;=0.1200"/>
    <s v="&lt;=0.1200"/>
    <n v="1"/>
    <x v="0"/>
  </r>
  <r>
    <x v="0"/>
    <s v="WI"/>
    <x v="0"/>
    <n v="128"/>
    <s v="&gt;8.0000"/>
    <n v="8"/>
    <n v="2"/>
    <s v="&lt;=0.5000"/>
    <x v="0"/>
  </r>
  <r>
    <x v="1"/>
    <s v="WI"/>
    <x v="1"/>
    <s v="&lt;=32.0000"/>
    <s v="&lt;=1.0000"/>
    <s v="&lt;=0.1200"/>
    <s v="&lt;=0.1200"/>
    <s v="&lt;=0.5000"/>
    <x v="0"/>
  </r>
  <r>
    <x v="1"/>
    <s v="WI"/>
    <x v="2"/>
    <s v="&lt;=32.0000"/>
    <s v="&lt;=1.0000"/>
    <s v="&lt;=0.1200"/>
    <s v="&lt;=0.1200"/>
    <s v="&lt;=0.5000"/>
    <x v="0"/>
  </r>
  <r>
    <x v="1"/>
    <s v="WI"/>
    <x v="0"/>
    <s v="&lt;=32.0000"/>
    <s v="&lt;=1.0000"/>
    <s v="&lt;=0.1200"/>
    <s v="&lt;=0.1200"/>
    <s v="&lt;=0.5000"/>
    <x v="0"/>
  </r>
  <r>
    <x v="1"/>
    <s v="WI"/>
    <x v="0"/>
    <s v="&lt;=32.0000"/>
    <s v="&lt;=1.0000"/>
    <s v="&lt;=0.1200"/>
    <s v="&lt;=0.1200"/>
    <s v="&lt;=0.5000"/>
    <x v="0"/>
  </r>
  <r>
    <x v="1"/>
    <s v="WI"/>
    <x v="0"/>
    <n v="256"/>
    <s v="&lt;=1.0000"/>
    <s v="&lt;=0.1200"/>
    <s v="&lt;=0.1200"/>
    <s v="&lt;=0.5000"/>
    <x v="0"/>
  </r>
  <r>
    <x v="1"/>
    <s v="WI"/>
    <x v="1"/>
    <s v="&lt;=32.0000"/>
    <s v="&lt;=1.0000"/>
    <s v="&lt;=0.1200"/>
    <s v="&lt;=0.1200"/>
    <s v="&lt;=0.5000"/>
    <x v="0"/>
  </r>
  <r>
    <x v="1"/>
    <s v="WI"/>
    <x v="2"/>
    <s v="&gt;256.0000"/>
    <s v="&lt;=1.0000"/>
    <s v="&lt;=0.1200"/>
    <s v="&lt;=0.1200"/>
    <s v="&lt;=0.5000"/>
    <x v="0"/>
  </r>
  <r>
    <x v="2"/>
    <s v="CA"/>
    <x v="0"/>
    <s v="&lt;=32.0000"/>
    <s v="&lt;=1.0000"/>
    <s v="&lt;=0.1200"/>
    <s v="&lt;=0.1200"/>
    <s v="&lt;=0.5000"/>
    <x v="0"/>
  </r>
  <r>
    <x v="1"/>
    <s v="WI"/>
    <x v="1"/>
    <n v="256"/>
    <s v="&lt;=1.0000"/>
    <s v="&lt;=0.1200"/>
    <s v="&lt;=0.1200"/>
    <s v="&lt;=0.5000"/>
    <x v="0"/>
  </r>
  <r>
    <x v="1"/>
    <s v="WI"/>
    <x v="2"/>
    <s v="&lt;=32.0000"/>
    <s v="&gt;8.0000"/>
    <s v="&lt;=0.1200"/>
    <s v="&lt;=0.1200"/>
    <n v="1"/>
    <x v="0"/>
  </r>
  <r>
    <x v="0"/>
    <s v="CA"/>
    <x v="0"/>
    <s v="&lt;=32.0000"/>
    <s v="&lt;=1.0000"/>
    <s v="&lt;=0.1200"/>
    <s v="&lt;=0.1200"/>
    <s v="&lt;=0.5000"/>
    <x v="0"/>
  </r>
  <r>
    <x v="2"/>
    <s v="CA"/>
    <x v="0"/>
    <s v="&gt;256.0000"/>
    <s v="&lt;=1.0000"/>
    <s v="&lt;=0.1200"/>
    <s v="&lt;=0.1200"/>
    <s v="&lt;=0.5000"/>
    <x v="0"/>
  </r>
  <r>
    <x v="2"/>
    <s v="CA"/>
    <x v="1"/>
    <s v="&lt;=32.0000"/>
    <s v="&gt;8.0000"/>
    <s v="&lt;=0.1200"/>
    <s v="&lt;=0.1200"/>
    <s v="&lt;=0.5000"/>
    <x v="0"/>
  </r>
  <r>
    <x v="2"/>
    <s v="CA"/>
    <x v="2"/>
    <n v="64"/>
    <s v="&lt;=1.0000"/>
    <s v="&lt;=0.1200"/>
    <s v="&lt;=0.1200"/>
    <s v="&lt;=0.5000"/>
    <x v="0"/>
  </r>
  <r>
    <x v="1"/>
    <s v="CA"/>
    <x v="1"/>
    <s v="&gt;256.0000"/>
    <n v="2"/>
    <n v="0.5"/>
    <s v="&lt;=0.1200"/>
    <s v="&lt;=0.5000"/>
    <x v="0"/>
  </r>
  <r>
    <x v="1"/>
    <s v="CA"/>
    <x v="2"/>
    <s v="&gt;256.0000"/>
    <n v="2"/>
    <n v="0.25"/>
    <s v="&lt;=0.1200"/>
    <s v="&lt;=0.5000"/>
    <x v="0"/>
  </r>
  <r>
    <x v="2"/>
    <s v="CA"/>
    <x v="0"/>
    <s v="&gt;256.0000"/>
    <s v="&lt;=1.0000"/>
    <s v="&lt;=0.1200"/>
    <s v="&lt;=0.1200"/>
    <s v="&lt;=0.5000"/>
    <x v="0"/>
  </r>
  <r>
    <x v="0"/>
    <s v="CA"/>
    <x v="0"/>
    <s v="&lt;=32.0000"/>
    <s v="&lt;=1.0000"/>
    <s v="&lt;=0.1200"/>
    <s v="&lt;=0.1200"/>
    <s v="&lt;=0.5000"/>
    <x v="0"/>
  </r>
  <r>
    <x v="0"/>
    <s v="CA"/>
    <x v="0"/>
    <n v="256"/>
    <s v="&lt;=1.0000"/>
    <s v="&lt;=0.1200"/>
    <s v="&lt;=0.1200"/>
    <s v="&lt;=0.5000"/>
    <x v="0"/>
  </r>
  <r>
    <x v="0"/>
    <s v="CA"/>
    <x v="0"/>
    <s v="&gt;256.0000"/>
    <n v="2"/>
    <s v="&lt;=0.1200"/>
    <s v="&lt;=0.1200"/>
    <s v="&lt;=0.5000"/>
    <x v="0"/>
  </r>
  <r>
    <x v="0"/>
    <s v="IA"/>
    <x v="0"/>
    <s v="&lt;=32.0000"/>
    <s v="&lt;=1.0000"/>
    <s v="&lt;=0.1200"/>
    <s v="&lt;=0.1200"/>
    <n v="1"/>
    <x v="0"/>
  </r>
  <r>
    <x v="0"/>
    <s v="WI"/>
    <x v="1"/>
    <s v="&gt;256.0000"/>
    <s v="&lt;=1.0000"/>
    <s v="&lt;=0.1200"/>
    <s v="&lt;=0.1200"/>
    <n v="1"/>
    <x v="0"/>
  </r>
  <r>
    <x v="0"/>
    <s v="WI"/>
    <x v="2"/>
    <s v="&gt;256.0000"/>
    <s v="&lt;=1.0000"/>
    <s v="&lt;=0.1200"/>
    <s v="&lt;=0.1200"/>
    <n v="1"/>
    <x v="0"/>
  </r>
  <r>
    <x v="0"/>
    <s v="WI"/>
    <x v="0"/>
    <s v="&gt;256.0000"/>
    <s v="&lt;=1.0000"/>
    <s v="&lt;=0.1200"/>
    <s v="&lt;=0.1200"/>
    <s v="&lt;=0.5000"/>
    <x v="0"/>
  </r>
  <r>
    <x v="1"/>
    <s v="WI"/>
    <x v="0"/>
    <s v="&lt;=32.0000"/>
    <s v="&lt;=1.0000"/>
    <s v="&lt;=0.1200"/>
    <s v="&lt;=0.1200"/>
    <s v="&lt;=0.5000"/>
    <x v="0"/>
  </r>
  <r>
    <x v="1"/>
    <s v="WI"/>
    <x v="0"/>
    <s v="&lt;=32.0000"/>
    <s v="&lt;=1.0000"/>
    <n v="2"/>
    <n v="0.25"/>
    <s v="&lt;=0.5000"/>
    <x v="0"/>
  </r>
  <r>
    <x v="1"/>
    <s v="WI"/>
    <x v="1"/>
    <s v="&gt;256.0000"/>
    <s v="&lt;=1.0000"/>
    <s v="&lt;=0.1200"/>
    <s v="&lt;=0.1200"/>
    <s v="&lt;=0.5000"/>
    <x v="0"/>
  </r>
  <r>
    <x v="1"/>
    <s v="WI"/>
    <x v="2"/>
    <s v="&lt;=32.0000"/>
    <s v="&lt;=1.0000"/>
    <s v="&lt;=0.1200"/>
    <s v="&lt;=0.1200"/>
    <s v="&lt;=0.5000"/>
    <x v="0"/>
  </r>
  <r>
    <x v="1"/>
    <s v="WI"/>
    <x v="1"/>
    <s v="&lt;=32.0000"/>
    <s v="&lt;=1.0000"/>
    <s v="&lt;=0.1200"/>
    <s v="&lt;=0.1200"/>
    <s v="&lt;=0.5000"/>
    <x v="0"/>
  </r>
  <r>
    <x v="1"/>
    <s v="WI"/>
    <x v="2"/>
    <s v="&gt;256.0000"/>
    <s v="&lt;=1.0000"/>
    <s v="&lt;=0.1200"/>
    <s v="&lt;=0.1200"/>
    <s v="&lt;=0.5000"/>
    <x v="0"/>
  </r>
  <r>
    <x v="2"/>
    <s v="IA"/>
    <x v="0"/>
    <s v="&lt;=32.0000"/>
    <s v="&lt;=1.0000"/>
    <n v="1"/>
    <n v="0.25"/>
    <s v="&lt;=0.5000"/>
    <x v="0"/>
  </r>
  <r>
    <x v="2"/>
    <s v="IA"/>
    <x v="0"/>
    <s v="&lt;=32.0000"/>
    <s v="&gt;8.0000"/>
    <s v="&lt;=0.1200"/>
    <s v="&lt;=0.1200"/>
    <n v="1"/>
    <x v="0"/>
  </r>
  <r>
    <x v="1"/>
    <s v="IA"/>
    <x v="1"/>
    <s v="&gt;256.0000"/>
    <n v="2"/>
    <s v="&lt;=0.1200"/>
    <s v="&lt;=0.1200"/>
    <s v="&lt;=0.5000"/>
    <x v="0"/>
  </r>
  <r>
    <x v="1"/>
    <s v="IA"/>
    <x v="2"/>
    <s v="&lt;=32.0000"/>
    <s v="&lt;=1.0000"/>
    <s v="&lt;=0.1200"/>
    <s v="&lt;=0.1200"/>
    <s v="&lt;=0.5000"/>
    <x v="0"/>
  </r>
  <r>
    <x v="1"/>
    <s v="IA"/>
    <x v="0"/>
    <s v="&gt;256.0000"/>
    <s v="&lt;=1.0000"/>
    <s v="&lt;=0.1200"/>
    <s v="&lt;=0.1200"/>
    <n v="1"/>
    <x v="0"/>
  </r>
  <r>
    <x v="2"/>
    <s v="CA"/>
    <x v="0"/>
    <s v="&lt;=32.0000"/>
    <s v="&lt;=1.0000"/>
    <s v="&lt;=0.1200"/>
    <s v="&lt;=0.1200"/>
    <s v="&lt;=0.5000"/>
    <x v="0"/>
  </r>
  <r>
    <x v="0"/>
    <s v="IA"/>
    <x v="0"/>
    <n v="256"/>
    <s v="&lt;=1.0000"/>
    <s v="&lt;=0.1200"/>
    <n v="0.5"/>
    <n v="1"/>
    <x v="0"/>
  </r>
  <r>
    <x v="3"/>
    <m/>
    <x v="4"/>
    <m/>
    <m/>
    <m/>
    <m/>
    <m/>
    <x v="2"/>
  </r>
  <r>
    <x v="3"/>
    <m/>
    <x v="4"/>
    <m/>
    <m/>
    <m/>
    <m/>
    <m/>
    <x v="2"/>
  </r>
  <r>
    <x v="3"/>
    <m/>
    <x v="4"/>
    <m/>
    <m/>
    <m/>
    <m/>
    <m/>
    <x v="2"/>
  </r>
  <r>
    <x v="3"/>
    <m/>
    <x v="4"/>
    <m/>
    <m/>
    <m/>
    <m/>
    <m/>
    <x v="2"/>
  </r>
  <r>
    <x v="3"/>
    <m/>
    <x v="4"/>
    <m/>
    <m/>
    <m/>
    <m/>
    <m/>
    <x v="2"/>
  </r>
  <r>
    <x v="3"/>
    <m/>
    <x v="4"/>
    <m/>
    <m/>
    <s v="Sum of genes"/>
    <m/>
    <m/>
    <x v="2"/>
  </r>
  <r>
    <x v="3"/>
    <m/>
    <x v="4"/>
    <m/>
    <m/>
    <m/>
    <m/>
    <m/>
    <x v="2"/>
  </r>
  <r>
    <x v="3"/>
    <m/>
    <x v="4"/>
    <m/>
    <m/>
    <m/>
    <m/>
    <m/>
    <x v="2"/>
  </r>
</pivotCacheRecords>
</file>

<file path=xl/pivotCache/pivotCacheRecords1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1">
  <r>
    <x v="0"/>
    <s v="CA"/>
    <x v="0"/>
    <s v="&gt;256.0000"/>
    <n v="2"/>
    <s v="&lt;=0.1200"/>
    <s v="&lt;=0.1200"/>
    <s v="&lt;=0.5000"/>
    <s v="&lt;=2.0000"/>
    <x v="0"/>
  </r>
  <r>
    <x v="0"/>
    <s v="CA"/>
    <x v="1"/>
    <n v="128"/>
    <s v="&lt;=1.0000"/>
    <n v="0.25"/>
    <s v="&lt;=0.1200"/>
    <s v="&lt;=0.5000"/>
    <s v="&lt;=2.0000"/>
    <x v="0"/>
  </r>
  <r>
    <x v="0"/>
    <s v="CA"/>
    <x v="2"/>
    <s v="&gt;256.0000"/>
    <n v="2"/>
    <n v="0.25"/>
    <s v="&lt;=0.1200"/>
    <s v="&lt;=0.5000"/>
    <s v="&lt;=2.0000"/>
    <x v="0"/>
  </r>
  <r>
    <x v="1"/>
    <s v="CA"/>
    <x v="3"/>
    <s v="&gt;256.0000"/>
    <n v="2"/>
    <s v="&lt;=0.1200"/>
    <n v="0.25"/>
    <s v="&lt;=0.5000"/>
    <s v="&lt;=2.0000"/>
    <x v="0"/>
  </r>
  <r>
    <x v="1"/>
    <s v="CA"/>
    <x v="0"/>
    <s v="&gt;256.0000"/>
    <n v="2"/>
    <n v="0.25"/>
    <s v="&lt;=0.1200"/>
    <s v="&lt;=0.5000"/>
    <s v="&lt;=2.0000"/>
    <x v="0"/>
  </r>
  <r>
    <x v="2"/>
    <s v="CA"/>
    <x v="0"/>
    <s v="&lt;=32.0000"/>
    <s v="&lt;=1.0000"/>
    <s v="&lt;=0.1200"/>
    <s v="&lt;=0.1200"/>
    <s v="&lt;=0.5000"/>
    <s v="&lt;=2.0000"/>
    <x v="1"/>
  </r>
  <r>
    <x v="2"/>
    <s v="CA"/>
    <x v="0"/>
    <s v="&lt;=32.0000"/>
    <s v="&lt;=1.0000"/>
    <s v="&lt;=0.1200"/>
    <s v="&lt;=0.1200"/>
    <s v="&lt;=0.5000"/>
    <s v="&lt;=2.0000"/>
    <x v="2"/>
  </r>
  <r>
    <x v="2"/>
    <s v="IA"/>
    <x v="0"/>
    <n v="64"/>
    <s v="&lt;=1.0000"/>
    <s v="&lt;=0.1200"/>
    <s v="&lt;=0.1200"/>
    <s v="&lt;=0.5000"/>
    <s v="&lt;=2.0000"/>
    <x v="0"/>
  </r>
  <r>
    <x v="2"/>
    <s v="IA"/>
    <x v="0"/>
    <s v="&lt;=32.0000"/>
    <n v="4"/>
    <s v="&lt;=0.1200"/>
    <s v="&lt;=0.1200"/>
    <s v="&lt;=0.5000"/>
    <s v="&lt;=2.0000"/>
    <x v="3"/>
  </r>
  <r>
    <x v="2"/>
    <s v="CA"/>
    <x v="0"/>
    <s v="&lt;=32.0000"/>
    <s v="&lt;=1.0000"/>
    <s v="&lt;=0.1200"/>
    <s v="&lt;=0.1200"/>
    <n v="1"/>
    <s v="&lt;=2.0000"/>
    <x v="0"/>
  </r>
  <r>
    <x v="2"/>
    <s v="CA"/>
    <x v="0"/>
    <s v="&lt;=32.0000"/>
    <s v="&lt;=1.0000"/>
    <s v="&lt;=0.1200"/>
    <s v="&lt;=0.1200"/>
    <s v="&lt;=0.5000"/>
    <s v="&lt;=2.0000"/>
    <x v="0"/>
  </r>
  <r>
    <x v="1"/>
    <s v="CA"/>
    <x v="1"/>
    <s v="&gt;256.0000"/>
    <n v="2"/>
    <n v="0.25"/>
    <s v="&lt;=0.1200"/>
    <s v="&lt;=0.5000"/>
    <s v="&lt;=2.0000"/>
    <x v="0"/>
  </r>
  <r>
    <x v="1"/>
    <s v="CA"/>
    <x v="2"/>
    <s v="&gt;256.0000"/>
    <n v="2"/>
    <s v="&lt;=0.1200"/>
    <s v="&lt;=0.1200"/>
    <s v="&lt;=0.5000"/>
    <s v="&lt;=2.0000"/>
    <x v="0"/>
  </r>
  <r>
    <x v="1"/>
    <s v="IA"/>
    <x v="0"/>
    <s v="&gt;256.0000"/>
    <s v="&lt;=1.0000"/>
    <s v="&lt;=0.1200"/>
    <s v="&lt;=0.1200"/>
    <n v="1"/>
    <s v="&lt;=2.0000"/>
    <x v="0"/>
  </r>
  <r>
    <x v="2"/>
    <s v="WI"/>
    <x v="0"/>
    <s v="&gt;256.0000"/>
    <s v="&lt;=1.0000"/>
    <s v="&lt;=0.1200"/>
    <s v="&lt;=0.1200"/>
    <s v="&lt;=0.5000"/>
    <s v="&lt;=2.0000"/>
    <x v="0"/>
  </r>
  <r>
    <x v="2"/>
    <s v="WI"/>
    <x v="0"/>
    <s v="&gt;256.0000"/>
    <n v="2"/>
    <s v="&lt;=0.1200"/>
    <s v="&lt;=0.1200"/>
    <s v="&lt;=0.5000"/>
    <s v="&lt;=2.0000"/>
    <x v="0"/>
  </r>
  <r>
    <x v="0"/>
    <s v="WI"/>
    <x v="0"/>
    <s v="&gt;256.0000"/>
    <s v="&gt;8.0000"/>
    <n v="2"/>
    <n v="0.5"/>
    <s v="&gt;4.0000"/>
    <n v="16"/>
    <x v="3"/>
  </r>
  <r>
    <x v="1"/>
    <s v="WI"/>
    <x v="0"/>
    <s v="&gt;256.0000"/>
    <s v="&lt;=1.0000"/>
    <s v="&lt;=0.1200"/>
    <s v="&lt;=0.1200"/>
    <s v="&lt;=0.5000"/>
    <s v="&lt;=2.0000"/>
    <x v="0"/>
  </r>
  <r>
    <x v="1"/>
    <s v="WI"/>
    <x v="0"/>
    <s v="&gt;256.0000"/>
    <s v="&lt;=1.0000"/>
    <n v="8"/>
    <s v="&lt;=0.1200"/>
    <s v="&lt;=0.5000"/>
    <s v="&lt;=2.0000"/>
    <x v="0"/>
  </r>
  <r>
    <x v="1"/>
    <s v="WI"/>
    <x v="0"/>
    <s v="&gt;256.0000"/>
    <s v="&lt;=1.0000"/>
    <s v="&lt;=0.1200"/>
    <s v="&lt;=0.1200"/>
    <s v="&lt;=0.5000"/>
    <s v="&lt;=2.0000"/>
    <x v="4"/>
  </r>
  <r>
    <x v="1"/>
    <s v="WI"/>
    <x v="0"/>
    <s v="&lt;=32.0000"/>
    <s v="&lt;=1.0000"/>
    <s v="&lt;=0.1200"/>
    <s v="&lt;=0.1200"/>
    <s v="&lt;=0.5000"/>
    <s v="&lt;=2.0000"/>
    <x v="0"/>
  </r>
  <r>
    <x v="2"/>
    <s v="WI"/>
    <x v="0"/>
    <s v="&gt;256.0000"/>
    <s v="&gt;8.0000"/>
    <n v="1"/>
    <n v="1"/>
    <n v="1"/>
    <s v="&lt;=2.0000"/>
    <x v="1"/>
  </r>
  <r>
    <x v="0"/>
    <s v="IA"/>
    <x v="0"/>
    <s v="&lt;=32.0000"/>
    <s v="&lt;=1.0000"/>
    <s v="&lt;=0.1200"/>
    <s v="&lt;=0.1200"/>
    <n v="1"/>
    <s v="&lt;=2.0000"/>
    <x v="0"/>
  </r>
  <r>
    <x v="2"/>
    <s v="WI"/>
    <x v="0"/>
    <s v="&lt;=32.0000"/>
    <s v="&lt;=1.0000"/>
    <s v="&lt;=0.1200"/>
    <s v="&lt;=0.1200"/>
    <s v="&lt;=0.5000"/>
    <s v="&lt;=2.0000"/>
    <x v="0"/>
  </r>
  <r>
    <x v="0"/>
    <s v="IA"/>
    <x v="0"/>
    <s v="&gt;256.0000"/>
    <s v="&lt;=1.0000"/>
    <s v="&lt;=0.1200"/>
    <s v="&lt;=0.1200"/>
    <s v="&lt;=0.5000"/>
    <s v="&lt;=2.0000"/>
    <x v="0"/>
  </r>
  <r>
    <x v="0"/>
    <s v="IA"/>
    <x v="0"/>
    <s v="&lt;=32.0000"/>
    <s v="&lt;=1.0000"/>
    <s v="&lt;=0.1200"/>
    <s v="&lt;=0.1200"/>
    <n v="1"/>
    <s v="&lt;=2.0000"/>
    <x v="0"/>
  </r>
  <r>
    <x v="2"/>
    <s v="IA"/>
    <x v="1"/>
    <s v="&lt;=32.0000"/>
    <s v="&lt;=1.0000"/>
    <s v="&lt;=0.1200"/>
    <s v="&lt;=0.1200"/>
    <s v="&lt;=0.5000"/>
    <s v="&lt;=2.0000"/>
    <x v="0"/>
  </r>
  <r>
    <x v="2"/>
    <s v="IA"/>
    <x v="2"/>
    <s v="&gt;256.0000"/>
    <s v="&lt;=1.0000"/>
    <s v="&lt;=0.1200"/>
    <s v="&lt;=0.1200"/>
    <s v="&lt;=0.5000"/>
    <s v="&lt;=2.0000"/>
    <x v="0"/>
  </r>
  <r>
    <x v="0"/>
    <s v="IA"/>
    <x v="0"/>
    <s v="&gt;256.0000"/>
    <s v="&lt;=1.0000"/>
    <s v="&lt;=0.1200"/>
    <s v="&lt;=0.1200"/>
    <s v="&lt;=0.5000"/>
    <s v="&lt;=2.0000"/>
    <x v="0"/>
  </r>
  <r>
    <x v="0"/>
    <s v="IA"/>
    <x v="0"/>
    <s v="&gt;256.0000"/>
    <s v="&lt;=1.0000"/>
    <s v="&lt;=0.1200"/>
    <s v="&lt;=0.1200"/>
    <s v="&lt;=0.5000"/>
    <s v="&lt;=2.0000"/>
    <x v="0"/>
  </r>
  <r>
    <x v="2"/>
    <s v="IA"/>
    <x v="0"/>
    <s v="&gt;256.0000"/>
    <s v="&lt;=1.0000"/>
    <s v="&lt;=0.1200"/>
    <s v="&lt;=0.1200"/>
    <s v="&lt;=0.5000"/>
    <s v="&lt;=2.0000"/>
    <x v="0"/>
  </r>
  <r>
    <x v="0"/>
    <s v="CA"/>
    <x v="0"/>
    <s v="&lt;=32.0000"/>
    <s v="&lt;=1.0000"/>
    <s v="&lt;=0.1200"/>
    <s v="&lt;=0.1200"/>
    <s v="&lt;=0.5000"/>
    <s v="&lt;=2.0000"/>
    <x v="2"/>
  </r>
  <r>
    <x v="2"/>
    <s v="IA"/>
    <x v="0"/>
    <s v="&gt;256.0000"/>
    <n v="4"/>
    <n v="0.25"/>
    <s v="&lt;=0.1200"/>
    <s v="&lt;=0.5000"/>
    <s v="&lt;=2.0000"/>
    <x v="0"/>
  </r>
  <r>
    <x v="0"/>
    <s v="CA"/>
    <x v="1"/>
    <s v="&gt;256.0000"/>
    <n v="2"/>
    <n v="0.25"/>
    <s v="&lt;=0.1200"/>
    <s v="&lt;=0.5000"/>
    <s v="&lt;=2.0000"/>
    <x v="0"/>
  </r>
  <r>
    <x v="0"/>
    <s v="CA"/>
    <x v="2"/>
    <s v="&gt;256.0000"/>
    <n v="2"/>
    <n v="0.25"/>
    <s v="&lt;=0.1200"/>
    <s v="&lt;=0.5000"/>
    <s v="&lt;=2.0000"/>
    <x v="0"/>
  </r>
  <r>
    <x v="1"/>
    <s v="IA"/>
    <x v="0"/>
    <s v="&lt;=32.0000"/>
    <s v="&lt;=1.0000"/>
    <s v="&lt;=0.1200"/>
    <s v="&lt;=0.1200"/>
    <s v="&lt;=0.5000"/>
    <s v="&lt;=2.0000"/>
    <x v="0"/>
  </r>
  <r>
    <x v="2"/>
    <s v="CA"/>
    <x v="0"/>
    <s v="&gt;256.0000"/>
    <s v="&lt;=1.0000"/>
    <s v="&lt;=0.1200"/>
    <s v="&lt;=0.1200"/>
    <n v="1"/>
    <s v="&lt;=2.0000"/>
    <x v="0"/>
  </r>
  <r>
    <x v="1"/>
    <s v="IA"/>
    <x v="0"/>
    <s v="&lt;=32.0000"/>
    <s v="&lt;=1.0000"/>
    <s v="&lt;=0.1200"/>
    <s v="&lt;=0.1200"/>
    <s v="&lt;=0.5000"/>
    <s v="&lt;=2.0000"/>
    <x v="4"/>
  </r>
  <r>
    <x v="1"/>
    <s v="IA"/>
    <x v="0"/>
    <s v="&lt;=32.0000"/>
    <s v="&lt;=1.0000"/>
    <s v="&lt;=0.1200"/>
    <s v="&lt;=0.1200"/>
    <n v="2"/>
    <s v="&lt;=2.0000"/>
    <x v="0"/>
  </r>
  <r>
    <x v="0"/>
    <s v="CA"/>
    <x v="0"/>
    <s v="&lt;=32.0000"/>
    <s v="&lt;=1.0000"/>
    <s v="&lt;=0.1200"/>
    <s v="&lt;=0.1200"/>
    <n v="1"/>
    <s v="&lt;=2.0000"/>
    <x v="0"/>
  </r>
  <r>
    <x v="2"/>
    <s v="IA"/>
    <x v="0"/>
    <s v="&gt;256.0000"/>
    <n v="2"/>
    <n v="0.25"/>
    <n v="0.5"/>
    <n v="1"/>
    <s v="&lt;=2.0000"/>
    <x v="0"/>
  </r>
  <r>
    <x v="2"/>
    <s v="IA"/>
    <x v="0"/>
    <s v="&lt;=32.0000"/>
    <s v="&lt;=1.0000"/>
    <s v="&lt;=0.1200"/>
    <s v="&lt;=0.1200"/>
    <s v="&lt;=0.5000"/>
    <s v="&lt;=2.0000"/>
    <x v="0"/>
  </r>
  <r>
    <x v="0"/>
    <s v="IA"/>
    <x v="0"/>
    <s v="&gt;256.0000"/>
    <s v="&lt;=1.0000"/>
    <s v="&lt;=0.1200"/>
    <s v="&lt;=0.1200"/>
    <s v="&lt;=0.5000"/>
    <s v="&lt;=2.0000"/>
    <x v="0"/>
  </r>
  <r>
    <x v="0"/>
    <s v="IA"/>
    <x v="0"/>
    <s v="&lt;=32.0000"/>
    <s v="&lt;=1.0000"/>
    <s v="&lt;=0.1200"/>
    <s v="&lt;=0.1200"/>
    <s v="&lt;=0.5000"/>
    <s v="&lt;=2.0000"/>
    <x v="0"/>
  </r>
  <r>
    <x v="0"/>
    <s v="IA"/>
    <x v="4"/>
    <s v="&gt;256.0000"/>
    <s v="&lt;=1.0000"/>
    <s v="&lt;=0.1200"/>
    <s v="&lt;=0.1200"/>
    <n v="1"/>
    <s v="&lt;=2.0000"/>
    <x v="0"/>
  </r>
  <r>
    <x v="0"/>
    <s v="IA"/>
    <x v="0"/>
    <n v="64"/>
    <s v="&lt;=1.0000"/>
    <s v="&lt;=0.1200"/>
    <s v="&lt;=0.1200"/>
    <n v="1"/>
    <s v="&lt;=2.0000"/>
    <x v="0"/>
  </r>
  <r>
    <x v="2"/>
    <s v="IA"/>
    <x v="1"/>
    <s v="&gt;256.0000"/>
    <n v="2"/>
    <s v="&lt;=0.1200"/>
    <s v="&lt;=0.1200"/>
    <s v="&lt;=0.5000"/>
    <s v="&lt;=2.0000"/>
    <x v="0"/>
  </r>
  <r>
    <x v="2"/>
    <s v="IA"/>
    <x v="2"/>
    <s v="&lt;=32.0000"/>
    <s v="&gt;8.0000"/>
    <s v="&lt;=0.1200"/>
    <s v="&lt;=0.1200"/>
    <n v="1"/>
    <s v="&lt;=2.0000"/>
    <x v="0"/>
  </r>
  <r>
    <x v="2"/>
    <s v="IA"/>
    <x v="4"/>
    <s v="&gt;256.0000"/>
    <s v="&lt;=1.0000"/>
    <s v="&lt;=0.1200"/>
    <s v="&lt;=0.1200"/>
    <s v="&lt;=0.5000"/>
    <s v="&lt;=2.0000"/>
    <x v="0"/>
  </r>
  <r>
    <x v="1"/>
    <s v="IA"/>
    <x v="1"/>
    <n v="256"/>
    <s v="&lt;=1.0000"/>
    <s v="&lt;=0.1200"/>
    <s v="&lt;=0.1200"/>
    <n v="1"/>
    <s v="&lt;=2.0000"/>
    <x v="0"/>
  </r>
  <r>
    <x v="1"/>
    <s v="IA"/>
    <x v="2"/>
    <n v="128"/>
    <s v="&lt;=1.0000"/>
    <s v="&lt;=0.1200"/>
    <s v="&lt;=0.1200"/>
    <n v="1"/>
    <s v="&lt;=2.0000"/>
    <x v="0"/>
  </r>
  <r>
    <x v="1"/>
    <s v="IA"/>
    <x v="1"/>
    <s v="&gt;256.0000"/>
    <s v="&lt;=1.0000"/>
    <s v="&lt;=0.1200"/>
    <s v="&lt;=0.1200"/>
    <n v="1"/>
    <s v="&lt;=2.0000"/>
    <x v="0"/>
  </r>
  <r>
    <x v="1"/>
    <s v="IA"/>
    <x v="2"/>
    <s v="&gt;256.0000"/>
    <s v="&lt;=1.0000"/>
    <s v="&lt;=0.1200"/>
    <s v="&lt;=0.1200"/>
    <n v="1"/>
    <s v="&lt;=2.0000"/>
    <x v="0"/>
  </r>
  <r>
    <x v="1"/>
    <s v="CA"/>
    <x v="1"/>
    <s v="&gt;256.0000"/>
    <n v="2"/>
    <n v="0.25"/>
    <s v="&lt;=0.1200"/>
    <s v="&lt;=0.5000"/>
    <s v="&lt;=2.0000"/>
    <x v="0"/>
  </r>
  <r>
    <x v="1"/>
    <s v="CA"/>
    <x v="2"/>
    <s v="&gt;256.0000"/>
    <n v="2"/>
    <n v="0.25"/>
    <s v="&lt;=0.1200"/>
    <s v="&lt;=0.5000"/>
    <s v="&lt;=2.0000"/>
    <x v="0"/>
  </r>
  <r>
    <x v="2"/>
    <s v="IA"/>
    <x v="0"/>
    <s v="&gt;256.0000"/>
    <s v="&lt;=1.0000"/>
    <s v="&lt;=0.1200"/>
    <s v="&lt;=0.1200"/>
    <n v="1"/>
    <s v="&lt;=2.0000"/>
    <x v="0"/>
  </r>
  <r>
    <x v="2"/>
    <s v="IA"/>
    <x v="0"/>
    <s v="&lt;=32.0000"/>
    <s v="&lt;=1.0000"/>
    <s v="&lt;=0.1200"/>
    <s v="&lt;=0.1200"/>
    <n v="1"/>
    <s v="&lt;=2.0000"/>
    <x v="0"/>
  </r>
  <r>
    <x v="1"/>
    <s v="IA"/>
    <x v="0"/>
    <s v="&gt;256.0000"/>
    <n v="2"/>
    <s v="&lt;=0.1200"/>
    <s v="&lt;=0.1200"/>
    <s v="&lt;=0.5000"/>
    <s v="&lt;=2.0000"/>
    <x v="0"/>
  </r>
  <r>
    <x v="0"/>
    <s v="CA"/>
    <x v="1"/>
    <s v="&gt;256.0000"/>
    <n v="2"/>
    <n v="0.25"/>
    <s v="&lt;=0.1200"/>
    <s v="&lt;=0.5000"/>
    <s v="&lt;=2.0000"/>
    <x v="0"/>
  </r>
  <r>
    <x v="0"/>
    <s v="CA"/>
    <x v="2"/>
    <s v="&gt;256.0000"/>
    <n v="2"/>
    <n v="0.25"/>
    <n v="0.25"/>
    <s v="&lt;=0.5000"/>
    <s v="&lt;=2.0000"/>
    <x v="0"/>
  </r>
  <r>
    <x v="1"/>
    <s v="IA"/>
    <x v="0"/>
    <s v="&lt;=32.0000"/>
    <s v="&lt;=1.0000"/>
    <s v="&lt;=0.1200"/>
    <s v="&lt;=0.1200"/>
    <s v="&lt;=0.5000"/>
    <s v="&lt;=2.0000"/>
    <x v="0"/>
  </r>
  <r>
    <x v="1"/>
    <s v="IA"/>
    <x v="0"/>
    <s v="&lt;=32.0000"/>
    <s v="&lt;=1.0000"/>
    <s v="&lt;=0.1200"/>
    <s v="&lt;=0.1200"/>
    <n v="1"/>
    <s v="&lt;=2.0000"/>
    <x v="0"/>
  </r>
  <r>
    <x v="2"/>
    <s v="CA"/>
    <x v="0"/>
    <s v="&lt;=32.0000"/>
    <s v="&lt;=1.0000"/>
    <s v="&lt;=0.1200"/>
    <s v="&lt;=0.1200"/>
    <s v="&lt;=0.5000"/>
    <s v="&lt;=2.0000"/>
    <x v="4"/>
  </r>
  <r>
    <x v="0"/>
    <s v="IA"/>
    <x v="0"/>
    <n v="256"/>
    <s v="&lt;=1.0000"/>
    <s v="&gt;8.0000"/>
    <n v="1"/>
    <n v="1"/>
    <s v="&lt;=2.0000"/>
    <x v="0"/>
  </r>
  <r>
    <x v="1"/>
    <s v="IA"/>
    <x v="1"/>
    <s v="&lt;=32.0000"/>
    <s v="&lt;=1.0000"/>
    <s v="&lt;=0.1200"/>
    <s v="&lt;=0.1200"/>
    <n v="1"/>
    <s v="&lt;=2.0000"/>
    <x v="1"/>
  </r>
  <r>
    <x v="1"/>
    <s v="IA"/>
    <x v="2"/>
    <s v="&gt;256.0000"/>
    <s v="&lt;=1.0000"/>
    <s v="&lt;=0.1200"/>
    <s v="&lt;=0.1200"/>
    <s v="&lt;=0.5000"/>
    <s v="&lt;=2.0000"/>
    <x v="0"/>
  </r>
  <r>
    <x v="1"/>
    <s v="IA"/>
    <x v="1"/>
    <n v="128"/>
    <s v="&lt;=1.0000"/>
    <s v="&lt;=0.1200"/>
    <n v="0.25"/>
    <n v="1"/>
    <s v="&lt;=2.0000"/>
    <x v="4"/>
  </r>
  <r>
    <x v="1"/>
    <s v="IA"/>
    <x v="2"/>
    <s v="&gt;256.0000"/>
    <s v="&lt;=1.0000"/>
    <s v="&lt;=0.1200"/>
    <s v="&lt;=0.1200"/>
    <s v="&lt;=0.5000"/>
    <s v="&lt;=2.0000"/>
    <x v="0"/>
  </r>
  <r>
    <x v="1"/>
    <s v="CA"/>
    <x v="1"/>
    <s v="&gt;256.0000"/>
    <n v="2"/>
    <n v="0.5"/>
    <n v="0.25"/>
    <s v="&lt;=0.5000"/>
    <s v="&lt;=2.0000"/>
    <x v="0"/>
  </r>
  <r>
    <x v="1"/>
    <s v="CA"/>
    <x v="2"/>
    <s v="&gt;256.0000"/>
    <n v="2"/>
    <n v="0.25"/>
    <n v="0.25"/>
    <s v="&lt;=0.5000"/>
    <s v="&lt;=2.0000"/>
    <x v="0"/>
  </r>
  <r>
    <x v="1"/>
    <s v="IA"/>
    <x v="0"/>
    <s v="&gt;256.0000"/>
    <s v="&lt;=1.0000"/>
    <n v="0.5"/>
    <s v="&lt;=0.1200"/>
    <s v="&lt;=0.5000"/>
    <s v="&lt;=2.0000"/>
    <x v="0"/>
  </r>
  <r>
    <x v="2"/>
    <s v="CA"/>
    <x v="1"/>
    <s v="&gt;256.0000"/>
    <n v="2"/>
    <n v="0.5"/>
    <n v="0.25"/>
    <s v="&lt;=0.5000"/>
    <s v="&lt;=2.0000"/>
    <x v="0"/>
  </r>
  <r>
    <x v="2"/>
    <s v="CA"/>
    <x v="2"/>
    <s v="&gt;256.0000"/>
    <n v="2"/>
    <n v="1"/>
    <n v="0.25"/>
    <s v="&lt;=0.5000"/>
    <s v="&lt;=2.0000"/>
    <x v="0"/>
  </r>
  <r>
    <x v="2"/>
    <s v="CA"/>
    <x v="1"/>
    <s v="&gt;256.0000"/>
    <n v="2"/>
    <n v="0.25"/>
    <s v="&lt;=0.1200"/>
    <s v="&lt;=0.5000"/>
    <s v="&lt;=2.0000"/>
    <x v="0"/>
  </r>
  <r>
    <x v="2"/>
    <s v="CA"/>
    <x v="2"/>
    <s v="&gt;256.0000"/>
    <n v="2"/>
    <n v="0.5"/>
    <n v="0.25"/>
    <s v="&lt;=0.5000"/>
    <s v="&lt;=2.0000"/>
    <x v="0"/>
  </r>
  <r>
    <x v="2"/>
    <s v="CA"/>
    <x v="1"/>
    <n v="256"/>
    <n v="2"/>
    <s v="&lt;=0.1200"/>
    <s v="&lt;=0.1200"/>
    <s v="&lt;=0.5000"/>
    <s v="&lt;=2.0000"/>
    <x v="0"/>
  </r>
  <r>
    <x v="2"/>
    <s v="CA"/>
    <x v="2"/>
    <s v="&gt;256.0000"/>
    <n v="2"/>
    <n v="0.5"/>
    <s v="&lt;=0.1200"/>
    <s v="&lt;=0.5000"/>
    <s v="&lt;=2.0000"/>
    <x v="0"/>
  </r>
  <r>
    <x v="1"/>
    <s v="WI"/>
    <x v="0"/>
    <s v="&gt;256.0000"/>
    <s v="&lt;=1.0000"/>
    <s v="&lt;=0.1200"/>
    <s v="&lt;=0.1200"/>
    <s v="&lt;=0.5000"/>
    <s v="&lt;=2.0000"/>
    <x v="0"/>
  </r>
  <r>
    <x v="1"/>
    <s v="IA"/>
    <x v="0"/>
    <n v="128"/>
    <n v="2"/>
    <s v="&lt;=0.1200"/>
    <s v="&lt;=0.1200"/>
    <s v="&lt;=0.5000"/>
    <s v="&lt;=2.0000"/>
    <x v="0"/>
  </r>
  <r>
    <x v="1"/>
    <s v="WI"/>
    <x v="0"/>
    <s v="&lt;=32.0000"/>
    <s v="&lt;=1.0000"/>
    <n v="2"/>
    <n v="0.5"/>
    <s v="&lt;=0.5000"/>
    <s v="&lt;=2.0000"/>
    <x v="0"/>
  </r>
  <r>
    <x v="1"/>
    <s v="WI"/>
    <x v="0"/>
    <s v="&gt;256.0000"/>
    <n v="2"/>
    <s v="&lt;=0.1200"/>
    <s v="&lt;=0.1200"/>
    <n v="1"/>
    <s v="&lt;=2.0000"/>
    <x v="0"/>
  </r>
  <r>
    <x v="1"/>
    <s v="WI"/>
    <x v="0"/>
    <s v="&lt;=32.0000"/>
    <s v="&lt;=1.0000"/>
    <n v="1"/>
    <s v="&lt;=0.1200"/>
    <s v="&lt;=0.5000"/>
    <s v="&lt;=2.0000"/>
    <x v="0"/>
  </r>
  <r>
    <x v="1"/>
    <s v="WI"/>
    <x v="0"/>
    <s v="&gt;256.0000"/>
    <s v="&lt;=1.0000"/>
    <s v="&lt;=0.1200"/>
    <s v="&lt;=0.1200"/>
    <s v="&lt;=0.5000"/>
    <s v="&lt;=2.0000"/>
    <x v="0"/>
  </r>
  <r>
    <x v="0"/>
    <s v="WI"/>
    <x v="0"/>
    <s v="&gt;256.0000"/>
    <s v="&lt;=1.0000"/>
    <s v="&lt;=0.1200"/>
    <s v="&lt;=0.1200"/>
    <s v="&lt;=0.5000"/>
    <s v="&lt;=2.0000"/>
    <x v="0"/>
  </r>
  <r>
    <x v="0"/>
    <s v="WI"/>
    <x v="0"/>
    <s v="&gt;256.0000"/>
    <s v="&lt;=1.0000"/>
    <s v="&lt;=0.1200"/>
    <s v="&lt;=0.1200"/>
    <s v="&lt;=0.5000"/>
    <s v="&lt;=2.0000"/>
    <x v="0"/>
  </r>
  <r>
    <x v="0"/>
    <s v="CA"/>
    <x v="0"/>
    <s v="&lt;=32.0000"/>
    <s v="&lt;=1.0000"/>
    <s v="&lt;=0.1200"/>
    <s v="&lt;=0.1200"/>
    <n v="1"/>
    <s v="&lt;=2.0000"/>
    <x v="0"/>
  </r>
  <r>
    <x v="2"/>
    <s v="WI"/>
    <x v="0"/>
    <s v="&gt;256.0000"/>
    <s v="&lt;=1.0000"/>
    <s v="&lt;=0.1200"/>
    <s v="&lt;=0.1200"/>
    <s v="&lt;=0.5000"/>
    <s v="&lt;=2.0000"/>
    <x v="0"/>
  </r>
  <r>
    <x v="0"/>
    <s v="WI"/>
    <x v="0"/>
    <s v="&lt;=32.0000"/>
    <s v="&lt;=1.0000"/>
    <s v="&lt;=0.1200"/>
    <s v="&lt;=0.1200"/>
    <s v="&lt;=0.5000"/>
    <s v="&lt;=2.0000"/>
    <x v="2"/>
  </r>
  <r>
    <x v="0"/>
    <s v="WI"/>
    <x v="0"/>
    <s v="&lt;=32.0000"/>
    <s v="&lt;=1.0000"/>
    <s v="&lt;=0.1200"/>
    <s v="&lt;=0.1200"/>
    <n v="2"/>
    <s v="&lt;=2.0000"/>
    <x v="0"/>
  </r>
  <r>
    <x v="2"/>
    <s v="WI"/>
    <x v="0"/>
    <s v="&lt;=32.0000"/>
    <s v="&lt;=1.0000"/>
    <s v="&lt;=0.1200"/>
    <s v="&lt;=0.1200"/>
    <s v="&lt;=0.5000"/>
    <s v="&lt;=2.0000"/>
    <x v="0"/>
  </r>
  <r>
    <x v="2"/>
    <s v="WI"/>
    <x v="0"/>
    <s v="&lt;=32.0000"/>
    <s v="&lt;=1.0000"/>
    <s v="&lt;=0.1200"/>
    <s v="&lt;=0.1200"/>
    <s v="&lt;=0.5000"/>
    <s v="&lt;=2.0000"/>
    <x v="0"/>
  </r>
  <r>
    <x v="2"/>
    <s v="WI"/>
    <x v="0"/>
    <s v="&lt;=32.0000"/>
    <s v="&gt;8.0000"/>
    <s v="&lt;=0.1200"/>
    <s v="&lt;=0.1200"/>
    <s v="&lt;=0.5000"/>
    <s v="&lt;=2.0000"/>
    <x v="3"/>
  </r>
  <r>
    <x v="1"/>
    <s v="CA"/>
    <x v="1"/>
    <s v="&gt;256.0000"/>
    <n v="2"/>
    <n v="0.25"/>
    <n v="0.25"/>
    <s v="&lt;=0.5000"/>
    <s v="&lt;=2.0000"/>
    <x v="0"/>
  </r>
  <r>
    <x v="1"/>
    <s v="CA"/>
    <x v="2"/>
    <s v="&gt;256.0000"/>
    <n v="2"/>
    <n v="4"/>
    <n v="0.25"/>
    <s v="&lt;=0.5000"/>
    <s v="&lt;=2.0000"/>
    <x v="0"/>
  </r>
  <r>
    <x v="1"/>
    <s v="IA"/>
    <x v="0"/>
    <n v="256"/>
    <s v="&gt;8.0000"/>
    <s v="&lt;=0.1200"/>
    <s v="&lt;=0.1200"/>
    <s v="&lt;=0.5000"/>
    <s v="&lt;=2.0000"/>
    <x v="0"/>
  </r>
  <r>
    <x v="2"/>
    <s v="CA"/>
    <x v="0"/>
    <s v="&gt;256.0000"/>
    <s v="&lt;=1.0000"/>
    <s v="&lt;=0.1200"/>
    <s v="&lt;=0.1200"/>
    <s v="&lt;=0.5000"/>
    <s v="&lt;=2.0000"/>
    <x v="0"/>
  </r>
  <r>
    <x v="2"/>
    <s v="CA"/>
    <x v="0"/>
    <n v="128"/>
    <s v="&lt;=1.0000"/>
    <s v="&lt;=0.1200"/>
    <s v="&lt;=0.1200"/>
    <s v="&lt;=0.5000"/>
    <s v="&lt;=2.0000"/>
    <x v="0"/>
  </r>
  <r>
    <x v="2"/>
    <s v="CA"/>
    <x v="1"/>
    <s v="&gt;256.0000"/>
    <n v="8"/>
    <n v="2"/>
    <n v="0.25"/>
    <s v="&lt;=0.5000"/>
    <s v="&lt;=2.0000"/>
    <x v="0"/>
  </r>
  <r>
    <x v="2"/>
    <s v="CA"/>
    <x v="2"/>
    <n v="128"/>
    <n v="2"/>
    <n v="0.25"/>
    <s v="&lt;=0.1200"/>
    <s v="&lt;=0.5000"/>
    <s v="&lt;=2.0000"/>
    <x v="0"/>
  </r>
  <r>
    <x v="2"/>
    <s v="CA"/>
    <x v="1"/>
    <s v="&gt;256.0000"/>
    <n v="2"/>
    <s v="&lt;=0.1200"/>
    <s v="&lt;=0.1200"/>
    <s v="&lt;=0.5000"/>
    <s v="&lt;=2.0000"/>
    <x v="0"/>
  </r>
  <r>
    <x v="2"/>
    <s v="CA"/>
    <x v="2"/>
    <n v="128"/>
    <n v="2"/>
    <s v="&lt;=0.1200"/>
    <s v="&lt;=0.1200"/>
    <s v="&lt;=0.5000"/>
    <s v="&lt;=2.0000"/>
    <x v="0"/>
  </r>
  <r>
    <x v="1"/>
    <s v="CA"/>
    <x v="1"/>
    <s v="&gt;256.0000"/>
    <n v="4"/>
    <n v="1"/>
    <n v="0.5"/>
    <s v="&lt;=0.5000"/>
    <s v="&lt;=2.0000"/>
    <x v="0"/>
  </r>
  <r>
    <x v="1"/>
    <s v="CA"/>
    <x v="2"/>
    <s v="&gt;256.0000"/>
    <n v="2"/>
    <n v="0.5"/>
    <n v="0.25"/>
    <s v="&lt;=0.5000"/>
    <s v="&lt;=2.0000"/>
    <x v="0"/>
  </r>
  <r>
    <x v="2"/>
    <s v="CA"/>
    <x v="0"/>
    <s v="&lt;=32.0000"/>
    <s v="&lt;=1.0000"/>
    <s v="&lt;=0.1200"/>
    <s v="&lt;=0.1200"/>
    <s v="&lt;=0.5000"/>
    <s v="&lt;=2.0000"/>
    <x v="0"/>
  </r>
  <r>
    <x v="0"/>
    <s v="CA"/>
    <x v="0"/>
    <s v="&lt;=32.0000"/>
    <s v="&lt;=1.0000"/>
    <n v="0.25"/>
    <s v="&lt;=0.1200"/>
    <n v="2"/>
    <s v="&lt;=2.0000"/>
    <x v="2"/>
  </r>
  <r>
    <x v="1"/>
    <s v="CA"/>
    <x v="0"/>
    <s v="&gt;256.0000"/>
    <n v="2"/>
    <n v="0.5"/>
    <n v="0.25"/>
    <s v="&lt;=0.5000"/>
    <s v="&lt;=2.0000"/>
    <x v="0"/>
  </r>
  <r>
    <x v="0"/>
    <s v="CA"/>
    <x v="1"/>
    <n v="256"/>
    <n v="2"/>
    <s v="&lt;=0.1200"/>
    <s v="&lt;=0.1200"/>
    <s v="&lt;=0.5000"/>
    <s v="&lt;=2.0000"/>
    <x v="0"/>
  </r>
  <r>
    <x v="0"/>
    <s v="CA"/>
    <x v="2"/>
    <n v="256"/>
    <n v="2"/>
    <s v="&lt;=0.1200"/>
    <s v="&lt;=0.1200"/>
    <s v="&lt;=0.5000"/>
    <s v="&lt;=2.0000"/>
    <x v="0"/>
  </r>
  <r>
    <x v="1"/>
    <s v="CA"/>
    <x v="1"/>
    <n v="64"/>
    <n v="2"/>
    <n v="0.25"/>
    <s v="&lt;=0.1200"/>
    <s v="&lt;=0.5000"/>
    <s v="&lt;=2.0000"/>
    <x v="0"/>
  </r>
  <r>
    <x v="1"/>
    <s v="CA"/>
    <x v="2"/>
    <s v="&gt;256.0000"/>
    <n v="2"/>
    <s v="&lt;=0.1200"/>
    <s v="&lt;=0.1200"/>
    <s v="&lt;=0.5000"/>
    <s v="&lt;=2.0000"/>
    <x v="0"/>
  </r>
  <r>
    <x v="1"/>
    <s v="CA"/>
    <x v="0"/>
    <s v="&gt;256.0000"/>
    <n v="4"/>
    <s v="&lt;=0.1200"/>
    <s v="&lt;=0.1200"/>
    <s v="&lt;=0.5000"/>
    <s v="&lt;=2.0000"/>
    <x v="1"/>
  </r>
  <r>
    <x v="0"/>
    <s v="CA"/>
    <x v="1"/>
    <s v="&gt;256.0000"/>
    <n v="2"/>
    <n v="0.25"/>
    <s v="&lt;=0.1200"/>
    <s v="&lt;=0.5000"/>
    <s v="&lt;=2.0000"/>
    <x v="0"/>
  </r>
  <r>
    <x v="0"/>
    <s v="CA"/>
    <x v="2"/>
    <s v="&gt;256.0000"/>
    <n v="2"/>
    <n v="0.25"/>
    <s v="&lt;=0.1200"/>
    <s v="&lt;=0.5000"/>
    <s v="&lt;=2.0000"/>
    <x v="0"/>
  </r>
  <r>
    <x v="2"/>
    <s v="CA"/>
    <x v="1"/>
    <s v="&gt;256.0000"/>
    <n v="2"/>
    <n v="1"/>
    <n v="0.5"/>
    <s v="&lt;=0.5000"/>
    <s v="&lt;=2.0000"/>
    <x v="0"/>
  </r>
  <r>
    <x v="2"/>
    <s v="CA"/>
    <x v="2"/>
    <s v="&gt;256.0000"/>
    <n v="2"/>
    <n v="2"/>
    <n v="8"/>
    <s v="&lt;=0.5000"/>
    <s v="&lt;=2.0000"/>
    <x v="0"/>
  </r>
  <r>
    <x v="0"/>
    <s v="CA"/>
    <x v="0"/>
    <s v="&lt;=32.0000"/>
    <s v="&lt;=1.0000"/>
    <s v="&lt;=0.1200"/>
    <s v="&lt;=0.1200"/>
    <n v="2"/>
    <s v="&lt;=2.0000"/>
    <x v="0"/>
  </r>
  <r>
    <x v="0"/>
    <s v="CA"/>
    <x v="0"/>
    <n v="64"/>
    <s v="&lt;=1.0000"/>
    <s v="&lt;=0.1200"/>
    <s v="&lt;=0.1200"/>
    <s v="&lt;=0.5000"/>
    <s v="&lt;=2.0000"/>
    <x v="0"/>
  </r>
  <r>
    <x v="2"/>
    <s v="CA"/>
    <x v="1"/>
    <n v="256"/>
    <s v="&lt;=1.0000"/>
    <s v="&lt;=0.1200"/>
    <s v="&lt;=0.1200"/>
    <s v="&lt;=0.5000"/>
    <s v="&lt;=2.0000"/>
    <x v="0"/>
  </r>
  <r>
    <x v="2"/>
    <s v="CA"/>
    <x v="2"/>
    <s v="&gt;256.0000"/>
    <n v="2"/>
    <n v="0.25"/>
    <n v="0.5"/>
    <n v="1"/>
    <s v="&lt;=2.0000"/>
    <x v="0"/>
  </r>
  <r>
    <x v="2"/>
    <s v="CA"/>
    <x v="1"/>
    <s v="&gt;256.0000"/>
    <n v="2"/>
    <n v="2"/>
    <n v="0.25"/>
    <s v="&lt;=0.5000"/>
    <s v="&lt;=2.0000"/>
    <x v="0"/>
  </r>
  <r>
    <x v="2"/>
    <s v="CA"/>
    <x v="2"/>
    <s v="&gt;256.0000"/>
    <n v="2"/>
    <n v="0.25"/>
    <n v="0.25"/>
    <s v="&lt;=0.5000"/>
    <s v="&lt;=2.0000"/>
    <x v="0"/>
  </r>
  <r>
    <x v="0"/>
    <s v="CA"/>
    <x v="0"/>
    <s v="&gt;256.0000"/>
    <n v="2"/>
    <n v="0.25"/>
    <n v="0.25"/>
    <s v="&lt;=0.5000"/>
    <s v="&lt;=2.0000"/>
    <x v="0"/>
  </r>
  <r>
    <x v="0"/>
    <s v="CA"/>
    <x v="1"/>
    <s v="&gt;256.0000"/>
    <n v="2"/>
    <n v="0.25"/>
    <s v="&lt;=0.1200"/>
    <s v="&lt;=0.5000"/>
    <s v="&lt;=2.0000"/>
    <x v="0"/>
  </r>
  <r>
    <x v="0"/>
    <s v="CA"/>
    <x v="2"/>
    <s v="&gt;256.0000"/>
    <n v="2"/>
    <n v="1"/>
    <n v="0.5"/>
    <s v="&lt;=0.5000"/>
    <s v="&lt;=2.0000"/>
    <x v="0"/>
  </r>
  <r>
    <x v="1"/>
    <s v="CA"/>
    <x v="1"/>
    <s v="&lt;=32.0000"/>
    <s v="&lt;=1.0000"/>
    <n v="0.25"/>
    <n v="0.25"/>
    <s v="&lt;=0.5000"/>
    <s v="&lt;=2.0000"/>
    <x v="0"/>
  </r>
  <r>
    <x v="1"/>
    <s v="CA"/>
    <x v="2"/>
    <s v="&lt;=32.0000"/>
    <s v="&lt;=1.0000"/>
    <n v="0.5"/>
    <n v="0.25"/>
    <s v="&lt;=0.5000"/>
    <s v="&lt;=2.0000"/>
    <x v="0"/>
  </r>
  <r>
    <x v="2"/>
    <s v="CA"/>
    <x v="0"/>
    <s v="&lt;=32.0000"/>
    <s v="&lt;=1.0000"/>
    <s v="&lt;=0.1200"/>
    <s v="&lt;=0.1200"/>
    <s v="&lt;=0.5000"/>
    <s v="&lt;=2.0000"/>
    <x v="0"/>
  </r>
  <r>
    <x v="1"/>
    <s v="CA"/>
    <x v="1"/>
    <s v="&gt;256.0000"/>
    <n v="4"/>
    <n v="1"/>
    <n v="0.25"/>
    <s v="&lt;=0.5000"/>
    <s v="&lt;=2.0000"/>
    <x v="0"/>
  </r>
  <r>
    <x v="1"/>
    <s v="CA"/>
    <x v="2"/>
    <s v="&gt;256.0000"/>
    <n v="2"/>
    <n v="0.5"/>
    <n v="0.25"/>
    <s v="&lt;=0.5000"/>
    <s v="&lt;=2.0000"/>
    <x v="0"/>
  </r>
  <r>
    <x v="1"/>
    <s v="CA"/>
    <x v="0"/>
    <s v="&lt;=32.0000"/>
    <s v="&lt;=1.0000"/>
    <s v="&lt;=0.1200"/>
    <s v="&lt;=0.1200"/>
    <s v="&lt;=0.5000"/>
    <s v="&lt;=2.0000"/>
    <x v="0"/>
  </r>
  <r>
    <x v="1"/>
    <s v="CA"/>
    <x v="0"/>
    <s v="&lt;=32.0000"/>
    <s v="&lt;=1.0000"/>
    <s v="&lt;=0.1200"/>
    <s v="&lt;=0.1200"/>
    <s v="&lt;=0.5000"/>
    <s v="&lt;=2.0000"/>
    <x v="2"/>
  </r>
  <r>
    <x v="0"/>
    <s v="CA"/>
    <x v="0"/>
    <s v="&lt;=32.0000"/>
    <s v="&lt;=1.0000"/>
    <s v="&lt;=0.1200"/>
    <s v="&lt;=0.1200"/>
    <s v="&lt;=0.5000"/>
    <s v="&lt;=2.0000"/>
    <x v="0"/>
  </r>
  <r>
    <x v="0"/>
    <s v="CA"/>
    <x v="1"/>
    <s v="&lt;=32.0000"/>
    <s v="&lt;=1.0000"/>
    <s v="&lt;=0.1200"/>
    <s v="&lt;=0.1200"/>
    <n v="1"/>
    <s v="&lt;=2.0000"/>
    <x v="0"/>
  </r>
  <r>
    <x v="0"/>
    <s v="CA"/>
    <x v="2"/>
    <s v="&lt;=32.0000"/>
    <s v="&lt;=1.0000"/>
    <s v="&lt;=0.1200"/>
    <s v="&lt;=0.1200"/>
    <n v="1"/>
    <s v="&lt;=2.0000"/>
    <x v="0"/>
  </r>
  <r>
    <x v="0"/>
    <s v="CA"/>
    <x v="0"/>
    <s v="&gt;256.0000"/>
    <s v="&lt;=1.0000"/>
    <s v="&lt;=0.1200"/>
    <s v="&lt;=0.1200"/>
    <s v="&lt;=0.5000"/>
    <s v="&lt;=2.0000"/>
    <x v="0"/>
  </r>
  <r>
    <x v="0"/>
    <s v="CA"/>
    <x v="1"/>
    <n v="256"/>
    <n v="2"/>
    <n v="0.5"/>
    <n v="0.25"/>
    <s v="&lt;=0.5000"/>
    <s v="&lt;=2.0000"/>
    <x v="0"/>
  </r>
  <r>
    <x v="0"/>
    <s v="CA"/>
    <x v="2"/>
    <n v="256"/>
    <n v="2"/>
    <n v="0.5"/>
    <s v="&lt;=0.1200"/>
    <s v="&lt;=0.5000"/>
    <s v="&lt;=2.0000"/>
    <x v="0"/>
  </r>
  <r>
    <x v="0"/>
    <s v="CA"/>
    <x v="1"/>
    <s v="&gt;256.0000"/>
    <n v="2"/>
    <s v="&lt;=0.1200"/>
    <n v="1"/>
    <s v="&lt;=0.5000"/>
    <s v="&lt;=2.0000"/>
    <x v="0"/>
  </r>
  <r>
    <x v="0"/>
    <s v="CA"/>
    <x v="2"/>
    <s v="&gt;256.0000"/>
    <n v="2"/>
    <n v="0.25"/>
    <n v="0.25"/>
    <s v="&lt;=0.5000"/>
    <s v="&lt;=2.0000"/>
    <x v="0"/>
  </r>
  <r>
    <x v="0"/>
    <s v="CA"/>
    <x v="1"/>
    <s v="&lt;=32.0000"/>
    <s v="&lt;=1.0000"/>
    <s v="&lt;=0.1200"/>
    <s v="&lt;=0.1200"/>
    <s v="&lt;=0.5000"/>
    <s v="&lt;=2.0000"/>
    <x v="1"/>
  </r>
  <r>
    <x v="0"/>
    <s v="CA"/>
    <x v="2"/>
    <s v="&gt;256.0000"/>
    <n v="2"/>
    <n v="0.25"/>
    <s v="&lt;=0.1200"/>
    <s v="&lt;=0.5000"/>
    <s v="&lt;=2.0000"/>
    <x v="0"/>
  </r>
  <r>
    <x v="1"/>
    <s v="CA"/>
    <x v="0"/>
    <s v="&gt;256.0000"/>
    <n v="2"/>
    <n v="0.25"/>
    <s v="&lt;=0.1200"/>
    <s v="&lt;=0.5000"/>
    <s v="&lt;=2.0000"/>
    <x v="0"/>
  </r>
  <r>
    <x v="1"/>
    <s v="CA"/>
    <x v="1"/>
    <n v="256"/>
    <n v="2"/>
    <n v="0.5"/>
    <n v="0.25"/>
    <s v="&lt;=0.5000"/>
    <s v="&lt;=2.0000"/>
    <x v="0"/>
  </r>
  <r>
    <x v="1"/>
    <s v="CA"/>
    <x v="2"/>
    <s v="&gt;256.0000"/>
    <n v="2"/>
    <n v="0.25"/>
    <n v="0.25"/>
    <s v="&lt;=0.5000"/>
    <s v="&lt;=2.0000"/>
    <x v="0"/>
  </r>
  <r>
    <x v="1"/>
    <s v="CA"/>
    <x v="1"/>
    <s v="&gt;256.0000"/>
    <n v="2"/>
    <n v="1"/>
    <s v="&lt;=0.1200"/>
    <s v="&lt;=0.5000"/>
    <s v="&lt;=2.0000"/>
    <x v="0"/>
  </r>
  <r>
    <x v="1"/>
    <s v="CA"/>
    <x v="2"/>
    <s v="&gt;256.0000"/>
    <n v="2"/>
    <n v="0.25"/>
    <s v="&lt;=0.1200"/>
    <s v="&lt;=0.5000"/>
    <s v="&lt;=2.0000"/>
    <x v="0"/>
  </r>
  <r>
    <x v="0"/>
    <s v="CA"/>
    <x v="1"/>
    <s v="&gt;256.0000"/>
    <n v="2"/>
    <n v="0.5"/>
    <s v="&lt;=0.1200"/>
    <s v="&lt;=0.5000"/>
    <s v="&lt;=2.0000"/>
    <x v="0"/>
  </r>
  <r>
    <x v="0"/>
    <s v="CA"/>
    <x v="2"/>
    <s v="&gt;256.0000"/>
    <n v="2"/>
    <n v="0.5"/>
    <n v="0.25"/>
    <s v="&lt;=0.5000"/>
    <s v="&lt;=2.0000"/>
    <x v="0"/>
  </r>
  <r>
    <x v="2"/>
    <s v="CA"/>
    <x v="1"/>
    <s v="&gt;256.0000"/>
    <n v="2"/>
    <n v="0.5"/>
    <s v="&lt;=0.1200"/>
    <s v="&lt;=0.5000"/>
    <s v="&lt;=2.0000"/>
    <x v="0"/>
  </r>
  <r>
    <x v="2"/>
    <s v="CA"/>
    <x v="2"/>
    <n v="128"/>
    <n v="2"/>
    <s v="&lt;=0.1200"/>
    <s v="&lt;=0.1200"/>
    <s v="&lt;=0.5000"/>
    <s v="&lt;=2.0000"/>
    <x v="4"/>
  </r>
  <r>
    <x v="2"/>
    <s v="CA"/>
    <x v="0"/>
    <s v="&lt;=32.0000"/>
    <s v="&lt;=1.0000"/>
    <s v="&lt;=0.1200"/>
    <s v="&lt;=0.1200"/>
    <s v="&lt;=0.5000"/>
    <s v="&lt;=2.0000"/>
    <x v="0"/>
  </r>
  <r>
    <x v="2"/>
    <s v="CA"/>
    <x v="1"/>
    <s v="&gt;256.0000"/>
    <n v="2"/>
    <n v="0.25"/>
    <s v="&lt;=0.1200"/>
    <s v="&lt;=0.5000"/>
    <s v="&lt;=2.0000"/>
    <x v="0"/>
  </r>
  <r>
    <x v="2"/>
    <s v="CA"/>
    <x v="2"/>
    <s v="&gt;256.0000"/>
    <n v="2"/>
    <s v="&lt;=0.1200"/>
    <s v="&lt;=0.1200"/>
    <s v="&lt;=0.5000"/>
    <s v="&lt;=2.0000"/>
    <x v="0"/>
  </r>
  <r>
    <x v="2"/>
    <s v="CA"/>
    <x v="1"/>
    <s v="&gt;256.0000"/>
    <n v="2"/>
    <s v="&lt;=0.1200"/>
    <s v="&lt;=0.1200"/>
    <s v="&lt;=0.5000"/>
    <s v="&lt;=2.0000"/>
    <x v="0"/>
  </r>
  <r>
    <x v="2"/>
    <s v="CA"/>
    <x v="2"/>
    <s v="&gt;256.0000"/>
    <n v="2"/>
    <n v="0.25"/>
    <s v="&lt;=0.1200"/>
    <s v="&lt;=0.5000"/>
    <s v="&lt;=2.0000"/>
    <x v="0"/>
  </r>
  <r>
    <x v="1"/>
    <s v="CA"/>
    <x v="0"/>
    <s v="&gt;256.0000"/>
    <n v="2"/>
    <s v="&lt;=0.1200"/>
    <n v="0.25"/>
    <s v="&lt;=0.5000"/>
    <s v="&lt;=2.0000"/>
    <x v="0"/>
  </r>
  <r>
    <x v="1"/>
    <s v="CA"/>
    <x v="0"/>
    <s v="&gt;256.0000"/>
    <n v="2"/>
    <n v="0.25"/>
    <s v="&lt;=0.1200"/>
    <s v="&lt;=0.5000"/>
    <s v="&lt;=2.0000"/>
    <x v="0"/>
  </r>
  <r>
    <x v="1"/>
    <s v="CA"/>
    <x v="0"/>
    <s v="&lt;=32.0000"/>
    <s v="&lt;=1.0000"/>
    <s v="&lt;=0.1200"/>
    <s v="&lt;=0.1200"/>
    <n v="1"/>
    <s v="&lt;=2.0000"/>
    <x v="2"/>
  </r>
  <r>
    <x v="1"/>
    <s v="CA"/>
    <x v="0"/>
    <s v="&lt;=32.0000"/>
    <s v="&lt;=1.0000"/>
    <s v="&lt;=0.1200"/>
    <s v="&lt;=0.1200"/>
    <n v="1"/>
    <s v="&lt;=2.0000"/>
    <x v="0"/>
  </r>
  <r>
    <x v="0"/>
    <s v="CA"/>
    <x v="0"/>
    <s v="&lt;=32.0000"/>
    <s v="&lt;=1.0000"/>
    <s v="&lt;=0.1200"/>
    <s v="&lt;=0.1200"/>
    <s v="&lt;=0.5000"/>
    <s v="&lt;=2.0000"/>
    <x v="4"/>
  </r>
  <r>
    <x v="0"/>
    <s v="CA"/>
    <x v="0"/>
    <s v="&lt;=32.0000"/>
    <s v="&lt;=1.0000"/>
    <s v="&lt;=0.1200"/>
    <s v="&lt;=0.1200"/>
    <s v="&lt;=0.5000"/>
    <s v="&lt;=2.0000"/>
    <x v="1"/>
  </r>
  <r>
    <x v="0"/>
    <s v="CA"/>
    <x v="0"/>
    <s v="&lt;=32.0000"/>
    <s v="&lt;=1.0000"/>
    <s v="&lt;=0.1200"/>
    <s v="&lt;=0.1200"/>
    <s v="&lt;=0.5000"/>
    <s v="&lt;=2.0000"/>
    <x v="0"/>
  </r>
  <r>
    <x v="1"/>
    <s v="CA"/>
    <x v="1"/>
    <s v="&gt;256.0000"/>
    <n v="2"/>
    <n v="0.25"/>
    <s v="&lt;=0.1200"/>
    <s v="&lt;=0.5000"/>
    <s v="&lt;=2.0000"/>
    <x v="0"/>
  </r>
  <r>
    <x v="1"/>
    <s v="CA"/>
    <x v="2"/>
    <s v="&gt;256.0000"/>
    <n v="2"/>
    <n v="0.25"/>
    <s v="&lt;=0.1200"/>
    <s v="&lt;=0.5000"/>
    <s v="&lt;=2.0000"/>
    <x v="0"/>
  </r>
  <r>
    <x v="2"/>
    <s v="WI"/>
    <x v="0"/>
    <s v="&gt;256.0000"/>
    <s v="&gt;8.0000"/>
    <s v="&lt;=0.1200"/>
    <s v="&lt;=0.1200"/>
    <n v="1"/>
    <s v="&lt;=2.0000"/>
    <x v="0"/>
  </r>
  <r>
    <x v="0"/>
    <s v="WI"/>
    <x v="0"/>
    <n v="128"/>
    <s v="&gt;8.0000"/>
    <n v="8"/>
    <n v="2"/>
    <s v="&lt;=0.5000"/>
    <s v="&lt;=2.0000"/>
    <x v="1"/>
  </r>
  <r>
    <x v="1"/>
    <s v="WI"/>
    <x v="1"/>
    <s v="&lt;=32.0000"/>
    <s v="&lt;=1.0000"/>
    <s v="&lt;=0.1200"/>
    <s v="&lt;=0.1200"/>
    <s v="&lt;=0.5000"/>
    <s v="&lt;=2.0000"/>
    <x v="0"/>
  </r>
  <r>
    <x v="1"/>
    <s v="WI"/>
    <x v="2"/>
    <s v="&lt;=32.0000"/>
    <s v="&lt;=1.0000"/>
    <s v="&lt;=0.1200"/>
    <s v="&lt;=0.1200"/>
    <s v="&lt;=0.5000"/>
    <s v="&lt;=2.0000"/>
    <x v="0"/>
  </r>
  <r>
    <x v="1"/>
    <s v="WI"/>
    <x v="0"/>
    <s v="&lt;=32.0000"/>
    <s v="&lt;=1.0000"/>
    <s v="&lt;=0.1200"/>
    <s v="&lt;=0.1200"/>
    <s v="&lt;=0.5000"/>
    <s v="&lt;=2.0000"/>
    <x v="0"/>
  </r>
  <r>
    <x v="1"/>
    <s v="WI"/>
    <x v="0"/>
    <s v="&lt;=32.0000"/>
    <s v="&lt;=1.0000"/>
    <s v="&lt;=0.1200"/>
    <s v="&lt;=0.1200"/>
    <s v="&lt;=0.5000"/>
    <s v="&lt;=2.0000"/>
    <x v="0"/>
  </r>
  <r>
    <x v="1"/>
    <s v="WI"/>
    <x v="0"/>
    <n v="256"/>
    <s v="&lt;=1.0000"/>
    <s v="&lt;=0.1200"/>
    <s v="&lt;=0.1200"/>
    <s v="&lt;=0.5000"/>
    <s v="&lt;=2.0000"/>
    <x v="0"/>
  </r>
  <r>
    <x v="1"/>
    <s v="WI"/>
    <x v="1"/>
    <s v="&lt;=32.0000"/>
    <s v="&lt;=1.0000"/>
    <s v="&lt;=0.1200"/>
    <s v="&lt;=0.1200"/>
    <s v="&lt;=0.5000"/>
    <s v="&lt;=2.0000"/>
    <x v="0"/>
  </r>
  <r>
    <x v="1"/>
    <s v="WI"/>
    <x v="2"/>
    <s v="&gt;256.0000"/>
    <s v="&lt;=1.0000"/>
    <s v="&lt;=0.1200"/>
    <s v="&lt;=0.1200"/>
    <s v="&lt;=0.5000"/>
    <s v="&lt;=2.0000"/>
    <x v="0"/>
  </r>
  <r>
    <x v="2"/>
    <s v="CA"/>
    <x v="0"/>
    <s v="&lt;=32.0000"/>
    <s v="&lt;=1.0000"/>
    <s v="&lt;=0.1200"/>
    <s v="&lt;=0.1200"/>
    <s v="&lt;=0.5000"/>
    <s v="&lt;=2.0000"/>
    <x v="2"/>
  </r>
  <r>
    <x v="1"/>
    <s v="WI"/>
    <x v="1"/>
    <n v="256"/>
    <s v="&lt;=1.0000"/>
    <s v="&lt;=0.1200"/>
    <s v="&lt;=0.1200"/>
    <s v="&lt;=0.5000"/>
    <s v="&lt;=2.0000"/>
    <x v="0"/>
  </r>
  <r>
    <x v="1"/>
    <s v="WI"/>
    <x v="2"/>
    <s v="&lt;=32.0000"/>
    <s v="&gt;8.0000"/>
    <s v="&lt;=0.1200"/>
    <s v="&lt;=0.1200"/>
    <n v="1"/>
    <s v="&lt;=2.0000"/>
    <x v="4"/>
  </r>
  <r>
    <x v="0"/>
    <s v="CA"/>
    <x v="0"/>
    <s v="&lt;=32.0000"/>
    <s v="&lt;=1.0000"/>
    <s v="&lt;=0.1200"/>
    <s v="&lt;=0.1200"/>
    <s v="&lt;=0.5000"/>
    <s v="&lt;=2.0000"/>
    <x v="0"/>
  </r>
  <r>
    <x v="2"/>
    <s v="CA"/>
    <x v="0"/>
    <s v="&gt;256.0000"/>
    <s v="&lt;=1.0000"/>
    <s v="&lt;=0.1200"/>
    <s v="&lt;=0.1200"/>
    <s v="&lt;=0.5000"/>
    <s v="&lt;=2.0000"/>
    <x v="0"/>
  </r>
  <r>
    <x v="2"/>
    <s v="CA"/>
    <x v="1"/>
    <s v="&lt;=32.0000"/>
    <s v="&gt;8.0000"/>
    <s v="&lt;=0.1200"/>
    <s v="&lt;=0.1200"/>
    <s v="&lt;=0.5000"/>
    <s v="&lt;=2.0000"/>
    <x v="4"/>
  </r>
  <r>
    <x v="2"/>
    <s v="CA"/>
    <x v="2"/>
    <n v="64"/>
    <s v="&lt;=1.0000"/>
    <s v="&lt;=0.1200"/>
    <s v="&lt;=0.1200"/>
    <s v="&lt;=0.5000"/>
    <s v="&lt;=2.0000"/>
    <x v="0"/>
  </r>
  <r>
    <x v="1"/>
    <s v="CA"/>
    <x v="1"/>
    <s v="&gt;256.0000"/>
    <n v="2"/>
    <n v="0.5"/>
    <s v="&lt;=0.1200"/>
    <s v="&lt;=0.5000"/>
    <s v="&lt;=2.0000"/>
    <x v="0"/>
  </r>
  <r>
    <x v="1"/>
    <s v="CA"/>
    <x v="2"/>
    <s v="&gt;256.0000"/>
    <n v="2"/>
    <n v="0.25"/>
    <s v="&lt;=0.1200"/>
    <s v="&lt;=0.5000"/>
    <s v="&lt;=2.0000"/>
    <x v="0"/>
  </r>
  <r>
    <x v="2"/>
    <s v="CA"/>
    <x v="0"/>
    <s v="&gt;256.0000"/>
    <s v="&lt;=1.0000"/>
    <s v="&lt;=0.1200"/>
    <s v="&lt;=0.1200"/>
    <s v="&lt;=0.5000"/>
    <s v="&lt;=2.0000"/>
    <x v="0"/>
  </r>
  <r>
    <x v="0"/>
    <s v="CA"/>
    <x v="0"/>
    <s v="&lt;=32.0000"/>
    <s v="&lt;=1.0000"/>
    <s v="&lt;=0.1200"/>
    <s v="&lt;=0.1200"/>
    <s v="&lt;=0.5000"/>
    <s v="&lt;=2.0000"/>
    <x v="0"/>
  </r>
  <r>
    <x v="0"/>
    <s v="CA"/>
    <x v="0"/>
    <n v="256"/>
    <s v="&lt;=1.0000"/>
    <s v="&lt;=0.1200"/>
    <s v="&lt;=0.1200"/>
    <s v="&lt;=0.5000"/>
    <s v="&lt;=2.0000"/>
    <x v="0"/>
  </r>
  <r>
    <x v="0"/>
    <s v="CA"/>
    <x v="0"/>
    <s v="&gt;256.0000"/>
    <n v="2"/>
    <s v="&lt;=0.1200"/>
    <s v="&lt;=0.1200"/>
    <s v="&lt;=0.5000"/>
    <s v="&lt;=2.0000"/>
    <x v="0"/>
  </r>
  <r>
    <x v="0"/>
    <s v="IA"/>
    <x v="0"/>
    <s v="&lt;=32.0000"/>
    <s v="&lt;=1.0000"/>
    <s v="&lt;=0.1200"/>
    <s v="&lt;=0.1200"/>
    <n v="1"/>
    <s v="&lt;=2.0000"/>
    <x v="0"/>
  </r>
  <r>
    <x v="0"/>
    <s v="WI"/>
    <x v="1"/>
    <s v="&gt;256.0000"/>
    <s v="&lt;=1.0000"/>
    <s v="&lt;=0.1200"/>
    <s v="&lt;=0.1200"/>
    <n v="1"/>
    <s v="&lt;=2.0000"/>
    <x v="0"/>
  </r>
  <r>
    <x v="0"/>
    <s v="WI"/>
    <x v="2"/>
    <s v="&gt;256.0000"/>
    <s v="&lt;=1.0000"/>
    <s v="&lt;=0.1200"/>
    <s v="&lt;=0.1200"/>
    <n v="1"/>
    <s v="&lt;=2.0000"/>
    <x v="0"/>
  </r>
  <r>
    <x v="0"/>
    <s v="WI"/>
    <x v="0"/>
    <s v="&gt;256.0000"/>
    <s v="&lt;=1.0000"/>
    <s v="&lt;=0.1200"/>
    <s v="&lt;=0.1200"/>
    <s v="&lt;=0.5000"/>
    <s v="&lt;=2.0000"/>
    <x v="0"/>
  </r>
  <r>
    <x v="1"/>
    <s v="WI"/>
    <x v="0"/>
    <s v="&lt;=32.0000"/>
    <s v="&lt;=1.0000"/>
    <s v="&lt;=0.1200"/>
    <s v="&lt;=0.1200"/>
    <s v="&lt;=0.5000"/>
    <s v="&lt;=2.0000"/>
    <x v="0"/>
  </r>
  <r>
    <x v="1"/>
    <s v="WI"/>
    <x v="0"/>
    <s v="&lt;=32.0000"/>
    <s v="&lt;=1.0000"/>
    <n v="2"/>
    <n v="0.25"/>
    <s v="&lt;=0.5000"/>
    <s v="&lt;=2.0000"/>
    <x v="1"/>
  </r>
  <r>
    <x v="1"/>
    <s v="WI"/>
    <x v="1"/>
    <s v="&gt;256.0000"/>
    <s v="&lt;=1.0000"/>
    <s v="&lt;=0.1200"/>
    <s v="&lt;=0.1200"/>
    <s v="&lt;=0.5000"/>
    <s v="&lt;=2.0000"/>
    <x v="4"/>
  </r>
  <r>
    <x v="1"/>
    <s v="WI"/>
    <x v="2"/>
    <s v="&lt;=32.0000"/>
    <s v="&lt;=1.0000"/>
    <s v="&lt;=0.1200"/>
    <s v="&lt;=0.1200"/>
    <s v="&lt;=0.5000"/>
    <s v="&lt;=2.0000"/>
    <x v="4"/>
  </r>
  <r>
    <x v="1"/>
    <s v="WI"/>
    <x v="1"/>
    <s v="&lt;=32.0000"/>
    <s v="&lt;=1.0000"/>
    <s v="&lt;=0.1200"/>
    <s v="&lt;=0.1200"/>
    <s v="&lt;=0.5000"/>
    <s v="&lt;=2.0000"/>
    <x v="0"/>
  </r>
  <r>
    <x v="1"/>
    <s v="WI"/>
    <x v="2"/>
    <s v="&gt;256.0000"/>
    <s v="&lt;=1.0000"/>
    <s v="&lt;=0.1200"/>
    <s v="&lt;=0.1200"/>
    <s v="&lt;=0.5000"/>
    <s v="&lt;=2.0000"/>
    <x v="0"/>
  </r>
  <r>
    <x v="2"/>
    <s v="IA"/>
    <x v="0"/>
    <s v="&lt;=32.0000"/>
    <s v="&lt;=1.0000"/>
    <n v="1"/>
    <n v="0.25"/>
    <s v="&lt;=0.5000"/>
    <s v="&lt;=2.0000"/>
    <x v="0"/>
  </r>
  <r>
    <x v="2"/>
    <s v="IA"/>
    <x v="0"/>
    <s v="&lt;=32.0000"/>
    <s v="&gt;8.0000"/>
    <s v="&lt;=0.1200"/>
    <s v="&lt;=0.1200"/>
    <n v="1"/>
    <s v="&lt;=2.0000"/>
    <x v="0"/>
  </r>
  <r>
    <x v="1"/>
    <s v="IA"/>
    <x v="1"/>
    <s v="&gt;256.0000"/>
    <n v="2"/>
    <s v="&lt;=0.1200"/>
    <s v="&lt;=0.1200"/>
    <s v="&lt;=0.5000"/>
    <s v="&lt;=2.0000"/>
    <x v="0"/>
  </r>
  <r>
    <x v="1"/>
    <s v="IA"/>
    <x v="2"/>
    <s v="&lt;=32.0000"/>
    <s v="&lt;=1.0000"/>
    <s v="&lt;=0.1200"/>
    <s v="&lt;=0.1200"/>
    <s v="&lt;=0.5000"/>
    <s v="&lt;=2.0000"/>
    <x v="0"/>
  </r>
  <r>
    <x v="1"/>
    <s v="IA"/>
    <x v="0"/>
    <s v="&gt;256.0000"/>
    <s v="&lt;=1.0000"/>
    <s v="&lt;=0.1200"/>
    <s v="&lt;=0.1200"/>
    <n v="1"/>
    <s v="&lt;=2.0000"/>
    <x v="0"/>
  </r>
  <r>
    <x v="2"/>
    <s v="CA"/>
    <x v="0"/>
    <s v="&lt;=32.0000"/>
    <s v="&lt;=1.0000"/>
    <s v="&lt;=0.1200"/>
    <s v="&lt;=0.1200"/>
    <s v="&lt;=0.5000"/>
    <s v="&lt;=2.0000"/>
    <x v="2"/>
  </r>
  <r>
    <x v="0"/>
    <s v="IA"/>
    <x v="0"/>
    <n v="256"/>
    <s v="&lt;=1.0000"/>
    <s v="&lt;=0.1200"/>
    <n v="0.5"/>
    <n v="1"/>
    <s v="&lt;=2.0000"/>
    <x v="1"/>
  </r>
  <r>
    <x v="3"/>
    <m/>
    <x v="4"/>
    <m/>
    <m/>
    <m/>
    <m/>
    <m/>
    <m/>
    <x v="5"/>
  </r>
  <r>
    <x v="3"/>
    <m/>
    <x v="4"/>
    <m/>
    <m/>
    <m/>
    <m/>
    <m/>
    <m/>
    <x v="5"/>
  </r>
  <r>
    <x v="3"/>
    <m/>
    <x v="4"/>
    <m/>
    <m/>
    <m/>
    <m/>
    <m/>
    <m/>
    <x v="5"/>
  </r>
  <r>
    <x v="3"/>
    <m/>
    <x v="4"/>
    <m/>
    <m/>
    <m/>
    <m/>
    <m/>
    <m/>
    <x v="5"/>
  </r>
  <r>
    <x v="3"/>
    <m/>
    <x v="4"/>
    <m/>
    <m/>
    <m/>
    <m/>
    <m/>
    <m/>
    <x v="5"/>
  </r>
  <r>
    <x v="3"/>
    <m/>
    <x v="4"/>
    <m/>
    <m/>
    <s v="Sum of genes"/>
    <m/>
    <m/>
    <m/>
    <x v="5"/>
  </r>
  <r>
    <x v="3"/>
    <m/>
    <x v="4"/>
    <m/>
    <m/>
    <m/>
    <m/>
    <m/>
    <m/>
    <x v="5"/>
  </r>
  <r>
    <x v="3"/>
    <m/>
    <x v="4"/>
    <m/>
    <m/>
    <m/>
    <m/>
    <m/>
    <m/>
    <x v="5"/>
  </r>
</pivotCacheRecords>
</file>

<file path=xl/pivotCache/pivotCacheRecords1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1">
  <r>
    <x v="0"/>
    <s v="CA"/>
    <x v="0"/>
    <s v="&gt;256.0000"/>
    <n v="2"/>
    <s v="&lt;=0.1200"/>
    <s v="&lt;=0.1200"/>
    <s v="&lt;=0.5000"/>
    <s v="&lt;=2.0000"/>
    <s v="&lt;=0.2500"/>
    <x v="0"/>
  </r>
  <r>
    <x v="0"/>
    <s v="CA"/>
    <x v="1"/>
    <n v="128"/>
    <s v="&lt;=1.0000"/>
    <n v="0.25"/>
    <s v="&lt;=0.1200"/>
    <s v="&lt;=0.5000"/>
    <s v="&lt;=2.0000"/>
    <s v="&lt;=0.2500"/>
    <x v="0"/>
  </r>
  <r>
    <x v="0"/>
    <s v="CA"/>
    <x v="2"/>
    <s v="&gt;256.0000"/>
    <n v="2"/>
    <n v="0.25"/>
    <s v="&lt;=0.1200"/>
    <s v="&lt;=0.5000"/>
    <s v="&lt;=2.0000"/>
    <s v="&lt;=0.2500"/>
    <x v="0"/>
  </r>
  <r>
    <x v="1"/>
    <s v="CA"/>
    <x v="3"/>
    <s v="&gt;256.0000"/>
    <n v="2"/>
    <s v="&lt;=0.1200"/>
    <n v="0.25"/>
    <s v="&lt;=0.5000"/>
    <s v="&lt;=2.0000"/>
    <s v="&lt;=0.2500"/>
    <x v="0"/>
  </r>
  <r>
    <x v="1"/>
    <s v="CA"/>
    <x v="0"/>
    <s v="&gt;256.0000"/>
    <n v="2"/>
    <n v="0.25"/>
    <s v="&lt;=0.1200"/>
    <s v="&lt;=0.5000"/>
    <s v="&lt;=2.0000"/>
    <s v="&lt;=0.2500"/>
    <x v="0"/>
  </r>
  <r>
    <x v="2"/>
    <s v="CA"/>
    <x v="0"/>
    <s v="&lt;=32.0000"/>
    <s v="&lt;=1.0000"/>
    <s v="&lt;=0.1200"/>
    <s v="&lt;=0.1200"/>
    <s v="&lt;=0.5000"/>
    <s v="&lt;=2.0000"/>
    <n v="0.5"/>
    <x v="0"/>
  </r>
  <r>
    <x v="2"/>
    <s v="CA"/>
    <x v="0"/>
    <s v="&lt;=32.0000"/>
    <s v="&lt;=1.0000"/>
    <s v="&lt;=0.1200"/>
    <s v="&lt;=0.1200"/>
    <s v="&lt;=0.5000"/>
    <s v="&lt;=2.0000"/>
    <n v="4"/>
    <x v="0"/>
  </r>
  <r>
    <x v="2"/>
    <s v="IA"/>
    <x v="0"/>
    <n v="64"/>
    <s v="&lt;=1.0000"/>
    <s v="&lt;=0.1200"/>
    <s v="&lt;=0.1200"/>
    <s v="&lt;=0.5000"/>
    <s v="&lt;=2.0000"/>
    <s v="&lt;=0.2500"/>
    <x v="0"/>
  </r>
  <r>
    <x v="2"/>
    <s v="IA"/>
    <x v="0"/>
    <s v="&lt;=32.0000"/>
    <n v="4"/>
    <s v="&lt;=0.1200"/>
    <s v="&lt;=0.1200"/>
    <s v="&lt;=0.5000"/>
    <s v="&lt;=2.0000"/>
    <n v="1"/>
    <x v="0"/>
  </r>
  <r>
    <x v="2"/>
    <s v="CA"/>
    <x v="0"/>
    <s v="&lt;=32.0000"/>
    <s v="&lt;=1.0000"/>
    <s v="&lt;=0.1200"/>
    <s v="&lt;=0.1200"/>
    <n v="1"/>
    <s v="&lt;=2.0000"/>
    <s v="&lt;=0.2500"/>
    <x v="0"/>
  </r>
  <r>
    <x v="2"/>
    <s v="CA"/>
    <x v="0"/>
    <s v="&lt;=32.0000"/>
    <s v="&lt;=1.0000"/>
    <s v="&lt;=0.1200"/>
    <s v="&lt;=0.1200"/>
    <s v="&lt;=0.5000"/>
    <s v="&lt;=2.0000"/>
    <s v="&lt;=0.2500"/>
    <x v="0"/>
  </r>
  <r>
    <x v="1"/>
    <s v="CA"/>
    <x v="1"/>
    <s v="&gt;256.0000"/>
    <n v="2"/>
    <n v="0.25"/>
    <s v="&lt;=0.1200"/>
    <s v="&lt;=0.5000"/>
    <s v="&lt;=2.0000"/>
    <s v="&lt;=0.2500"/>
    <x v="0"/>
  </r>
  <r>
    <x v="1"/>
    <s v="CA"/>
    <x v="2"/>
    <s v="&gt;256.0000"/>
    <n v="2"/>
    <s v="&lt;=0.1200"/>
    <s v="&lt;=0.1200"/>
    <s v="&lt;=0.5000"/>
    <s v="&lt;=2.0000"/>
    <s v="&lt;=0.2500"/>
    <x v="0"/>
  </r>
  <r>
    <x v="1"/>
    <s v="IA"/>
    <x v="0"/>
    <s v="&gt;256.0000"/>
    <s v="&lt;=1.0000"/>
    <s v="&lt;=0.1200"/>
    <s v="&lt;=0.1200"/>
    <n v="1"/>
    <s v="&lt;=2.0000"/>
    <s v="&lt;=0.2500"/>
    <x v="0"/>
  </r>
  <r>
    <x v="2"/>
    <s v="WI"/>
    <x v="0"/>
    <s v="&gt;256.0000"/>
    <s v="&lt;=1.0000"/>
    <s v="&lt;=0.1200"/>
    <s v="&lt;=0.1200"/>
    <s v="&lt;=0.5000"/>
    <s v="&lt;=2.0000"/>
    <s v="&lt;=0.2500"/>
    <x v="0"/>
  </r>
  <r>
    <x v="2"/>
    <s v="WI"/>
    <x v="0"/>
    <s v="&gt;256.0000"/>
    <n v="2"/>
    <s v="&lt;=0.1200"/>
    <s v="&lt;=0.1200"/>
    <s v="&lt;=0.5000"/>
    <s v="&lt;=2.0000"/>
    <s v="&lt;=0.2500"/>
    <x v="0"/>
  </r>
  <r>
    <x v="0"/>
    <s v="WI"/>
    <x v="0"/>
    <s v="&gt;256.0000"/>
    <s v="&gt;8.0000"/>
    <n v="2"/>
    <n v="0.5"/>
    <s v="&gt;4.0000"/>
    <n v="16"/>
    <n v="1"/>
    <x v="1"/>
  </r>
  <r>
    <x v="1"/>
    <s v="WI"/>
    <x v="0"/>
    <s v="&gt;256.0000"/>
    <s v="&lt;=1.0000"/>
    <s v="&lt;=0.1200"/>
    <s v="&lt;=0.1200"/>
    <s v="&lt;=0.5000"/>
    <s v="&lt;=2.0000"/>
    <s v="&lt;=0.2500"/>
    <x v="0"/>
  </r>
  <r>
    <x v="1"/>
    <s v="WI"/>
    <x v="0"/>
    <s v="&gt;256.0000"/>
    <s v="&lt;=1.0000"/>
    <n v="8"/>
    <s v="&lt;=0.1200"/>
    <s v="&lt;=0.5000"/>
    <s v="&lt;=2.0000"/>
    <s v="&lt;=0.2500"/>
    <x v="0"/>
  </r>
  <r>
    <x v="1"/>
    <s v="WI"/>
    <x v="0"/>
    <s v="&gt;256.0000"/>
    <s v="&lt;=1.0000"/>
    <s v="&lt;=0.1200"/>
    <s v="&lt;=0.1200"/>
    <s v="&lt;=0.5000"/>
    <s v="&lt;=2.0000"/>
    <s v="&gt;4.0000"/>
    <x v="0"/>
  </r>
  <r>
    <x v="1"/>
    <s v="WI"/>
    <x v="0"/>
    <s v="&lt;=32.0000"/>
    <s v="&lt;=1.0000"/>
    <s v="&lt;=0.1200"/>
    <s v="&lt;=0.1200"/>
    <s v="&lt;=0.5000"/>
    <s v="&lt;=2.0000"/>
    <s v="&lt;=0.2500"/>
    <x v="0"/>
  </r>
  <r>
    <x v="2"/>
    <s v="WI"/>
    <x v="0"/>
    <s v="&gt;256.0000"/>
    <s v="&gt;8.0000"/>
    <n v="1"/>
    <n v="1"/>
    <n v="1"/>
    <s v="&lt;=2.0000"/>
    <n v="0.5"/>
    <x v="0"/>
  </r>
  <r>
    <x v="0"/>
    <s v="IA"/>
    <x v="0"/>
    <s v="&lt;=32.0000"/>
    <s v="&lt;=1.0000"/>
    <s v="&lt;=0.1200"/>
    <s v="&lt;=0.1200"/>
    <n v="1"/>
    <s v="&lt;=2.0000"/>
    <s v="&lt;=0.2500"/>
    <x v="0"/>
  </r>
  <r>
    <x v="2"/>
    <s v="WI"/>
    <x v="0"/>
    <s v="&lt;=32.0000"/>
    <s v="&lt;=1.0000"/>
    <s v="&lt;=0.1200"/>
    <s v="&lt;=0.1200"/>
    <s v="&lt;=0.5000"/>
    <s v="&lt;=2.0000"/>
    <s v="&lt;=0.2500"/>
    <x v="0"/>
  </r>
  <r>
    <x v="0"/>
    <s v="IA"/>
    <x v="0"/>
    <s v="&gt;256.0000"/>
    <s v="&lt;=1.0000"/>
    <s v="&lt;=0.1200"/>
    <s v="&lt;=0.1200"/>
    <s v="&lt;=0.5000"/>
    <s v="&lt;=2.0000"/>
    <s v="&lt;=0.2500"/>
    <x v="0"/>
  </r>
  <r>
    <x v="0"/>
    <s v="IA"/>
    <x v="0"/>
    <s v="&lt;=32.0000"/>
    <s v="&lt;=1.0000"/>
    <s v="&lt;=0.1200"/>
    <s v="&lt;=0.1200"/>
    <n v="1"/>
    <s v="&lt;=2.0000"/>
    <s v="&lt;=0.2500"/>
    <x v="0"/>
  </r>
  <r>
    <x v="2"/>
    <s v="IA"/>
    <x v="1"/>
    <s v="&lt;=32.0000"/>
    <s v="&lt;=1.0000"/>
    <s v="&lt;=0.1200"/>
    <s v="&lt;=0.1200"/>
    <s v="&lt;=0.5000"/>
    <s v="&lt;=2.0000"/>
    <s v="&lt;=0.2500"/>
    <x v="0"/>
  </r>
  <r>
    <x v="2"/>
    <s v="IA"/>
    <x v="2"/>
    <s v="&gt;256.0000"/>
    <s v="&lt;=1.0000"/>
    <s v="&lt;=0.1200"/>
    <s v="&lt;=0.1200"/>
    <s v="&lt;=0.5000"/>
    <s v="&lt;=2.0000"/>
    <s v="&lt;=0.2500"/>
    <x v="0"/>
  </r>
  <r>
    <x v="0"/>
    <s v="IA"/>
    <x v="0"/>
    <s v="&gt;256.0000"/>
    <s v="&lt;=1.0000"/>
    <s v="&lt;=0.1200"/>
    <s v="&lt;=0.1200"/>
    <s v="&lt;=0.5000"/>
    <s v="&lt;=2.0000"/>
    <s v="&lt;=0.2500"/>
    <x v="0"/>
  </r>
  <r>
    <x v="0"/>
    <s v="IA"/>
    <x v="0"/>
    <s v="&gt;256.0000"/>
    <s v="&lt;=1.0000"/>
    <s v="&lt;=0.1200"/>
    <s v="&lt;=0.1200"/>
    <s v="&lt;=0.5000"/>
    <s v="&lt;=2.0000"/>
    <s v="&lt;=0.2500"/>
    <x v="0"/>
  </r>
  <r>
    <x v="2"/>
    <s v="IA"/>
    <x v="0"/>
    <s v="&gt;256.0000"/>
    <s v="&lt;=1.0000"/>
    <s v="&lt;=0.1200"/>
    <s v="&lt;=0.1200"/>
    <s v="&lt;=0.5000"/>
    <s v="&lt;=2.0000"/>
    <s v="&lt;=0.2500"/>
    <x v="0"/>
  </r>
  <r>
    <x v="0"/>
    <s v="CA"/>
    <x v="0"/>
    <s v="&lt;=32.0000"/>
    <s v="&lt;=1.0000"/>
    <s v="&lt;=0.1200"/>
    <s v="&lt;=0.1200"/>
    <s v="&lt;=0.5000"/>
    <s v="&lt;=2.0000"/>
    <n v="4"/>
    <x v="0"/>
  </r>
  <r>
    <x v="2"/>
    <s v="IA"/>
    <x v="0"/>
    <s v="&gt;256.0000"/>
    <n v="4"/>
    <n v="0.25"/>
    <s v="&lt;=0.1200"/>
    <s v="&lt;=0.5000"/>
    <s v="&lt;=2.0000"/>
    <s v="&lt;=0.2500"/>
    <x v="0"/>
  </r>
  <r>
    <x v="0"/>
    <s v="CA"/>
    <x v="1"/>
    <s v="&gt;256.0000"/>
    <n v="2"/>
    <n v="0.25"/>
    <s v="&lt;=0.1200"/>
    <s v="&lt;=0.5000"/>
    <s v="&lt;=2.0000"/>
    <s v="&lt;=0.2500"/>
    <x v="0"/>
  </r>
  <r>
    <x v="0"/>
    <s v="CA"/>
    <x v="2"/>
    <s v="&gt;256.0000"/>
    <n v="2"/>
    <n v="0.25"/>
    <s v="&lt;=0.1200"/>
    <s v="&lt;=0.5000"/>
    <s v="&lt;=2.0000"/>
    <s v="&lt;=0.2500"/>
    <x v="0"/>
  </r>
  <r>
    <x v="1"/>
    <s v="IA"/>
    <x v="0"/>
    <s v="&lt;=32.0000"/>
    <s v="&lt;=1.0000"/>
    <s v="&lt;=0.1200"/>
    <s v="&lt;=0.1200"/>
    <s v="&lt;=0.5000"/>
    <s v="&lt;=2.0000"/>
    <s v="&lt;=0.2500"/>
    <x v="0"/>
  </r>
  <r>
    <x v="2"/>
    <s v="CA"/>
    <x v="0"/>
    <s v="&gt;256.0000"/>
    <s v="&lt;=1.0000"/>
    <s v="&lt;=0.1200"/>
    <s v="&lt;=0.1200"/>
    <n v="1"/>
    <s v="&lt;=2.0000"/>
    <s v="&lt;=0.2500"/>
    <x v="0"/>
  </r>
  <r>
    <x v="1"/>
    <s v="IA"/>
    <x v="0"/>
    <s v="&lt;=32.0000"/>
    <s v="&lt;=1.0000"/>
    <s v="&lt;=0.1200"/>
    <s v="&lt;=0.1200"/>
    <s v="&lt;=0.5000"/>
    <s v="&lt;=2.0000"/>
    <s v="&gt;4.0000"/>
    <x v="0"/>
  </r>
  <r>
    <x v="1"/>
    <s v="IA"/>
    <x v="0"/>
    <s v="&lt;=32.0000"/>
    <s v="&lt;=1.0000"/>
    <s v="&lt;=0.1200"/>
    <s v="&lt;=0.1200"/>
    <n v="2"/>
    <s v="&lt;=2.0000"/>
    <s v="&lt;=0.2500"/>
    <x v="0"/>
  </r>
  <r>
    <x v="0"/>
    <s v="CA"/>
    <x v="0"/>
    <s v="&lt;=32.0000"/>
    <s v="&lt;=1.0000"/>
    <s v="&lt;=0.1200"/>
    <s v="&lt;=0.1200"/>
    <n v="1"/>
    <s v="&lt;=2.0000"/>
    <s v="&lt;=0.2500"/>
    <x v="0"/>
  </r>
  <r>
    <x v="2"/>
    <s v="IA"/>
    <x v="0"/>
    <s v="&gt;256.0000"/>
    <n v="2"/>
    <n v="0.25"/>
    <n v="0.5"/>
    <n v="1"/>
    <s v="&lt;=2.0000"/>
    <s v="&lt;=0.2500"/>
    <x v="0"/>
  </r>
  <r>
    <x v="2"/>
    <s v="IA"/>
    <x v="0"/>
    <s v="&lt;=32.0000"/>
    <s v="&lt;=1.0000"/>
    <s v="&lt;=0.1200"/>
    <s v="&lt;=0.1200"/>
    <s v="&lt;=0.5000"/>
    <s v="&lt;=2.0000"/>
    <s v="&lt;=0.2500"/>
    <x v="0"/>
  </r>
  <r>
    <x v="0"/>
    <s v="IA"/>
    <x v="0"/>
    <s v="&gt;256.0000"/>
    <s v="&lt;=1.0000"/>
    <s v="&lt;=0.1200"/>
    <s v="&lt;=0.1200"/>
    <s v="&lt;=0.5000"/>
    <s v="&lt;=2.0000"/>
    <s v="&lt;=0.2500"/>
    <x v="0"/>
  </r>
  <r>
    <x v="0"/>
    <s v="IA"/>
    <x v="0"/>
    <s v="&lt;=32.0000"/>
    <s v="&lt;=1.0000"/>
    <s v="&lt;=0.1200"/>
    <s v="&lt;=0.1200"/>
    <s v="&lt;=0.5000"/>
    <s v="&lt;=2.0000"/>
    <s v="&lt;=0.2500"/>
    <x v="0"/>
  </r>
  <r>
    <x v="0"/>
    <s v="IA"/>
    <x v="4"/>
    <s v="&gt;256.0000"/>
    <s v="&lt;=1.0000"/>
    <s v="&lt;=0.1200"/>
    <s v="&lt;=0.1200"/>
    <n v="1"/>
    <s v="&lt;=2.0000"/>
    <s v="&lt;=0.2500"/>
    <x v="0"/>
  </r>
  <r>
    <x v="0"/>
    <s v="IA"/>
    <x v="0"/>
    <n v="64"/>
    <s v="&lt;=1.0000"/>
    <s v="&lt;=0.1200"/>
    <s v="&lt;=0.1200"/>
    <n v="1"/>
    <s v="&lt;=2.0000"/>
    <s v="&lt;=0.2500"/>
    <x v="0"/>
  </r>
  <r>
    <x v="2"/>
    <s v="IA"/>
    <x v="1"/>
    <s v="&gt;256.0000"/>
    <n v="2"/>
    <s v="&lt;=0.1200"/>
    <s v="&lt;=0.1200"/>
    <s v="&lt;=0.5000"/>
    <s v="&lt;=2.0000"/>
    <s v="&lt;=0.2500"/>
    <x v="0"/>
  </r>
  <r>
    <x v="2"/>
    <s v="IA"/>
    <x v="2"/>
    <s v="&lt;=32.0000"/>
    <s v="&gt;8.0000"/>
    <s v="&lt;=0.1200"/>
    <s v="&lt;=0.1200"/>
    <n v="1"/>
    <s v="&lt;=2.0000"/>
    <s v="&lt;=0.2500"/>
    <x v="0"/>
  </r>
  <r>
    <x v="2"/>
    <s v="IA"/>
    <x v="4"/>
    <s v="&gt;256.0000"/>
    <s v="&lt;=1.0000"/>
    <s v="&lt;=0.1200"/>
    <s v="&lt;=0.1200"/>
    <s v="&lt;=0.5000"/>
    <s v="&lt;=2.0000"/>
    <s v="&lt;=0.2500"/>
    <x v="0"/>
  </r>
  <r>
    <x v="1"/>
    <s v="IA"/>
    <x v="1"/>
    <n v="256"/>
    <s v="&lt;=1.0000"/>
    <s v="&lt;=0.1200"/>
    <s v="&lt;=0.1200"/>
    <n v="1"/>
    <s v="&lt;=2.0000"/>
    <s v="&lt;=0.2500"/>
    <x v="0"/>
  </r>
  <r>
    <x v="1"/>
    <s v="IA"/>
    <x v="2"/>
    <n v="128"/>
    <s v="&lt;=1.0000"/>
    <s v="&lt;=0.1200"/>
    <s v="&lt;=0.1200"/>
    <n v="1"/>
    <s v="&lt;=2.0000"/>
    <s v="&lt;=0.2500"/>
    <x v="0"/>
  </r>
  <r>
    <x v="1"/>
    <s v="IA"/>
    <x v="1"/>
    <s v="&gt;256.0000"/>
    <s v="&lt;=1.0000"/>
    <s v="&lt;=0.1200"/>
    <s v="&lt;=0.1200"/>
    <n v="1"/>
    <s v="&lt;=2.0000"/>
    <s v="&lt;=0.2500"/>
    <x v="0"/>
  </r>
  <r>
    <x v="1"/>
    <s v="IA"/>
    <x v="2"/>
    <s v="&gt;256.0000"/>
    <s v="&lt;=1.0000"/>
    <s v="&lt;=0.1200"/>
    <s v="&lt;=0.1200"/>
    <n v="1"/>
    <s v="&lt;=2.0000"/>
    <s v="&lt;=0.2500"/>
    <x v="0"/>
  </r>
  <r>
    <x v="1"/>
    <s v="CA"/>
    <x v="1"/>
    <s v="&gt;256.0000"/>
    <n v="2"/>
    <n v="0.25"/>
    <s v="&lt;=0.1200"/>
    <s v="&lt;=0.5000"/>
    <s v="&lt;=2.0000"/>
    <s v="&lt;=0.2500"/>
    <x v="0"/>
  </r>
  <r>
    <x v="1"/>
    <s v="CA"/>
    <x v="2"/>
    <s v="&gt;256.0000"/>
    <n v="2"/>
    <n v="0.25"/>
    <s v="&lt;=0.1200"/>
    <s v="&lt;=0.5000"/>
    <s v="&lt;=2.0000"/>
    <s v="&lt;=0.2500"/>
    <x v="0"/>
  </r>
  <r>
    <x v="2"/>
    <s v="IA"/>
    <x v="0"/>
    <s v="&gt;256.0000"/>
    <s v="&lt;=1.0000"/>
    <s v="&lt;=0.1200"/>
    <s v="&lt;=0.1200"/>
    <n v="1"/>
    <s v="&lt;=2.0000"/>
    <s v="&lt;=0.2500"/>
    <x v="0"/>
  </r>
  <r>
    <x v="2"/>
    <s v="IA"/>
    <x v="0"/>
    <s v="&lt;=32.0000"/>
    <s v="&lt;=1.0000"/>
    <s v="&lt;=0.1200"/>
    <s v="&lt;=0.1200"/>
    <n v="1"/>
    <s v="&lt;=2.0000"/>
    <s v="&lt;=0.2500"/>
    <x v="0"/>
  </r>
  <r>
    <x v="1"/>
    <s v="IA"/>
    <x v="0"/>
    <s v="&gt;256.0000"/>
    <n v="2"/>
    <s v="&lt;=0.1200"/>
    <s v="&lt;=0.1200"/>
    <s v="&lt;=0.5000"/>
    <s v="&lt;=2.0000"/>
    <s v="&lt;=0.2500"/>
    <x v="0"/>
  </r>
  <r>
    <x v="0"/>
    <s v="CA"/>
    <x v="1"/>
    <s v="&gt;256.0000"/>
    <n v="2"/>
    <n v="0.25"/>
    <s v="&lt;=0.1200"/>
    <s v="&lt;=0.5000"/>
    <s v="&lt;=2.0000"/>
    <s v="&lt;=0.2500"/>
    <x v="0"/>
  </r>
  <r>
    <x v="0"/>
    <s v="CA"/>
    <x v="2"/>
    <s v="&gt;256.0000"/>
    <n v="2"/>
    <n v="0.25"/>
    <n v="0.25"/>
    <s v="&lt;=0.5000"/>
    <s v="&lt;=2.0000"/>
    <s v="&lt;=0.2500"/>
    <x v="0"/>
  </r>
  <r>
    <x v="1"/>
    <s v="IA"/>
    <x v="0"/>
    <s v="&lt;=32.0000"/>
    <s v="&lt;=1.0000"/>
    <s v="&lt;=0.1200"/>
    <s v="&lt;=0.1200"/>
    <s v="&lt;=0.5000"/>
    <s v="&lt;=2.0000"/>
    <s v="&lt;=0.2500"/>
    <x v="0"/>
  </r>
  <r>
    <x v="1"/>
    <s v="IA"/>
    <x v="0"/>
    <s v="&lt;=32.0000"/>
    <s v="&lt;=1.0000"/>
    <s v="&lt;=0.1200"/>
    <s v="&lt;=0.1200"/>
    <n v="1"/>
    <s v="&lt;=2.0000"/>
    <s v="&lt;=0.2500"/>
    <x v="0"/>
  </r>
  <r>
    <x v="2"/>
    <s v="CA"/>
    <x v="0"/>
    <s v="&lt;=32.0000"/>
    <s v="&lt;=1.0000"/>
    <s v="&lt;=0.1200"/>
    <s v="&lt;=0.1200"/>
    <s v="&lt;=0.5000"/>
    <s v="&lt;=2.0000"/>
    <s v="&gt;4.0000"/>
    <x v="0"/>
  </r>
  <r>
    <x v="0"/>
    <s v="IA"/>
    <x v="0"/>
    <n v="256"/>
    <s v="&lt;=1.0000"/>
    <s v="&gt;8.0000"/>
    <n v="1"/>
    <n v="1"/>
    <s v="&lt;=2.0000"/>
    <s v="&lt;=0.2500"/>
    <x v="0"/>
  </r>
  <r>
    <x v="1"/>
    <s v="IA"/>
    <x v="1"/>
    <s v="&lt;=32.0000"/>
    <s v="&lt;=1.0000"/>
    <s v="&lt;=0.1200"/>
    <s v="&lt;=0.1200"/>
    <n v="1"/>
    <s v="&lt;=2.0000"/>
    <n v="0.5"/>
    <x v="0"/>
  </r>
  <r>
    <x v="1"/>
    <s v="IA"/>
    <x v="2"/>
    <s v="&gt;256.0000"/>
    <s v="&lt;=1.0000"/>
    <s v="&lt;=0.1200"/>
    <s v="&lt;=0.1200"/>
    <s v="&lt;=0.5000"/>
    <s v="&lt;=2.0000"/>
    <s v="&lt;=0.2500"/>
    <x v="0"/>
  </r>
  <r>
    <x v="1"/>
    <s v="IA"/>
    <x v="1"/>
    <n v="128"/>
    <s v="&lt;=1.0000"/>
    <s v="&lt;=0.1200"/>
    <n v="0.25"/>
    <n v="1"/>
    <s v="&lt;=2.0000"/>
    <s v="&gt;4.0000"/>
    <x v="0"/>
  </r>
  <r>
    <x v="1"/>
    <s v="IA"/>
    <x v="2"/>
    <s v="&gt;256.0000"/>
    <s v="&lt;=1.0000"/>
    <s v="&lt;=0.1200"/>
    <s v="&lt;=0.1200"/>
    <s v="&lt;=0.5000"/>
    <s v="&lt;=2.0000"/>
    <s v="&lt;=0.2500"/>
    <x v="0"/>
  </r>
  <r>
    <x v="1"/>
    <s v="CA"/>
    <x v="1"/>
    <s v="&gt;256.0000"/>
    <n v="2"/>
    <n v="0.5"/>
    <n v="0.25"/>
    <s v="&lt;=0.5000"/>
    <s v="&lt;=2.0000"/>
    <s v="&lt;=0.2500"/>
    <x v="0"/>
  </r>
  <r>
    <x v="1"/>
    <s v="CA"/>
    <x v="2"/>
    <s v="&gt;256.0000"/>
    <n v="2"/>
    <n v="0.25"/>
    <n v="0.25"/>
    <s v="&lt;=0.5000"/>
    <s v="&lt;=2.0000"/>
    <s v="&lt;=0.2500"/>
    <x v="0"/>
  </r>
  <r>
    <x v="1"/>
    <s v="IA"/>
    <x v="0"/>
    <s v="&gt;256.0000"/>
    <s v="&lt;=1.0000"/>
    <n v="0.5"/>
    <s v="&lt;=0.1200"/>
    <s v="&lt;=0.5000"/>
    <s v="&lt;=2.0000"/>
    <s v="&lt;=0.2500"/>
    <x v="0"/>
  </r>
  <r>
    <x v="2"/>
    <s v="CA"/>
    <x v="1"/>
    <s v="&gt;256.0000"/>
    <n v="2"/>
    <n v="0.5"/>
    <n v="0.25"/>
    <s v="&lt;=0.5000"/>
    <s v="&lt;=2.0000"/>
    <s v="&lt;=0.2500"/>
    <x v="0"/>
  </r>
  <r>
    <x v="2"/>
    <s v="CA"/>
    <x v="2"/>
    <s v="&gt;256.0000"/>
    <n v="2"/>
    <n v="1"/>
    <n v="0.25"/>
    <s v="&lt;=0.5000"/>
    <s v="&lt;=2.0000"/>
    <s v="&lt;=0.2500"/>
    <x v="0"/>
  </r>
  <r>
    <x v="2"/>
    <s v="CA"/>
    <x v="1"/>
    <s v="&gt;256.0000"/>
    <n v="2"/>
    <n v="0.25"/>
    <s v="&lt;=0.1200"/>
    <s v="&lt;=0.5000"/>
    <s v="&lt;=2.0000"/>
    <s v="&lt;=0.2500"/>
    <x v="0"/>
  </r>
  <r>
    <x v="2"/>
    <s v="CA"/>
    <x v="2"/>
    <s v="&gt;256.0000"/>
    <n v="2"/>
    <n v="0.5"/>
    <n v="0.25"/>
    <s v="&lt;=0.5000"/>
    <s v="&lt;=2.0000"/>
    <s v="&lt;=0.2500"/>
    <x v="0"/>
  </r>
  <r>
    <x v="2"/>
    <s v="CA"/>
    <x v="1"/>
    <n v="256"/>
    <n v="2"/>
    <s v="&lt;=0.1200"/>
    <s v="&lt;=0.1200"/>
    <s v="&lt;=0.5000"/>
    <s v="&lt;=2.0000"/>
    <s v="&lt;=0.2500"/>
    <x v="0"/>
  </r>
  <r>
    <x v="2"/>
    <s v="CA"/>
    <x v="2"/>
    <s v="&gt;256.0000"/>
    <n v="2"/>
    <n v="0.5"/>
    <s v="&lt;=0.1200"/>
    <s v="&lt;=0.5000"/>
    <s v="&lt;=2.0000"/>
    <s v="&lt;=0.2500"/>
    <x v="0"/>
  </r>
  <r>
    <x v="1"/>
    <s v="WI"/>
    <x v="0"/>
    <s v="&gt;256.0000"/>
    <s v="&lt;=1.0000"/>
    <s v="&lt;=0.1200"/>
    <s v="&lt;=0.1200"/>
    <s v="&lt;=0.5000"/>
    <s v="&lt;=2.0000"/>
    <s v="&lt;=0.2500"/>
    <x v="0"/>
  </r>
  <r>
    <x v="1"/>
    <s v="IA"/>
    <x v="0"/>
    <n v="128"/>
    <n v="2"/>
    <s v="&lt;=0.1200"/>
    <s v="&lt;=0.1200"/>
    <s v="&lt;=0.5000"/>
    <s v="&lt;=2.0000"/>
    <s v="&lt;=0.2500"/>
    <x v="0"/>
  </r>
  <r>
    <x v="1"/>
    <s v="WI"/>
    <x v="0"/>
    <s v="&lt;=32.0000"/>
    <s v="&lt;=1.0000"/>
    <n v="2"/>
    <n v="0.5"/>
    <s v="&lt;=0.5000"/>
    <s v="&lt;=2.0000"/>
    <s v="&lt;=0.2500"/>
    <x v="0"/>
  </r>
  <r>
    <x v="1"/>
    <s v="WI"/>
    <x v="0"/>
    <s v="&gt;256.0000"/>
    <n v="2"/>
    <s v="&lt;=0.1200"/>
    <s v="&lt;=0.1200"/>
    <n v="1"/>
    <s v="&lt;=2.0000"/>
    <s v="&lt;=0.2500"/>
    <x v="0"/>
  </r>
  <r>
    <x v="1"/>
    <s v="WI"/>
    <x v="0"/>
    <s v="&lt;=32.0000"/>
    <s v="&lt;=1.0000"/>
    <n v="1"/>
    <s v="&lt;=0.1200"/>
    <s v="&lt;=0.5000"/>
    <s v="&lt;=2.0000"/>
    <s v="&lt;=0.2500"/>
    <x v="0"/>
  </r>
  <r>
    <x v="1"/>
    <s v="WI"/>
    <x v="0"/>
    <s v="&gt;256.0000"/>
    <s v="&lt;=1.0000"/>
    <s v="&lt;=0.1200"/>
    <s v="&lt;=0.1200"/>
    <s v="&lt;=0.5000"/>
    <s v="&lt;=2.0000"/>
    <s v="&lt;=0.2500"/>
    <x v="0"/>
  </r>
  <r>
    <x v="0"/>
    <s v="WI"/>
    <x v="0"/>
    <s v="&gt;256.0000"/>
    <s v="&lt;=1.0000"/>
    <s v="&lt;=0.1200"/>
    <s v="&lt;=0.1200"/>
    <s v="&lt;=0.5000"/>
    <s v="&lt;=2.0000"/>
    <s v="&lt;=0.2500"/>
    <x v="0"/>
  </r>
  <r>
    <x v="0"/>
    <s v="WI"/>
    <x v="0"/>
    <s v="&gt;256.0000"/>
    <s v="&lt;=1.0000"/>
    <s v="&lt;=0.1200"/>
    <s v="&lt;=0.1200"/>
    <s v="&lt;=0.5000"/>
    <s v="&lt;=2.0000"/>
    <s v="&lt;=0.2500"/>
    <x v="0"/>
  </r>
  <r>
    <x v="0"/>
    <s v="CA"/>
    <x v="0"/>
    <s v="&lt;=32.0000"/>
    <s v="&lt;=1.0000"/>
    <s v="&lt;=0.1200"/>
    <s v="&lt;=0.1200"/>
    <n v="1"/>
    <s v="&lt;=2.0000"/>
    <s v="&lt;=0.2500"/>
    <x v="0"/>
  </r>
  <r>
    <x v="2"/>
    <s v="WI"/>
    <x v="0"/>
    <s v="&gt;256.0000"/>
    <s v="&lt;=1.0000"/>
    <s v="&lt;=0.1200"/>
    <s v="&lt;=0.1200"/>
    <s v="&lt;=0.5000"/>
    <s v="&lt;=2.0000"/>
    <s v="&lt;=0.2500"/>
    <x v="0"/>
  </r>
  <r>
    <x v="0"/>
    <s v="WI"/>
    <x v="0"/>
    <s v="&lt;=32.0000"/>
    <s v="&lt;=1.0000"/>
    <s v="&lt;=0.1200"/>
    <s v="&lt;=0.1200"/>
    <s v="&lt;=0.5000"/>
    <s v="&lt;=2.0000"/>
    <n v="4"/>
    <x v="0"/>
  </r>
  <r>
    <x v="0"/>
    <s v="WI"/>
    <x v="0"/>
    <s v="&lt;=32.0000"/>
    <s v="&lt;=1.0000"/>
    <s v="&lt;=0.1200"/>
    <s v="&lt;=0.1200"/>
    <n v="2"/>
    <s v="&lt;=2.0000"/>
    <s v="&lt;=0.2500"/>
    <x v="0"/>
  </r>
  <r>
    <x v="2"/>
    <s v="WI"/>
    <x v="0"/>
    <s v="&lt;=32.0000"/>
    <s v="&lt;=1.0000"/>
    <s v="&lt;=0.1200"/>
    <s v="&lt;=0.1200"/>
    <s v="&lt;=0.5000"/>
    <s v="&lt;=2.0000"/>
    <s v="&lt;=0.2500"/>
    <x v="0"/>
  </r>
  <r>
    <x v="2"/>
    <s v="WI"/>
    <x v="0"/>
    <s v="&lt;=32.0000"/>
    <s v="&lt;=1.0000"/>
    <s v="&lt;=0.1200"/>
    <s v="&lt;=0.1200"/>
    <s v="&lt;=0.5000"/>
    <s v="&lt;=2.0000"/>
    <s v="&lt;=0.2500"/>
    <x v="0"/>
  </r>
  <r>
    <x v="2"/>
    <s v="WI"/>
    <x v="0"/>
    <s v="&lt;=32.0000"/>
    <s v="&gt;8.0000"/>
    <s v="&lt;=0.1200"/>
    <s v="&lt;=0.1200"/>
    <s v="&lt;=0.5000"/>
    <s v="&lt;=2.0000"/>
    <n v="1"/>
    <x v="0"/>
  </r>
  <r>
    <x v="1"/>
    <s v="CA"/>
    <x v="1"/>
    <s v="&gt;256.0000"/>
    <n v="2"/>
    <n v="0.25"/>
    <n v="0.25"/>
    <s v="&lt;=0.5000"/>
    <s v="&lt;=2.0000"/>
    <s v="&lt;=0.2500"/>
    <x v="0"/>
  </r>
  <r>
    <x v="1"/>
    <s v="CA"/>
    <x v="2"/>
    <s v="&gt;256.0000"/>
    <n v="2"/>
    <n v="4"/>
    <n v="0.25"/>
    <s v="&lt;=0.5000"/>
    <s v="&lt;=2.0000"/>
    <s v="&lt;=0.2500"/>
    <x v="0"/>
  </r>
  <r>
    <x v="1"/>
    <s v="IA"/>
    <x v="0"/>
    <n v="256"/>
    <s v="&gt;8.0000"/>
    <s v="&lt;=0.1200"/>
    <s v="&lt;=0.1200"/>
    <s v="&lt;=0.5000"/>
    <s v="&lt;=2.0000"/>
    <s v="&lt;=0.2500"/>
    <x v="0"/>
  </r>
  <r>
    <x v="2"/>
    <s v="CA"/>
    <x v="0"/>
    <s v="&gt;256.0000"/>
    <s v="&lt;=1.0000"/>
    <s v="&lt;=0.1200"/>
    <s v="&lt;=0.1200"/>
    <s v="&lt;=0.5000"/>
    <s v="&lt;=2.0000"/>
    <s v="&lt;=0.2500"/>
    <x v="0"/>
  </r>
  <r>
    <x v="2"/>
    <s v="CA"/>
    <x v="0"/>
    <n v="128"/>
    <s v="&lt;=1.0000"/>
    <s v="&lt;=0.1200"/>
    <s v="&lt;=0.1200"/>
    <s v="&lt;=0.5000"/>
    <s v="&lt;=2.0000"/>
    <s v="&lt;=0.2500"/>
    <x v="0"/>
  </r>
  <r>
    <x v="2"/>
    <s v="CA"/>
    <x v="1"/>
    <s v="&gt;256.0000"/>
    <n v="8"/>
    <n v="2"/>
    <n v="0.25"/>
    <s v="&lt;=0.5000"/>
    <s v="&lt;=2.0000"/>
    <s v="&lt;=0.2500"/>
    <x v="0"/>
  </r>
  <r>
    <x v="2"/>
    <s v="CA"/>
    <x v="2"/>
    <n v="128"/>
    <n v="2"/>
    <n v="0.25"/>
    <s v="&lt;=0.1200"/>
    <s v="&lt;=0.5000"/>
    <s v="&lt;=2.0000"/>
    <s v="&lt;=0.2500"/>
    <x v="0"/>
  </r>
  <r>
    <x v="2"/>
    <s v="CA"/>
    <x v="1"/>
    <s v="&gt;256.0000"/>
    <n v="2"/>
    <s v="&lt;=0.1200"/>
    <s v="&lt;=0.1200"/>
    <s v="&lt;=0.5000"/>
    <s v="&lt;=2.0000"/>
    <s v="&lt;=0.2500"/>
    <x v="0"/>
  </r>
  <r>
    <x v="2"/>
    <s v="CA"/>
    <x v="2"/>
    <n v="128"/>
    <n v="2"/>
    <s v="&lt;=0.1200"/>
    <s v="&lt;=0.1200"/>
    <s v="&lt;=0.5000"/>
    <s v="&lt;=2.0000"/>
    <s v="&lt;=0.2500"/>
    <x v="0"/>
  </r>
  <r>
    <x v="1"/>
    <s v="CA"/>
    <x v="1"/>
    <s v="&gt;256.0000"/>
    <n v="4"/>
    <n v="1"/>
    <n v="0.5"/>
    <s v="&lt;=0.5000"/>
    <s v="&lt;=2.0000"/>
    <s v="&lt;=0.2500"/>
    <x v="0"/>
  </r>
  <r>
    <x v="1"/>
    <s v="CA"/>
    <x v="2"/>
    <s v="&gt;256.0000"/>
    <n v="2"/>
    <n v="0.5"/>
    <n v="0.25"/>
    <s v="&lt;=0.5000"/>
    <s v="&lt;=2.0000"/>
    <s v="&lt;=0.2500"/>
    <x v="0"/>
  </r>
  <r>
    <x v="2"/>
    <s v="CA"/>
    <x v="0"/>
    <s v="&lt;=32.0000"/>
    <s v="&lt;=1.0000"/>
    <s v="&lt;=0.1200"/>
    <s v="&lt;=0.1200"/>
    <s v="&lt;=0.5000"/>
    <s v="&lt;=2.0000"/>
    <s v="&lt;=0.2500"/>
    <x v="0"/>
  </r>
  <r>
    <x v="0"/>
    <s v="CA"/>
    <x v="0"/>
    <s v="&lt;=32.0000"/>
    <s v="&lt;=1.0000"/>
    <n v="0.25"/>
    <s v="&lt;=0.1200"/>
    <n v="2"/>
    <s v="&lt;=2.0000"/>
    <n v="4"/>
    <x v="0"/>
  </r>
  <r>
    <x v="1"/>
    <s v="CA"/>
    <x v="0"/>
    <s v="&gt;256.0000"/>
    <n v="2"/>
    <n v="0.5"/>
    <n v="0.25"/>
    <s v="&lt;=0.5000"/>
    <s v="&lt;=2.0000"/>
    <s v="&lt;=0.2500"/>
    <x v="0"/>
  </r>
  <r>
    <x v="0"/>
    <s v="CA"/>
    <x v="1"/>
    <n v="256"/>
    <n v="2"/>
    <s v="&lt;=0.1200"/>
    <s v="&lt;=0.1200"/>
    <s v="&lt;=0.5000"/>
    <s v="&lt;=2.0000"/>
    <s v="&lt;=0.2500"/>
    <x v="0"/>
  </r>
  <r>
    <x v="0"/>
    <s v="CA"/>
    <x v="2"/>
    <n v="256"/>
    <n v="2"/>
    <s v="&lt;=0.1200"/>
    <s v="&lt;=0.1200"/>
    <s v="&lt;=0.5000"/>
    <s v="&lt;=2.0000"/>
    <s v="&lt;=0.2500"/>
    <x v="0"/>
  </r>
  <r>
    <x v="1"/>
    <s v="CA"/>
    <x v="1"/>
    <n v="64"/>
    <n v="2"/>
    <n v="0.25"/>
    <s v="&lt;=0.1200"/>
    <s v="&lt;=0.5000"/>
    <s v="&lt;=2.0000"/>
    <s v="&lt;=0.2500"/>
    <x v="0"/>
  </r>
  <r>
    <x v="1"/>
    <s v="CA"/>
    <x v="2"/>
    <s v="&gt;256.0000"/>
    <n v="2"/>
    <s v="&lt;=0.1200"/>
    <s v="&lt;=0.1200"/>
    <s v="&lt;=0.5000"/>
    <s v="&lt;=2.0000"/>
    <s v="&lt;=0.2500"/>
    <x v="0"/>
  </r>
  <r>
    <x v="1"/>
    <s v="CA"/>
    <x v="0"/>
    <s v="&gt;256.0000"/>
    <n v="4"/>
    <s v="&lt;=0.1200"/>
    <s v="&lt;=0.1200"/>
    <s v="&lt;=0.5000"/>
    <s v="&lt;=2.0000"/>
    <n v="0.5"/>
    <x v="0"/>
  </r>
  <r>
    <x v="0"/>
    <s v="CA"/>
    <x v="1"/>
    <s v="&gt;256.0000"/>
    <n v="2"/>
    <n v="0.25"/>
    <s v="&lt;=0.1200"/>
    <s v="&lt;=0.5000"/>
    <s v="&lt;=2.0000"/>
    <s v="&lt;=0.2500"/>
    <x v="0"/>
  </r>
  <r>
    <x v="0"/>
    <s v="CA"/>
    <x v="2"/>
    <s v="&gt;256.0000"/>
    <n v="2"/>
    <n v="0.25"/>
    <s v="&lt;=0.1200"/>
    <s v="&lt;=0.5000"/>
    <s v="&lt;=2.0000"/>
    <s v="&lt;=0.2500"/>
    <x v="0"/>
  </r>
  <r>
    <x v="2"/>
    <s v="CA"/>
    <x v="1"/>
    <s v="&gt;256.0000"/>
    <n v="2"/>
    <n v="1"/>
    <n v="0.5"/>
    <s v="&lt;=0.5000"/>
    <s v="&lt;=2.0000"/>
    <s v="&lt;=0.2500"/>
    <x v="0"/>
  </r>
  <r>
    <x v="2"/>
    <s v="CA"/>
    <x v="2"/>
    <s v="&gt;256.0000"/>
    <n v="2"/>
    <n v="2"/>
    <n v="8"/>
    <s v="&lt;=0.5000"/>
    <s v="&lt;=2.0000"/>
    <s v="&lt;=0.2500"/>
    <x v="0"/>
  </r>
  <r>
    <x v="0"/>
    <s v="CA"/>
    <x v="0"/>
    <s v="&lt;=32.0000"/>
    <s v="&lt;=1.0000"/>
    <s v="&lt;=0.1200"/>
    <s v="&lt;=0.1200"/>
    <n v="2"/>
    <s v="&lt;=2.0000"/>
    <s v="&lt;=0.2500"/>
    <x v="0"/>
  </r>
  <r>
    <x v="0"/>
    <s v="CA"/>
    <x v="0"/>
    <n v="64"/>
    <s v="&lt;=1.0000"/>
    <s v="&lt;=0.1200"/>
    <s v="&lt;=0.1200"/>
    <s v="&lt;=0.5000"/>
    <s v="&lt;=2.0000"/>
    <s v="&lt;=0.2500"/>
    <x v="0"/>
  </r>
  <r>
    <x v="2"/>
    <s v="CA"/>
    <x v="1"/>
    <n v="256"/>
    <s v="&lt;=1.0000"/>
    <s v="&lt;=0.1200"/>
    <s v="&lt;=0.1200"/>
    <s v="&lt;=0.5000"/>
    <s v="&lt;=2.0000"/>
    <s v="&lt;=0.2500"/>
    <x v="0"/>
  </r>
  <r>
    <x v="2"/>
    <s v="CA"/>
    <x v="2"/>
    <s v="&gt;256.0000"/>
    <n v="2"/>
    <n v="0.25"/>
    <n v="0.5"/>
    <n v="1"/>
    <s v="&lt;=2.0000"/>
    <s v="&lt;=0.2500"/>
    <x v="0"/>
  </r>
  <r>
    <x v="2"/>
    <s v="CA"/>
    <x v="1"/>
    <s v="&gt;256.0000"/>
    <n v="2"/>
    <n v="2"/>
    <n v="0.25"/>
    <s v="&lt;=0.5000"/>
    <s v="&lt;=2.0000"/>
    <s v="&lt;=0.2500"/>
    <x v="0"/>
  </r>
  <r>
    <x v="2"/>
    <s v="CA"/>
    <x v="2"/>
    <s v="&gt;256.0000"/>
    <n v="2"/>
    <n v="0.25"/>
    <n v="0.25"/>
    <s v="&lt;=0.5000"/>
    <s v="&lt;=2.0000"/>
    <s v="&lt;=0.2500"/>
    <x v="0"/>
  </r>
  <r>
    <x v="0"/>
    <s v="CA"/>
    <x v="0"/>
    <s v="&gt;256.0000"/>
    <n v="2"/>
    <n v="0.25"/>
    <n v="0.25"/>
    <s v="&lt;=0.5000"/>
    <s v="&lt;=2.0000"/>
    <s v="&lt;=0.2500"/>
    <x v="0"/>
  </r>
  <r>
    <x v="0"/>
    <s v="CA"/>
    <x v="1"/>
    <s v="&gt;256.0000"/>
    <n v="2"/>
    <n v="0.25"/>
    <s v="&lt;=0.1200"/>
    <s v="&lt;=0.5000"/>
    <s v="&lt;=2.0000"/>
    <s v="&lt;=0.2500"/>
    <x v="0"/>
  </r>
  <r>
    <x v="0"/>
    <s v="CA"/>
    <x v="2"/>
    <s v="&gt;256.0000"/>
    <n v="2"/>
    <n v="1"/>
    <n v="0.5"/>
    <s v="&lt;=0.5000"/>
    <s v="&lt;=2.0000"/>
    <s v="&lt;=0.2500"/>
    <x v="0"/>
  </r>
  <r>
    <x v="1"/>
    <s v="CA"/>
    <x v="1"/>
    <s v="&lt;=32.0000"/>
    <s v="&lt;=1.0000"/>
    <n v="0.25"/>
    <n v="0.25"/>
    <s v="&lt;=0.5000"/>
    <s v="&lt;=2.0000"/>
    <s v="&lt;=0.2500"/>
    <x v="0"/>
  </r>
  <r>
    <x v="1"/>
    <s v="CA"/>
    <x v="2"/>
    <s v="&lt;=32.0000"/>
    <s v="&lt;=1.0000"/>
    <n v="0.5"/>
    <n v="0.25"/>
    <s v="&lt;=0.5000"/>
    <s v="&lt;=2.0000"/>
    <s v="&lt;=0.2500"/>
    <x v="0"/>
  </r>
  <r>
    <x v="2"/>
    <s v="CA"/>
    <x v="0"/>
    <s v="&lt;=32.0000"/>
    <s v="&lt;=1.0000"/>
    <s v="&lt;=0.1200"/>
    <s v="&lt;=0.1200"/>
    <s v="&lt;=0.5000"/>
    <s v="&lt;=2.0000"/>
    <s v="&lt;=0.2500"/>
    <x v="0"/>
  </r>
  <r>
    <x v="1"/>
    <s v="CA"/>
    <x v="1"/>
    <s v="&gt;256.0000"/>
    <n v="4"/>
    <n v="1"/>
    <n v="0.25"/>
    <s v="&lt;=0.5000"/>
    <s v="&lt;=2.0000"/>
    <s v="&lt;=0.2500"/>
    <x v="0"/>
  </r>
  <r>
    <x v="1"/>
    <s v="CA"/>
    <x v="2"/>
    <s v="&gt;256.0000"/>
    <n v="2"/>
    <n v="0.5"/>
    <n v="0.25"/>
    <s v="&lt;=0.5000"/>
    <s v="&lt;=2.0000"/>
    <s v="&lt;=0.2500"/>
    <x v="0"/>
  </r>
  <r>
    <x v="1"/>
    <s v="CA"/>
    <x v="0"/>
    <s v="&lt;=32.0000"/>
    <s v="&lt;=1.0000"/>
    <s v="&lt;=0.1200"/>
    <s v="&lt;=0.1200"/>
    <s v="&lt;=0.5000"/>
    <s v="&lt;=2.0000"/>
    <s v="&lt;=0.2500"/>
    <x v="0"/>
  </r>
  <r>
    <x v="1"/>
    <s v="CA"/>
    <x v="0"/>
    <s v="&lt;=32.0000"/>
    <s v="&lt;=1.0000"/>
    <s v="&lt;=0.1200"/>
    <s v="&lt;=0.1200"/>
    <s v="&lt;=0.5000"/>
    <s v="&lt;=2.0000"/>
    <n v="4"/>
    <x v="0"/>
  </r>
  <r>
    <x v="0"/>
    <s v="CA"/>
    <x v="0"/>
    <s v="&lt;=32.0000"/>
    <s v="&lt;=1.0000"/>
    <s v="&lt;=0.1200"/>
    <s v="&lt;=0.1200"/>
    <s v="&lt;=0.5000"/>
    <s v="&lt;=2.0000"/>
    <s v="&lt;=0.2500"/>
    <x v="0"/>
  </r>
  <r>
    <x v="0"/>
    <s v="CA"/>
    <x v="1"/>
    <s v="&lt;=32.0000"/>
    <s v="&lt;=1.0000"/>
    <s v="&lt;=0.1200"/>
    <s v="&lt;=0.1200"/>
    <n v="1"/>
    <s v="&lt;=2.0000"/>
    <s v="&lt;=0.2500"/>
    <x v="0"/>
  </r>
  <r>
    <x v="0"/>
    <s v="CA"/>
    <x v="2"/>
    <s v="&lt;=32.0000"/>
    <s v="&lt;=1.0000"/>
    <s v="&lt;=0.1200"/>
    <s v="&lt;=0.1200"/>
    <n v="1"/>
    <s v="&lt;=2.0000"/>
    <s v="&lt;=0.2500"/>
    <x v="0"/>
  </r>
  <r>
    <x v="0"/>
    <s v="CA"/>
    <x v="0"/>
    <s v="&gt;256.0000"/>
    <s v="&lt;=1.0000"/>
    <s v="&lt;=0.1200"/>
    <s v="&lt;=0.1200"/>
    <s v="&lt;=0.5000"/>
    <s v="&lt;=2.0000"/>
    <s v="&lt;=0.2500"/>
    <x v="0"/>
  </r>
  <r>
    <x v="0"/>
    <s v="CA"/>
    <x v="1"/>
    <n v="256"/>
    <n v="2"/>
    <n v="0.5"/>
    <n v="0.25"/>
    <s v="&lt;=0.5000"/>
    <s v="&lt;=2.0000"/>
    <s v="&lt;=0.2500"/>
    <x v="0"/>
  </r>
  <r>
    <x v="0"/>
    <s v="CA"/>
    <x v="2"/>
    <n v="256"/>
    <n v="2"/>
    <n v="0.5"/>
    <s v="&lt;=0.1200"/>
    <s v="&lt;=0.5000"/>
    <s v="&lt;=2.0000"/>
    <s v="&lt;=0.2500"/>
    <x v="0"/>
  </r>
  <r>
    <x v="0"/>
    <s v="CA"/>
    <x v="1"/>
    <s v="&gt;256.0000"/>
    <n v="2"/>
    <s v="&lt;=0.1200"/>
    <n v="1"/>
    <s v="&lt;=0.5000"/>
    <s v="&lt;=2.0000"/>
    <s v="&lt;=0.2500"/>
    <x v="0"/>
  </r>
  <r>
    <x v="0"/>
    <s v="CA"/>
    <x v="2"/>
    <s v="&gt;256.0000"/>
    <n v="2"/>
    <n v="0.25"/>
    <n v="0.25"/>
    <s v="&lt;=0.5000"/>
    <s v="&lt;=2.0000"/>
    <s v="&lt;=0.2500"/>
    <x v="0"/>
  </r>
  <r>
    <x v="0"/>
    <s v="CA"/>
    <x v="1"/>
    <s v="&lt;=32.0000"/>
    <s v="&lt;=1.0000"/>
    <s v="&lt;=0.1200"/>
    <s v="&lt;=0.1200"/>
    <s v="&lt;=0.5000"/>
    <s v="&lt;=2.0000"/>
    <n v="0.5"/>
    <x v="0"/>
  </r>
  <r>
    <x v="0"/>
    <s v="CA"/>
    <x v="2"/>
    <s v="&gt;256.0000"/>
    <n v="2"/>
    <n v="0.25"/>
    <s v="&lt;=0.1200"/>
    <s v="&lt;=0.5000"/>
    <s v="&lt;=2.0000"/>
    <s v="&lt;=0.2500"/>
    <x v="0"/>
  </r>
  <r>
    <x v="1"/>
    <s v="CA"/>
    <x v="0"/>
    <s v="&gt;256.0000"/>
    <n v="2"/>
    <n v="0.25"/>
    <s v="&lt;=0.1200"/>
    <s v="&lt;=0.5000"/>
    <s v="&lt;=2.0000"/>
    <s v="&lt;=0.2500"/>
    <x v="0"/>
  </r>
  <r>
    <x v="1"/>
    <s v="CA"/>
    <x v="1"/>
    <n v="256"/>
    <n v="2"/>
    <n v="0.5"/>
    <n v="0.25"/>
    <s v="&lt;=0.5000"/>
    <s v="&lt;=2.0000"/>
    <s v="&lt;=0.2500"/>
    <x v="0"/>
  </r>
  <r>
    <x v="1"/>
    <s v="CA"/>
    <x v="2"/>
    <s v="&gt;256.0000"/>
    <n v="2"/>
    <n v="0.25"/>
    <n v="0.25"/>
    <s v="&lt;=0.5000"/>
    <s v="&lt;=2.0000"/>
    <s v="&lt;=0.2500"/>
    <x v="0"/>
  </r>
  <r>
    <x v="1"/>
    <s v="CA"/>
    <x v="1"/>
    <s v="&gt;256.0000"/>
    <n v="2"/>
    <n v="1"/>
    <s v="&lt;=0.1200"/>
    <s v="&lt;=0.5000"/>
    <s v="&lt;=2.0000"/>
    <s v="&lt;=0.2500"/>
    <x v="0"/>
  </r>
  <r>
    <x v="1"/>
    <s v="CA"/>
    <x v="2"/>
    <s v="&gt;256.0000"/>
    <n v="2"/>
    <n v="0.25"/>
    <s v="&lt;=0.1200"/>
    <s v="&lt;=0.5000"/>
    <s v="&lt;=2.0000"/>
    <s v="&lt;=0.2500"/>
    <x v="0"/>
  </r>
  <r>
    <x v="0"/>
    <s v="CA"/>
    <x v="1"/>
    <s v="&gt;256.0000"/>
    <n v="2"/>
    <n v="0.5"/>
    <s v="&lt;=0.1200"/>
    <s v="&lt;=0.5000"/>
    <s v="&lt;=2.0000"/>
    <s v="&lt;=0.2500"/>
    <x v="0"/>
  </r>
  <r>
    <x v="0"/>
    <s v="CA"/>
    <x v="2"/>
    <s v="&gt;256.0000"/>
    <n v="2"/>
    <n v="0.5"/>
    <n v="0.25"/>
    <s v="&lt;=0.5000"/>
    <s v="&lt;=2.0000"/>
    <s v="&lt;=0.2500"/>
    <x v="0"/>
  </r>
  <r>
    <x v="2"/>
    <s v="CA"/>
    <x v="1"/>
    <s v="&gt;256.0000"/>
    <n v="2"/>
    <n v="0.5"/>
    <s v="&lt;=0.1200"/>
    <s v="&lt;=0.5000"/>
    <s v="&lt;=2.0000"/>
    <s v="&lt;=0.2500"/>
    <x v="0"/>
  </r>
  <r>
    <x v="2"/>
    <s v="CA"/>
    <x v="2"/>
    <n v="128"/>
    <n v="2"/>
    <s v="&lt;=0.1200"/>
    <s v="&lt;=0.1200"/>
    <s v="&lt;=0.5000"/>
    <s v="&lt;=2.0000"/>
    <s v="&gt;4.0000"/>
    <x v="0"/>
  </r>
  <r>
    <x v="2"/>
    <s v="CA"/>
    <x v="0"/>
    <s v="&lt;=32.0000"/>
    <s v="&lt;=1.0000"/>
    <s v="&lt;=0.1200"/>
    <s v="&lt;=0.1200"/>
    <s v="&lt;=0.5000"/>
    <s v="&lt;=2.0000"/>
    <s v="&lt;=0.2500"/>
    <x v="0"/>
  </r>
  <r>
    <x v="2"/>
    <s v="CA"/>
    <x v="1"/>
    <s v="&gt;256.0000"/>
    <n v="2"/>
    <n v="0.25"/>
    <s v="&lt;=0.1200"/>
    <s v="&lt;=0.5000"/>
    <s v="&lt;=2.0000"/>
    <s v="&lt;=0.2500"/>
    <x v="0"/>
  </r>
  <r>
    <x v="2"/>
    <s v="CA"/>
    <x v="2"/>
    <s v="&gt;256.0000"/>
    <n v="2"/>
    <s v="&lt;=0.1200"/>
    <s v="&lt;=0.1200"/>
    <s v="&lt;=0.5000"/>
    <s v="&lt;=2.0000"/>
    <s v="&lt;=0.2500"/>
    <x v="0"/>
  </r>
  <r>
    <x v="2"/>
    <s v="CA"/>
    <x v="1"/>
    <s v="&gt;256.0000"/>
    <n v="2"/>
    <s v="&lt;=0.1200"/>
    <s v="&lt;=0.1200"/>
    <s v="&lt;=0.5000"/>
    <s v="&lt;=2.0000"/>
    <s v="&lt;=0.2500"/>
    <x v="0"/>
  </r>
  <r>
    <x v="2"/>
    <s v="CA"/>
    <x v="2"/>
    <s v="&gt;256.0000"/>
    <n v="2"/>
    <n v="0.25"/>
    <s v="&lt;=0.1200"/>
    <s v="&lt;=0.5000"/>
    <s v="&lt;=2.0000"/>
    <s v="&lt;=0.2500"/>
    <x v="0"/>
  </r>
  <r>
    <x v="1"/>
    <s v="CA"/>
    <x v="0"/>
    <s v="&gt;256.0000"/>
    <n v="2"/>
    <s v="&lt;=0.1200"/>
    <n v="0.25"/>
    <s v="&lt;=0.5000"/>
    <s v="&lt;=2.0000"/>
    <s v="&lt;=0.2500"/>
    <x v="0"/>
  </r>
  <r>
    <x v="1"/>
    <s v="CA"/>
    <x v="0"/>
    <s v="&gt;256.0000"/>
    <n v="2"/>
    <n v="0.25"/>
    <s v="&lt;=0.1200"/>
    <s v="&lt;=0.5000"/>
    <s v="&lt;=2.0000"/>
    <s v="&lt;=0.2500"/>
    <x v="0"/>
  </r>
  <r>
    <x v="1"/>
    <s v="CA"/>
    <x v="0"/>
    <s v="&lt;=32.0000"/>
    <s v="&lt;=1.0000"/>
    <s v="&lt;=0.1200"/>
    <s v="&lt;=0.1200"/>
    <n v="1"/>
    <s v="&lt;=2.0000"/>
    <n v="4"/>
    <x v="0"/>
  </r>
  <r>
    <x v="1"/>
    <s v="CA"/>
    <x v="0"/>
    <s v="&lt;=32.0000"/>
    <s v="&lt;=1.0000"/>
    <s v="&lt;=0.1200"/>
    <s v="&lt;=0.1200"/>
    <n v="1"/>
    <s v="&lt;=2.0000"/>
    <s v="&lt;=0.2500"/>
    <x v="0"/>
  </r>
  <r>
    <x v="0"/>
    <s v="CA"/>
    <x v="0"/>
    <s v="&lt;=32.0000"/>
    <s v="&lt;=1.0000"/>
    <s v="&lt;=0.1200"/>
    <s v="&lt;=0.1200"/>
    <s v="&lt;=0.5000"/>
    <s v="&lt;=2.0000"/>
    <s v="&gt;4.0000"/>
    <x v="0"/>
  </r>
  <r>
    <x v="0"/>
    <s v="CA"/>
    <x v="0"/>
    <s v="&lt;=32.0000"/>
    <s v="&lt;=1.0000"/>
    <s v="&lt;=0.1200"/>
    <s v="&lt;=0.1200"/>
    <s v="&lt;=0.5000"/>
    <s v="&lt;=2.0000"/>
    <n v="0.5"/>
    <x v="0"/>
  </r>
  <r>
    <x v="0"/>
    <s v="CA"/>
    <x v="0"/>
    <s v="&lt;=32.0000"/>
    <s v="&lt;=1.0000"/>
    <s v="&lt;=0.1200"/>
    <s v="&lt;=0.1200"/>
    <s v="&lt;=0.5000"/>
    <s v="&lt;=2.0000"/>
    <s v="&lt;=0.2500"/>
    <x v="0"/>
  </r>
  <r>
    <x v="1"/>
    <s v="CA"/>
    <x v="1"/>
    <s v="&gt;256.0000"/>
    <n v="2"/>
    <n v="0.25"/>
    <s v="&lt;=0.1200"/>
    <s v="&lt;=0.5000"/>
    <s v="&lt;=2.0000"/>
    <s v="&lt;=0.2500"/>
    <x v="0"/>
  </r>
  <r>
    <x v="1"/>
    <s v="CA"/>
    <x v="2"/>
    <s v="&gt;256.0000"/>
    <n v="2"/>
    <n v="0.25"/>
    <s v="&lt;=0.1200"/>
    <s v="&lt;=0.5000"/>
    <s v="&lt;=2.0000"/>
    <s v="&lt;=0.2500"/>
    <x v="0"/>
  </r>
  <r>
    <x v="2"/>
    <s v="WI"/>
    <x v="0"/>
    <s v="&gt;256.0000"/>
    <s v="&gt;8.0000"/>
    <s v="&lt;=0.1200"/>
    <s v="&lt;=0.1200"/>
    <n v="1"/>
    <s v="&lt;=2.0000"/>
    <s v="&lt;=0.2500"/>
    <x v="0"/>
  </r>
  <r>
    <x v="0"/>
    <s v="WI"/>
    <x v="0"/>
    <n v="128"/>
    <s v="&gt;8.0000"/>
    <n v="8"/>
    <n v="2"/>
    <s v="&lt;=0.5000"/>
    <s v="&lt;=2.0000"/>
    <n v="0.5"/>
    <x v="0"/>
  </r>
  <r>
    <x v="1"/>
    <s v="WI"/>
    <x v="1"/>
    <s v="&lt;=32.0000"/>
    <s v="&lt;=1.0000"/>
    <s v="&lt;=0.1200"/>
    <s v="&lt;=0.1200"/>
    <s v="&lt;=0.5000"/>
    <s v="&lt;=2.0000"/>
    <s v="&lt;=0.2500"/>
    <x v="0"/>
  </r>
  <r>
    <x v="1"/>
    <s v="WI"/>
    <x v="2"/>
    <s v="&lt;=32.0000"/>
    <s v="&lt;=1.0000"/>
    <s v="&lt;=0.1200"/>
    <s v="&lt;=0.1200"/>
    <s v="&lt;=0.5000"/>
    <s v="&lt;=2.0000"/>
    <s v="&lt;=0.2500"/>
    <x v="0"/>
  </r>
  <r>
    <x v="1"/>
    <s v="WI"/>
    <x v="0"/>
    <s v="&lt;=32.0000"/>
    <s v="&lt;=1.0000"/>
    <s v="&lt;=0.1200"/>
    <s v="&lt;=0.1200"/>
    <s v="&lt;=0.5000"/>
    <s v="&lt;=2.0000"/>
    <s v="&lt;=0.2500"/>
    <x v="0"/>
  </r>
  <r>
    <x v="1"/>
    <s v="WI"/>
    <x v="0"/>
    <s v="&lt;=32.0000"/>
    <s v="&lt;=1.0000"/>
    <s v="&lt;=0.1200"/>
    <s v="&lt;=0.1200"/>
    <s v="&lt;=0.5000"/>
    <s v="&lt;=2.0000"/>
    <s v="&lt;=0.2500"/>
    <x v="0"/>
  </r>
  <r>
    <x v="1"/>
    <s v="WI"/>
    <x v="0"/>
    <n v="256"/>
    <s v="&lt;=1.0000"/>
    <s v="&lt;=0.1200"/>
    <s v="&lt;=0.1200"/>
    <s v="&lt;=0.5000"/>
    <s v="&lt;=2.0000"/>
    <s v="&lt;=0.2500"/>
    <x v="0"/>
  </r>
  <r>
    <x v="1"/>
    <s v="WI"/>
    <x v="1"/>
    <s v="&lt;=32.0000"/>
    <s v="&lt;=1.0000"/>
    <s v="&lt;=0.1200"/>
    <s v="&lt;=0.1200"/>
    <s v="&lt;=0.5000"/>
    <s v="&lt;=2.0000"/>
    <s v="&lt;=0.2500"/>
    <x v="0"/>
  </r>
  <r>
    <x v="1"/>
    <s v="WI"/>
    <x v="2"/>
    <s v="&gt;256.0000"/>
    <s v="&lt;=1.0000"/>
    <s v="&lt;=0.1200"/>
    <s v="&lt;=0.1200"/>
    <s v="&lt;=0.5000"/>
    <s v="&lt;=2.0000"/>
    <s v="&lt;=0.2500"/>
    <x v="0"/>
  </r>
  <r>
    <x v="2"/>
    <s v="CA"/>
    <x v="0"/>
    <s v="&lt;=32.0000"/>
    <s v="&lt;=1.0000"/>
    <s v="&lt;=0.1200"/>
    <s v="&lt;=0.1200"/>
    <s v="&lt;=0.5000"/>
    <s v="&lt;=2.0000"/>
    <n v="4"/>
    <x v="0"/>
  </r>
  <r>
    <x v="1"/>
    <s v="WI"/>
    <x v="1"/>
    <n v="256"/>
    <s v="&lt;=1.0000"/>
    <s v="&lt;=0.1200"/>
    <s v="&lt;=0.1200"/>
    <s v="&lt;=0.5000"/>
    <s v="&lt;=2.0000"/>
    <s v="&lt;=0.2500"/>
    <x v="0"/>
  </r>
  <r>
    <x v="1"/>
    <s v="WI"/>
    <x v="2"/>
    <s v="&lt;=32.0000"/>
    <s v="&gt;8.0000"/>
    <s v="&lt;=0.1200"/>
    <s v="&lt;=0.1200"/>
    <n v="1"/>
    <s v="&lt;=2.0000"/>
    <s v="&gt;4.0000"/>
    <x v="0"/>
  </r>
  <r>
    <x v="0"/>
    <s v="CA"/>
    <x v="0"/>
    <s v="&lt;=32.0000"/>
    <s v="&lt;=1.0000"/>
    <s v="&lt;=0.1200"/>
    <s v="&lt;=0.1200"/>
    <s v="&lt;=0.5000"/>
    <s v="&lt;=2.0000"/>
    <s v="&lt;=0.2500"/>
    <x v="0"/>
  </r>
  <r>
    <x v="2"/>
    <s v="CA"/>
    <x v="0"/>
    <s v="&gt;256.0000"/>
    <s v="&lt;=1.0000"/>
    <s v="&lt;=0.1200"/>
    <s v="&lt;=0.1200"/>
    <s v="&lt;=0.5000"/>
    <s v="&lt;=2.0000"/>
    <s v="&lt;=0.2500"/>
    <x v="0"/>
  </r>
  <r>
    <x v="2"/>
    <s v="CA"/>
    <x v="1"/>
    <s v="&lt;=32.0000"/>
    <s v="&gt;8.0000"/>
    <s v="&lt;=0.1200"/>
    <s v="&lt;=0.1200"/>
    <s v="&lt;=0.5000"/>
    <s v="&lt;=2.0000"/>
    <s v="&gt;4.0000"/>
    <x v="0"/>
  </r>
  <r>
    <x v="2"/>
    <s v="CA"/>
    <x v="2"/>
    <n v="64"/>
    <s v="&lt;=1.0000"/>
    <s v="&lt;=0.1200"/>
    <s v="&lt;=0.1200"/>
    <s v="&lt;=0.5000"/>
    <s v="&lt;=2.0000"/>
    <s v="&lt;=0.2500"/>
    <x v="0"/>
  </r>
  <r>
    <x v="1"/>
    <s v="CA"/>
    <x v="1"/>
    <s v="&gt;256.0000"/>
    <n v="2"/>
    <n v="0.5"/>
    <s v="&lt;=0.1200"/>
    <s v="&lt;=0.5000"/>
    <s v="&lt;=2.0000"/>
    <s v="&lt;=0.2500"/>
    <x v="0"/>
  </r>
  <r>
    <x v="1"/>
    <s v="CA"/>
    <x v="2"/>
    <s v="&gt;256.0000"/>
    <n v="2"/>
    <n v="0.25"/>
    <s v="&lt;=0.1200"/>
    <s v="&lt;=0.5000"/>
    <s v="&lt;=2.0000"/>
    <s v="&lt;=0.2500"/>
    <x v="0"/>
  </r>
  <r>
    <x v="2"/>
    <s v="CA"/>
    <x v="0"/>
    <s v="&gt;256.0000"/>
    <s v="&lt;=1.0000"/>
    <s v="&lt;=0.1200"/>
    <s v="&lt;=0.1200"/>
    <s v="&lt;=0.5000"/>
    <s v="&lt;=2.0000"/>
    <s v="&lt;=0.2500"/>
    <x v="0"/>
  </r>
  <r>
    <x v="0"/>
    <s v="CA"/>
    <x v="0"/>
    <s v="&lt;=32.0000"/>
    <s v="&lt;=1.0000"/>
    <s v="&lt;=0.1200"/>
    <s v="&lt;=0.1200"/>
    <s v="&lt;=0.5000"/>
    <s v="&lt;=2.0000"/>
    <s v="&lt;=0.2500"/>
    <x v="0"/>
  </r>
  <r>
    <x v="0"/>
    <s v="CA"/>
    <x v="0"/>
    <n v="256"/>
    <s v="&lt;=1.0000"/>
    <s v="&lt;=0.1200"/>
    <s v="&lt;=0.1200"/>
    <s v="&lt;=0.5000"/>
    <s v="&lt;=2.0000"/>
    <s v="&lt;=0.2500"/>
    <x v="0"/>
  </r>
  <r>
    <x v="0"/>
    <s v="CA"/>
    <x v="0"/>
    <s v="&gt;256.0000"/>
    <n v="2"/>
    <s v="&lt;=0.1200"/>
    <s v="&lt;=0.1200"/>
    <s v="&lt;=0.5000"/>
    <s v="&lt;=2.0000"/>
    <s v="&lt;=0.2500"/>
    <x v="0"/>
  </r>
  <r>
    <x v="0"/>
    <s v="IA"/>
    <x v="0"/>
    <s v="&lt;=32.0000"/>
    <s v="&lt;=1.0000"/>
    <s v="&lt;=0.1200"/>
    <s v="&lt;=0.1200"/>
    <n v="1"/>
    <s v="&lt;=2.0000"/>
    <s v="&lt;=0.2500"/>
    <x v="0"/>
  </r>
  <r>
    <x v="0"/>
    <s v="WI"/>
    <x v="1"/>
    <s v="&gt;256.0000"/>
    <s v="&lt;=1.0000"/>
    <s v="&lt;=0.1200"/>
    <s v="&lt;=0.1200"/>
    <n v="1"/>
    <s v="&lt;=2.0000"/>
    <s v="&lt;=0.2500"/>
    <x v="0"/>
  </r>
  <r>
    <x v="0"/>
    <s v="WI"/>
    <x v="2"/>
    <s v="&gt;256.0000"/>
    <s v="&lt;=1.0000"/>
    <s v="&lt;=0.1200"/>
    <s v="&lt;=0.1200"/>
    <n v="1"/>
    <s v="&lt;=2.0000"/>
    <s v="&lt;=0.2500"/>
    <x v="0"/>
  </r>
  <r>
    <x v="0"/>
    <s v="WI"/>
    <x v="0"/>
    <s v="&gt;256.0000"/>
    <s v="&lt;=1.0000"/>
    <s v="&lt;=0.1200"/>
    <s v="&lt;=0.1200"/>
    <s v="&lt;=0.5000"/>
    <s v="&lt;=2.0000"/>
    <s v="&lt;=0.2500"/>
    <x v="0"/>
  </r>
  <r>
    <x v="1"/>
    <s v="WI"/>
    <x v="0"/>
    <s v="&lt;=32.0000"/>
    <s v="&lt;=1.0000"/>
    <s v="&lt;=0.1200"/>
    <s v="&lt;=0.1200"/>
    <s v="&lt;=0.5000"/>
    <s v="&lt;=2.0000"/>
    <s v="&lt;=0.2500"/>
    <x v="0"/>
  </r>
  <r>
    <x v="1"/>
    <s v="WI"/>
    <x v="0"/>
    <s v="&lt;=32.0000"/>
    <s v="&lt;=1.0000"/>
    <n v="2"/>
    <n v="0.25"/>
    <s v="&lt;=0.5000"/>
    <s v="&lt;=2.0000"/>
    <n v="0.5"/>
    <x v="0"/>
  </r>
  <r>
    <x v="1"/>
    <s v="WI"/>
    <x v="1"/>
    <s v="&gt;256.0000"/>
    <s v="&lt;=1.0000"/>
    <s v="&lt;=0.1200"/>
    <s v="&lt;=0.1200"/>
    <s v="&lt;=0.5000"/>
    <s v="&lt;=2.0000"/>
    <s v="&gt;4.0000"/>
    <x v="0"/>
  </r>
  <r>
    <x v="1"/>
    <s v="WI"/>
    <x v="2"/>
    <s v="&lt;=32.0000"/>
    <s v="&lt;=1.0000"/>
    <s v="&lt;=0.1200"/>
    <s v="&lt;=0.1200"/>
    <s v="&lt;=0.5000"/>
    <s v="&lt;=2.0000"/>
    <s v="&gt;4.0000"/>
    <x v="0"/>
  </r>
  <r>
    <x v="1"/>
    <s v="WI"/>
    <x v="1"/>
    <s v="&lt;=32.0000"/>
    <s v="&lt;=1.0000"/>
    <s v="&lt;=0.1200"/>
    <s v="&lt;=0.1200"/>
    <s v="&lt;=0.5000"/>
    <s v="&lt;=2.0000"/>
    <s v="&lt;=0.2500"/>
    <x v="0"/>
  </r>
  <r>
    <x v="1"/>
    <s v="WI"/>
    <x v="2"/>
    <s v="&gt;256.0000"/>
    <s v="&lt;=1.0000"/>
    <s v="&lt;=0.1200"/>
    <s v="&lt;=0.1200"/>
    <s v="&lt;=0.5000"/>
    <s v="&lt;=2.0000"/>
    <s v="&lt;=0.2500"/>
    <x v="0"/>
  </r>
  <r>
    <x v="2"/>
    <s v="IA"/>
    <x v="0"/>
    <s v="&lt;=32.0000"/>
    <s v="&lt;=1.0000"/>
    <n v="1"/>
    <n v="0.25"/>
    <s v="&lt;=0.5000"/>
    <s v="&lt;=2.0000"/>
    <s v="&lt;=0.2500"/>
    <x v="0"/>
  </r>
  <r>
    <x v="2"/>
    <s v="IA"/>
    <x v="0"/>
    <s v="&lt;=32.0000"/>
    <s v="&gt;8.0000"/>
    <s v="&lt;=0.1200"/>
    <s v="&lt;=0.1200"/>
    <n v="1"/>
    <s v="&lt;=2.0000"/>
    <s v="&lt;=0.2500"/>
    <x v="0"/>
  </r>
  <r>
    <x v="1"/>
    <s v="IA"/>
    <x v="1"/>
    <s v="&gt;256.0000"/>
    <n v="2"/>
    <s v="&lt;=0.1200"/>
    <s v="&lt;=0.1200"/>
    <s v="&lt;=0.5000"/>
    <s v="&lt;=2.0000"/>
    <s v="&lt;=0.2500"/>
    <x v="0"/>
  </r>
  <r>
    <x v="1"/>
    <s v="IA"/>
    <x v="2"/>
    <s v="&lt;=32.0000"/>
    <s v="&lt;=1.0000"/>
    <s v="&lt;=0.1200"/>
    <s v="&lt;=0.1200"/>
    <s v="&lt;=0.5000"/>
    <s v="&lt;=2.0000"/>
    <s v="&lt;=0.2500"/>
    <x v="0"/>
  </r>
  <r>
    <x v="1"/>
    <s v="IA"/>
    <x v="0"/>
    <s v="&gt;256.0000"/>
    <s v="&lt;=1.0000"/>
    <s v="&lt;=0.1200"/>
    <s v="&lt;=0.1200"/>
    <n v="1"/>
    <s v="&lt;=2.0000"/>
    <s v="&lt;=0.2500"/>
    <x v="0"/>
  </r>
  <r>
    <x v="2"/>
    <s v="CA"/>
    <x v="0"/>
    <s v="&lt;=32.0000"/>
    <s v="&lt;=1.0000"/>
    <s v="&lt;=0.1200"/>
    <s v="&lt;=0.1200"/>
    <s v="&lt;=0.5000"/>
    <s v="&lt;=2.0000"/>
    <n v="4"/>
    <x v="0"/>
  </r>
  <r>
    <x v="0"/>
    <s v="IA"/>
    <x v="0"/>
    <n v="256"/>
    <s v="&lt;=1.0000"/>
    <s v="&lt;=0.1200"/>
    <n v="0.5"/>
    <n v="1"/>
    <s v="&lt;=2.0000"/>
    <n v="0.5"/>
    <x v="0"/>
  </r>
  <r>
    <x v="3"/>
    <m/>
    <x v="4"/>
    <m/>
    <m/>
    <m/>
    <m/>
    <m/>
    <m/>
    <m/>
    <x v="2"/>
  </r>
  <r>
    <x v="3"/>
    <m/>
    <x v="4"/>
    <m/>
    <m/>
    <m/>
    <m/>
    <m/>
    <m/>
    <m/>
    <x v="2"/>
  </r>
  <r>
    <x v="3"/>
    <m/>
    <x v="4"/>
    <m/>
    <m/>
    <m/>
    <m/>
    <m/>
    <m/>
    <m/>
    <x v="2"/>
  </r>
  <r>
    <x v="3"/>
    <m/>
    <x v="4"/>
    <m/>
    <m/>
    <m/>
    <m/>
    <m/>
    <m/>
    <m/>
    <x v="2"/>
  </r>
  <r>
    <x v="3"/>
    <m/>
    <x v="4"/>
    <m/>
    <m/>
    <m/>
    <m/>
    <m/>
    <m/>
    <m/>
    <x v="2"/>
  </r>
  <r>
    <x v="3"/>
    <m/>
    <x v="4"/>
    <m/>
    <m/>
    <s v="Sum of genes"/>
    <m/>
    <m/>
    <m/>
    <m/>
    <x v="2"/>
  </r>
  <r>
    <x v="3"/>
    <m/>
    <x v="4"/>
    <m/>
    <m/>
    <m/>
    <m/>
    <m/>
    <m/>
    <m/>
    <x v="2"/>
  </r>
  <r>
    <x v="3"/>
    <m/>
    <x v="4"/>
    <m/>
    <m/>
    <m/>
    <m/>
    <m/>
    <m/>
    <m/>
    <x v="2"/>
  </r>
</pivotCacheRecords>
</file>

<file path=xl/pivotCache/pivotCacheRecords1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1">
  <r>
    <x v="0"/>
    <s v="CA"/>
    <x v="0"/>
    <s v="&gt;256.0000"/>
    <n v="2"/>
    <s v="&lt;=0.1200"/>
    <s v="&lt;=0.1200"/>
    <s v="&lt;=0.5000"/>
    <s v="&lt;=2.0000"/>
    <s v="&lt;=0.2500"/>
    <s v="&lt;=2.0000"/>
    <x v="0"/>
  </r>
  <r>
    <x v="0"/>
    <s v="CA"/>
    <x v="1"/>
    <n v="128"/>
    <s v="&lt;=1.0000"/>
    <n v="0.25"/>
    <s v="&lt;=0.1200"/>
    <s v="&lt;=0.5000"/>
    <s v="&lt;=2.0000"/>
    <s v="&lt;=0.2500"/>
    <s v="&lt;=2.0000"/>
    <x v="0"/>
  </r>
  <r>
    <x v="0"/>
    <s v="CA"/>
    <x v="2"/>
    <s v="&gt;256.0000"/>
    <n v="2"/>
    <n v="0.25"/>
    <s v="&lt;=0.1200"/>
    <s v="&lt;=0.5000"/>
    <s v="&lt;=2.0000"/>
    <s v="&lt;=0.2500"/>
    <s v="&lt;=2.0000"/>
    <x v="0"/>
  </r>
  <r>
    <x v="1"/>
    <s v="CA"/>
    <x v="3"/>
    <s v="&gt;256.0000"/>
    <n v="2"/>
    <s v="&lt;=0.1200"/>
    <n v="0.25"/>
    <s v="&lt;=0.5000"/>
    <s v="&lt;=2.0000"/>
    <s v="&lt;=0.2500"/>
    <s v="&lt;=2.0000"/>
    <x v="0"/>
  </r>
  <r>
    <x v="1"/>
    <s v="CA"/>
    <x v="0"/>
    <s v="&gt;256.0000"/>
    <n v="2"/>
    <n v="0.25"/>
    <s v="&lt;=0.1200"/>
    <s v="&lt;=0.5000"/>
    <s v="&lt;=2.0000"/>
    <s v="&lt;=0.2500"/>
    <s v="&lt;=2.0000"/>
    <x v="0"/>
  </r>
  <r>
    <x v="2"/>
    <s v="CA"/>
    <x v="0"/>
    <s v="&lt;=32.0000"/>
    <s v="&lt;=1.0000"/>
    <s v="&lt;=0.1200"/>
    <s v="&lt;=0.1200"/>
    <s v="&lt;=0.5000"/>
    <s v="&lt;=2.0000"/>
    <n v="0.5"/>
    <s v="&lt;=2.0000"/>
    <x v="0"/>
  </r>
  <r>
    <x v="2"/>
    <s v="CA"/>
    <x v="0"/>
    <s v="&lt;=32.0000"/>
    <s v="&lt;=1.0000"/>
    <s v="&lt;=0.1200"/>
    <s v="&lt;=0.1200"/>
    <s v="&lt;=0.5000"/>
    <s v="&lt;=2.0000"/>
    <n v="4"/>
    <s v="&lt;=2.0000"/>
    <x v="0"/>
  </r>
  <r>
    <x v="2"/>
    <s v="IA"/>
    <x v="0"/>
    <n v="64"/>
    <s v="&lt;=1.0000"/>
    <s v="&lt;=0.1200"/>
    <s v="&lt;=0.1200"/>
    <s v="&lt;=0.5000"/>
    <s v="&lt;=2.0000"/>
    <s v="&lt;=0.2500"/>
    <s v="&lt;=2.0000"/>
    <x v="0"/>
  </r>
  <r>
    <x v="2"/>
    <s v="IA"/>
    <x v="0"/>
    <s v="&lt;=32.0000"/>
    <n v="4"/>
    <s v="&lt;=0.1200"/>
    <s v="&lt;=0.1200"/>
    <s v="&lt;=0.5000"/>
    <s v="&lt;=2.0000"/>
    <n v="1"/>
    <s v="&lt;=2.0000"/>
    <x v="0"/>
  </r>
  <r>
    <x v="2"/>
    <s v="CA"/>
    <x v="0"/>
    <s v="&lt;=32.0000"/>
    <s v="&lt;=1.0000"/>
    <s v="&lt;=0.1200"/>
    <s v="&lt;=0.1200"/>
    <n v="1"/>
    <s v="&lt;=2.0000"/>
    <s v="&lt;=0.2500"/>
    <s v="&lt;=2.0000"/>
    <x v="0"/>
  </r>
  <r>
    <x v="2"/>
    <s v="CA"/>
    <x v="0"/>
    <s v="&lt;=32.0000"/>
    <s v="&lt;=1.0000"/>
    <s v="&lt;=0.1200"/>
    <s v="&lt;=0.1200"/>
    <s v="&lt;=0.5000"/>
    <s v="&lt;=2.0000"/>
    <s v="&lt;=0.2500"/>
    <s v="&lt;=2.0000"/>
    <x v="0"/>
  </r>
  <r>
    <x v="1"/>
    <s v="CA"/>
    <x v="1"/>
    <s v="&gt;256.0000"/>
    <n v="2"/>
    <n v="0.25"/>
    <s v="&lt;=0.1200"/>
    <s v="&lt;=0.5000"/>
    <s v="&lt;=2.0000"/>
    <s v="&lt;=0.2500"/>
    <s v="&lt;=2.0000"/>
    <x v="0"/>
  </r>
  <r>
    <x v="1"/>
    <s v="CA"/>
    <x v="2"/>
    <s v="&gt;256.0000"/>
    <n v="2"/>
    <s v="&lt;=0.1200"/>
    <s v="&lt;=0.1200"/>
    <s v="&lt;=0.5000"/>
    <s v="&lt;=2.0000"/>
    <s v="&lt;=0.2500"/>
    <s v="&lt;=2.0000"/>
    <x v="0"/>
  </r>
  <r>
    <x v="1"/>
    <s v="IA"/>
    <x v="0"/>
    <s v="&gt;256.0000"/>
    <s v="&lt;=1.0000"/>
    <s v="&lt;=0.1200"/>
    <s v="&lt;=0.1200"/>
    <n v="1"/>
    <s v="&lt;=2.0000"/>
    <s v="&lt;=0.2500"/>
    <s v="&lt;=2.0000"/>
    <x v="0"/>
  </r>
  <r>
    <x v="2"/>
    <s v="WI"/>
    <x v="0"/>
    <s v="&gt;256.0000"/>
    <s v="&lt;=1.0000"/>
    <s v="&lt;=0.1200"/>
    <s v="&lt;=0.1200"/>
    <s v="&lt;=0.5000"/>
    <s v="&lt;=2.0000"/>
    <s v="&lt;=0.2500"/>
    <s v="&lt;=2.0000"/>
    <x v="0"/>
  </r>
  <r>
    <x v="2"/>
    <s v="WI"/>
    <x v="0"/>
    <s v="&gt;256.0000"/>
    <n v="2"/>
    <s v="&lt;=0.1200"/>
    <s v="&lt;=0.1200"/>
    <s v="&lt;=0.5000"/>
    <s v="&lt;=2.0000"/>
    <s v="&lt;=0.2500"/>
    <s v="&lt;=2.0000"/>
    <x v="0"/>
  </r>
  <r>
    <x v="0"/>
    <s v="WI"/>
    <x v="0"/>
    <s v="&gt;256.0000"/>
    <s v="&gt;8.0000"/>
    <n v="2"/>
    <n v="0.5"/>
    <s v="&gt;4.0000"/>
    <n v="16"/>
    <n v="1"/>
    <n v="4"/>
    <x v="0"/>
  </r>
  <r>
    <x v="1"/>
    <s v="WI"/>
    <x v="0"/>
    <s v="&gt;256.0000"/>
    <s v="&lt;=1.0000"/>
    <s v="&lt;=0.1200"/>
    <s v="&lt;=0.1200"/>
    <s v="&lt;=0.5000"/>
    <s v="&lt;=2.0000"/>
    <s v="&lt;=0.2500"/>
    <s v="&lt;=2.0000"/>
    <x v="0"/>
  </r>
  <r>
    <x v="1"/>
    <s v="WI"/>
    <x v="0"/>
    <s v="&gt;256.0000"/>
    <s v="&lt;=1.0000"/>
    <n v="8"/>
    <s v="&lt;=0.1200"/>
    <s v="&lt;=0.5000"/>
    <s v="&lt;=2.0000"/>
    <s v="&lt;=0.2500"/>
    <s v="&lt;=2.0000"/>
    <x v="0"/>
  </r>
  <r>
    <x v="1"/>
    <s v="WI"/>
    <x v="0"/>
    <s v="&gt;256.0000"/>
    <s v="&lt;=1.0000"/>
    <s v="&lt;=0.1200"/>
    <s v="&lt;=0.1200"/>
    <s v="&lt;=0.5000"/>
    <s v="&lt;=2.0000"/>
    <s v="&gt;4.0000"/>
    <s v="&lt;=2.0000"/>
    <x v="0"/>
  </r>
  <r>
    <x v="1"/>
    <s v="WI"/>
    <x v="0"/>
    <s v="&lt;=32.0000"/>
    <s v="&lt;=1.0000"/>
    <s v="&lt;=0.1200"/>
    <s v="&lt;=0.1200"/>
    <s v="&lt;=0.5000"/>
    <s v="&lt;=2.0000"/>
    <s v="&lt;=0.2500"/>
    <s v="&lt;=2.0000"/>
    <x v="0"/>
  </r>
  <r>
    <x v="2"/>
    <s v="WI"/>
    <x v="0"/>
    <s v="&gt;256.0000"/>
    <s v="&gt;8.0000"/>
    <n v="1"/>
    <n v="1"/>
    <n v="1"/>
    <s v="&lt;=2.0000"/>
    <n v="0.5"/>
    <s v="&lt;=2.0000"/>
    <x v="0"/>
  </r>
  <r>
    <x v="0"/>
    <s v="IA"/>
    <x v="0"/>
    <s v="&lt;=32.0000"/>
    <s v="&lt;=1.0000"/>
    <s v="&lt;=0.1200"/>
    <s v="&lt;=0.1200"/>
    <n v="1"/>
    <s v="&lt;=2.0000"/>
    <s v="&lt;=0.2500"/>
    <s v="&lt;=2.0000"/>
    <x v="0"/>
  </r>
  <r>
    <x v="2"/>
    <s v="WI"/>
    <x v="0"/>
    <s v="&lt;=32.0000"/>
    <s v="&lt;=1.0000"/>
    <s v="&lt;=0.1200"/>
    <s v="&lt;=0.1200"/>
    <s v="&lt;=0.5000"/>
    <s v="&lt;=2.0000"/>
    <s v="&lt;=0.2500"/>
    <s v="&lt;=2.0000"/>
    <x v="0"/>
  </r>
  <r>
    <x v="0"/>
    <s v="IA"/>
    <x v="0"/>
    <s v="&gt;256.0000"/>
    <s v="&lt;=1.0000"/>
    <s v="&lt;=0.1200"/>
    <s v="&lt;=0.1200"/>
    <s v="&lt;=0.5000"/>
    <s v="&lt;=2.0000"/>
    <s v="&lt;=0.2500"/>
    <s v="&lt;=2.0000"/>
    <x v="0"/>
  </r>
  <r>
    <x v="0"/>
    <s v="IA"/>
    <x v="0"/>
    <s v="&lt;=32.0000"/>
    <s v="&lt;=1.0000"/>
    <s v="&lt;=0.1200"/>
    <s v="&lt;=0.1200"/>
    <n v="1"/>
    <s v="&lt;=2.0000"/>
    <s v="&lt;=0.2500"/>
    <s v="&lt;=2.0000"/>
    <x v="0"/>
  </r>
  <r>
    <x v="2"/>
    <s v="IA"/>
    <x v="1"/>
    <s v="&lt;=32.0000"/>
    <s v="&lt;=1.0000"/>
    <s v="&lt;=0.1200"/>
    <s v="&lt;=0.1200"/>
    <s v="&lt;=0.5000"/>
    <s v="&lt;=2.0000"/>
    <s v="&lt;=0.2500"/>
    <s v="&lt;=2.0000"/>
    <x v="0"/>
  </r>
  <r>
    <x v="2"/>
    <s v="IA"/>
    <x v="2"/>
    <s v="&gt;256.0000"/>
    <s v="&lt;=1.0000"/>
    <s v="&lt;=0.1200"/>
    <s v="&lt;=0.1200"/>
    <s v="&lt;=0.5000"/>
    <s v="&lt;=2.0000"/>
    <s v="&lt;=0.2500"/>
    <s v="&lt;=2.0000"/>
    <x v="0"/>
  </r>
  <r>
    <x v="0"/>
    <s v="IA"/>
    <x v="0"/>
    <s v="&gt;256.0000"/>
    <s v="&lt;=1.0000"/>
    <s v="&lt;=0.1200"/>
    <s v="&lt;=0.1200"/>
    <s v="&lt;=0.5000"/>
    <s v="&lt;=2.0000"/>
    <s v="&lt;=0.2500"/>
    <s v="&lt;=2.0000"/>
    <x v="0"/>
  </r>
  <r>
    <x v="0"/>
    <s v="IA"/>
    <x v="0"/>
    <s v="&gt;256.0000"/>
    <s v="&lt;=1.0000"/>
    <s v="&lt;=0.1200"/>
    <s v="&lt;=0.1200"/>
    <s v="&lt;=0.5000"/>
    <s v="&lt;=2.0000"/>
    <s v="&lt;=0.2500"/>
    <s v="&lt;=2.0000"/>
    <x v="0"/>
  </r>
  <r>
    <x v="2"/>
    <s v="IA"/>
    <x v="0"/>
    <s v="&gt;256.0000"/>
    <s v="&lt;=1.0000"/>
    <s v="&lt;=0.1200"/>
    <s v="&lt;=0.1200"/>
    <s v="&lt;=0.5000"/>
    <s v="&lt;=2.0000"/>
    <s v="&lt;=0.2500"/>
    <s v="&lt;=2.0000"/>
    <x v="0"/>
  </r>
  <r>
    <x v="0"/>
    <s v="CA"/>
    <x v="0"/>
    <s v="&lt;=32.0000"/>
    <s v="&lt;=1.0000"/>
    <s v="&lt;=0.1200"/>
    <s v="&lt;=0.1200"/>
    <s v="&lt;=0.5000"/>
    <s v="&lt;=2.0000"/>
    <n v="4"/>
    <s v="&lt;=2.0000"/>
    <x v="0"/>
  </r>
  <r>
    <x v="2"/>
    <s v="IA"/>
    <x v="0"/>
    <s v="&gt;256.0000"/>
    <n v="4"/>
    <n v="0.25"/>
    <s v="&lt;=0.1200"/>
    <s v="&lt;=0.5000"/>
    <s v="&lt;=2.0000"/>
    <s v="&lt;=0.2500"/>
    <s v="&lt;=2.0000"/>
    <x v="0"/>
  </r>
  <r>
    <x v="0"/>
    <s v="CA"/>
    <x v="1"/>
    <s v="&gt;256.0000"/>
    <n v="2"/>
    <n v="0.25"/>
    <s v="&lt;=0.1200"/>
    <s v="&lt;=0.5000"/>
    <s v="&lt;=2.0000"/>
    <s v="&lt;=0.2500"/>
    <s v="&lt;=2.0000"/>
    <x v="0"/>
  </r>
  <r>
    <x v="0"/>
    <s v="CA"/>
    <x v="2"/>
    <s v="&gt;256.0000"/>
    <n v="2"/>
    <n v="0.25"/>
    <s v="&lt;=0.1200"/>
    <s v="&lt;=0.5000"/>
    <s v="&lt;=2.0000"/>
    <s v="&lt;=0.2500"/>
    <s v="&lt;=2.0000"/>
    <x v="0"/>
  </r>
  <r>
    <x v="1"/>
    <s v="IA"/>
    <x v="0"/>
    <s v="&lt;=32.0000"/>
    <s v="&lt;=1.0000"/>
    <s v="&lt;=0.1200"/>
    <s v="&lt;=0.1200"/>
    <s v="&lt;=0.5000"/>
    <s v="&lt;=2.0000"/>
    <s v="&lt;=0.2500"/>
    <s v="&lt;=2.0000"/>
    <x v="0"/>
  </r>
  <r>
    <x v="2"/>
    <s v="CA"/>
    <x v="0"/>
    <s v="&gt;256.0000"/>
    <s v="&lt;=1.0000"/>
    <s v="&lt;=0.1200"/>
    <s v="&lt;=0.1200"/>
    <n v="1"/>
    <s v="&lt;=2.0000"/>
    <s v="&lt;=0.2500"/>
    <s v="&lt;=2.0000"/>
    <x v="0"/>
  </r>
  <r>
    <x v="1"/>
    <s v="IA"/>
    <x v="0"/>
    <s v="&lt;=32.0000"/>
    <s v="&lt;=1.0000"/>
    <s v="&lt;=0.1200"/>
    <s v="&lt;=0.1200"/>
    <s v="&lt;=0.5000"/>
    <s v="&lt;=2.0000"/>
    <s v="&gt;4.0000"/>
    <s v="&lt;=2.0000"/>
    <x v="0"/>
  </r>
  <r>
    <x v="1"/>
    <s v="IA"/>
    <x v="0"/>
    <s v="&lt;=32.0000"/>
    <s v="&lt;=1.0000"/>
    <s v="&lt;=0.1200"/>
    <s v="&lt;=0.1200"/>
    <n v="2"/>
    <s v="&lt;=2.0000"/>
    <s v="&lt;=0.2500"/>
    <s v="&lt;=2.0000"/>
    <x v="0"/>
  </r>
  <r>
    <x v="0"/>
    <s v="CA"/>
    <x v="0"/>
    <s v="&lt;=32.0000"/>
    <s v="&lt;=1.0000"/>
    <s v="&lt;=0.1200"/>
    <s v="&lt;=0.1200"/>
    <n v="1"/>
    <s v="&lt;=2.0000"/>
    <s v="&lt;=0.2500"/>
    <s v="&lt;=2.0000"/>
    <x v="0"/>
  </r>
  <r>
    <x v="2"/>
    <s v="IA"/>
    <x v="0"/>
    <s v="&gt;256.0000"/>
    <n v="2"/>
    <n v="0.25"/>
    <n v="0.5"/>
    <n v="1"/>
    <s v="&lt;=2.0000"/>
    <s v="&lt;=0.2500"/>
    <s v="&lt;=2.0000"/>
    <x v="0"/>
  </r>
  <r>
    <x v="2"/>
    <s v="IA"/>
    <x v="0"/>
    <s v="&lt;=32.0000"/>
    <s v="&lt;=1.0000"/>
    <s v="&lt;=0.1200"/>
    <s v="&lt;=0.1200"/>
    <s v="&lt;=0.5000"/>
    <s v="&lt;=2.0000"/>
    <s v="&lt;=0.2500"/>
    <s v="&lt;=2.0000"/>
    <x v="0"/>
  </r>
  <r>
    <x v="0"/>
    <s v="IA"/>
    <x v="0"/>
    <s v="&gt;256.0000"/>
    <s v="&lt;=1.0000"/>
    <s v="&lt;=0.1200"/>
    <s v="&lt;=0.1200"/>
    <s v="&lt;=0.5000"/>
    <s v="&lt;=2.0000"/>
    <s v="&lt;=0.2500"/>
    <s v="&lt;=2.0000"/>
    <x v="0"/>
  </r>
  <r>
    <x v="0"/>
    <s v="IA"/>
    <x v="0"/>
    <s v="&lt;=32.0000"/>
    <s v="&lt;=1.0000"/>
    <s v="&lt;=0.1200"/>
    <s v="&lt;=0.1200"/>
    <s v="&lt;=0.5000"/>
    <s v="&lt;=2.0000"/>
    <s v="&lt;=0.2500"/>
    <s v="&lt;=2.0000"/>
    <x v="0"/>
  </r>
  <r>
    <x v="0"/>
    <s v="IA"/>
    <x v="4"/>
    <s v="&gt;256.0000"/>
    <s v="&lt;=1.0000"/>
    <s v="&lt;=0.1200"/>
    <s v="&lt;=0.1200"/>
    <n v="1"/>
    <s v="&lt;=2.0000"/>
    <s v="&lt;=0.2500"/>
    <s v="&lt;=2.0000"/>
    <x v="0"/>
  </r>
  <r>
    <x v="0"/>
    <s v="IA"/>
    <x v="0"/>
    <n v="64"/>
    <s v="&lt;=1.0000"/>
    <s v="&lt;=0.1200"/>
    <s v="&lt;=0.1200"/>
    <n v="1"/>
    <s v="&lt;=2.0000"/>
    <s v="&lt;=0.2500"/>
    <s v="&lt;=2.0000"/>
    <x v="0"/>
  </r>
  <r>
    <x v="2"/>
    <s v="IA"/>
    <x v="1"/>
    <s v="&gt;256.0000"/>
    <n v="2"/>
    <s v="&lt;=0.1200"/>
    <s v="&lt;=0.1200"/>
    <s v="&lt;=0.5000"/>
    <s v="&lt;=2.0000"/>
    <s v="&lt;=0.2500"/>
    <s v="&lt;=2.0000"/>
    <x v="0"/>
  </r>
  <r>
    <x v="2"/>
    <s v="IA"/>
    <x v="2"/>
    <s v="&lt;=32.0000"/>
    <s v="&gt;8.0000"/>
    <s v="&lt;=0.1200"/>
    <s v="&lt;=0.1200"/>
    <n v="1"/>
    <s v="&lt;=2.0000"/>
    <s v="&lt;=0.2500"/>
    <s v="&lt;=2.0000"/>
    <x v="0"/>
  </r>
  <r>
    <x v="2"/>
    <s v="IA"/>
    <x v="4"/>
    <s v="&gt;256.0000"/>
    <s v="&lt;=1.0000"/>
    <s v="&lt;=0.1200"/>
    <s v="&lt;=0.1200"/>
    <s v="&lt;=0.5000"/>
    <s v="&lt;=2.0000"/>
    <s v="&lt;=0.2500"/>
    <s v="&lt;=2.0000"/>
    <x v="0"/>
  </r>
  <r>
    <x v="1"/>
    <s v="IA"/>
    <x v="1"/>
    <n v="256"/>
    <s v="&lt;=1.0000"/>
    <s v="&lt;=0.1200"/>
    <s v="&lt;=0.1200"/>
    <n v="1"/>
    <s v="&lt;=2.0000"/>
    <s v="&lt;=0.2500"/>
    <s v="&lt;=2.0000"/>
    <x v="0"/>
  </r>
  <r>
    <x v="1"/>
    <s v="IA"/>
    <x v="2"/>
    <n v="128"/>
    <s v="&lt;=1.0000"/>
    <s v="&lt;=0.1200"/>
    <s v="&lt;=0.1200"/>
    <n v="1"/>
    <s v="&lt;=2.0000"/>
    <s v="&lt;=0.2500"/>
    <s v="&lt;=2.0000"/>
    <x v="0"/>
  </r>
  <r>
    <x v="1"/>
    <s v="IA"/>
    <x v="1"/>
    <s v="&gt;256.0000"/>
    <s v="&lt;=1.0000"/>
    <s v="&lt;=0.1200"/>
    <s v="&lt;=0.1200"/>
    <n v="1"/>
    <s v="&lt;=2.0000"/>
    <s v="&lt;=0.2500"/>
    <s v="&lt;=2.0000"/>
    <x v="0"/>
  </r>
  <r>
    <x v="1"/>
    <s v="IA"/>
    <x v="2"/>
    <s v="&gt;256.0000"/>
    <s v="&lt;=1.0000"/>
    <s v="&lt;=0.1200"/>
    <s v="&lt;=0.1200"/>
    <n v="1"/>
    <s v="&lt;=2.0000"/>
    <s v="&lt;=0.2500"/>
    <s v="&lt;=2.0000"/>
    <x v="0"/>
  </r>
  <r>
    <x v="1"/>
    <s v="CA"/>
    <x v="1"/>
    <s v="&gt;256.0000"/>
    <n v="2"/>
    <n v="0.25"/>
    <s v="&lt;=0.1200"/>
    <s v="&lt;=0.5000"/>
    <s v="&lt;=2.0000"/>
    <s v="&lt;=0.2500"/>
    <s v="&lt;=2.0000"/>
    <x v="0"/>
  </r>
  <r>
    <x v="1"/>
    <s v="CA"/>
    <x v="2"/>
    <s v="&gt;256.0000"/>
    <n v="2"/>
    <n v="0.25"/>
    <s v="&lt;=0.1200"/>
    <s v="&lt;=0.5000"/>
    <s v="&lt;=2.0000"/>
    <s v="&lt;=0.2500"/>
    <s v="&lt;=2.0000"/>
    <x v="0"/>
  </r>
  <r>
    <x v="2"/>
    <s v="IA"/>
    <x v="0"/>
    <s v="&gt;256.0000"/>
    <s v="&lt;=1.0000"/>
    <s v="&lt;=0.1200"/>
    <s v="&lt;=0.1200"/>
    <n v="1"/>
    <s v="&lt;=2.0000"/>
    <s v="&lt;=0.2500"/>
    <s v="&lt;=2.0000"/>
    <x v="0"/>
  </r>
  <r>
    <x v="2"/>
    <s v="IA"/>
    <x v="0"/>
    <s v="&lt;=32.0000"/>
    <s v="&lt;=1.0000"/>
    <s v="&lt;=0.1200"/>
    <s v="&lt;=0.1200"/>
    <n v="1"/>
    <s v="&lt;=2.0000"/>
    <s v="&lt;=0.2500"/>
    <s v="&lt;=2.0000"/>
    <x v="0"/>
  </r>
  <r>
    <x v="1"/>
    <s v="IA"/>
    <x v="0"/>
    <s v="&gt;256.0000"/>
    <n v="2"/>
    <s v="&lt;=0.1200"/>
    <s v="&lt;=0.1200"/>
    <s v="&lt;=0.5000"/>
    <s v="&lt;=2.0000"/>
    <s v="&lt;=0.2500"/>
    <s v="&lt;=2.0000"/>
    <x v="0"/>
  </r>
  <r>
    <x v="0"/>
    <s v="CA"/>
    <x v="1"/>
    <s v="&gt;256.0000"/>
    <n v="2"/>
    <n v="0.25"/>
    <s v="&lt;=0.1200"/>
    <s v="&lt;=0.5000"/>
    <s v="&lt;=2.0000"/>
    <s v="&lt;=0.2500"/>
    <s v="&lt;=2.0000"/>
    <x v="0"/>
  </r>
  <r>
    <x v="0"/>
    <s v="CA"/>
    <x v="2"/>
    <s v="&gt;256.0000"/>
    <n v="2"/>
    <n v="0.25"/>
    <n v="0.25"/>
    <s v="&lt;=0.5000"/>
    <s v="&lt;=2.0000"/>
    <s v="&lt;=0.2500"/>
    <s v="&lt;=2.0000"/>
    <x v="0"/>
  </r>
  <r>
    <x v="1"/>
    <s v="IA"/>
    <x v="0"/>
    <s v="&lt;=32.0000"/>
    <s v="&lt;=1.0000"/>
    <s v="&lt;=0.1200"/>
    <s v="&lt;=0.1200"/>
    <s v="&lt;=0.5000"/>
    <s v="&lt;=2.0000"/>
    <s v="&lt;=0.2500"/>
    <s v="&lt;=2.0000"/>
    <x v="0"/>
  </r>
  <r>
    <x v="1"/>
    <s v="IA"/>
    <x v="0"/>
    <s v="&lt;=32.0000"/>
    <s v="&lt;=1.0000"/>
    <s v="&lt;=0.1200"/>
    <s v="&lt;=0.1200"/>
    <n v="1"/>
    <s v="&lt;=2.0000"/>
    <s v="&lt;=0.2500"/>
    <s v="&lt;=2.0000"/>
    <x v="0"/>
  </r>
  <r>
    <x v="2"/>
    <s v="CA"/>
    <x v="0"/>
    <s v="&lt;=32.0000"/>
    <s v="&lt;=1.0000"/>
    <s v="&lt;=0.1200"/>
    <s v="&lt;=0.1200"/>
    <s v="&lt;=0.5000"/>
    <s v="&lt;=2.0000"/>
    <s v="&gt;4.0000"/>
    <s v="&lt;=2.0000"/>
    <x v="0"/>
  </r>
  <r>
    <x v="0"/>
    <s v="IA"/>
    <x v="0"/>
    <n v="256"/>
    <s v="&lt;=1.0000"/>
    <s v="&gt;8.0000"/>
    <n v="1"/>
    <n v="1"/>
    <s v="&lt;=2.0000"/>
    <s v="&lt;=0.2500"/>
    <s v="&lt;=2.0000"/>
    <x v="0"/>
  </r>
  <r>
    <x v="1"/>
    <s v="IA"/>
    <x v="1"/>
    <s v="&lt;=32.0000"/>
    <s v="&lt;=1.0000"/>
    <s v="&lt;=0.1200"/>
    <s v="&lt;=0.1200"/>
    <n v="1"/>
    <s v="&lt;=2.0000"/>
    <n v="0.5"/>
    <s v="&lt;=2.0000"/>
    <x v="0"/>
  </r>
  <r>
    <x v="1"/>
    <s v="IA"/>
    <x v="2"/>
    <s v="&gt;256.0000"/>
    <s v="&lt;=1.0000"/>
    <s v="&lt;=0.1200"/>
    <s v="&lt;=0.1200"/>
    <s v="&lt;=0.5000"/>
    <s v="&lt;=2.0000"/>
    <s v="&lt;=0.2500"/>
    <s v="&lt;=2.0000"/>
    <x v="0"/>
  </r>
  <r>
    <x v="1"/>
    <s v="IA"/>
    <x v="1"/>
    <n v="128"/>
    <s v="&lt;=1.0000"/>
    <s v="&lt;=0.1200"/>
    <n v="0.25"/>
    <n v="1"/>
    <s v="&lt;=2.0000"/>
    <s v="&gt;4.0000"/>
    <s v="&lt;=2.0000"/>
    <x v="0"/>
  </r>
  <r>
    <x v="1"/>
    <s v="IA"/>
    <x v="2"/>
    <s v="&gt;256.0000"/>
    <s v="&lt;=1.0000"/>
    <s v="&lt;=0.1200"/>
    <s v="&lt;=0.1200"/>
    <s v="&lt;=0.5000"/>
    <s v="&lt;=2.0000"/>
    <s v="&lt;=0.2500"/>
    <s v="&lt;=2.0000"/>
    <x v="0"/>
  </r>
  <r>
    <x v="1"/>
    <s v="CA"/>
    <x v="1"/>
    <s v="&gt;256.0000"/>
    <n v="2"/>
    <n v="0.5"/>
    <n v="0.25"/>
    <s v="&lt;=0.5000"/>
    <s v="&lt;=2.0000"/>
    <s v="&lt;=0.2500"/>
    <s v="&lt;=2.0000"/>
    <x v="0"/>
  </r>
  <r>
    <x v="1"/>
    <s v="CA"/>
    <x v="2"/>
    <s v="&gt;256.0000"/>
    <n v="2"/>
    <n v="0.25"/>
    <n v="0.25"/>
    <s v="&lt;=0.5000"/>
    <s v="&lt;=2.0000"/>
    <s v="&lt;=0.2500"/>
    <s v="&lt;=2.0000"/>
    <x v="0"/>
  </r>
  <r>
    <x v="1"/>
    <s v="IA"/>
    <x v="0"/>
    <s v="&gt;256.0000"/>
    <s v="&lt;=1.0000"/>
    <n v="0.5"/>
    <s v="&lt;=0.1200"/>
    <s v="&lt;=0.5000"/>
    <s v="&lt;=2.0000"/>
    <s v="&lt;=0.2500"/>
    <s v="&lt;=2.0000"/>
    <x v="0"/>
  </r>
  <r>
    <x v="2"/>
    <s v="CA"/>
    <x v="1"/>
    <s v="&gt;256.0000"/>
    <n v="2"/>
    <n v="0.5"/>
    <n v="0.25"/>
    <s v="&lt;=0.5000"/>
    <s v="&lt;=2.0000"/>
    <s v="&lt;=0.2500"/>
    <s v="&lt;=2.0000"/>
    <x v="0"/>
  </r>
  <r>
    <x v="2"/>
    <s v="CA"/>
    <x v="2"/>
    <s v="&gt;256.0000"/>
    <n v="2"/>
    <n v="1"/>
    <n v="0.25"/>
    <s v="&lt;=0.5000"/>
    <s v="&lt;=2.0000"/>
    <s v="&lt;=0.2500"/>
    <s v="&lt;=2.0000"/>
    <x v="0"/>
  </r>
  <r>
    <x v="2"/>
    <s v="CA"/>
    <x v="1"/>
    <s v="&gt;256.0000"/>
    <n v="2"/>
    <n v="0.25"/>
    <s v="&lt;=0.1200"/>
    <s v="&lt;=0.5000"/>
    <s v="&lt;=2.0000"/>
    <s v="&lt;=0.2500"/>
    <s v="&lt;=2.0000"/>
    <x v="0"/>
  </r>
  <r>
    <x v="2"/>
    <s v="CA"/>
    <x v="2"/>
    <s v="&gt;256.0000"/>
    <n v="2"/>
    <n v="0.5"/>
    <n v="0.25"/>
    <s v="&lt;=0.5000"/>
    <s v="&lt;=2.0000"/>
    <s v="&lt;=0.2500"/>
    <s v="&lt;=2.0000"/>
    <x v="0"/>
  </r>
  <r>
    <x v="2"/>
    <s v="CA"/>
    <x v="1"/>
    <n v="256"/>
    <n v="2"/>
    <s v="&lt;=0.1200"/>
    <s v="&lt;=0.1200"/>
    <s v="&lt;=0.5000"/>
    <s v="&lt;=2.0000"/>
    <s v="&lt;=0.2500"/>
    <s v="&lt;=2.0000"/>
    <x v="0"/>
  </r>
  <r>
    <x v="2"/>
    <s v="CA"/>
    <x v="2"/>
    <s v="&gt;256.0000"/>
    <n v="2"/>
    <n v="0.5"/>
    <s v="&lt;=0.1200"/>
    <s v="&lt;=0.5000"/>
    <s v="&lt;=2.0000"/>
    <s v="&lt;=0.2500"/>
    <s v="&lt;=2.0000"/>
    <x v="0"/>
  </r>
  <r>
    <x v="1"/>
    <s v="WI"/>
    <x v="0"/>
    <s v="&gt;256.0000"/>
    <s v="&lt;=1.0000"/>
    <s v="&lt;=0.1200"/>
    <s v="&lt;=0.1200"/>
    <s v="&lt;=0.5000"/>
    <s v="&lt;=2.0000"/>
    <s v="&lt;=0.2500"/>
    <s v="&lt;=2.0000"/>
    <x v="0"/>
  </r>
  <r>
    <x v="1"/>
    <s v="IA"/>
    <x v="0"/>
    <n v="128"/>
    <n v="2"/>
    <s v="&lt;=0.1200"/>
    <s v="&lt;=0.1200"/>
    <s v="&lt;=0.5000"/>
    <s v="&lt;=2.0000"/>
    <s v="&lt;=0.2500"/>
    <s v="&lt;=2.0000"/>
    <x v="0"/>
  </r>
  <r>
    <x v="1"/>
    <s v="WI"/>
    <x v="0"/>
    <s v="&lt;=32.0000"/>
    <s v="&lt;=1.0000"/>
    <n v="2"/>
    <n v="0.5"/>
    <s v="&lt;=0.5000"/>
    <s v="&lt;=2.0000"/>
    <s v="&lt;=0.2500"/>
    <s v="&lt;=2.0000"/>
    <x v="0"/>
  </r>
  <r>
    <x v="1"/>
    <s v="WI"/>
    <x v="0"/>
    <s v="&gt;256.0000"/>
    <n v="2"/>
    <s v="&lt;=0.1200"/>
    <s v="&lt;=0.1200"/>
    <n v="1"/>
    <s v="&lt;=2.0000"/>
    <s v="&lt;=0.2500"/>
    <s v="&lt;=2.0000"/>
    <x v="0"/>
  </r>
  <r>
    <x v="1"/>
    <s v="WI"/>
    <x v="0"/>
    <s v="&lt;=32.0000"/>
    <s v="&lt;=1.0000"/>
    <n v="1"/>
    <s v="&lt;=0.1200"/>
    <s v="&lt;=0.5000"/>
    <s v="&lt;=2.0000"/>
    <s v="&lt;=0.2500"/>
    <s v="&lt;=2.0000"/>
    <x v="0"/>
  </r>
  <r>
    <x v="1"/>
    <s v="WI"/>
    <x v="0"/>
    <s v="&gt;256.0000"/>
    <s v="&lt;=1.0000"/>
    <s v="&lt;=0.1200"/>
    <s v="&lt;=0.1200"/>
    <s v="&lt;=0.5000"/>
    <s v="&lt;=2.0000"/>
    <s v="&lt;=0.2500"/>
    <s v="&lt;=2.0000"/>
    <x v="0"/>
  </r>
  <r>
    <x v="0"/>
    <s v="WI"/>
    <x v="0"/>
    <s v="&gt;256.0000"/>
    <s v="&lt;=1.0000"/>
    <s v="&lt;=0.1200"/>
    <s v="&lt;=0.1200"/>
    <s v="&lt;=0.5000"/>
    <s v="&lt;=2.0000"/>
    <s v="&lt;=0.2500"/>
    <s v="&lt;=2.0000"/>
    <x v="0"/>
  </r>
  <r>
    <x v="0"/>
    <s v="WI"/>
    <x v="0"/>
    <s v="&gt;256.0000"/>
    <s v="&lt;=1.0000"/>
    <s v="&lt;=0.1200"/>
    <s v="&lt;=0.1200"/>
    <s v="&lt;=0.5000"/>
    <s v="&lt;=2.0000"/>
    <s v="&lt;=0.2500"/>
    <s v="&lt;=2.0000"/>
    <x v="0"/>
  </r>
  <r>
    <x v="0"/>
    <s v="CA"/>
    <x v="0"/>
    <s v="&lt;=32.0000"/>
    <s v="&lt;=1.0000"/>
    <s v="&lt;=0.1200"/>
    <s v="&lt;=0.1200"/>
    <n v="1"/>
    <s v="&lt;=2.0000"/>
    <s v="&lt;=0.2500"/>
    <s v="&lt;=2.0000"/>
    <x v="0"/>
  </r>
  <r>
    <x v="2"/>
    <s v="WI"/>
    <x v="0"/>
    <s v="&gt;256.0000"/>
    <s v="&lt;=1.0000"/>
    <s v="&lt;=0.1200"/>
    <s v="&lt;=0.1200"/>
    <s v="&lt;=0.5000"/>
    <s v="&lt;=2.0000"/>
    <s v="&lt;=0.2500"/>
    <s v="&lt;=2.0000"/>
    <x v="0"/>
  </r>
  <r>
    <x v="0"/>
    <s v="WI"/>
    <x v="0"/>
    <s v="&lt;=32.0000"/>
    <s v="&lt;=1.0000"/>
    <s v="&lt;=0.1200"/>
    <s v="&lt;=0.1200"/>
    <s v="&lt;=0.5000"/>
    <s v="&lt;=2.0000"/>
    <n v="4"/>
    <s v="&lt;=2.0000"/>
    <x v="0"/>
  </r>
  <r>
    <x v="0"/>
    <s v="WI"/>
    <x v="0"/>
    <s v="&lt;=32.0000"/>
    <s v="&lt;=1.0000"/>
    <s v="&lt;=0.1200"/>
    <s v="&lt;=0.1200"/>
    <n v="2"/>
    <s v="&lt;=2.0000"/>
    <s v="&lt;=0.2500"/>
    <s v="&lt;=2.0000"/>
    <x v="0"/>
  </r>
  <r>
    <x v="2"/>
    <s v="WI"/>
    <x v="0"/>
    <s v="&lt;=32.0000"/>
    <s v="&lt;=1.0000"/>
    <s v="&lt;=0.1200"/>
    <s v="&lt;=0.1200"/>
    <s v="&lt;=0.5000"/>
    <s v="&lt;=2.0000"/>
    <s v="&lt;=0.2500"/>
    <s v="&lt;=2.0000"/>
    <x v="0"/>
  </r>
  <r>
    <x v="2"/>
    <s v="WI"/>
    <x v="0"/>
    <s v="&lt;=32.0000"/>
    <s v="&lt;=1.0000"/>
    <s v="&lt;=0.1200"/>
    <s v="&lt;=0.1200"/>
    <s v="&lt;=0.5000"/>
    <s v="&lt;=2.0000"/>
    <s v="&lt;=0.2500"/>
    <s v="&lt;=2.0000"/>
    <x v="0"/>
  </r>
  <r>
    <x v="2"/>
    <s v="WI"/>
    <x v="0"/>
    <s v="&lt;=32.0000"/>
    <s v="&gt;8.0000"/>
    <s v="&lt;=0.1200"/>
    <s v="&lt;=0.1200"/>
    <s v="&lt;=0.5000"/>
    <s v="&lt;=2.0000"/>
    <n v="1"/>
    <s v="&lt;=2.0000"/>
    <x v="0"/>
  </r>
  <r>
    <x v="1"/>
    <s v="CA"/>
    <x v="1"/>
    <s v="&gt;256.0000"/>
    <n v="2"/>
    <n v="0.25"/>
    <n v="0.25"/>
    <s v="&lt;=0.5000"/>
    <s v="&lt;=2.0000"/>
    <s v="&lt;=0.2500"/>
    <s v="&lt;=2.0000"/>
    <x v="0"/>
  </r>
  <r>
    <x v="1"/>
    <s v="CA"/>
    <x v="2"/>
    <s v="&gt;256.0000"/>
    <n v="2"/>
    <n v="4"/>
    <n v="0.25"/>
    <s v="&lt;=0.5000"/>
    <s v="&lt;=2.0000"/>
    <s v="&lt;=0.2500"/>
    <s v="&lt;=2.0000"/>
    <x v="0"/>
  </r>
  <r>
    <x v="1"/>
    <s v="IA"/>
    <x v="0"/>
    <n v="256"/>
    <s v="&gt;8.0000"/>
    <s v="&lt;=0.1200"/>
    <s v="&lt;=0.1200"/>
    <s v="&lt;=0.5000"/>
    <s v="&lt;=2.0000"/>
    <s v="&lt;=0.2500"/>
    <s v="&lt;=2.0000"/>
    <x v="0"/>
  </r>
  <r>
    <x v="2"/>
    <s v="CA"/>
    <x v="0"/>
    <s v="&gt;256.0000"/>
    <s v="&lt;=1.0000"/>
    <s v="&lt;=0.1200"/>
    <s v="&lt;=0.1200"/>
    <s v="&lt;=0.5000"/>
    <s v="&lt;=2.0000"/>
    <s v="&lt;=0.2500"/>
    <s v="&lt;=2.0000"/>
    <x v="0"/>
  </r>
  <r>
    <x v="2"/>
    <s v="CA"/>
    <x v="0"/>
    <n v="128"/>
    <s v="&lt;=1.0000"/>
    <s v="&lt;=0.1200"/>
    <s v="&lt;=0.1200"/>
    <s v="&lt;=0.5000"/>
    <s v="&lt;=2.0000"/>
    <s v="&lt;=0.2500"/>
    <s v="&lt;=2.0000"/>
    <x v="0"/>
  </r>
  <r>
    <x v="2"/>
    <s v="CA"/>
    <x v="1"/>
    <s v="&gt;256.0000"/>
    <n v="8"/>
    <n v="2"/>
    <n v="0.25"/>
    <s v="&lt;=0.5000"/>
    <s v="&lt;=2.0000"/>
    <s v="&lt;=0.2500"/>
    <s v="&lt;=2.0000"/>
    <x v="0"/>
  </r>
  <r>
    <x v="2"/>
    <s v="CA"/>
    <x v="2"/>
    <n v="128"/>
    <n v="2"/>
    <n v="0.25"/>
    <s v="&lt;=0.1200"/>
    <s v="&lt;=0.5000"/>
    <s v="&lt;=2.0000"/>
    <s v="&lt;=0.2500"/>
    <s v="&lt;=2.0000"/>
    <x v="0"/>
  </r>
  <r>
    <x v="2"/>
    <s v="CA"/>
    <x v="1"/>
    <s v="&gt;256.0000"/>
    <n v="2"/>
    <s v="&lt;=0.1200"/>
    <s v="&lt;=0.1200"/>
    <s v="&lt;=0.5000"/>
    <s v="&lt;=2.0000"/>
    <s v="&lt;=0.2500"/>
    <s v="&lt;=2.0000"/>
    <x v="0"/>
  </r>
  <r>
    <x v="2"/>
    <s v="CA"/>
    <x v="2"/>
    <n v="128"/>
    <n v="2"/>
    <s v="&lt;=0.1200"/>
    <s v="&lt;=0.1200"/>
    <s v="&lt;=0.5000"/>
    <s v="&lt;=2.0000"/>
    <s v="&lt;=0.2500"/>
    <s v="&lt;=2.0000"/>
    <x v="0"/>
  </r>
  <r>
    <x v="1"/>
    <s v="CA"/>
    <x v="1"/>
    <s v="&gt;256.0000"/>
    <n v="4"/>
    <n v="1"/>
    <n v="0.5"/>
    <s v="&lt;=0.5000"/>
    <s v="&lt;=2.0000"/>
    <s v="&lt;=0.2500"/>
    <s v="&lt;=2.0000"/>
    <x v="0"/>
  </r>
  <r>
    <x v="1"/>
    <s v="CA"/>
    <x v="2"/>
    <s v="&gt;256.0000"/>
    <n v="2"/>
    <n v="0.5"/>
    <n v="0.25"/>
    <s v="&lt;=0.5000"/>
    <s v="&lt;=2.0000"/>
    <s v="&lt;=0.2500"/>
    <s v="&lt;=2.0000"/>
    <x v="0"/>
  </r>
  <r>
    <x v="2"/>
    <s v="CA"/>
    <x v="0"/>
    <s v="&lt;=32.0000"/>
    <s v="&lt;=1.0000"/>
    <s v="&lt;=0.1200"/>
    <s v="&lt;=0.1200"/>
    <s v="&lt;=0.5000"/>
    <s v="&lt;=2.0000"/>
    <s v="&lt;=0.2500"/>
    <s v="&lt;=2.0000"/>
    <x v="0"/>
  </r>
  <r>
    <x v="0"/>
    <s v="CA"/>
    <x v="0"/>
    <s v="&lt;=32.0000"/>
    <s v="&lt;=1.0000"/>
    <n v="0.25"/>
    <s v="&lt;=0.1200"/>
    <n v="2"/>
    <s v="&lt;=2.0000"/>
    <n v="4"/>
    <s v="&lt;=2.0000"/>
    <x v="0"/>
  </r>
  <r>
    <x v="1"/>
    <s v="CA"/>
    <x v="0"/>
    <s v="&gt;256.0000"/>
    <n v="2"/>
    <n v="0.5"/>
    <n v="0.25"/>
    <s v="&lt;=0.5000"/>
    <s v="&lt;=2.0000"/>
    <s v="&lt;=0.2500"/>
    <s v="&lt;=2.0000"/>
    <x v="0"/>
  </r>
  <r>
    <x v="0"/>
    <s v="CA"/>
    <x v="1"/>
    <n v="256"/>
    <n v="2"/>
    <s v="&lt;=0.1200"/>
    <s v="&lt;=0.1200"/>
    <s v="&lt;=0.5000"/>
    <s v="&lt;=2.0000"/>
    <s v="&lt;=0.2500"/>
    <s v="&lt;=2.0000"/>
    <x v="0"/>
  </r>
  <r>
    <x v="0"/>
    <s v="CA"/>
    <x v="2"/>
    <n v="256"/>
    <n v="2"/>
    <s v="&lt;=0.1200"/>
    <s v="&lt;=0.1200"/>
    <s v="&lt;=0.5000"/>
    <s v="&lt;=2.0000"/>
    <s v="&lt;=0.2500"/>
    <s v="&lt;=2.0000"/>
    <x v="0"/>
  </r>
  <r>
    <x v="1"/>
    <s v="CA"/>
    <x v="1"/>
    <n v="64"/>
    <n v="2"/>
    <n v="0.25"/>
    <s v="&lt;=0.1200"/>
    <s v="&lt;=0.5000"/>
    <s v="&lt;=2.0000"/>
    <s v="&lt;=0.2500"/>
    <s v="&lt;=2.0000"/>
    <x v="0"/>
  </r>
  <r>
    <x v="1"/>
    <s v="CA"/>
    <x v="2"/>
    <s v="&gt;256.0000"/>
    <n v="2"/>
    <s v="&lt;=0.1200"/>
    <s v="&lt;=0.1200"/>
    <s v="&lt;=0.5000"/>
    <s v="&lt;=2.0000"/>
    <s v="&lt;=0.2500"/>
    <s v="&lt;=2.0000"/>
    <x v="0"/>
  </r>
  <r>
    <x v="1"/>
    <s v="CA"/>
    <x v="0"/>
    <s v="&gt;256.0000"/>
    <n v="4"/>
    <s v="&lt;=0.1200"/>
    <s v="&lt;=0.1200"/>
    <s v="&lt;=0.5000"/>
    <s v="&lt;=2.0000"/>
    <n v="0.5"/>
    <s v="&lt;=2.0000"/>
    <x v="0"/>
  </r>
  <r>
    <x v="0"/>
    <s v="CA"/>
    <x v="1"/>
    <s v="&gt;256.0000"/>
    <n v="2"/>
    <n v="0.25"/>
    <s v="&lt;=0.1200"/>
    <s v="&lt;=0.5000"/>
    <s v="&lt;=2.0000"/>
    <s v="&lt;=0.2500"/>
    <s v="&lt;=2.0000"/>
    <x v="0"/>
  </r>
  <r>
    <x v="0"/>
    <s v="CA"/>
    <x v="2"/>
    <s v="&gt;256.0000"/>
    <n v="2"/>
    <n v="0.25"/>
    <s v="&lt;=0.1200"/>
    <s v="&lt;=0.5000"/>
    <s v="&lt;=2.0000"/>
    <s v="&lt;=0.2500"/>
    <s v="&lt;=2.0000"/>
    <x v="0"/>
  </r>
  <r>
    <x v="2"/>
    <s v="CA"/>
    <x v="1"/>
    <s v="&gt;256.0000"/>
    <n v="2"/>
    <n v="1"/>
    <n v="0.5"/>
    <s v="&lt;=0.5000"/>
    <s v="&lt;=2.0000"/>
    <s v="&lt;=0.2500"/>
    <s v="&lt;=2.0000"/>
    <x v="0"/>
  </r>
  <r>
    <x v="2"/>
    <s v="CA"/>
    <x v="2"/>
    <s v="&gt;256.0000"/>
    <n v="2"/>
    <n v="2"/>
    <n v="8"/>
    <s v="&lt;=0.5000"/>
    <s v="&lt;=2.0000"/>
    <s v="&lt;=0.2500"/>
    <s v="&lt;=2.0000"/>
    <x v="0"/>
  </r>
  <r>
    <x v="0"/>
    <s v="CA"/>
    <x v="0"/>
    <s v="&lt;=32.0000"/>
    <s v="&lt;=1.0000"/>
    <s v="&lt;=0.1200"/>
    <s v="&lt;=0.1200"/>
    <n v="2"/>
    <s v="&lt;=2.0000"/>
    <s v="&lt;=0.2500"/>
    <s v="&lt;=2.0000"/>
    <x v="0"/>
  </r>
  <r>
    <x v="0"/>
    <s v="CA"/>
    <x v="0"/>
    <n v="64"/>
    <s v="&lt;=1.0000"/>
    <s v="&lt;=0.1200"/>
    <s v="&lt;=0.1200"/>
    <s v="&lt;=0.5000"/>
    <s v="&lt;=2.0000"/>
    <s v="&lt;=0.2500"/>
    <s v="&lt;=2.0000"/>
    <x v="0"/>
  </r>
  <r>
    <x v="2"/>
    <s v="CA"/>
    <x v="1"/>
    <n v="256"/>
    <s v="&lt;=1.0000"/>
    <s v="&lt;=0.1200"/>
    <s v="&lt;=0.1200"/>
    <s v="&lt;=0.5000"/>
    <s v="&lt;=2.0000"/>
    <s v="&lt;=0.2500"/>
    <s v="&lt;=2.0000"/>
    <x v="0"/>
  </r>
  <r>
    <x v="2"/>
    <s v="CA"/>
    <x v="2"/>
    <s v="&gt;256.0000"/>
    <n v="2"/>
    <n v="0.25"/>
    <n v="0.5"/>
    <n v="1"/>
    <s v="&lt;=2.0000"/>
    <s v="&lt;=0.2500"/>
    <s v="&lt;=2.0000"/>
    <x v="0"/>
  </r>
  <r>
    <x v="2"/>
    <s v="CA"/>
    <x v="1"/>
    <s v="&gt;256.0000"/>
    <n v="2"/>
    <n v="2"/>
    <n v="0.25"/>
    <s v="&lt;=0.5000"/>
    <s v="&lt;=2.0000"/>
    <s v="&lt;=0.2500"/>
    <s v="&lt;=2.0000"/>
    <x v="0"/>
  </r>
  <r>
    <x v="2"/>
    <s v="CA"/>
    <x v="2"/>
    <s v="&gt;256.0000"/>
    <n v="2"/>
    <n v="0.25"/>
    <n v="0.25"/>
    <s v="&lt;=0.5000"/>
    <s v="&lt;=2.0000"/>
    <s v="&lt;=0.2500"/>
    <s v="&lt;=2.0000"/>
    <x v="0"/>
  </r>
  <r>
    <x v="0"/>
    <s v="CA"/>
    <x v="0"/>
    <s v="&gt;256.0000"/>
    <n v="2"/>
    <n v="0.25"/>
    <n v="0.25"/>
    <s v="&lt;=0.5000"/>
    <s v="&lt;=2.0000"/>
    <s v="&lt;=0.2500"/>
    <s v="&lt;=2.0000"/>
    <x v="0"/>
  </r>
  <r>
    <x v="0"/>
    <s v="CA"/>
    <x v="1"/>
    <s v="&gt;256.0000"/>
    <n v="2"/>
    <n v="0.25"/>
    <s v="&lt;=0.1200"/>
    <s v="&lt;=0.5000"/>
    <s v="&lt;=2.0000"/>
    <s v="&lt;=0.2500"/>
    <s v="&lt;=2.0000"/>
    <x v="0"/>
  </r>
  <r>
    <x v="0"/>
    <s v="CA"/>
    <x v="2"/>
    <s v="&gt;256.0000"/>
    <n v="2"/>
    <n v="1"/>
    <n v="0.5"/>
    <s v="&lt;=0.5000"/>
    <s v="&lt;=2.0000"/>
    <s v="&lt;=0.2500"/>
    <s v="&lt;=2.0000"/>
    <x v="0"/>
  </r>
  <r>
    <x v="1"/>
    <s v="CA"/>
    <x v="1"/>
    <s v="&lt;=32.0000"/>
    <s v="&lt;=1.0000"/>
    <n v="0.25"/>
    <n v="0.25"/>
    <s v="&lt;=0.5000"/>
    <s v="&lt;=2.0000"/>
    <s v="&lt;=0.2500"/>
    <s v="&lt;=2.0000"/>
    <x v="0"/>
  </r>
  <r>
    <x v="1"/>
    <s v="CA"/>
    <x v="2"/>
    <s v="&lt;=32.0000"/>
    <s v="&lt;=1.0000"/>
    <n v="0.5"/>
    <n v="0.25"/>
    <s v="&lt;=0.5000"/>
    <s v="&lt;=2.0000"/>
    <s v="&lt;=0.2500"/>
    <s v="&lt;=2.0000"/>
    <x v="0"/>
  </r>
  <r>
    <x v="2"/>
    <s v="CA"/>
    <x v="0"/>
    <s v="&lt;=32.0000"/>
    <s v="&lt;=1.0000"/>
    <s v="&lt;=0.1200"/>
    <s v="&lt;=0.1200"/>
    <s v="&lt;=0.5000"/>
    <s v="&lt;=2.0000"/>
    <s v="&lt;=0.2500"/>
    <s v="&lt;=2.0000"/>
    <x v="0"/>
  </r>
  <r>
    <x v="1"/>
    <s v="CA"/>
    <x v="1"/>
    <s v="&gt;256.0000"/>
    <n v="4"/>
    <n v="1"/>
    <n v="0.25"/>
    <s v="&lt;=0.5000"/>
    <s v="&lt;=2.0000"/>
    <s v="&lt;=0.2500"/>
    <s v="&lt;=2.0000"/>
    <x v="0"/>
  </r>
  <r>
    <x v="1"/>
    <s v="CA"/>
    <x v="2"/>
    <s v="&gt;256.0000"/>
    <n v="2"/>
    <n v="0.5"/>
    <n v="0.25"/>
    <s v="&lt;=0.5000"/>
    <s v="&lt;=2.0000"/>
    <s v="&lt;=0.2500"/>
    <s v="&lt;=2.0000"/>
    <x v="0"/>
  </r>
  <r>
    <x v="1"/>
    <s v="CA"/>
    <x v="0"/>
    <s v="&lt;=32.0000"/>
    <s v="&lt;=1.0000"/>
    <s v="&lt;=0.1200"/>
    <s v="&lt;=0.1200"/>
    <s v="&lt;=0.5000"/>
    <s v="&lt;=2.0000"/>
    <s v="&lt;=0.2500"/>
    <s v="&lt;=2.0000"/>
    <x v="0"/>
  </r>
  <r>
    <x v="1"/>
    <s v="CA"/>
    <x v="0"/>
    <s v="&lt;=32.0000"/>
    <s v="&lt;=1.0000"/>
    <s v="&lt;=0.1200"/>
    <s v="&lt;=0.1200"/>
    <s v="&lt;=0.5000"/>
    <s v="&lt;=2.0000"/>
    <n v="4"/>
    <s v="&lt;=2.0000"/>
    <x v="0"/>
  </r>
  <r>
    <x v="0"/>
    <s v="CA"/>
    <x v="0"/>
    <s v="&lt;=32.0000"/>
    <s v="&lt;=1.0000"/>
    <s v="&lt;=0.1200"/>
    <s v="&lt;=0.1200"/>
    <s v="&lt;=0.5000"/>
    <s v="&lt;=2.0000"/>
    <s v="&lt;=0.2500"/>
    <s v="&lt;=2.0000"/>
    <x v="0"/>
  </r>
  <r>
    <x v="0"/>
    <s v="CA"/>
    <x v="1"/>
    <s v="&lt;=32.0000"/>
    <s v="&lt;=1.0000"/>
    <s v="&lt;=0.1200"/>
    <s v="&lt;=0.1200"/>
    <n v="1"/>
    <s v="&lt;=2.0000"/>
    <s v="&lt;=0.2500"/>
    <s v="&lt;=2.0000"/>
    <x v="0"/>
  </r>
  <r>
    <x v="0"/>
    <s v="CA"/>
    <x v="2"/>
    <s v="&lt;=32.0000"/>
    <s v="&lt;=1.0000"/>
    <s v="&lt;=0.1200"/>
    <s v="&lt;=0.1200"/>
    <n v="1"/>
    <s v="&lt;=2.0000"/>
    <s v="&lt;=0.2500"/>
    <s v="&lt;=2.0000"/>
    <x v="0"/>
  </r>
  <r>
    <x v="0"/>
    <s v="CA"/>
    <x v="0"/>
    <s v="&gt;256.0000"/>
    <s v="&lt;=1.0000"/>
    <s v="&lt;=0.1200"/>
    <s v="&lt;=0.1200"/>
    <s v="&lt;=0.5000"/>
    <s v="&lt;=2.0000"/>
    <s v="&lt;=0.2500"/>
    <s v="&lt;=2.0000"/>
    <x v="0"/>
  </r>
  <r>
    <x v="0"/>
    <s v="CA"/>
    <x v="1"/>
    <n v="256"/>
    <n v="2"/>
    <n v="0.5"/>
    <n v="0.25"/>
    <s v="&lt;=0.5000"/>
    <s v="&lt;=2.0000"/>
    <s v="&lt;=0.2500"/>
    <s v="&lt;=2.0000"/>
    <x v="0"/>
  </r>
  <r>
    <x v="0"/>
    <s v="CA"/>
    <x v="2"/>
    <n v="256"/>
    <n v="2"/>
    <n v="0.5"/>
    <s v="&lt;=0.1200"/>
    <s v="&lt;=0.5000"/>
    <s v="&lt;=2.0000"/>
    <s v="&lt;=0.2500"/>
    <s v="&lt;=2.0000"/>
    <x v="0"/>
  </r>
  <r>
    <x v="0"/>
    <s v="CA"/>
    <x v="1"/>
    <s v="&gt;256.0000"/>
    <n v="2"/>
    <s v="&lt;=0.1200"/>
    <n v="1"/>
    <s v="&lt;=0.5000"/>
    <s v="&lt;=2.0000"/>
    <s v="&lt;=0.2500"/>
    <s v="&lt;=2.0000"/>
    <x v="0"/>
  </r>
  <r>
    <x v="0"/>
    <s v="CA"/>
    <x v="2"/>
    <s v="&gt;256.0000"/>
    <n v="2"/>
    <n v="0.25"/>
    <n v="0.25"/>
    <s v="&lt;=0.5000"/>
    <s v="&lt;=2.0000"/>
    <s v="&lt;=0.2500"/>
    <s v="&lt;=2.0000"/>
    <x v="0"/>
  </r>
  <r>
    <x v="0"/>
    <s v="CA"/>
    <x v="1"/>
    <s v="&lt;=32.0000"/>
    <s v="&lt;=1.0000"/>
    <s v="&lt;=0.1200"/>
    <s v="&lt;=0.1200"/>
    <s v="&lt;=0.5000"/>
    <s v="&lt;=2.0000"/>
    <n v="0.5"/>
    <s v="&lt;=2.0000"/>
    <x v="0"/>
  </r>
  <r>
    <x v="0"/>
    <s v="CA"/>
    <x v="2"/>
    <s v="&gt;256.0000"/>
    <n v="2"/>
    <n v="0.25"/>
    <s v="&lt;=0.1200"/>
    <s v="&lt;=0.5000"/>
    <s v="&lt;=2.0000"/>
    <s v="&lt;=0.2500"/>
    <s v="&lt;=2.0000"/>
    <x v="0"/>
  </r>
  <r>
    <x v="1"/>
    <s v="CA"/>
    <x v="0"/>
    <s v="&gt;256.0000"/>
    <n v="2"/>
    <n v="0.25"/>
    <s v="&lt;=0.1200"/>
    <s v="&lt;=0.5000"/>
    <s v="&lt;=2.0000"/>
    <s v="&lt;=0.2500"/>
    <s v="&lt;=2.0000"/>
    <x v="0"/>
  </r>
  <r>
    <x v="1"/>
    <s v="CA"/>
    <x v="1"/>
    <n v="256"/>
    <n v="2"/>
    <n v="0.5"/>
    <n v="0.25"/>
    <s v="&lt;=0.5000"/>
    <s v="&lt;=2.0000"/>
    <s v="&lt;=0.2500"/>
    <s v="&lt;=2.0000"/>
    <x v="0"/>
  </r>
  <r>
    <x v="1"/>
    <s v="CA"/>
    <x v="2"/>
    <s v="&gt;256.0000"/>
    <n v="2"/>
    <n v="0.25"/>
    <n v="0.25"/>
    <s v="&lt;=0.5000"/>
    <s v="&lt;=2.0000"/>
    <s v="&lt;=0.2500"/>
    <s v="&lt;=2.0000"/>
    <x v="0"/>
  </r>
  <r>
    <x v="1"/>
    <s v="CA"/>
    <x v="1"/>
    <s v="&gt;256.0000"/>
    <n v="2"/>
    <n v="1"/>
    <s v="&lt;=0.1200"/>
    <s v="&lt;=0.5000"/>
    <s v="&lt;=2.0000"/>
    <s v="&lt;=0.2500"/>
    <s v="&lt;=2.0000"/>
    <x v="0"/>
  </r>
  <r>
    <x v="1"/>
    <s v="CA"/>
    <x v="2"/>
    <s v="&gt;256.0000"/>
    <n v="2"/>
    <n v="0.25"/>
    <s v="&lt;=0.1200"/>
    <s v="&lt;=0.5000"/>
    <s v="&lt;=2.0000"/>
    <s v="&lt;=0.2500"/>
    <s v="&lt;=2.0000"/>
    <x v="0"/>
  </r>
  <r>
    <x v="0"/>
    <s v="CA"/>
    <x v="1"/>
    <s v="&gt;256.0000"/>
    <n v="2"/>
    <n v="0.5"/>
    <s v="&lt;=0.1200"/>
    <s v="&lt;=0.5000"/>
    <s v="&lt;=2.0000"/>
    <s v="&lt;=0.2500"/>
    <s v="&lt;=2.0000"/>
    <x v="0"/>
  </r>
  <r>
    <x v="0"/>
    <s v="CA"/>
    <x v="2"/>
    <s v="&gt;256.0000"/>
    <n v="2"/>
    <n v="0.5"/>
    <n v="0.25"/>
    <s v="&lt;=0.5000"/>
    <s v="&lt;=2.0000"/>
    <s v="&lt;=0.2500"/>
    <s v="&lt;=2.0000"/>
    <x v="0"/>
  </r>
  <r>
    <x v="2"/>
    <s v="CA"/>
    <x v="1"/>
    <s v="&gt;256.0000"/>
    <n v="2"/>
    <n v="0.5"/>
    <s v="&lt;=0.1200"/>
    <s v="&lt;=0.5000"/>
    <s v="&lt;=2.0000"/>
    <s v="&lt;=0.2500"/>
    <s v="&lt;=2.0000"/>
    <x v="0"/>
  </r>
  <r>
    <x v="2"/>
    <s v="CA"/>
    <x v="2"/>
    <n v="128"/>
    <n v="2"/>
    <s v="&lt;=0.1200"/>
    <s v="&lt;=0.1200"/>
    <s v="&lt;=0.5000"/>
    <s v="&lt;=2.0000"/>
    <s v="&gt;4.0000"/>
    <s v="&lt;=2.0000"/>
    <x v="0"/>
  </r>
  <r>
    <x v="2"/>
    <s v="CA"/>
    <x v="0"/>
    <s v="&lt;=32.0000"/>
    <s v="&lt;=1.0000"/>
    <s v="&lt;=0.1200"/>
    <s v="&lt;=0.1200"/>
    <s v="&lt;=0.5000"/>
    <s v="&lt;=2.0000"/>
    <s v="&lt;=0.2500"/>
    <s v="&lt;=2.0000"/>
    <x v="0"/>
  </r>
  <r>
    <x v="2"/>
    <s v="CA"/>
    <x v="1"/>
    <s v="&gt;256.0000"/>
    <n v="2"/>
    <n v="0.25"/>
    <s v="&lt;=0.1200"/>
    <s v="&lt;=0.5000"/>
    <s v="&lt;=2.0000"/>
    <s v="&lt;=0.2500"/>
    <s v="&lt;=2.0000"/>
    <x v="0"/>
  </r>
  <r>
    <x v="2"/>
    <s v="CA"/>
    <x v="2"/>
    <s v="&gt;256.0000"/>
    <n v="2"/>
    <s v="&lt;=0.1200"/>
    <s v="&lt;=0.1200"/>
    <s v="&lt;=0.5000"/>
    <s v="&lt;=2.0000"/>
    <s v="&lt;=0.2500"/>
    <s v="&lt;=2.0000"/>
    <x v="0"/>
  </r>
  <r>
    <x v="2"/>
    <s v="CA"/>
    <x v="1"/>
    <s v="&gt;256.0000"/>
    <n v="2"/>
    <s v="&lt;=0.1200"/>
    <s v="&lt;=0.1200"/>
    <s v="&lt;=0.5000"/>
    <s v="&lt;=2.0000"/>
    <s v="&lt;=0.2500"/>
    <s v="&lt;=2.0000"/>
    <x v="0"/>
  </r>
  <r>
    <x v="2"/>
    <s v="CA"/>
    <x v="2"/>
    <s v="&gt;256.0000"/>
    <n v="2"/>
    <n v="0.25"/>
    <s v="&lt;=0.1200"/>
    <s v="&lt;=0.5000"/>
    <s v="&lt;=2.0000"/>
    <s v="&lt;=0.2500"/>
    <s v="&lt;=2.0000"/>
    <x v="0"/>
  </r>
  <r>
    <x v="1"/>
    <s v="CA"/>
    <x v="0"/>
    <s v="&gt;256.0000"/>
    <n v="2"/>
    <s v="&lt;=0.1200"/>
    <n v="0.25"/>
    <s v="&lt;=0.5000"/>
    <s v="&lt;=2.0000"/>
    <s v="&lt;=0.2500"/>
    <s v="&lt;=2.0000"/>
    <x v="0"/>
  </r>
  <r>
    <x v="1"/>
    <s v="CA"/>
    <x v="0"/>
    <s v="&gt;256.0000"/>
    <n v="2"/>
    <n v="0.25"/>
    <s v="&lt;=0.1200"/>
    <s v="&lt;=0.5000"/>
    <s v="&lt;=2.0000"/>
    <s v="&lt;=0.2500"/>
    <s v="&lt;=2.0000"/>
    <x v="0"/>
  </r>
  <r>
    <x v="1"/>
    <s v="CA"/>
    <x v="0"/>
    <s v="&lt;=32.0000"/>
    <s v="&lt;=1.0000"/>
    <s v="&lt;=0.1200"/>
    <s v="&lt;=0.1200"/>
    <n v="1"/>
    <s v="&lt;=2.0000"/>
    <n v="4"/>
    <s v="&lt;=2.0000"/>
    <x v="0"/>
  </r>
  <r>
    <x v="1"/>
    <s v="CA"/>
    <x v="0"/>
    <s v="&lt;=32.0000"/>
    <s v="&lt;=1.0000"/>
    <s v="&lt;=0.1200"/>
    <s v="&lt;=0.1200"/>
    <n v="1"/>
    <s v="&lt;=2.0000"/>
    <s v="&lt;=0.2500"/>
    <s v="&lt;=2.0000"/>
    <x v="0"/>
  </r>
  <r>
    <x v="0"/>
    <s v="CA"/>
    <x v="0"/>
    <s v="&lt;=32.0000"/>
    <s v="&lt;=1.0000"/>
    <s v="&lt;=0.1200"/>
    <s v="&lt;=0.1200"/>
    <s v="&lt;=0.5000"/>
    <s v="&lt;=2.0000"/>
    <s v="&gt;4.0000"/>
    <s v="&lt;=2.0000"/>
    <x v="0"/>
  </r>
  <r>
    <x v="0"/>
    <s v="CA"/>
    <x v="0"/>
    <s v="&lt;=32.0000"/>
    <s v="&lt;=1.0000"/>
    <s v="&lt;=0.1200"/>
    <s v="&lt;=0.1200"/>
    <s v="&lt;=0.5000"/>
    <s v="&lt;=2.0000"/>
    <n v="0.5"/>
    <s v="&lt;=2.0000"/>
    <x v="0"/>
  </r>
  <r>
    <x v="0"/>
    <s v="CA"/>
    <x v="0"/>
    <s v="&lt;=32.0000"/>
    <s v="&lt;=1.0000"/>
    <s v="&lt;=0.1200"/>
    <s v="&lt;=0.1200"/>
    <s v="&lt;=0.5000"/>
    <s v="&lt;=2.0000"/>
    <s v="&lt;=0.2500"/>
    <s v="&lt;=2.0000"/>
    <x v="0"/>
  </r>
  <r>
    <x v="1"/>
    <s v="CA"/>
    <x v="1"/>
    <s v="&gt;256.0000"/>
    <n v="2"/>
    <n v="0.25"/>
    <s v="&lt;=0.1200"/>
    <s v="&lt;=0.5000"/>
    <s v="&lt;=2.0000"/>
    <s v="&lt;=0.2500"/>
    <s v="&lt;=2.0000"/>
    <x v="0"/>
  </r>
  <r>
    <x v="1"/>
    <s v="CA"/>
    <x v="2"/>
    <s v="&gt;256.0000"/>
    <n v="2"/>
    <n v="0.25"/>
    <s v="&lt;=0.1200"/>
    <s v="&lt;=0.5000"/>
    <s v="&lt;=2.0000"/>
    <s v="&lt;=0.2500"/>
    <s v="&lt;=2.0000"/>
    <x v="0"/>
  </r>
  <r>
    <x v="2"/>
    <s v="WI"/>
    <x v="0"/>
    <s v="&gt;256.0000"/>
    <s v="&gt;8.0000"/>
    <s v="&lt;=0.1200"/>
    <s v="&lt;=0.1200"/>
    <n v="1"/>
    <s v="&lt;=2.0000"/>
    <s v="&lt;=0.2500"/>
    <s v="&lt;=2.0000"/>
    <x v="0"/>
  </r>
  <r>
    <x v="0"/>
    <s v="WI"/>
    <x v="0"/>
    <n v="128"/>
    <s v="&gt;8.0000"/>
    <n v="8"/>
    <n v="2"/>
    <s v="&lt;=0.5000"/>
    <s v="&lt;=2.0000"/>
    <n v="0.5"/>
    <s v="&lt;=2.0000"/>
    <x v="0"/>
  </r>
  <r>
    <x v="1"/>
    <s v="WI"/>
    <x v="1"/>
    <s v="&lt;=32.0000"/>
    <s v="&lt;=1.0000"/>
    <s v="&lt;=0.1200"/>
    <s v="&lt;=0.1200"/>
    <s v="&lt;=0.5000"/>
    <s v="&lt;=2.0000"/>
    <s v="&lt;=0.2500"/>
    <s v="&lt;=2.0000"/>
    <x v="0"/>
  </r>
  <r>
    <x v="1"/>
    <s v="WI"/>
    <x v="2"/>
    <s v="&lt;=32.0000"/>
    <s v="&lt;=1.0000"/>
    <s v="&lt;=0.1200"/>
    <s v="&lt;=0.1200"/>
    <s v="&lt;=0.5000"/>
    <s v="&lt;=2.0000"/>
    <s v="&lt;=0.2500"/>
    <s v="&lt;=2.0000"/>
    <x v="0"/>
  </r>
  <r>
    <x v="1"/>
    <s v="WI"/>
    <x v="0"/>
    <s v="&lt;=32.0000"/>
    <s v="&lt;=1.0000"/>
    <s v="&lt;=0.1200"/>
    <s v="&lt;=0.1200"/>
    <s v="&lt;=0.5000"/>
    <s v="&lt;=2.0000"/>
    <s v="&lt;=0.2500"/>
    <s v="&lt;=2.0000"/>
    <x v="0"/>
  </r>
  <r>
    <x v="1"/>
    <s v="WI"/>
    <x v="0"/>
    <s v="&lt;=32.0000"/>
    <s v="&lt;=1.0000"/>
    <s v="&lt;=0.1200"/>
    <s v="&lt;=0.1200"/>
    <s v="&lt;=0.5000"/>
    <s v="&lt;=2.0000"/>
    <s v="&lt;=0.2500"/>
    <s v="&lt;=2.0000"/>
    <x v="0"/>
  </r>
  <r>
    <x v="1"/>
    <s v="WI"/>
    <x v="0"/>
    <n v="256"/>
    <s v="&lt;=1.0000"/>
    <s v="&lt;=0.1200"/>
    <s v="&lt;=0.1200"/>
    <s v="&lt;=0.5000"/>
    <s v="&lt;=2.0000"/>
    <s v="&lt;=0.2500"/>
    <s v="&lt;=2.0000"/>
    <x v="0"/>
  </r>
  <r>
    <x v="1"/>
    <s v="WI"/>
    <x v="1"/>
    <s v="&lt;=32.0000"/>
    <s v="&lt;=1.0000"/>
    <s v="&lt;=0.1200"/>
    <s v="&lt;=0.1200"/>
    <s v="&lt;=0.5000"/>
    <s v="&lt;=2.0000"/>
    <s v="&lt;=0.2500"/>
    <s v="&lt;=2.0000"/>
    <x v="0"/>
  </r>
  <r>
    <x v="1"/>
    <s v="WI"/>
    <x v="2"/>
    <s v="&gt;256.0000"/>
    <s v="&lt;=1.0000"/>
    <s v="&lt;=0.1200"/>
    <s v="&lt;=0.1200"/>
    <s v="&lt;=0.5000"/>
    <s v="&lt;=2.0000"/>
    <s v="&lt;=0.2500"/>
    <s v="&lt;=2.0000"/>
    <x v="0"/>
  </r>
  <r>
    <x v="2"/>
    <s v="CA"/>
    <x v="0"/>
    <s v="&lt;=32.0000"/>
    <s v="&lt;=1.0000"/>
    <s v="&lt;=0.1200"/>
    <s v="&lt;=0.1200"/>
    <s v="&lt;=0.5000"/>
    <s v="&lt;=2.0000"/>
    <n v="4"/>
    <s v="&lt;=2.0000"/>
    <x v="0"/>
  </r>
  <r>
    <x v="1"/>
    <s v="WI"/>
    <x v="1"/>
    <n v="256"/>
    <s v="&lt;=1.0000"/>
    <s v="&lt;=0.1200"/>
    <s v="&lt;=0.1200"/>
    <s v="&lt;=0.5000"/>
    <s v="&lt;=2.0000"/>
    <s v="&lt;=0.2500"/>
    <s v="&lt;=2.0000"/>
    <x v="0"/>
  </r>
  <r>
    <x v="1"/>
    <s v="WI"/>
    <x v="2"/>
    <s v="&lt;=32.0000"/>
    <s v="&gt;8.0000"/>
    <s v="&lt;=0.1200"/>
    <s v="&lt;=0.1200"/>
    <n v="1"/>
    <s v="&lt;=2.0000"/>
    <s v="&gt;4.0000"/>
    <s v="&lt;=2.0000"/>
    <x v="0"/>
  </r>
  <r>
    <x v="0"/>
    <s v="CA"/>
    <x v="0"/>
    <s v="&lt;=32.0000"/>
    <s v="&lt;=1.0000"/>
    <s v="&lt;=0.1200"/>
    <s v="&lt;=0.1200"/>
    <s v="&lt;=0.5000"/>
    <s v="&lt;=2.0000"/>
    <s v="&lt;=0.2500"/>
    <s v="&lt;=2.0000"/>
    <x v="0"/>
  </r>
  <r>
    <x v="2"/>
    <s v="CA"/>
    <x v="0"/>
    <s v="&gt;256.0000"/>
    <s v="&lt;=1.0000"/>
    <s v="&lt;=0.1200"/>
    <s v="&lt;=0.1200"/>
    <s v="&lt;=0.5000"/>
    <s v="&lt;=2.0000"/>
    <s v="&lt;=0.2500"/>
    <s v="&lt;=2.0000"/>
    <x v="0"/>
  </r>
  <r>
    <x v="2"/>
    <s v="CA"/>
    <x v="1"/>
    <s v="&lt;=32.0000"/>
    <s v="&gt;8.0000"/>
    <s v="&lt;=0.1200"/>
    <s v="&lt;=0.1200"/>
    <s v="&lt;=0.5000"/>
    <s v="&lt;=2.0000"/>
    <s v="&gt;4.0000"/>
    <s v="&lt;=2.0000"/>
    <x v="0"/>
  </r>
  <r>
    <x v="2"/>
    <s v="CA"/>
    <x v="2"/>
    <n v="64"/>
    <s v="&lt;=1.0000"/>
    <s v="&lt;=0.1200"/>
    <s v="&lt;=0.1200"/>
    <s v="&lt;=0.5000"/>
    <s v="&lt;=2.0000"/>
    <s v="&lt;=0.2500"/>
    <s v="&lt;=2.0000"/>
    <x v="0"/>
  </r>
  <r>
    <x v="1"/>
    <s v="CA"/>
    <x v="1"/>
    <s v="&gt;256.0000"/>
    <n v="2"/>
    <n v="0.5"/>
    <s v="&lt;=0.1200"/>
    <s v="&lt;=0.5000"/>
    <s v="&lt;=2.0000"/>
    <s v="&lt;=0.2500"/>
    <s v="&lt;=2.0000"/>
    <x v="0"/>
  </r>
  <r>
    <x v="1"/>
    <s v="CA"/>
    <x v="2"/>
    <s v="&gt;256.0000"/>
    <n v="2"/>
    <n v="0.25"/>
    <s v="&lt;=0.1200"/>
    <s v="&lt;=0.5000"/>
    <s v="&lt;=2.0000"/>
    <s v="&lt;=0.2500"/>
    <s v="&lt;=2.0000"/>
    <x v="0"/>
  </r>
  <r>
    <x v="2"/>
    <s v="CA"/>
    <x v="0"/>
    <s v="&gt;256.0000"/>
    <s v="&lt;=1.0000"/>
    <s v="&lt;=0.1200"/>
    <s v="&lt;=0.1200"/>
    <s v="&lt;=0.5000"/>
    <s v="&lt;=2.0000"/>
    <s v="&lt;=0.2500"/>
    <s v="&lt;=2.0000"/>
    <x v="0"/>
  </r>
  <r>
    <x v="0"/>
    <s v="CA"/>
    <x v="0"/>
    <s v="&lt;=32.0000"/>
    <s v="&lt;=1.0000"/>
    <s v="&lt;=0.1200"/>
    <s v="&lt;=0.1200"/>
    <s v="&lt;=0.5000"/>
    <s v="&lt;=2.0000"/>
    <s v="&lt;=0.2500"/>
    <s v="&lt;=2.0000"/>
    <x v="0"/>
  </r>
  <r>
    <x v="0"/>
    <s v="CA"/>
    <x v="0"/>
    <n v="256"/>
    <s v="&lt;=1.0000"/>
    <s v="&lt;=0.1200"/>
    <s v="&lt;=0.1200"/>
    <s v="&lt;=0.5000"/>
    <s v="&lt;=2.0000"/>
    <s v="&lt;=0.2500"/>
    <s v="&lt;=2.0000"/>
    <x v="0"/>
  </r>
  <r>
    <x v="0"/>
    <s v="CA"/>
    <x v="0"/>
    <s v="&gt;256.0000"/>
    <n v="2"/>
    <s v="&lt;=0.1200"/>
    <s v="&lt;=0.1200"/>
    <s v="&lt;=0.5000"/>
    <s v="&lt;=2.0000"/>
    <s v="&lt;=0.2500"/>
    <s v="&lt;=2.0000"/>
    <x v="0"/>
  </r>
  <r>
    <x v="0"/>
    <s v="IA"/>
    <x v="0"/>
    <s v="&lt;=32.0000"/>
    <s v="&lt;=1.0000"/>
    <s v="&lt;=0.1200"/>
    <s v="&lt;=0.1200"/>
    <n v="1"/>
    <s v="&lt;=2.0000"/>
    <s v="&lt;=0.2500"/>
    <s v="&lt;=2.0000"/>
    <x v="0"/>
  </r>
  <r>
    <x v="0"/>
    <s v="WI"/>
    <x v="1"/>
    <s v="&gt;256.0000"/>
    <s v="&lt;=1.0000"/>
    <s v="&lt;=0.1200"/>
    <s v="&lt;=0.1200"/>
    <n v="1"/>
    <s v="&lt;=2.0000"/>
    <s v="&lt;=0.2500"/>
    <s v="&lt;=2.0000"/>
    <x v="0"/>
  </r>
  <r>
    <x v="0"/>
    <s v="WI"/>
    <x v="2"/>
    <s v="&gt;256.0000"/>
    <s v="&lt;=1.0000"/>
    <s v="&lt;=0.1200"/>
    <s v="&lt;=0.1200"/>
    <n v="1"/>
    <s v="&lt;=2.0000"/>
    <s v="&lt;=0.2500"/>
    <s v="&lt;=2.0000"/>
    <x v="0"/>
  </r>
  <r>
    <x v="0"/>
    <s v="WI"/>
    <x v="0"/>
    <s v="&gt;256.0000"/>
    <s v="&lt;=1.0000"/>
    <s v="&lt;=0.1200"/>
    <s v="&lt;=0.1200"/>
    <s v="&lt;=0.5000"/>
    <s v="&lt;=2.0000"/>
    <s v="&lt;=0.2500"/>
    <s v="&lt;=2.0000"/>
    <x v="0"/>
  </r>
  <r>
    <x v="1"/>
    <s v="WI"/>
    <x v="0"/>
    <s v="&lt;=32.0000"/>
    <s v="&lt;=1.0000"/>
    <s v="&lt;=0.1200"/>
    <s v="&lt;=0.1200"/>
    <s v="&lt;=0.5000"/>
    <s v="&lt;=2.0000"/>
    <s v="&lt;=0.2500"/>
    <s v="&lt;=2.0000"/>
    <x v="0"/>
  </r>
  <r>
    <x v="1"/>
    <s v="WI"/>
    <x v="0"/>
    <s v="&lt;=32.0000"/>
    <s v="&lt;=1.0000"/>
    <n v="2"/>
    <n v="0.25"/>
    <s v="&lt;=0.5000"/>
    <s v="&lt;=2.0000"/>
    <n v="0.5"/>
    <s v="&lt;=2.0000"/>
    <x v="0"/>
  </r>
  <r>
    <x v="1"/>
    <s v="WI"/>
    <x v="1"/>
    <s v="&gt;256.0000"/>
    <s v="&lt;=1.0000"/>
    <s v="&lt;=0.1200"/>
    <s v="&lt;=0.1200"/>
    <s v="&lt;=0.5000"/>
    <s v="&lt;=2.0000"/>
    <s v="&gt;4.0000"/>
    <s v="&lt;=2.0000"/>
    <x v="0"/>
  </r>
  <r>
    <x v="1"/>
    <s v="WI"/>
    <x v="2"/>
    <s v="&lt;=32.0000"/>
    <s v="&lt;=1.0000"/>
    <s v="&lt;=0.1200"/>
    <s v="&lt;=0.1200"/>
    <s v="&lt;=0.5000"/>
    <s v="&lt;=2.0000"/>
    <s v="&gt;4.0000"/>
    <s v="&lt;=2.0000"/>
    <x v="0"/>
  </r>
  <r>
    <x v="1"/>
    <s v="WI"/>
    <x v="1"/>
    <s v="&lt;=32.0000"/>
    <s v="&lt;=1.0000"/>
    <s v="&lt;=0.1200"/>
    <s v="&lt;=0.1200"/>
    <s v="&lt;=0.5000"/>
    <s v="&lt;=2.0000"/>
    <s v="&lt;=0.2500"/>
    <s v="&lt;=2.0000"/>
    <x v="0"/>
  </r>
  <r>
    <x v="1"/>
    <s v="WI"/>
    <x v="2"/>
    <s v="&gt;256.0000"/>
    <s v="&lt;=1.0000"/>
    <s v="&lt;=0.1200"/>
    <s v="&lt;=0.1200"/>
    <s v="&lt;=0.5000"/>
    <s v="&lt;=2.0000"/>
    <s v="&lt;=0.2500"/>
    <s v="&lt;=2.0000"/>
    <x v="0"/>
  </r>
  <r>
    <x v="2"/>
    <s v="IA"/>
    <x v="0"/>
    <s v="&lt;=32.0000"/>
    <s v="&lt;=1.0000"/>
    <n v="1"/>
    <n v="0.25"/>
    <s v="&lt;=0.5000"/>
    <s v="&lt;=2.0000"/>
    <s v="&lt;=0.2500"/>
    <s v="&lt;=2.0000"/>
    <x v="0"/>
  </r>
  <r>
    <x v="2"/>
    <s v="IA"/>
    <x v="0"/>
    <s v="&lt;=32.0000"/>
    <s v="&gt;8.0000"/>
    <s v="&lt;=0.1200"/>
    <s v="&lt;=0.1200"/>
    <n v="1"/>
    <s v="&lt;=2.0000"/>
    <s v="&lt;=0.2500"/>
    <s v="&lt;=2.0000"/>
    <x v="0"/>
  </r>
  <r>
    <x v="1"/>
    <s v="IA"/>
    <x v="1"/>
    <s v="&gt;256.0000"/>
    <n v="2"/>
    <s v="&lt;=0.1200"/>
    <s v="&lt;=0.1200"/>
    <s v="&lt;=0.5000"/>
    <s v="&lt;=2.0000"/>
    <s v="&lt;=0.2500"/>
    <s v="&lt;=2.0000"/>
    <x v="0"/>
  </r>
  <r>
    <x v="1"/>
    <s v="IA"/>
    <x v="2"/>
    <s v="&lt;=32.0000"/>
    <s v="&lt;=1.0000"/>
    <s v="&lt;=0.1200"/>
    <s v="&lt;=0.1200"/>
    <s v="&lt;=0.5000"/>
    <s v="&lt;=2.0000"/>
    <s v="&lt;=0.2500"/>
    <s v="&lt;=2.0000"/>
    <x v="0"/>
  </r>
  <r>
    <x v="1"/>
    <s v="IA"/>
    <x v="0"/>
    <s v="&gt;256.0000"/>
    <s v="&lt;=1.0000"/>
    <s v="&lt;=0.1200"/>
    <s v="&lt;=0.1200"/>
    <n v="1"/>
    <s v="&lt;=2.0000"/>
    <s v="&lt;=0.2500"/>
    <s v="&lt;=2.0000"/>
    <x v="0"/>
  </r>
  <r>
    <x v="2"/>
    <s v="CA"/>
    <x v="0"/>
    <s v="&lt;=32.0000"/>
    <s v="&lt;=1.0000"/>
    <s v="&lt;=0.1200"/>
    <s v="&lt;=0.1200"/>
    <s v="&lt;=0.5000"/>
    <s v="&lt;=2.0000"/>
    <n v="4"/>
    <s v="&lt;=2.0000"/>
    <x v="0"/>
  </r>
  <r>
    <x v="0"/>
    <s v="IA"/>
    <x v="0"/>
    <n v="256"/>
    <s v="&lt;=1.0000"/>
    <s v="&lt;=0.1200"/>
    <n v="0.5"/>
    <n v="1"/>
    <s v="&lt;=2.0000"/>
    <n v="0.5"/>
    <s v="&lt;=2.0000"/>
    <x v="0"/>
  </r>
  <r>
    <x v="3"/>
    <m/>
    <x v="4"/>
    <m/>
    <m/>
    <m/>
    <m/>
    <m/>
    <m/>
    <m/>
    <m/>
    <x v="1"/>
  </r>
  <r>
    <x v="3"/>
    <m/>
    <x v="4"/>
    <m/>
    <m/>
    <m/>
    <m/>
    <m/>
    <m/>
    <m/>
    <m/>
    <x v="1"/>
  </r>
  <r>
    <x v="3"/>
    <m/>
    <x v="4"/>
    <m/>
    <m/>
    <m/>
    <m/>
    <m/>
    <m/>
    <m/>
    <m/>
    <x v="1"/>
  </r>
  <r>
    <x v="3"/>
    <m/>
    <x v="4"/>
    <m/>
    <m/>
    <m/>
    <m/>
    <m/>
    <m/>
    <m/>
    <m/>
    <x v="1"/>
  </r>
  <r>
    <x v="3"/>
    <m/>
    <x v="4"/>
    <m/>
    <m/>
    <m/>
    <m/>
    <m/>
    <m/>
    <m/>
    <m/>
    <x v="1"/>
  </r>
  <r>
    <x v="3"/>
    <m/>
    <x v="4"/>
    <m/>
    <m/>
    <s v="Sum of genes"/>
    <m/>
    <m/>
    <m/>
    <m/>
    <m/>
    <x v="1"/>
  </r>
  <r>
    <x v="3"/>
    <m/>
    <x v="4"/>
    <m/>
    <m/>
    <m/>
    <m/>
    <m/>
    <m/>
    <m/>
    <m/>
    <x v="1"/>
  </r>
  <r>
    <x v="3"/>
    <m/>
    <x v="4"/>
    <m/>
    <m/>
    <m/>
    <m/>
    <m/>
    <m/>
    <m/>
    <m/>
    <x v="1"/>
  </r>
</pivotCacheRecords>
</file>

<file path=xl/pivotCache/pivotCacheRecords1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1">
  <r>
    <x v="0"/>
    <s v="CA"/>
    <x v="0"/>
    <s v="&gt;256.0000"/>
    <n v="2"/>
    <s v="&lt;=0.1200"/>
    <s v="&lt;=0.1200"/>
    <s v="&lt;=0.5000"/>
    <s v="&lt;=2.0000"/>
    <s v="&lt;=0.2500"/>
    <s v="&lt;=2.0000"/>
    <s v="&lt;=1.0000"/>
    <x v="0"/>
  </r>
  <r>
    <x v="0"/>
    <s v="CA"/>
    <x v="1"/>
    <n v="128"/>
    <s v="&lt;=1.0000"/>
    <n v="0.25"/>
    <s v="&lt;=0.1200"/>
    <s v="&lt;=0.5000"/>
    <s v="&lt;=2.0000"/>
    <s v="&lt;=0.2500"/>
    <s v="&lt;=2.0000"/>
    <s v="&lt;=1.0000"/>
    <x v="0"/>
  </r>
  <r>
    <x v="0"/>
    <s v="CA"/>
    <x v="2"/>
    <s v="&gt;256.0000"/>
    <n v="2"/>
    <n v="0.25"/>
    <s v="&lt;=0.1200"/>
    <s v="&lt;=0.5000"/>
    <s v="&lt;=2.0000"/>
    <s v="&lt;=0.2500"/>
    <s v="&lt;=2.0000"/>
    <s v="&lt;=1.0000"/>
    <x v="0"/>
  </r>
  <r>
    <x v="1"/>
    <s v="CA"/>
    <x v="3"/>
    <s v="&gt;256.0000"/>
    <n v="2"/>
    <s v="&lt;=0.1200"/>
    <n v="0.25"/>
    <s v="&lt;=0.5000"/>
    <s v="&lt;=2.0000"/>
    <s v="&lt;=0.2500"/>
    <s v="&lt;=2.0000"/>
    <s v="&lt;=1.0000"/>
    <x v="0"/>
  </r>
  <r>
    <x v="1"/>
    <s v="CA"/>
    <x v="0"/>
    <s v="&gt;256.0000"/>
    <n v="2"/>
    <n v="0.25"/>
    <s v="&lt;=0.1200"/>
    <s v="&lt;=0.5000"/>
    <s v="&lt;=2.0000"/>
    <s v="&lt;=0.2500"/>
    <s v="&lt;=2.0000"/>
    <s v="&lt;=1.0000"/>
    <x v="0"/>
  </r>
  <r>
    <x v="2"/>
    <s v="CA"/>
    <x v="0"/>
    <s v="&lt;=32.0000"/>
    <s v="&lt;=1.0000"/>
    <s v="&lt;=0.1200"/>
    <s v="&lt;=0.1200"/>
    <s v="&lt;=0.5000"/>
    <s v="&lt;=2.0000"/>
    <n v="0.5"/>
    <s v="&lt;=2.0000"/>
    <s v="&lt;=1.0000"/>
    <x v="0"/>
  </r>
  <r>
    <x v="2"/>
    <s v="CA"/>
    <x v="0"/>
    <s v="&lt;=32.0000"/>
    <s v="&lt;=1.0000"/>
    <s v="&lt;=0.1200"/>
    <s v="&lt;=0.1200"/>
    <s v="&lt;=0.5000"/>
    <s v="&lt;=2.0000"/>
    <n v="4"/>
    <s v="&lt;=2.0000"/>
    <s v="&lt;=1.0000"/>
    <x v="0"/>
  </r>
  <r>
    <x v="2"/>
    <s v="IA"/>
    <x v="0"/>
    <n v="64"/>
    <s v="&lt;=1.0000"/>
    <s v="&lt;=0.1200"/>
    <s v="&lt;=0.1200"/>
    <s v="&lt;=0.5000"/>
    <s v="&lt;=2.0000"/>
    <s v="&lt;=0.2500"/>
    <s v="&lt;=2.0000"/>
    <s v="&lt;=1.0000"/>
    <x v="0"/>
  </r>
  <r>
    <x v="2"/>
    <s v="IA"/>
    <x v="0"/>
    <s v="&lt;=32.0000"/>
    <n v="4"/>
    <s v="&lt;=0.1200"/>
    <s v="&lt;=0.1200"/>
    <s v="&lt;=0.5000"/>
    <s v="&lt;=2.0000"/>
    <n v="1"/>
    <s v="&lt;=2.0000"/>
    <s v="&lt;=1.0000"/>
    <x v="0"/>
  </r>
  <r>
    <x v="2"/>
    <s v="CA"/>
    <x v="0"/>
    <s v="&lt;=32.0000"/>
    <s v="&lt;=1.0000"/>
    <s v="&lt;=0.1200"/>
    <s v="&lt;=0.1200"/>
    <n v="1"/>
    <s v="&lt;=2.0000"/>
    <s v="&lt;=0.2500"/>
    <s v="&lt;=2.0000"/>
    <s v="&lt;=1.0000"/>
    <x v="0"/>
  </r>
  <r>
    <x v="2"/>
    <s v="CA"/>
    <x v="0"/>
    <s v="&lt;=32.0000"/>
    <s v="&lt;=1.0000"/>
    <s v="&lt;=0.1200"/>
    <s v="&lt;=0.1200"/>
    <s v="&lt;=0.5000"/>
    <s v="&lt;=2.0000"/>
    <s v="&lt;=0.2500"/>
    <s v="&lt;=2.0000"/>
    <s v="&lt;=1.0000"/>
    <x v="0"/>
  </r>
  <r>
    <x v="1"/>
    <s v="CA"/>
    <x v="1"/>
    <s v="&gt;256.0000"/>
    <n v="2"/>
    <n v="0.25"/>
    <s v="&lt;=0.1200"/>
    <s v="&lt;=0.5000"/>
    <s v="&lt;=2.0000"/>
    <s v="&lt;=0.2500"/>
    <s v="&lt;=2.0000"/>
    <s v="&lt;=1.0000"/>
    <x v="0"/>
  </r>
  <r>
    <x v="1"/>
    <s v="CA"/>
    <x v="2"/>
    <s v="&gt;256.0000"/>
    <n v="2"/>
    <s v="&lt;=0.1200"/>
    <s v="&lt;=0.1200"/>
    <s v="&lt;=0.5000"/>
    <s v="&lt;=2.0000"/>
    <s v="&lt;=0.2500"/>
    <s v="&lt;=2.0000"/>
    <s v="&lt;=1.0000"/>
    <x v="0"/>
  </r>
  <r>
    <x v="1"/>
    <s v="IA"/>
    <x v="0"/>
    <s v="&gt;256.0000"/>
    <s v="&lt;=1.0000"/>
    <s v="&lt;=0.1200"/>
    <s v="&lt;=0.1200"/>
    <n v="1"/>
    <s v="&lt;=2.0000"/>
    <s v="&lt;=0.2500"/>
    <s v="&lt;=2.0000"/>
    <s v="&lt;=1.0000"/>
    <x v="0"/>
  </r>
  <r>
    <x v="2"/>
    <s v="WI"/>
    <x v="0"/>
    <s v="&gt;256.0000"/>
    <s v="&lt;=1.0000"/>
    <s v="&lt;=0.1200"/>
    <s v="&lt;=0.1200"/>
    <s v="&lt;=0.5000"/>
    <s v="&lt;=2.0000"/>
    <s v="&lt;=0.2500"/>
    <s v="&lt;=2.0000"/>
    <s v="&lt;=1.0000"/>
    <x v="0"/>
  </r>
  <r>
    <x v="2"/>
    <s v="WI"/>
    <x v="0"/>
    <s v="&gt;256.0000"/>
    <n v="2"/>
    <s v="&lt;=0.1200"/>
    <s v="&lt;=0.1200"/>
    <s v="&lt;=0.5000"/>
    <s v="&lt;=2.0000"/>
    <s v="&lt;=0.2500"/>
    <s v="&lt;=2.0000"/>
    <s v="&lt;=1.0000"/>
    <x v="0"/>
  </r>
  <r>
    <x v="0"/>
    <s v="WI"/>
    <x v="0"/>
    <s v="&gt;256.0000"/>
    <s v="&gt;8.0000"/>
    <n v="2"/>
    <n v="0.5"/>
    <s v="&gt;4.0000"/>
    <n v="16"/>
    <n v="1"/>
    <n v="4"/>
    <s v="&lt;=1.0000"/>
    <x v="1"/>
  </r>
  <r>
    <x v="1"/>
    <s v="WI"/>
    <x v="0"/>
    <s v="&gt;256.0000"/>
    <s v="&lt;=1.0000"/>
    <s v="&lt;=0.1200"/>
    <s v="&lt;=0.1200"/>
    <s v="&lt;=0.5000"/>
    <s v="&lt;=2.0000"/>
    <s v="&lt;=0.2500"/>
    <s v="&lt;=2.0000"/>
    <s v="&lt;=1.0000"/>
    <x v="2"/>
  </r>
  <r>
    <x v="1"/>
    <s v="WI"/>
    <x v="0"/>
    <s v="&gt;256.0000"/>
    <s v="&lt;=1.0000"/>
    <n v="8"/>
    <s v="&lt;=0.1200"/>
    <s v="&lt;=0.5000"/>
    <s v="&lt;=2.0000"/>
    <s v="&lt;=0.2500"/>
    <s v="&lt;=2.0000"/>
    <s v="&lt;=1.0000"/>
    <x v="0"/>
  </r>
  <r>
    <x v="1"/>
    <s v="WI"/>
    <x v="0"/>
    <s v="&gt;256.0000"/>
    <s v="&lt;=1.0000"/>
    <s v="&lt;=0.1200"/>
    <s v="&lt;=0.1200"/>
    <s v="&lt;=0.5000"/>
    <s v="&lt;=2.0000"/>
    <s v="&gt;4.0000"/>
    <s v="&lt;=2.0000"/>
    <s v="&lt;=1.0000"/>
    <x v="0"/>
  </r>
  <r>
    <x v="1"/>
    <s v="WI"/>
    <x v="0"/>
    <s v="&lt;=32.0000"/>
    <s v="&lt;=1.0000"/>
    <s v="&lt;=0.1200"/>
    <s v="&lt;=0.1200"/>
    <s v="&lt;=0.5000"/>
    <s v="&lt;=2.0000"/>
    <s v="&lt;=0.2500"/>
    <s v="&lt;=2.0000"/>
    <s v="&lt;=1.0000"/>
    <x v="0"/>
  </r>
  <r>
    <x v="2"/>
    <s v="WI"/>
    <x v="0"/>
    <s v="&gt;256.0000"/>
    <s v="&gt;8.0000"/>
    <n v="1"/>
    <n v="1"/>
    <n v="1"/>
    <s v="&lt;=2.0000"/>
    <n v="0.5"/>
    <s v="&lt;=2.0000"/>
    <s v="&lt;=1.0000"/>
    <x v="3"/>
  </r>
  <r>
    <x v="0"/>
    <s v="IA"/>
    <x v="0"/>
    <s v="&lt;=32.0000"/>
    <s v="&lt;=1.0000"/>
    <s v="&lt;=0.1200"/>
    <s v="&lt;=0.1200"/>
    <n v="1"/>
    <s v="&lt;=2.0000"/>
    <s v="&lt;=0.2500"/>
    <s v="&lt;=2.0000"/>
    <s v="&lt;=1.0000"/>
    <x v="0"/>
  </r>
  <r>
    <x v="2"/>
    <s v="WI"/>
    <x v="0"/>
    <s v="&lt;=32.0000"/>
    <s v="&lt;=1.0000"/>
    <s v="&lt;=0.1200"/>
    <s v="&lt;=0.1200"/>
    <s v="&lt;=0.5000"/>
    <s v="&lt;=2.0000"/>
    <s v="&lt;=0.2500"/>
    <s v="&lt;=2.0000"/>
    <s v="&lt;=1.0000"/>
    <x v="0"/>
  </r>
  <r>
    <x v="0"/>
    <s v="IA"/>
    <x v="0"/>
    <s v="&gt;256.0000"/>
    <s v="&lt;=1.0000"/>
    <s v="&lt;=0.1200"/>
    <s v="&lt;=0.1200"/>
    <s v="&lt;=0.5000"/>
    <s v="&lt;=2.0000"/>
    <s v="&lt;=0.2500"/>
    <s v="&lt;=2.0000"/>
    <s v="&lt;=1.0000"/>
    <x v="0"/>
  </r>
  <r>
    <x v="0"/>
    <s v="IA"/>
    <x v="0"/>
    <s v="&lt;=32.0000"/>
    <s v="&lt;=1.0000"/>
    <s v="&lt;=0.1200"/>
    <s v="&lt;=0.1200"/>
    <n v="1"/>
    <s v="&lt;=2.0000"/>
    <s v="&lt;=0.2500"/>
    <s v="&lt;=2.0000"/>
    <s v="&lt;=1.0000"/>
    <x v="0"/>
  </r>
  <r>
    <x v="2"/>
    <s v="IA"/>
    <x v="1"/>
    <s v="&lt;=32.0000"/>
    <s v="&lt;=1.0000"/>
    <s v="&lt;=0.1200"/>
    <s v="&lt;=0.1200"/>
    <s v="&lt;=0.5000"/>
    <s v="&lt;=2.0000"/>
    <s v="&lt;=0.2500"/>
    <s v="&lt;=2.0000"/>
    <s v="&lt;=1.0000"/>
    <x v="0"/>
  </r>
  <r>
    <x v="2"/>
    <s v="IA"/>
    <x v="2"/>
    <s v="&gt;256.0000"/>
    <s v="&lt;=1.0000"/>
    <s v="&lt;=0.1200"/>
    <s v="&lt;=0.1200"/>
    <s v="&lt;=0.5000"/>
    <s v="&lt;=2.0000"/>
    <s v="&lt;=0.2500"/>
    <s v="&lt;=2.0000"/>
    <s v="&lt;=1.0000"/>
    <x v="0"/>
  </r>
  <r>
    <x v="0"/>
    <s v="IA"/>
    <x v="0"/>
    <s v="&gt;256.0000"/>
    <s v="&lt;=1.0000"/>
    <s v="&lt;=0.1200"/>
    <s v="&lt;=0.1200"/>
    <s v="&lt;=0.5000"/>
    <s v="&lt;=2.0000"/>
    <s v="&lt;=0.2500"/>
    <s v="&lt;=2.0000"/>
    <s v="&lt;=1.0000"/>
    <x v="0"/>
  </r>
  <r>
    <x v="0"/>
    <s v="IA"/>
    <x v="0"/>
    <s v="&gt;256.0000"/>
    <s v="&lt;=1.0000"/>
    <s v="&lt;=0.1200"/>
    <s v="&lt;=0.1200"/>
    <s v="&lt;=0.5000"/>
    <s v="&lt;=2.0000"/>
    <s v="&lt;=0.2500"/>
    <s v="&lt;=2.0000"/>
    <s v="&lt;=1.0000"/>
    <x v="0"/>
  </r>
  <r>
    <x v="2"/>
    <s v="IA"/>
    <x v="0"/>
    <s v="&gt;256.0000"/>
    <s v="&lt;=1.0000"/>
    <s v="&lt;=0.1200"/>
    <s v="&lt;=0.1200"/>
    <s v="&lt;=0.5000"/>
    <s v="&lt;=2.0000"/>
    <s v="&lt;=0.2500"/>
    <s v="&lt;=2.0000"/>
    <s v="&lt;=1.0000"/>
    <x v="0"/>
  </r>
  <r>
    <x v="0"/>
    <s v="CA"/>
    <x v="0"/>
    <s v="&lt;=32.0000"/>
    <s v="&lt;=1.0000"/>
    <s v="&lt;=0.1200"/>
    <s v="&lt;=0.1200"/>
    <s v="&lt;=0.5000"/>
    <s v="&lt;=2.0000"/>
    <n v="4"/>
    <s v="&lt;=2.0000"/>
    <s v="&lt;=1.0000"/>
    <x v="0"/>
  </r>
  <r>
    <x v="2"/>
    <s v="IA"/>
    <x v="0"/>
    <s v="&gt;256.0000"/>
    <n v="4"/>
    <n v="0.25"/>
    <s v="&lt;=0.1200"/>
    <s v="&lt;=0.5000"/>
    <s v="&lt;=2.0000"/>
    <s v="&lt;=0.2500"/>
    <s v="&lt;=2.0000"/>
    <s v="&lt;=1.0000"/>
    <x v="0"/>
  </r>
  <r>
    <x v="0"/>
    <s v="CA"/>
    <x v="1"/>
    <s v="&gt;256.0000"/>
    <n v="2"/>
    <n v="0.25"/>
    <s v="&lt;=0.1200"/>
    <s v="&lt;=0.5000"/>
    <s v="&lt;=2.0000"/>
    <s v="&lt;=0.2500"/>
    <s v="&lt;=2.0000"/>
    <s v="&lt;=1.0000"/>
    <x v="0"/>
  </r>
  <r>
    <x v="0"/>
    <s v="CA"/>
    <x v="2"/>
    <s v="&gt;256.0000"/>
    <n v="2"/>
    <n v="0.25"/>
    <s v="&lt;=0.1200"/>
    <s v="&lt;=0.5000"/>
    <s v="&lt;=2.0000"/>
    <s v="&lt;=0.2500"/>
    <s v="&lt;=2.0000"/>
    <s v="&lt;=1.0000"/>
    <x v="0"/>
  </r>
  <r>
    <x v="1"/>
    <s v="IA"/>
    <x v="0"/>
    <s v="&lt;=32.0000"/>
    <s v="&lt;=1.0000"/>
    <s v="&lt;=0.1200"/>
    <s v="&lt;=0.1200"/>
    <s v="&lt;=0.5000"/>
    <s v="&lt;=2.0000"/>
    <s v="&lt;=0.2500"/>
    <s v="&lt;=2.0000"/>
    <s v="&lt;=1.0000"/>
    <x v="0"/>
  </r>
  <r>
    <x v="2"/>
    <s v="CA"/>
    <x v="0"/>
    <s v="&gt;256.0000"/>
    <s v="&lt;=1.0000"/>
    <s v="&lt;=0.1200"/>
    <s v="&lt;=0.1200"/>
    <n v="1"/>
    <s v="&lt;=2.0000"/>
    <s v="&lt;=0.2500"/>
    <s v="&lt;=2.0000"/>
    <s v="&lt;=1.0000"/>
    <x v="0"/>
  </r>
  <r>
    <x v="1"/>
    <s v="IA"/>
    <x v="0"/>
    <s v="&lt;=32.0000"/>
    <s v="&lt;=1.0000"/>
    <s v="&lt;=0.1200"/>
    <s v="&lt;=0.1200"/>
    <s v="&lt;=0.5000"/>
    <s v="&lt;=2.0000"/>
    <s v="&gt;4.0000"/>
    <s v="&lt;=2.0000"/>
    <s v="&lt;=1.0000"/>
    <x v="0"/>
  </r>
  <r>
    <x v="1"/>
    <s v="IA"/>
    <x v="0"/>
    <s v="&lt;=32.0000"/>
    <s v="&lt;=1.0000"/>
    <s v="&lt;=0.1200"/>
    <s v="&lt;=0.1200"/>
    <n v="2"/>
    <s v="&lt;=2.0000"/>
    <s v="&lt;=0.2500"/>
    <s v="&lt;=2.0000"/>
    <s v="&lt;=1.0000"/>
    <x v="0"/>
  </r>
  <r>
    <x v="0"/>
    <s v="CA"/>
    <x v="0"/>
    <s v="&lt;=32.0000"/>
    <s v="&lt;=1.0000"/>
    <s v="&lt;=0.1200"/>
    <s v="&lt;=0.1200"/>
    <n v="1"/>
    <s v="&lt;=2.0000"/>
    <s v="&lt;=0.2500"/>
    <s v="&lt;=2.0000"/>
    <s v="&lt;=1.0000"/>
    <x v="0"/>
  </r>
  <r>
    <x v="2"/>
    <s v="IA"/>
    <x v="0"/>
    <s v="&gt;256.0000"/>
    <n v="2"/>
    <n v="0.25"/>
    <n v="0.5"/>
    <n v="1"/>
    <s v="&lt;=2.0000"/>
    <s v="&lt;=0.2500"/>
    <s v="&lt;=2.0000"/>
    <s v="&lt;=1.0000"/>
    <x v="0"/>
  </r>
  <r>
    <x v="2"/>
    <s v="IA"/>
    <x v="0"/>
    <s v="&lt;=32.0000"/>
    <s v="&lt;=1.0000"/>
    <s v="&lt;=0.1200"/>
    <s v="&lt;=0.1200"/>
    <s v="&lt;=0.5000"/>
    <s v="&lt;=2.0000"/>
    <s v="&lt;=0.2500"/>
    <s v="&lt;=2.0000"/>
    <s v="&lt;=1.0000"/>
    <x v="0"/>
  </r>
  <r>
    <x v="0"/>
    <s v="IA"/>
    <x v="0"/>
    <s v="&gt;256.0000"/>
    <s v="&lt;=1.0000"/>
    <s v="&lt;=0.1200"/>
    <s v="&lt;=0.1200"/>
    <s v="&lt;=0.5000"/>
    <s v="&lt;=2.0000"/>
    <s v="&lt;=0.2500"/>
    <s v="&lt;=2.0000"/>
    <s v="&lt;=1.0000"/>
    <x v="0"/>
  </r>
  <r>
    <x v="0"/>
    <s v="IA"/>
    <x v="0"/>
    <s v="&lt;=32.0000"/>
    <s v="&lt;=1.0000"/>
    <s v="&lt;=0.1200"/>
    <s v="&lt;=0.1200"/>
    <s v="&lt;=0.5000"/>
    <s v="&lt;=2.0000"/>
    <s v="&lt;=0.2500"/>
    <s v="&lt;=2.0000"/>
    <s v="&lt;=1.0000"/>
    <x v="0"/>
  </r>
  <r>
    <x v="0"/>
    <s v="IA"/>
    <x v="4"/>
    <s v="&gt;256.0000"/>
    <s v="&lt;=1.0000"/>
    <s v="&lt;=0.1200"/>
    <s v="&lt;=0.1200"/>
    <n v="1"/>
    <s v="&lt;=2.0000"/>
    <s v="&lt;=0.2500"/>
    <s v="&lt;=2.0000"/>
    <s v="&lt;=1.0000"/>
    <x v="0"/>
  </r>
  <r>
    <x v="0"/>
    <s v="IA"/>
    <x v="0"/>
    <n v="64"/>
    <s v="&lt;=1.0000"/>
    <s v="&lt;=0.1200"/>
    <s v="&lt;=0.1200"/>
    <n v="1"/>
    <s v="&lt;=2.0000"/>
    <s v="&lt;=0.2500"/>
    <s v="&lt;=2.0000"/>
    <s v="&lt;=1.0000"/>
    <x v="0"/>
  </r>
  <r>
    <x v="2"/>
    <s v="IA"/>
    <x v="1"/>
    <s v="&gt;256.0000"/>
    <n v="2"/>
    <s v="&lt;=0.1200"/>
    <s v="&lt;=0.1200"/>
    <s v="&lt;=0.5000"/>
    <s v="&lt;=2.0000"/>
    <s v="&lt;=0.2500"/>
    <s v="&lt;=2.0000"/>
    <s v="&lt;=1.0000"/>
    <x v="0"/>
  </r>
  <r>
    <x v="2"/>
    <s v="IA"/>
    <x v="2"/>
    <s v="&lt;=32.0000"/>
    <s v="&gt;8.0000"/>
    <s v="&lt;=0.1200"/>
    <s v="&lt;=0.1200"/>
    <n v="1"/>
    <s v="&lt;=2.0000"/>
    <s v="&lt;=0.2500"/>
    <s v="&lt;=2.0000"/>
    <s v="&lt;=1.0000"/>
    <x v="0"/>
  </r>
  <r>
    <x v="2"/>
    <s v="IA"/>
    <x v="4"/>
    <s v="&gt;256.0000"/>
    <s v="&lt;=1.0000"/>
    <s v="&lt;=0.1200"/>
    <s v="&lt;=0.1200"/>
    <s v="&lt;=0.5000"/>
    <s v="&lt;=2.0000"/>
    <s v="&lt;=0.2500"/>
    <s v="&lt;=2.0000"/>
    <s v="&lt;=1.0000"/>
    <x v="0"/>
  </r>
  <r>
    <x v="1"/>
    <s v="IA"/>
    <x v="1"/>
    <n v="256"/>
    <s v="&lt;=1.0000"/>
    <s v="&lt;=0.1200"/>
    <s v="&lt;=0.1200"/>
    <n v="1"/>
    <s v="&lt;=2.0000"/>
    <s v="&lt;=0.2500"/>
    <s v="&lt;=2.0000"/>
    <s v="&lt;=1.0000"/>
    <x v="0"/>
  </r>
  <r>
    <x v="1"/>
    <s v="IA"/>
    <x v="2"/>
    <n v="128"/>
    <s v="&lt;=1.0000"/>
    <s v="&lt;=0.1200"/>
    <s v="&lt;=0.1200"/>
    <n v="1"/>
    <s v="&lt;=2.0000"/>
    <s v="&lt;=0.2500"/>
    <s v="&lt;=2.0000"/>
    <s v="&lt;=1.0000"/>
    <x v="0"/>
  </r>
  <r>
    <x v="1"/>
    <s v="IA"/>
    <x v="1"/>
    <s v="&gt;256.0000"/>
    <s v="&lt;=1.0000"/>
    <s v="&lt;=0.1200"/>
    <s v="&lt;=0.1200"/>
    <n v="1"/>
    <s v="&lt;=2.0000"/>
    <s v="&lt;=0.2500"/>
    <s v="&lt;=2.0000"/>
    <s v="&lt;=1.0000"/>
    <x v="0"/>
  </r>
  <r>
    <x v="1"/>
    <s v="IA"/>
    <x v="2"/>
    <s v="&gt;256.0000"/>
    <s v="&lt;=1.0000"/>
    <s v="&lt;=0.1200"/>
    <s v="&lt;=0.1200"/>
    <n v="1"/>
    <s v="&lt;=2.0000"/>
    <s v="&lt;=0.2500"/>
    <s v="&lt;=2.0000"/>
    <s v="&lt;=1.0000"/>
    <x v="0"/>
  </r>
  <r>
    <x v="1"/>
    <s v="CA"/>
    <x v="1"/>
    <s v="&gt;256.0000"/>
    <n v="2"/>
    <n v="0.25"/>
    <s v="&lt;=0.1200"/>
    <s v="&lt;=0.5000"/>
    <s v="&lt;=2.0000"/>
    <s v="&lt;=0.2500"/>
    <s v="&lt;=2.0000"/>
    <s v="&lt;=1.0000"/>
    <x v="0"/>
  </r>
  <r>
    <x v="1"/>
    <s v="CA"/>
    <x v="2"/>
    <s v="&gt;256.0000"/>
    <n v="2"/>
    <n v="0.25"/>
    <s v="&lt;=0.1200"/>
    <s v="&lt;=0.5000"/>
    <s v="&lt;=2.0000"/>
    <s v="&lt;=0.2500"/>
    <s v="&lt;=2.0000"/>
    <s v="&lt;=1.0000"/>
    <x v="0"/>
  </r>
  <r>
    <x v="2"/>
    <s v="IA"/>
    <x v="0"/>
    <s v="&gt;256.0000"/>
    <s v="&lt;=1.0000"/>
    <s v="&lt;=0.1200"/>
    <s v="&lt;=0.1200"/>
    <n v="1"/>
    <s v="&lt;=2.0000"/>
    <s v="&lt;=0.2500"/>
    <s v="&lt;=2.0000"/>
    <s v="&lt;=1.0000"/>
    <x v="0"/>
  </r>
  <r>
    <x v="2"/>
    <s v="IA"/>
    <x v="0"/>
    <s v="&lt;=32.0000"/>
    <s v="&lt;=1.0000"/>
    <s v="&lt;=0.1200"/>
    <s v="&lt;=0.1200"/>
    <n v="1"/>
    <s v="&lt;=2.0000"/>
    <s v="&lt;=0.2500"/>
    <s v="&lt;=2.0000"/>
    <s v="&lt;=1.0000"/>
    <x v="0"/>
  </r>
  <r>
    <x v="1"/>
    <s v="IA"/>
    <x v="0"/>
    <s v="&gt;256.0000"/>
    <n v="2"/>
    <s v="&lt;=0.1200"/>
    <s v="&lt;=0.1200"/>
    <s v="&lt;=0.5000"/>
    <s v="&lt;=2.0000"/>
    <s v="&lt;=0.2500"/>
    <s v="&lt;=2.0000"/>
    <s v="&lt;=1.0000"/>
    <x v="0"/>
  </r>
  <r>
    <x v="0"/>
    <s v="CA"/>
    <x v="1"/>
    <s v="&gt;256.0000"/>
    <n v="2"/>
    <n v="0.25"/>
    <s v="&lt;=0.1200"/>
    <s v="&lt;=0.5000"/>
    <s v="&lt;=2.0000"/>
    <s v="&lt;=0.2500"/>
    <s v="&lt;=2.0000"/>
    <s v="&lt;=1.0000"/>
    <x v="0"/>
  </r>
  <r>
    <x v="0"/>
    <s v="CA"/>
    <x v="2"/>
    <s v="&gt;256.0000"/>
    <n v="2"/>
    <n v="0.25"/>
    <n v="0.25"/>
    <s v="&lt;=0.5000"/>
    <s v="&lt;=2.0000"/>
    <s v="&lt;=0.2500"/>
    <s v="&lt;=2.0000"/>
    <s v="&lt;=1.0000"/>
    <x v="0"/>
  </r>
  <r>
    <x v="1"/>
    <s v="IA"/>
    <x v="0"/>
    <s v="&lt;=32.0000"/>
    <s v="&lt;=1.0000"/>
    <s v="&lt;=0.1200"/>
    <s v="&lt;=0.1200"/>
    <s v="&lt;=0.5000"/>
    <s v="&lt;=2.0000"/>
    <s v="&lt;=0.2500"/>
    <s v="&lt;=2.0000"/>
    <s v="&lt;=1.0000"/>
    <x v="0"/>
  </r>
  <r>
    <x v="1"/>
    <s v="IA"/>
    <x v="0"/>
    <s v="&lt;=32.0000"/>
    <s v="&lt;=1.0000"/>
    <s v="&lt;=0.1200"/>
    <s v="&lt;=0.1200"/>
    <n v="1"/>
    <s v="&lt;=2.0000"/>
    <s v="&lt;=0.2500"/>
    <s v="&lt;=2.0000"/>
    <s v="&lt;=1.0000"/>
    <x v="0"/>
  </r>
  <r>
    <x v="2"/>
    <s v="CA"/>
    <x v="0"/>
    <s v="&lt;=32.0000"/>
    <s v="&lt;=1.0000"/>
    <s v="&lt;=0.1200"/>
    <s v="&lt;=0.1200"/>
    <s v="&lt;=0.5000"/>
    <s v="&lt;=2.0000"/>
    <s v="&gt;4.0000"/>
    <s v="&lt;=2.0000"/>
    <s v="&lt;=1.0000"/>
    <x v="0"/>
  </r>
  <r>
    <x v="0"/>
    <s v="IA"/>
    <x v="0"/>
    <n v="256"/>
    <s v="&lt;=1.0000"/>
    <s v="&gt;8.0000"/>
    <n v="1"/>
    <n v="1"/>
    <s v="&lt;=2.0000"/>
    <s v="&lt;=0.2500"/>
    <s v="&lt;=2.0000"/>
    <s v="&lt;=1.0000"/>
    <x v="0"/>
  </r>
  <r>
    <x v="1"/>
    <s v="IA"/>
    <x v="1"/>
    <s v="&lt;=32.0000"/>
    <s v="&lt;=1.0000"/>
    <s v="&lt;=0.1200"/>
    <s v="&lt;=0.1200"/>
    <n v="1"/>
    <s v="&lt;=2.0000"/>
    <n v="0.5"/>
    <s v="&lt;=2.0000"/>
    <s v="&lt;=1.0000"/>
    <x v="0"/>
  </r>
  <r>
    <x v="1"/>
    <s v="IA"/>
    <x v="2"/>
    <s v="&gt;256.0000"/>
    <s v="&lt;=1.0000"/>
    <s v="&lt;=0.1200"/>
    <s v="&lt;=0.1200"/>
    <s v="&lt;=0.5000"/>
    <s v="&lt;=2.0000"/>
    <s v="&lt;=0.2500"/>
    <s v="&lt;=2.0000"/>
    <s v="&lt;=1.0000"/>
    <x v="0"/>
  </r>
  <r>
    <x v="1"/>
    <s v="IA"/>
    <x v="1"/>
    <n v="128"/>
    <s v="&lt;=1.0000"/>
    <s v="&lt;=0.1200"/>
    <n v="0.25"/>
    <n v="1"/>
    <s v="&lt;=2.0000"/>
    <s v="&gt;4.0000"/>
    <s v="&lt;=2.0000"/>
    <s v="&lt;=1.0000"/>
    <x v="0"/>
  </r>
  <r>
    <x v="1"/>
    <s v="IA"/>
    <x v="2"/>
    <s v="&gt;256.0000"/>
    <s v="&lt;=1.0000"/>
    <s v="&lt;=0.1200"/>
    <s v="&lt;=0.1200"/>
    <s v="&lt;=0.5000"/>
    <s v="&lt;=2.0000"/>
    <s v="&lt;=0.2500"/>
    <s v="&lt;=2.0000"/>
    <s v="&lt;=1.0000"/>
    <x v="0"/>
  </r>
  <r>
    <x v="1"/>
    <s v="CA"/>
    <x v="1"/>
    <s v="&gt;256.0000"/>
    <n v="2"/>
    <n v="0.5"/>
    <n v="0.25"/>
    <s v="&lt;=0.5000"/>
    <s v="&lt;=2.0000"/>
    <s v="&lt;=0.2500"/>
    <s v="&lt;=2.0000"/>
    <s v="&lt;=1.0000"/>
    <x v="0"/>
  </r>
  <r>
    <x v="1"/>
    <s v="CA"/>
    <x v="2"/>
    <s v="&gt;256.0000"/>
    <n v="2"/>
    <n v="0.25"/>
    <n v="0.25"/>
    <s v="&lt;=0.5000"/>
    <s v="&lt;=2.0000"/>
    <s v="&lt;=0.2500"/>
    <s v="&lt;=2.0000"/>
    <s v="&lt;=1.0000"/>
    <x v="0"/>
  </r>
  <r>
    <x v="1"/>
    <s v="IA"/>
    <x v="0"/>
    <s v="&gt;256.0000"/>
    <s v="&lt;=1.0000"/>
    <n v="0.5"/>
    <s v="&lt;=0.1200"/>
    <s v="&lt;=0.5000"/>
    <s v="&lt;=2.0000"/>
    <s v="&lt;=0.2500"/>
    <s v="&lt;=2.0000"/>
    <s v="&lt;=1.0000"/>
    <x v="0"/>
  </r>
  <r>
    <x v="2"/>
    <s v="CA"/>
    <x v="1"/>
    <s v="&gt;256.0000"/>
    <n v="2"/>
    <n v="0.5"/>
    <n v="0.25"/>
    <s v="&lt;=0.5000"/>
    <s v="&lt;=2.0000"/>
    <s v="&lt;=0.2500"/>
    <s v="&lt;=2.0000"/>
    <s v="&lt;=1.0000"/>
    <x v="0"/>
  </r>
  <r>
    <x v="2"/>
    <s v="CA"/>
    <x v="2"/>
    <s v="&gt;256.0000"/>
    <n v="2"/>
    <n v="1"/>
    <n v="0.25"/>
    <s v="&lt;=0.5000"/>
    <s v="&lt;=2.0000"/>
    <s v="&lt;=0.2500"/>
    <s v="&lt;=2.0000"/>
    <s v="&lt;=1.0000"/>
    <x v="0"/>
  </r>
  <r>
    <x v="2"/>
    <s v="CA"/>
    <x v="1"/>
    <s v="&gt;256.0000"/>
    <n v="2"/>
    <n v="0.25"/>
    <s v="&lt;=0.1200"/>
    <s v="&lt;=0.5000"/>
    <s v="&lt;=2.0000"/>
    <s v="&lt;=0.2500"/>
    <s v="&lt;=2.0000"/>
    <s v="&lt;=1.0000"/>
    <x v="0"/>
  </r>
  <r>
    <x v="2"/>
    <s v="CA"/>
    <x v="2"/>
    <s v="&gt;256.0000"/>
    <n v="2"/>
    <n v="0.5"/>
    <n v="0.25"/>
    <s v="&lt;=0.5000"/>
    <s v="&lt;=2.0000"/>
    <s v="&lt;=0.2500"/>
    <s v="&lt;=2.0000"/>
    <s v="&lt;=1.0000"/>
    <x v="0"/>
  </r>
  <r>
    <x v="2"/>
    <s v="CA"/>
    <x v="1"/>
    <n v="256"/>
    <n v="2"/>
    <s v="&lt;=0.1200"/>
    <s v="&lt;=0.1200"/>
    <s v="&lt;=0.5000"/>
    <s v="&lt;=2.0000"/>
    <s v="&lt;=0.2500"/>
    <s v="&lt;=2.0000"/>
    <s v="&lt;=1.0000"/>
    <x v="0"/>
  </r>
  <r>
    <x v="2"/>
    <s v="CA"/>
    <x v="2"/>
    <s v="&gt;256.0000"/>
    <n v="2"/>
    <n v="0.5"/>
    <s v="&lt;=0.1200"/>
    <s v="&lt;=0.5000"/>
    <s v="&lt;=2.0000"/>
    <s v="&lt;=0.2500"/>
    <s v="&lt;=2.0000"/>
    <s v="&lt;=1.0000"/>
    <x v="0"/>
  </r>
  <r>
    <x v="1"/>
    <s v="WI"/>
    <x v="0"/>
    <s v="&gt;256.0000"/>
    <s v="&lt;=1.0000"/>
    <s v="&lt;=0.1200"/>
    <s v="&lt;=0.1200"/>
    <s v="&lt;=0.5000"/>
    <s v="&lt;=2.0000"/>
    <s v="&lt;=0.2500"/>
    <s v="&lt;=2.0000"/>
    <s v="&lt;=1.0000"/>
    <x v="0"/>
  </r>
  <r>
    <x v="1"/>
    <s v="IA"/>
    <x v="0"/>
    <n v="128"/>
    <n v="2"/>
    <s v="&lt;=0.1200"/>
    <s v="&lt;=0.1200"/>
    <s v="&lt;=0.5000"/>
    <s v="&lt;=2.0000"/>
    <s v="&lt;=0.2500"/>
    <s v="&lt;=2.0000"/>
    <s v="&lt;=1.0000"/>
    <x v="0"/>
  </r>
  <r>
    <x v="1"/>
    <s v="WI"/>
    <x v="0"/>
    <s v="&lt;=32.0000"/>
    <s v="&lt;=1.0000"/>
    <n v="2"/>
    <n v="0.5"/>
    <s v="&lt;=0.5000"/>
    <s v="&lt;=2.0000"/>
    <s v="&lt;=0.2500"/>
    <s v="&lt;=2.0000"/>
    <s v="&lt;=1.0000"/>
    <x v="0"/>
  </r>
  <r>
    <x v="1"/>
    <s v="WI"/>
    <x v="0"/>
    <s v="&gt;256.0000"/>
    <n v="2"/>
    <s v="&lt;=0.1200"/>
    <s v="&lt;=0.1200"/>
    <n v="1"/>
    <s v="&lt;=2.0000"/>
    <s v="&lt;=0.2500"/>
    <s v="&lt;=2.0000"/>
    <s v="&lt;=1.0000"/>
    <x v="0"/>
  </r>
  <r>
    <x v="1"/>
    <s v="WI"/>
    <x v="0"/>
    <s v="&lt;=32.0000"/>
    <s v="&lt;=1.0000"/>
    <n v="1"/>
    <s v="&lt;=0.1200"/>
    <s v="&lt;=0.5000"/>
    <s v="&lt;=2.0000"/>
    <s v="&lt;=0.2500"/>
    <s v="&lt;=2.0000"/>
    <s v="&lt;=1.0000"/>
    <x v="0"/>
  </r>
  <r>
    <x v="1"/>
    <s v="WI"/>
    <x v="0"/>
    <s v="&gt;256.0000"/>
    <s v="&lt;=1.0000"/>
    <s v="&lt;=0.1200"/>
    <s v="&lt;=0.1200"/>
    <s v="&lt;=0.5000"/>
    <s v="&lt;=2.0000"/>
    <s v="&lt;=0.2500"/>
    <s v="&lt;=2.0000"/>
    <s v="&lt;=1.0000"/>
    <x v="0"/>
  </r>
  <r>
    <x v="0"/>
    <s v="WI"/>
    <x v="0"/>
    <s v="&gt;256.0000"/>
    <s v="&lt;=1.0000"/>
    <s v="&lt;=0.1200"/>
    <s v="&lt;=0.1200"/>
    <s v="&lt;=0.5000"/>
    <s v="&lt;=2.0000"/>
    <s v="&lt;=0.2500"/>
    <s v="&lt;=2.0000"/>
    <s v="&lt;=1.0000"/>
    <x v="0"/>
  </r>
  <r>
    <x v="0"/>
    <s v="WI"/>
    <x v="0"/>
    <s v="&gt;256.0000"/>
    <s v="&lt;=1.0000"/>
    <s v="&lt;=0.1200"/>
    <s v="&lt;=0.1200"/>
    <s v="&lt;=0.5000"/>
    <s v="&lt;=2.0000"/>
    <s v="&lt;=0.2500"/>
    <s v="&lt;=2.0000"/>
    <s v="&lt;=1.0000"/>
    <x v="0"/>
  </r>
  <r>
    <x v="0"/>
    <s v="CA"/>
    <x v="0"/>
    <s v="&lt;=32.0000"/>
    <s v="&lt;=1.0000"/>
    <s v="&lt;=0.1200"/>
    <s v="&lt;=0.1200"/>
    <n v="1"/>
    <s v="&lt;=2.0000"/>
    <s v="&lt;=0.2500"/>
    <s v="&lt;=2.0000"/>
    <s v="&lt;=1.0000"/>
    <x v="0"/>
  </r>
  <r>
    <x v="2"/>
    <s v="WI"/>
    <x v="0"/>
    <s v="&gt;256.0000"/>
    <s v="&lt;=1.0000"/>
    <s v="&lt;=0.1200"/>
    <s v="&lt;=0.1200"/>
    <s v="&lt;=0.5000"/>
    <s v="&lt;=2.0000"/>
    <s v="&lt;=0.2500"/>
    <s v="&lt;=2.0000"/>
    <s v="&lt;=1.0000"/>
    <x v="0"/>
  </r>
  <r>
    <x v="0"/>
    <s v="WI"/>
    <x v="0"/>
    <s v="&lt;=32.0000"/>
    <s v="&lt;=1.0000"/>
    <s v="&lt;=0.1200"/>
    <s v="&lt;=0.1200"/>
    <s v="&lt;=0.5000"/>
    <s v="&lt;=2.0000"/>
    <n v="4"/>
    <s v="&lt;=2.0000"/>
    <s v="&lt;=1.0000"/>
    <x v="0"/>
  </r>
  <r>
    <x v="0"/>
    <s v="WI"/>
    <x v="0"/>
    <s v="&lt;=32.0000"/>
    <s v="&lt;=1.0000"/>
    <s v="&lt;=0.1200"/>
    <s v="&lt;=0.1200"/>
    <n v="2"/>
    <s v="&lt;=2.0000"/>
    <s v="&lt;=0.2500"/>
    <s v="&lt;=2.0000"/>
    <s v="&lt;=1.0000"/>
    <x v="0"/>
  </r>
  <r>
    <x v="2"/>
    <s v="WI"/>
    <x v="0"/>
    <s v="&lt;=32.0000"/>
    <s v="&lt;=1.0000"/>
    <s v="&lt;=0.1200"/>
    <s v="&lt;=0.1200"/>
    <s v="&lt;=0.5000"/>
    <s v="&lt;=2.0000"/>
    <s v="&lt;=0.2500"/>
    <s v="&lt;=2.0000"/>
    <s v="&lt;=1.0000"/>
    <x v="0"/>
  </r>
  <r>
    <x v="2"/>
    <s v="WI"/>
    <x v="0"/>
    <s v="&lt;=32.0000"/>
    <s v="&lt;=1.0000"/>
    <s v="&lt;=0.1200"/>
    <s v="&lt;=0.1200"/>
    <s v="&lt;=0.5000"/>
    <s v="&lt;=2.0000"/>
    <s v="&lt;=0.2500"/>
    <s v="&lt;=2.0000"/>
    <s v="&lt;=1.0000"/>
    <x v="0"/>
  </r>
  <r>
    <x v="2"/>
    <s v="WI"/>
    <x v="0"/>
    <s v="&lt;=32.0000"/>
    <s v="&gt;8.0000"/>
    <s v="&lt;=0.1200"/>
    <s v="&lt;=0.1200"/>
    <s v="&lt;=0.5000"/>
    <s v="&lt;=2.0000"/>
    <n v="1"/>
    <s v="&lt;=2.0000"/>
    <s v="&lt;=1.0000"/>
    <x v="0"/>
  </r>
  <r>
    <x v="1"/>
    <s v="CA"/>
    <x v="1"/>
    <s v="&gt;256.0000"/>
    <n v="2"/>
    <n v="0.25"/>
    <n v="0.25"/>
    <s v="&lt;=0.5000"/>
    <s v="&lt;=2.0000"/>
    <s v="&lt;=0.2500"/>
    <s v="&lt;=2.0000"/>
    <s v="&lt;=1.0000"/>
    <x v="0"/>
  </r>
  <r>
    <x v="1"/>
    <s v="CA"/>
    <x v="2"/>
    <s v="&gt;256.0000"/>
    <n v="2"/>
    <n v="4"/>
    <n v="0.25"/>
    <s v="&lt;=0.5000"/>
    <s v="&lt;=2.0000"/>
    <s v="&lt;=0.2500"/>
    <s v="&lt;=2.0000"/>
    <s v="&lt;=1.0000"/>
    <x v="0"/>
  </r>
  <r>
    <x v="1"/>
    <s v="IA"/>
    <x v="0"/>
    <n v="256"/>
    <s v="&gt;8.0000"/>
    <s v="&lt;=0.1200"/>
    <s v="&lt;=0.1200"/>
    <s v="&lt;=0.5000"/>
    <s v="&lt;=2.0000"/>
    <s v="&lt;=0.2500"/>
    <s v="&lt;=2.0000"/>
    <s v="&lt;=1.0000"/>
    <x v="2"/>
  </r>
  <r>
    <x v="2"/>
    <s v="CA"/>
    <x v="0"/>
    <s v="&gt;256.0000"/>
    <s v="&lt;=1.0000"/>
    <s v="&lt;=0.1200"/>
    <s v="&lt;=0.1200"/>
    <s v="&lt;=0.5000"/>
    <s v="&lt;=2.0000"/>
    <s v="&lt;=0.2500"/>
    <s v="&lt;=2.0000"/>
    <s v="&lt;=1.0000"/>
    <x v="0"/>
  </r>
  <r>
    <x v="2"/>
    <s v="CA"/>
    <x v="0"/>
    <n v="128"/>
    <s v="&lt;=1.0000"/>
    <s v="&lt;=0.1200"/>
    <s v="&lt;=0.1200"/>
    <s v="&lt;=0.5000"/>
    <s v="&lt;=2.0000"/>
    <s v="&lt;=0.2500"/>
    <s v="&lt;=2.0000"/>
    <s v="&lt;=1.0000"/>
    <x v="0"/>
  </r>
  <r>
    <x v="2"/>
    <s v="CA"/>
    <x v="1"/>
    <s v="&gt;256.0000"/>
    <n v="8"/>
    <n v="2"/>
    <n v="0.25"/>
    <s v="&lt;=0.5000"/>
    <s v="&lt;=2.0000"/>
    <s v="&lt;=0.2500"/>
    <s v="&lt;=2.0000"/>
    <s v="&lt;=1.0000"/>
    <x v="0"/>
  </r>
  <r>
    <x v="2"/>
    <s v="CA"/>
    <x v="2"/>
    <n v="128"/>
    <n v="2"/>
    <n v="0.25"/>
    <s v="&lt;=0.1200"/>
    <s v="&lt;=0.5000"/>
    <s v="&lt;=2.0000"/>
    <s v="&lt;=0.2500"/>
    <s v="&lt;=2.0000"/>
    <s v="&lt;=1.0000"/>
    <x v="0"/>
  </r>
  <r>
    <x v="2"/>
    <s v="CA"/>
    <x v="1"/>
    <s v="&gt;256.0000"/>
    <n v="2"/>
    <s v="&lt;=0.1200"/>
    <s v="&lt;=0.1200"/>
    <s v="&lt;=0.5000"/>
    <s v="&lt;=2.0000"/>
    <s v="&lt;=0.2500"/>
    <s v="&lt;=2.0000"/>
    <s v="&lt;=1.0000"/>
    <x v="0"/>
  </r>
  <r>
    <x v="2"/>
    <s v="CA"/>
    <x v="2"/>
    <n v="128"/>
    <n v="2"/>
    <s v="&lt;=0.1200"/>
    <s v="&lt;=0.1200"/>
    <s v="&lt;=0.5000"/>
    <s v="&lt;=2.0000"/>
    <s v="&lt;=0.2500"/>
    <s v="&lt;=2.0000"/>
    <s v="&lt;=1.0000"/>
    <x v="0"/>
  </r>
  <r>
    <x v="1"/>
    <s v="CA"/>
    <x v="1"/>
    <s v="&gt;256.0000"/>
    <n v="4"/>
    <n v="1"/>
    <n v="0.5"/>
    <s v="&lt;=0.5000"/>
    <s v="&lt;=2.0000"/>
    <s v="&lt;=0.2500"/>
    <s v="&lt;=2.0000"/>
    <s v="&lt;=1.0000"/>
    <x v="0"/>
  </r>
  <r>
    <x v="1"/>
    <s v="CA"/>
    <x v="2"/>
    <s v="&gt;256.0000"/>
    <n v="2"/>
    <n v="0.5"/>
    <n v="0.25"/>
    <s v="&lt;=0.5000"/>
    <s v="&lt;=2.0000"/>
    <s v="&lt;=0.2500"/>
    <s v="&lt;=2.0000"/>
    <s v="&lt;=1.0000"/>
    <x v="0"/>
  </r>
  <r>
    <x v="2"/>
    <s v="CA"/>
    <x v="0"/>
    <s v="&lt;=32.0000"/>
    <s v="&lt;=1.0000"/>
    <s v="&lt;=0.1200"/>
    <s v="&lt;=0.1200"/>
    <s v="&lt;=0.5000"/>
    <s v="&lt;=2.0000"/>
    <s v="&lt;=0.2500"/>
    <s v="&lt;=2.0000"/>
    <s v="&lt;=1.0000"/>
    <x v="0"/>
  </r>
  <r>
    <x v="0"/>
    <s v="CA"/>
    <x v="0"/>
    <s v="&lt;=32.0000"/>
    <s v="&lt;=1.0000"/>
    <n v="0.25"/>
    <s v="&lt;=0.1200"/>
    <n v="2"/>
    <s v="&lt;=2.0000"/>
    <n v="4"/>
    <s v="&lt;=2.0000"/>
    <s v="&lt;=1.0000"/>
    <x v="0"/>
  </r>
  <r>
    <x v="1"/>
    <s v="CA"/>
    <x v="0"/>
    <s v="&gt;256.0000"/>
    <n v="2"/>
    <n v="0.5"/>
    <n v="0.25"/>
    <s v="&lt;=0.5000"/>
    <s v="&lt;=2.0000"/>
    <s v="&lt;=0.2500"/>
    <s v="&lt;=2.0000"/>
    <s v="&lt;=1.0000"/>
    <x v="0"/>
  </r>
  <r>
    <x v="0"/>
    <s v="CA"/>
    <x v="1"/>
    <n v="256"/>
    <n v="2"/>
    <s v="&lt;=0.1200"/>
    <s v="&lt;=0.1200"/>
    <s v="&lt;=0.5000"/>
    <s v="&lt;=2.0000"/>
    <s v="&lt;=0.2500"/>
    <s v="&lt;=2.0000"/>
    <s v="&lt;=1.0000"/>
    <x v="0"/>
  </r>
  <r>
    <x v="0"/>
    <s v="CA"/>
    <x v="2"/>
    <n v="256"/>
    <n v="2"/>
    <s v="&lt;=0.1200"/>
    <s v="&lt;=0.1200"/>
    <s v="&lt;=0.5000"/>
    <s v="&lt;=2.0000"/>
    <s v="&lt;=0.2500"/>
    <s v="&lt;=2.0000"/>
    <s v="&lt;=1.0000"/>
    <x v="0"/>
  </r>
  <r>
    <x v="1"/>
    <s v="CA"/>
    <x v="1"/>
    <n v="64"/>
    <n v="2"/>
    <n v="0.25"/>
    <s v="&lt;=0.1200"/>
    <s v="&lt;=0.5000"/>
    <s v="&lt;=2.0000"/>
    <s v="&lt;=0.2500"/>
    <s v="&lt;=2.0000"/>
    <s v="&lt;=1.0000"/>
    <x v="0"/>
  </r>
  <r>
    <x v="1"/>
    <s v="CA"/>
    <x v="2"/>
    <s v="&gt;256.0000"/>
    <n v="2"/>
    <s v="&lt;=0.1200"/>
    <s v="&lt;=0.1200"/>
    <s v="&lt;=0.5000"/>
    <s v="&lt;=2.0000"/>
    <s v="&lt;=0.2500"/>
    <s v="&lt;=2.0000"/>
    <s v="&lt;=1.0000"/>
    <x v="0"/>
  </r>
  <r>
    <x v="1"/>
    <s v="CA"/>
    <x v="0"/>
    <s v="&gt;256.0000"/>
    <n v="4"/>
    <s v="&lt;=0.1200"/>
    <s v="&lt;=0.1200"/>
    <s v="&lt;=0.5000"/>
    <s v="&lt;=2.0000"/>
    <n v="0.5"/>
    <s v="&lt;=2.0000"/>
    <s v="&lt;=1.0000"/>
    <x v="0"/>
  </r>
  <r>
    <x v="0"/>
    <s v="CA"/>
    <x v="1"/>
    <s v="&gt;256.0000"/>
    <n v="2"/>
    <n v="0.25"/>
    <s v="&lt;=0.1200"/>
    <s v="&lt;=0.5000"/>
    <s v="&lt;=2.0000"/>
    <s v="&lt;=0.2500"/>
    <s v="&lt;=2.0000"/>
    <s v="&lt;=1.0000"/>
    <x v="0"/>
  </r>
  <r>
    <x v="0"/>
    <s v="CA"/>
    <x v="2"/>
    <s v="&gt;256.0000"/>
    <n v="2"/>
    <n v="0.25"/>
    <s v="&lt;=0.1200"/>
    <s v="&lt;=0.5000"/>
    <s v="&lt;=2.0000"/>
    <s v="&lt;=0.2500"/>
    <s v="&lt;=2.0000"/>
    <s v="&lt;=1.0000"/>
    <x v="0"/>
  </r>
  <r>
    <x v="2"/>
    <s v="CA"/>
    <x v="1"/>
    <s v="&gt;256.0000"/>
    <n v="2"/>
    <n v="1"/>
    <n v="0.5"/>
    <s v="&lt;=0.5000"/>
    <s v="&lt;=2.0000"/>
    <s v="&lt;=0.2500"/>
    <s v="&lt;=2.0000"/>
    <s v="&lt;=1.0000"/>
    <x v="0"/>
  </r>
  <r>
    <x v="2"/>
    <s v="CA"/>
    <x v="2"/>
    <s v="&gt;256.0000"/>
    <n v="2"/>
    <n v="2"/>
    <n v="8"/>
    <s v="&lt;=0.5000"/>
    <s v="&lt;=2.0000"/>
    <s v="&lt;=0.2500"/>
    <s v="&lt;=2.0000"/>
    <s v="&lt;=1.0000"/>
    <x v="0"/>
  </r>
  <r>
    <x v="0"/>
    <s v="CA"/>
    <x v="0"/>
    <s v="&lt;=32.0000"/>
    <s v="&lt;=1.0000"/>
    <s v="&lt;=0.1200"/>
    <s v="&lt;=0.1200"/>
    <n v="2"/>
    <s v="&lt;=2.0000"/>
    <s v="&lt;=0.2500"/>
    <s v="&lt;=2.0000"/>
    <s v="&lt;=1.0000"/>
    <x v="0"/>
  </r>
  <r>
    <x v="0"/>
    <s v="CA"/>
    <x v="0"/>
    <n v="64"/>
    <s v="&lt;=1.0000"/>
    <s v="&lt;=0.1200"/>
    <s v="&lt;=0.1200"/>
    <s v="&lt;=0.5000"/>
    <s v="&lt;=2.0000"/>
    <s v="&lt;=0.2500"/>
    <s v="&lt;=2.0000"/>
    <s v="&lt;=1.0000"/>
    <x v="0"/>
  </r>
  <r>
    <x v="2"/>
    <s v="CA"/>
    <x v="1"/>
    <n v="256"/>
    <s v="&lt;=1.0000"/>
    <s v="&lt;=0.1200"/>
    <s v="&lt;=0.1200"/>
    <s v="&lt;=0.5000"/>
    <s v="&lt;=2.0000"/>
    <s v="&lt;=0.2500"/>
    <s v="&lt;=2.0000"/>
    <s v="&lt;=1.0000"/>
    <x v="0"/>
  </r>
  <r>
    <x v="2"/>
    <s v="CA"/>
    <x v="2"/>
    <s v="&gt;256.0000"/>
    <n v="2"/>
    <n v="0.25"/>
    <n v="0.5"/>
    <n v="1"/>
    <s v="&lt;=2.0000"/>
    <s v="&lt;=0.2500"/>
    <s v="&lt;=2.0000"/>
    <s v="&lt;=1.0000"/>
    <x v="0"/>
  </r>
  <r>
    <x v="2"/>
    <s v="CA"/>
    <x v="1"/>
    <s v="&gt;256.0000"/>
    <n v="2"/>
    <n v="2"/>
    <n v="0.25"/>
    <s v="&lt;=0.5000"/>
    <s v="&lt;=2.0000"/>
    <s v="&lt;=0.2500"/>
    <s v="&lt;=2.0000"/>
    <s v="&lt;=1.0000"/>
    <x v="0"/>
  </r>
  <r>
    <x v="2"/>
    <s v="CA"/>
    <x v="2"/>
    <s v="&gt;256.0000"/>
    <n v="2"/>
    <n v="0.25"/>
    <n v="0.25"/>
    <s v="&lt;=0.5000"/>
    <s v="&lt;=2.0000"/>
    <s v="&lt;=0.2500"/>
    <s v="&lt;=2.0000"/>
    <s v="&lt;=1.0000"/>
    <x v="0"/>
  </r>
  <r>
    <x v="0"/>
    <s v="CA"/>
    <x v="0"/>
    <s v="&gt;256.0000"/>
    <n v="2"/>
    <n v="0.25"/>
    <n v="0.25"/>
    <s v="&lt;=0.5000"/>
    <s v="&lt;=2.0000"/>
    <s v="&lt;=0.2500"/>
    <s v="&lt;=2.0000"/>
    <s v="&lt;=1.0000"/>
    <x v="0"/>
  </r>
  <r>
    <x v="0"/>
    <s v="CA"/>
    <x v="1"/>
    <s v="&gt;256.0000"/>
    <n v="2"/>
    <n v="0.25"/>
    <s v="&lt;=0.1200"/>
    <s v="&lt;=0.5000"/>
    <s v="&lt;=2.0000"/>
    <s v="&lt;=0.2500"/>
    <s v="&lt;=2.0000"/>
    <s v="&lt;=1.0000"/>
    <x v="0"/>
  </r>
  <r>
    <x v="0"/>
    <s v="CA"/>
    <x v="2"/>
    <s v="&gt;256.0000"/>
    <n v="2"/>
    <n v="1"/>
    <n v="0.5"/>
    <s v="&lt;=0.5000"/>
    <s v="&lt;=2.0000"/>
    <s v="&lt;=0.2500"/>
    <s v="&lt;=2.0000"/>
    <s v="&lt;=1.0000"/>
    <x v="0"/>
  </r>
  <r>
    <x v="1"/>
    <s v="CA"/>
    <x v="1"/>
    <s v="&lt;=32.0000"/>
    <s v="&lt;=1.0000"/>
    <n v="0.25"/>
    <n v="0.25"/>
    <s v="&lt;=0.5000"/>
    <s v="&lt;=2.0000"/>
    <s v="&lt;=0.2500"/>
    <s v="&lt;=2.0000"/>
    <s v="&lt;=1.0000"/>
    <x v="0"/>
  </r>
  <r>
    <x v="1"/>
    <s v="CA"/>
    <x v="2"/>
    <s v="&lt;=32.0000"/>
    <s v="&lt;=1.0000"/>
    <n v="0.5"/>
    <n v="0.25"/>
    <s v="&lt;=0.5000"/>
    <s v="&lt;=2.0000"/>
    <s v="&lt;=0.2500"/>
    <s v="&lt;=2.0000"/>
    <s v="&lt;=1.0000"/>
    <x v="0"/>
  </r>
  <r>
    <x v="2"/>
    <s v="CA"/>
    <x v="0"/>
    <s v="&lt;=32.0000"/>
    <s v="&lt;=1.0000"/>
    <s v="&lt;=0.1200"/>
    <s v="&lt;=0.1200"/>
    <s v="&lt;=0.5000"/>
    <s v="&lt;=2.0000"/>
    <s v="&lt;=0.2500"/>
    <s v="&lt;=2.0000"/>
    <s v="&lt;=1.0000"/>
    <x v="0"/>
  </r>
  <r>
    <x v="1"/>
    <s v="CA"/>
    <x v="1"/>
    <s v="&gt;256.0000"/>
    <n v="4"/>
    <n v="1"/>
    <n v="0.25"/>
    <s v="&lt;=0.5000"/>
    <s v="&lt;=2.0000"/>
    <s v="&lt;=0.2500"/>
    <s v="&lt;=2.0000"/>
    <s v="&lt;=1.0000"/>
    <x v="0"/>
  </r>
  <r>
    <x v="1"/>
    <s v="CA"/>
    <x v="2"/>
    <s v="&gt;256.0000"/>
    <n v="2"/>
    <n v="0.5"/>
    <n v="0.25"/>
    <s v="&lt;=0.5000"/>
    <s v="&lt;=2.0000"/>
    <s v="&lt;=0.2500"/>
    <s v="&lt;=2.0000"/>
    <s v="&lt;=1.0000"/>
    <x v="0"/>
  </r>
  <r>
    <x v="1"/>
    <s v="CA"/>
    <x v="0"/>
    <s v="&lt;=32.0000"/>
    <s v="&lt;=1.0000"/>
    <s v="&lt;=0.1200"/>
    <s v="&lt;=0.1200"/>
    <s v="&lt;=0.5000"/>
    <s v="&lt;=2.0000"/>
    <s v="&lt;=0.2500"/>
    <s v="&lt;=2.0000"/>
    <s v="&lt;=1.0000"/>
    <x v="0"/>
  </r>
  <r>
    <x v="1"/>
    <s v="CA"/>
    <x v="0"/>
    <s v="&lt;=32.0000"/>
    <s v="&lt;=1.0000"/>
    <s v="&lt;=0.1200"/>
    <s v="&lt;=0.1200"/>
    <s v="&lt;=0.5000"/>
    <s v="&lt;=2.0000"/>
    <n v="4"/>
    <s v="&lt;=2.0000"/>
    <s v="&lt;=1.0000"/>
    <x v="0"/>
  </r>
  <r>
    <x v="0"/>
    <s v="CA"/>
    <x v="0"/>
    <s v="&lt;=32.0000"/>
    <s v="&lt;=1.0000"/>
    <s v="&lt;=0.1200"/>
    <s v="&lt;=0.1200"/>
    <s v="&lt;=0.5000"/>
    <s v="&lt;=2.0000"/>
    <s v="&lt;=0.2500"/>
    <s v="&lt;=2.0000"/>
    <s v="&lt;=1.0000"/>
    <x v="0"/>
  </r>
  <r>
    <x v="0"/>
    <s v="CA"/>
    <x v="1"/>
    <s v="&lt;=32.0000"/>
    <s v="&lt;=1.0000"/>
    <s v="&lt;=0.1200"/>
    <s v="&lt;=0.1200"/>
    <n v="1"/>
    <s v="&lt;=2.0000"/>
    <s v="&lt;=0.2500"/>
    <s v="&lt;=2.0000"/>
    <s v="&lt;=1.0000"/>
    <x v="0"/>
  </r>
  <r>
    <x v="0"/>
    <s v="CA"/>
    <x v="2"/>
    <s v="&lt;=32.0000"/>
    <s v="&lt;=1.0000"/>
    <s v="&lt;=0.1200"/>
    <s v="&lt;=0.1200"/>
    <n v="1"/>
    <s v="&lt;=2.0000"/>
    <s v="&lt;=0.2500"/>
    <s v="&lt;=2.0000"/>
    <s v="&lt;=1.0000"/>
    <x v="0"/>
  </r>
  <r>
    <x v="0"/>
    <s v="CA"/>
    <x v="0"/>
    <s v="&gt;256.0000"/>
    <s v="&lt;=1.0000"/>
    <s v="&lt;=0.1200"/>
    <s v="&lt;=0.1200"/>
    <s v="&lt;=0.5000"/>
    <s v="&lt;=2.0000"/>
    <s v="&lt;=0.2500"/>
    <s v="&lt;=2.0000"/>
    <s v="&lt;=1.0000"/>
    <x v="0"/>
  </r>
  <r>
    <x v="0"/>
    <s v="CA"/>
    <x v="1"/>
    <n v="256"/>
    <n v="2"/>
    <n v="0.5"/>
    <n v="0.25"/>
    <s v="&lt;=0.5000"/>
    <s v="&lt;=2.0000"/>
    <s v="&lt;=0.2500"/>
    <s v="&lt;=2.0000"/>
    <s v="&lt;=1.0000"/>
    <x v="0"/>
  </r>
  <r>
    <x v="0"/>
    <s v="CA"/>
    <x v="2"/>
    <n v="256"/>
    <n v="2"/>
    <n v="0.5"/>
    <s v="&lt;=0.1200"/>
    <s v="&lt;=0.5000"/>
    <s v="&lt;=2.0000"/>
    <s v="&lt;=0.2500"/>
    <s v="&lt;=2.0000"/>
    <s v="&lt;=1.0000"/>
    <x v="0"/>
  </r>
  <r>
    <x v="0"/>
    <s v="CA"/>
    <x v="1"/>
    <s v="&gt;256.0000"/>
    <n v="2"/>
    <s v="&lt;=0.1200"/>
    <n v="1"/>
    <s v="&lt;=0.5000"/>
    <s v="&lt;=2.0000"/>
    <s v="&lt;=0.2500"/>
    <s v="&lt;=2.0000"/>
    <s v="&lt;=1.0000"/>
    <x v="0"/>
  </r>
  <r>
    <x v="0"/>
    <s v="CA"/>
    <x v="2"/>
    <s v="&gt;256.0000"/>
    <n v="2"/>
    <n v="0.25"/>
    <n v="0.25"/>
    <s v="&lt;=0.5000"/>
    <s v="&lt;=2.0000"/>
    <s v="&lt;=0.2500"/>
    <s v="&lt;=2.0000"/>
    <s v="&lt;=1.0000"/>
    <x v="0"/>
  </r>
  <r>
    <x v="0"/>
    <s v="CA"/>
    <x v="1"/>
    <s v="&lt;=32.0000"/>
    <s v="&lt;=1.0000"/>
    <s v="&lt;=0.1200"/>
    <s v="&lt;=0.1200"/>
    <s v="&lt;=0.5000"/>
    <s v="&lt;=2.0000"/>
    <n v="0.5"/>
    <s v="&lt;=2.0000"/>
    <s v="&lt;=1.0000"/>
    <x v="1"/>
  </r>
  <r>
    <x v="0"/>
    <s v="CA"/>
    <x v="2"/>
    <s v="&gt;256.0000"/>
    <n v="2"/>
    <n v="0.25"/>
    <s v="&lt;=0.1200"/>
    <s v="&lt;=0.5000"/>
    <s v="&lt;=2.0000"/>
    <s v="&lt;=0.2500"/>
    <s v="&lt;=2.0000"/>
    <s v="&lt;=1.0000"/>
    <x v="0"/>
  </r>
  <r>
    <x v="1"/>
    <s v="CA"/>
    <x v="0"/>
    <s v="&gt;256.0000"/>
    <n v="2"/>
    <n v="0.25"/>
    <s v="&lt;=0.1200"/>
    <s v="&lt;=0.5000"/>
    <s v="&lt;=2.0000"/>
    <s v="&lt;=0.2500"/>
    <s v="&lt;=2.0000"/>
    <s v="&lt;=1.0000"/>
    <x v="0"/>
  </r>
  <r>
    <x v="1"/>
    <s v="CA"/>
    <x v="1"/>
    <n v="256"/>
    <n v="2"/>
    <n v="0.5"/>
    <n v="0.25"/>
    <s v="&lt;=0.5000"/>
    <s v="&lt;=2.0000"/>
    <s v="&lt;=0.2500"/>
    <s v="&lt;=2.0000"/>
    <s v="&lt;=1.0000"/>
    <x v="0"/>
  </r>
  <r>
    <x v="1"/>
    <s v="CA"/>
    <x v="2"/>
    <s v="&gt;256.0000"/>
    <n v="2"/>
    <n v="0.25"/>
    <n v="0.25"/>
    <s v="&lt;=0.5000"/>
    <s v="&lt;=2.0000"/>
    <s v="&lt;=0.2500"/>
    <s v="&lt;=2.0000"/>
    <s v="&lt;=1.0000"/>
    <x v="0"/>
  </r>
  <r>
    <x v="1"/>
    <s v="CA"/>
    <x v="1"/>
    <s v="&gt;256.0000"/>
    <n v="2"/>
    <n v="1"/>
    <s v="&lt;=0.1200"/>
    <s v="&lt;=0.5000"/>
    <s v="&lt;=2.0000"/>
    <s v="&lt;=0.2500"/>
    <s v="&lt;=2.0000"/>
    <s v="&lt;=1.0000"/>
    <x v="0"/>
  </r>
  <r>
    <x v="1"/>
    <s v="CA"/>
    <x v="2"/>
    <s v="&gt;256.0000"/>
    <n v="2"/>
    <n v="0.25"/>
    <s v="&lt;=0.1200"/>
    <s v="&lt;=0.5000"/>
    <s v="&lt;=2.0000"/>
    <s v="&lt;=0.2500"/>
    <s v="&lt;=2.0000"/>
    <s v="&lt;=1.0000"/>
    <x v="0"/>
  </r>
  <r>
    <x v="0"/>
    <s v="CA"/>
    <x v="1"/>
    <s v="&gt;256.0000"/>
    <n v="2"/>
    <n v="0.5"/>
    <s v="&lt;=0.1200"/>
    <s v="&lt;=0.5000"/>
    <s v="&lt;=2.0000"/>
    <s v="&lt;=0.2500"/>
    <s v="&lt;=2.0000"/>
    <s v="&lt;=1.0000"/>
    <x v="0"/>
  </r>
  <r>
    <x v="0"/>
    <s v="CA"/>
    <x v="2"/>
    <s v="&gt;256.0000"/>
    <n v="2"/>
    <n v="0.5"/>
    <n v="0.25"/>
    <s v="&lt;=0.5000"/>
    <s v="&lt;=2.0000"/>
    <s v="&lt;=0.2500"/>
    <s v="&lt;=2.0000"/>
    <s v="&lt;=1.0000"/>
    <x v="0"/>
  </r>
  <r>
    <x v="2"/>
    <s v="CA"/>
    <x v="1"/>
    <s v="&gt;256.0000"/>
    <n v="2"/>
    <n v="0.5"/>
    <s v="&lt;=0.1200"/>
    <s v="&lt;=0.5000"/>
    <s v="&lt;=2.0000"/>
    <s v="&lt;=0.2500"/>
    <s v="&lt;=2.0000"/>
    <s v="&lt;=1.0000"/>
    <x v="0"/>
  </r>
  <r>
    <x v="2"/>
    <s v="CA"/>
    <x v="2"/>
    <n v="128"/>
    <n v="2"/>
    <s v="&lt;=0.1200"/>
    <s v="&lt;=0.1200"/>
    <s v="&lt;=0.5000"/>
    <s v="&lt;=2.0000"/>
    <s v="&gt;4.0000"/>
    <s v="&lt;=2.0000"/>
    <s v="&lt;=1.0000"/>
    <x v="0"/>
  </r>
  <r>
    <x v="2"/>
    <s v="CA"/>
    <x v="0"/>
    <s v="&lt;=32.0000"/>
    <s v="&lt;=1.0000"/>
    <s v="&lt;=0.1200"/>
    <s v="&lt;=0.1200"/>
    <s v="&lt;=0.5000"/>
    <s v="&lt;=2.0000"/>
    <s v="&lt;=0.2500"/>
    <s v="&lt;=2.0000"/>
    <s v="&lt;=1.0000"/>
    <x v="0"/>
  </r>
  <r>
    <x v="2"/>
    <s v="CA"/>
    <x v="1"/>
    <s v="&gt;256.0000"/>
    <n v="2"/>
    <n v="0.25"/>
    <s v="&lt;=0.1200"/>
    <s v="&lt;=0.5000"/>
    <s v="&lt;=2.0000"/>
    <s v="&lt;=0.2500"/>
    <s v="&lt;=2.0000"/>
    <s v="&lt;=1.0000"/>
    <x v="0"/>
  </r>
  <r>
    <x v="2"/>
    <s v="CA"/>
    <x v="2"/>
    <s v="&gt;256.0000"/>
    <n v="2"/>
    <s v="&lt;=0.1200"/>
    <s v="&lt;=0.1200"/>
    <s v="&lt;=0.5000"/>
    <s v="&lt;=2.0000"/>
    <s v="&lt;=0.2500"/>
    <s v="&lt;=2.0000"/>
    <s v="&lt;=1.0000"/>
    <x v="0"/>
  </r>
  <r>
    <x v="2"/>
    <s v="CA"/>
    <x v="1"/>
    <s v="&gt;256.0000"/>
    <n v="2"/>
    <s v="&lt;=0.1200"/>
    <s v="&lt;=0.1200"/>
    <s v="&lt;=0.5000"/>
    <s v="&lt;=2.0000"/>
    <s v="&lt;=0.2500"/>
    <s v="&lt;=2.0000"/>
    <s v="&lt;=1.0000"/>
    <x v="0"/>
  </r>
  <r>
    <x v="2"/>
    <s v="CA"/>
    <x v="2"/>
    <s v="&gt;256.0000"/>
    <n v="2"/>
    <n v="0.25"/>
    <s v="&lt;=0.1200"/>
    <s v="&lt;=0.5000"/>
    <s v="&lt;=2.0000"/>
    <s v="&lt;=0.2500"/>
    <s v="&lt;=2.0000"/>
    <s v="&lt;=1.0000"/>
    <x v="0"/>
  </r>
  <r>
    <x v="1"/>
    <s v="CA"/>
    <x v="0"/>
    <s v="&gt;256.0000"/>
    <n v="2"/>
    <s v="&lt;=0.1200"/>
    <n v="0.25"/>
    <s v="&lt;=0.5000"/>
    <s v="&lt;=2.0000"/>
    <s v="&lt;=0.2500"/>
    <s v="&lt;=2.0000"/>
    <s v="&lt;=1.0000"/>
    <x v="0"/>
  </r>
  <r>
    <x v="1"/>
    <s v="CA"/>
    <x v="0"/>
    <s v="&gt;256.0000"/>
    <n v="2"/>
    <n v="0.25"/>
    <s v="&lt;=0.1200"/>
    <s v="&lt;=0.5000"/>
    <s v="&lt;=2.0000"/>
    <s v="&lt;=0.2500"/>
    <s v="&lt;=2.0000"/>
    <s v="&lt;=1.0000"/>
    <x v="0"/>
  </r>
  <r>
    <x v="1"/>
    <s v="CA"/>
    <x v="0"/>
    <s v="&lt;=32.0000"/>
    <s v="&lt;=1.0000"/>
    <s v="&lt;=0.1200"/>
    <s v="&lt;=0.1200"/>
    <n v="1"/>
    <s v="&lt;=2.0000"/>
    <n v="4"/>
    <s v="&lt;=2.0000"/>
    <s v="&lt;=1.0000"/>
    <x v="0"/>
  </r>
  <r>
    <x v="1"/>
    <s v="CA"/>
    <x v="0"/>
    <s v="&lt;=32.0000"/>
    <s v="&lt;=1.0000"/>
    <s v="&lt;=0.1200"/>
    <s v="&lt;=0.1200"/>
    <n v="1"/>
    <s v="&lt;=2.0000"/>
    <s v="&lt;=0.2500"/>
    <s v="&lt;=2.0000"/>
    <s v="&lt;=1.0000"/>
    <x v="0"/>
  </r>
  <r>
    <x v="0"/>
    <s v="CA"/>
    <x v="0"/>
    <s v="&lt;=32.0000"/>
    <s v="&lt;=1.0000"/>
    <s v="&lt;=0.1200"/>
    <s v="&lt;=0.1200"/>
    <s v="&lt;=0.5000"/>
    <s v="&lt;=2.0000"/>
    <s v="&gt;4.0000"/>
    <s v="&lt;=2.0000"/>
    <s v="&lt;=1.0000"/>
    <x v="0"/>
  </r>
  <r>
    <x v="0"/>
    <s v="CA"/>
    <x v="0"/>
    <s v="&lt;=32.0000"/>
    <s v="&lt;=1.0000"/>
    <s v="&lt;=0.1200"/>
    <s v="&lt;=0.1200"/>
    <s v="&lt;=0.5000"/>
    <s v="&lt;=2.0000"/>
    <n v="0.5"/>
    <s v="&lt;=2.0000"/>
    <s v="&lt;=1.0000"/>
    <x v="0"/>
  </r>
  <r>
    <x v="0"/>
    <s v="CA"/>
    <x v="0"/>
    <s v="&lt;=32.0000"/>
    <s v="&lt;=1.0000"/>
    <s v="&lt;=0.1200"/>
    <s v="&lt;=0.1200"/>
    <s v="&lt;=0.5000"/>
    <s v="&lt;=2.0000"/>
    <s v="&lt;=0.2500"/>
    <s v="&lt;=2.0000"/>
    <s v="&lt;=1.0000"/>
    <x v="0"/>
  </r>
  <r>
    <x v="1"/>
    <s v="CA"/>
    <x v="1"/>
    <s v="&gt;256.0000"/>
    <n v="2"/>
    <n v="0.25"/>
    <s v="&lt;=0.1200"/>
    <s v="&lt;=0.5000"/>
    <s v="&lt;=2.0000"/>
    <s v="&lt;=0.2500"/>
    <s v="&lt;=2.0000"/>
    <s v="&lt;=1.0000"/>
    <x v="0"/>
  </r>
  <r>
    <x v="1"/>
    <s v="CA"/>
    <x v="2"/>
    <s v="&gt;256.0000"/>
    <n v="2"/>
    <n v="0.25"/>
    <s v="&lt;=0.1200"/>
    <s v="&lt;=0.5000"/>
    <s v="&lt;=2.0000"/>
    <s v="&lt;=0.2500"/>
    <s v="&lt;=2.0000"/>
    <s v="&lt;=1.0000"/>
    <x v="0"/>
  </r>
  <r>
    <x v="2"/>
    <s v="WI"/>
    <x v="0"/>
    <s v="&gt;256.0000"/>
    <s v="&gt;8.0000"/>
    <s v="&lt;=0.1200"/>
    <s v="&lt;=0.1200"/>
    <n v="1"/>
    <s v="&lt;=2.0000"/>
    <s v="&lt;=0.2500"/>
    <s v="&lt;=2.0000"/>
    <s v="&lt;=1.0000"/>
    <x v="0"/>
  </r>
  <r>
    <x v="0"/>
    <s v="WI"/>
    <x v="0"/>
    <n v="128"/>
    <s v="&gt;8.0000"/>
    <n v="8"/>
    <n v="2"/>
    <s v="&lt;=0.5000"/>
    <s v="&lt;=2.0000"/>
    <n v="0.5"/>
    <s v="&lt;=2.0000"/>
    <s v="&lt;=1.0000"/>
    <x v="0"/>
  </r>
  <r>
    <x v="1"/>
    <s v="WI"/>
    <x v="1"/>
    <s v="&lt;=32.0000"/>
    <s v="&lt;=1.0000"/>
    <s v="&lt;=0.1200"/>
    <s v="&lt;=0.1200"/>
    <s v="&lt;=0.5000"/>
    <s v="&lt;=2.0000"/>
    <s v="&lt;=0.2500"/>
    <s v="&lt;=2.0000"/>
    <s v="&lt;=1.0000"/>
    <x v="0"/>
  </r>
  <r>
    <x v="1"/>
    <s v="WI"/>
    <x v="2"/>
    <s v="&lt;=32.0000"/>
    <s v="&lt;=1.0000"/>
    <s v="&lt;=0.1200"/>
    <s v="&lt;=0.1200"/>
    <s v="&lt;=0.5000"/>
    <s v="&lt;=2.0000"/>
    <s v="&lt;=0.2500"/>
    <s v="&lt;=2.0000"/>
    <s v="&lt;=1.0000"/>
    <x v="0"/>
  </r>
  <r>
    <x v="1"/>
    <s v="WI"/>
    <x v="0"/>
    <s v="&lt;=32.0000"/>
    <s v="&lt;=1.0000"/>
    <s v="&lt;=0.1200"/>
    <s v="&lt;=0.1200"/>
    <s v="&lt;=0.5000"/>
    <s v="&lt;=2.0000"/>
    <s v="&lt;=0.2500"/>
    <s v="&lt;=2.0000"/>
    <s v="&lt;=1.0000"/>
    <x v="0"/>
  </r>
  <r>
    <x v="1"/>
    <s v="WI"/>
    <x v="0"/>
    <s v="&lt;=32.0000"/>
    <s v="&lt;=1.0000"/>
    <s v="&lt;=0.1200"/>
    <s v="&lt;=0.1200"/>
    <s v="&lt;=0.5000"/>
    <s v="&lt;=2.0000"/>
    <s v="&lt;=0.2500"/>
    <s v="&lt;=2.0000"/>
    <s v="&lt;=1.0000"/>
    <x v="0"/>
  </r>
  <r>
    <x v="1"/>
    <s v="WI"/>
    <x v="0"/>
    <n v="256"/>
    <s v="&lt;=1.0000"/>
    <s v="&lt;=0.1200"/>
    <s v="&lt;=0.1200"/>
    <s v="&lt;=0.5000"/>
    <s v="&lt;=2.0000"/>
    <s v="&lt;=0.2500"/>
    <s v="&lt;=2.0000"/>
    <s v="&lt;=1.0000"/>
    <x v="0"/>
  </r>
  <r>
    <x v="1"/>
    <s v="WI"/>
    <x v="1"/>
    <s v="&lt;=32.0000"/>
    <s v="&lt;=1.0000"/>
    <s v="&lt;=0.1200"/>
    <s v="&lt;=0.1200"/>
    <s v="&lt;=0.5000"/>
    <s v="&lt;=2.0000"/>
    <s v="&lt;=0.2500"/>
    <s v="&lt;=2.0000"/>
    <s v="&lt;=1.0000"/>
    <x v="0"/>
  </r>
  <r>
    <x v="1"/>
    <s v="WI"/>
    <x v="2"/>
    <s v="&gt;256.0000"/>
    <s v="&lt;=1.0000"/>
    <s v="&lt;=0.1200"/>
    <s v="&lt;=0.1200"/>
    <s v="&lt;=0.5000"/>
    <s v="&lt;=2.0000"/>
    <s v="&lt;=0.2500"/>
    <s v="&lt;=2.0000"/>
    <s v="&lt;=1.0000"/>
    <x v="0"/>
  </r>
  <r>
    <x v="2"/>
    <s v="CA"/>
    <x v="0"/>
    <s v="&lt;=32.0000"/>
    <s v="&lt;=1.0000"/>
    <s v="&lt;=0.1200"/>
    <s v="&lt;=0.1200"/>
    <s v="&lt;=0.5000"/>
    <s v="&lt;=2.0000"/>
    <n v="4"/>
    <s v="&lt;=2.0000"/>
    <s v="&lt;=1.0000"/>
    <x v="0"/>
  </r>
  <r>
    <x v="1"/>
    <s v="WI"/>
    <x v="1"/>
    <n v="256"/>
    <s v="&lt;=1.0000"/>
    <s v="&lt;=0.1200"/>
    <s v="&lt;=0.1200"/>
    <s v="&lt;=0.5000"/>
    <s v="&lt;=2.0000"/>
    <s v="&lt;=0.2500"/>
    <s v="&lt;=2.0000"/>
    <s v="&lt;=1.0000"/>
    <x v="0"/>
  </r>
  <r>
    <x v="1"/>
    <s v="WI"/>
    <x v="2"/>
    <s v="&lt;=32.0000"/>
    <s v="&gt;8.0000"/>
    <s v="&lt;=0.1200"/>
    <s v="&lt;=0.1200"/>
    <n v="1"/>
    <s v="&lt;=2.0000"/>
    <s v="&gt;4.0000"/>
    <s v="&lt;=2.0000"/>
    <s v="&lt;=1.0000"/>
    <x v="1"/>
  </r>
  <r>
    <x v="0"/>
    <s v="CA"/>
    <x v="0"/>
    <s v="&lt;=32.0000"/>
    <s v="&lt;=1.0000"/>
    <s v="&lt;=0.1200"/>
    <s v="&lt;=0.1200"/>
    <s v="&lt;=0.5000"/>
    <s v="&lt;=2.0000"/>
    <s v="&lt;=0.2500"/>
    <s v="&lt;=2.0000"/>
    <s v="&lt;=1.0000"/>
    <x v="0"/>
  </r>
  <r>
    <x v="2"/>
    <s v="CA"/>
    <x v="0"/>
    <s v="&gt;256.0000"/>
    <s v="&lt;=1.0000"/>
    <s v="&lt;=0.1200"/>
    <s v="&lt;=0.1200"/>
    <s v="&lt;=0.5000"/>
    <s v="&lt;=2.0000"/>
    <s v="&lt;=0.2500"/>
    <s v="&lt;=2.0000"/>
    <s v="&lt;=1.0000"/>
    <x v="0"/>
  </r>
  <r>
    <x v="2"/>
    <s v="CA"/>
    <x v="1"/>
    <s v="&lt;=32.0000"/>
    <s v="&gt;8.0000"/>
    <s v="&lt;=0.1200"/>
    <s v="&lt;=0.1200"/>
    <s v="&lt;=0.5000"/>
    <s v="&lt;=2.0000"/>
    <s v="&gt;4.0000"/>
    <s v="&lt;=2.0000"/>
    <s v="&lt;=1.0000"/>
    <x v="1"/>
  </r>
  <r>
    <x v="2"/>
    <s v="CA"/>
    <x v="2"/>
    <n v="64"/>
    <s v="&lt;=1.0000"/>
    <s v="&lt;=0.1200"/>
    <s v="&lt;=0.1200"/>
    <s v="&lt;=0.5000"/>
    <s v="&lt;=2.0000"/>
    <s v="&lt;=0.2500"/>
    <s v="&lt;=2.0000"/>
    <s v="&lt;=1.0000"/>
    <x v="3"/>
  </r>
  <r>
    <x v="1"/>
    <s v="CA"/>
    <x v="1"/>
    <s v="&gt;256.0000"/>
    <n v="2"/>
    <n v="0.5"/>
    <s v="&lt;=0.1200"/>
    <s v="&lt;=0.5000"/>
    <s v="&lt;=2.0000"/>
    <s v="&lt;=0.2500"/>
    <s v="&lt;=2.0000"/>
    <s v="&lt;=1.0000"/>
    <x v="0"/>
  </r>
  <r>
    <x v="1"/>
    <s v="CA"/>
    <x v="2"/>
    <s v="&gt;256.0000"/>
    <n v="2"/>
    <n v="0.25"/>
    <s v="&lt;=0.1200"/>
    <s v="&lt;=0.5000"/>
    <s v="&lt;=2.0000"/>
    <s v="&lt;=0.2500"/>
    <s v="&lt;=2.0000"/>
    <s v="&lt;=1.0000"/>
    <x v="0"/>
  </r>
  <r>
    <x v="2"/>
    <s v="CA"/>
    <x v="0"/>
    <s v="&gt;256.0000"/>
    <s v="&lt;=1.0000"/>
    <s v="&lt;=0.1200"/>
    <s v="&lt;=0.1200"/>
    <s v="&lt;=0.5000"/>
    <s v="&lt;=2.0000"/>
    <s v="&lt;=0.2500"/>
    <s v="&lt;=2.0000"/>
    <s v="&lt;=1.0000"/>
    <x v="0"/>
  </r>
  <r>
    <x v="0"/>
    <s v="CA"/>
    <x v="0"/>
    <s v="&lt;=32.0000"/>
    <s v="&lt;=1.0000"/>
    <s v="&lt;=0.1200"/>
    <s v="&lt;=0.1200"/>
    <s v="&lt;=0.5000"/>
    <s v="&lt;=2.0000"/>
    <s v="&lt;=0.2500"/>
    <s v="&lt;=2.0000"/>
    <s v="&lt;=1.0000"/>
    <x v="0"/>
  </r>
  <r>
    <x v="0"/>
    <s v="CA"/>
    <x v="0"/>
    <n v="256"/>
    <s v="&lt;=1.0000"/>
    <s v="&lt;=0.1200"/>
    <s v="&lt;=0.1200"/>
    <s v="&lt;=0.5000"/>
    <s v="&lt;=2.0000"/>
    <s v="&lt;=0.2500"/>
    <s v="&lt;=2.0000"/>
    <s v="&lt;=1.0000"/>
    <x v="0"/>
  </r>
  <r>
    <x v="0"/>
    <s v="CA"/>
    <x v="0"/>
    <s v="&gt;256.0000"/>
    <n v="2"/>
    <s v="&lt;=0.1200"/>
    <s v="&lt;=0.1200"/>
    <s v="&lt;=0.5000"/>
    <s v="&lt;=2.0000"/>
    <s v="&lt;=0.2500"/>
    <s v="&lt;=2.0000"/>
    <s v="&lt;=1.0000"/>
    <x v="0"/>
  </r>
  <r>
    <x v="0"/>
    <s v="IA"/>
    <x v="0"/>
    <s v="&lt;=32.0000"/>
    <s v="&lt;=1.0000"/>
    <s v="&lt;=0.1200"/>
    <s v="&lt;=0.1200"/>
    <n v="1"/>
    <s v="&lt;=2.0000"/>
    <s v="&lt;=0.2500"/>
    <s v="&lt;=2.0000"/>
    <s v="&lt;=1.0000"/>
    <x v="0"/>
  </r>
  <r>
    <x v="0"/>
    <s v="WI"/>
    <x v="1"/>
    <s v="&gt;256.0000"/>
    <s v="&lt;=1.0000"/>
    <s v="&lt;=0.1200"/>
    <s v="&lt;=0.1200"/>
    <n v="1"/>
    <s v="&lt;=2.0000"/>
    <s v="&lt;=0.2500"/>
    <s v="&lt;=2.0000"/>
    <s v="&lt;=1.0000"/>
    <x v="0"/>
  </r>
  <r>
    <x v="0"/>
    <s v="WI"/>
    <x v="2"/>
    <s v="&gt;256.0000"/>
    <s v="&lt;=1.0000"/>
    <s v="&lt;=0.1200"/>
    <s v="&lt;=0.1200"/>
    <n v="1"/>
    <s v="&lt;=2.0000"/>
    <s v="&lt;=0.2500"/>
    <s v="&lt;=2.0000"/>
    <s v="&lt;=1.0000"/>
    <x v="0"/>
  </r>
  <r>
    <x v="0"/>
    <s v="WI"/>
    <x v="0"/>
    <s v="&gt;256.0000"/>
    <s v="&lt;=1.0000"/>
    <s v="&lt;=0.1200"/>
    <s v="&lt;=0.1200"/>
    <s v="&lt;=0.5000"/>
    <s v="&lt;=2.0000"/>
    <s v="&lt;=0.2500"/>
    <s v="&lt;=2.0000"/>
    <s v="&lt;=1.0000"/>
    <x v="0"/>
  </r>
  <r>
    <x v="1"/>
    <s v="WI"/>
    <x v="0"/>
    <s v="&lt;=32.0000"/>
    <s v="&lt;=1.0000"/>
    <s v="&lt;=0.1200"/>
    <s v="&lt;=0.1200"/>
    <s v="&lt;=0.5000"/>
    <s v="&lt;=2.0000"/>
    <s v="&lt;=0.2500"/>
    <s v="&lt;=2.0000"/>
    <s v="&lt;=1.0000"/>
    <x v="0"/>
  </r>
  <r>
    <x v="1"/>
    <s v="WI"/>
    <x v="0"/>
    <s v="&lt;=32.0000"/>
    <s v="&lt;=1.0000"/>
    <n v="2"/>
    <n v="0.25"/>
    <s v="&lt;=0.5000"/>
    <s v="&lt;=2.0000"/>
    <n v="0.5"/>
    <s v="&lt;=2.0000"/>
    <s v="&lt;=1.0000"/>
    <x v="0"/>
  </r>
  <r>
    <x v="1"/>
    <s v="WI"/>
    <x v="1"/>
    <s v="&gt;256.0000"/>
    <s v="&lt;=1.0000"/>
    <s v="&lt;=0.1200"/>
    <s v="&lt;=0.1200"/>
    <s v="&lt;=0.5000"/>
    <s v="&lt;=2.0000"/>
    <s v="&gt;4.0000"/>
    <s v="&lt;=2.0000"/>
    <s v="&lt;=1.0000"/>
    <x v="0"/>
  </r>
  <r>
    <x v="1"/>
    <s v="WI"/>
    <x v="2"/>
    <s v="&lt;=32.0000"/>
    <s v="&lt;=1.0000"/>
    <s v="&lt;=0.1200"/>
    <s v="&lt;=0.1200"/>
    <s v="&lt;=0.5000"/>
    <s v="&lt;=2.0000"/>
    <s v="&gt;4.0000"/>
    <s v="&lt;=2.0000"/>
    <s v="&lt;=1.0000"/>
    <x v="0"/>
  </r>
  <r>
    <x v="1"/>
    <s v="WI"/>
    <x v="1"/>
    <s v="&lt;=32.0000"/>
    <s v="&lt;=1.0000"/>
    <s v="&lt;=0.1200"/>
    <s v="&lt;=0.1200"/>
    <s v="&lt;=0.5000"/>
    <s v="&lt;=2.0000"/>
    <s v="&lt;=0.2500"/>
    <s v="&lt;=2.0000"/>
    <s v="&lt;=1.0000"/>
    <x v="0"/>
  </r>
  <r>
    <x v="1"/>
    <s v="WI"/>
    <x v="2"/>
    <s v="&gt;256.0000"/>
    <s v="&lt;=1.0000"/>
    <s v="&lt;=0.1200"/>
    <s v="&lt;=0.1200"/>
    <s v="&lt;=0.5000"/>
    <s v="&lt;=2.0000"/>
    <s v="&lt;=0.2500"/>
    <s v="&lt;=2.0000"/>
    <s v="&lt;=1.0000"/>
    <x v="0"/>
  </r>
  <r>
    <x v="2"/>
    <s v="IA"/>
    <x v="0"/>
    <s v="&lt;=32.0000"/>
    <s v="&lt;=1.0000"/>
    <n v="1"/>
    <n v="0.25"/>
    <s v="&lt;=0.5000"/>
    <s v="&lt;=2.0000"/>
    <s v="&lt;=0.2500"/>
    <s v="&lt;=2.0000"/>
    <s v="&lt;=1.0000"/>
    <x v="0"/>
  </r>
  <r>
    <x v="2"/>
    <s v="IA"/>
    <x v="0"/>
    <s v="&lt;=32.0000"/>
    <s v="&gt;8.0000"/>
    <s v="&lt;=0.1200"/>
    <s v="&lt;=0.1200"/>
    <n v="1"/>
    <s v="&lt;=2.0000"/>
    <s v="&lt;=0.2500"/>
    <s v="&lt;=2.0000"/>
    <s v="&lt;=1.0000"/>
    <x v="0"/>
  </r>
  <r>
    <x v="1"/>
    <s v="IA"/>
    <x v="1"/>
    <s v="&gt;256.0000"/>
    <n v="2"/>
    <s v="&lt;=0.1200"/>
    <s v="&lt;=0.1200"/>
    <s v="&lt;=0.5000"/>
    <s v="&lt;=2.0000"/>
    <s v="&lt;=0.2500"/>
    <s v="&lt;=2.0000"/>
    <s v="&lt;=1.0000"/>
    <x v="0"/>
  </r>
  <r>
    <x v="1"/>
    <s v="IA"/>
    <x v="2"/>
    <s v="&lt;=32.0000"/>
    <s v="&lt;=1.0000"/>
    <s v="&lt;=0.1200"/>
    <s v="&lt;=0.1200"/>
    <s v="&lt;=0.5000"/>
    <s v="&lt;=2.0000"/>
    <s v="&lt;=0.2500"/>
    <s v="&lt;=2.0000"/>
    <s v="&lt;=1.0000"/>
    <x v="0"/>
  </r>
  <r>
    <x v="1"/>
    <s v="IA"/>
    <x v="0"/>
    <s v="&gt;256.0000"/>
    <s v="&lt;=1.0000"/>
    <s v="&lt;=0.1200"/>
    <s v="&lt;=0.1200"/>
    <n v="1"/>
    <s v="&lt;=2.0000"/>
    <s v="&lt;=0.2500"/>
    <s v="&lt;=2.0000"/>
    <s v="&lt;=1.0000"/>
    <x v="0"/>
  </r>
  <r>
    <x v="2"/>
    <s v="CA"/>
    <x v="0"/>
    <s v="&lt;=32.0000"/>
    <s v="&lt;=1.0000"/>
    <s v="&lt;=0.1200"/>
    <s v="&lt;=0.1200"/>
    <s v="&lt;=0.5000"/>
    <s v="&lt;=2.0000"/>
    <n v="4"/>
    <s v="&lt;=2.0000"/>
    <s v="&lt;=1.0000"/>
    <x v="0"/>
  </r>
  <r>
    <x v="0"/>
    <s v="IA"/>
    <x v="0"/>
    <n v="256"/>
    <s v="&lt;=1.0000"/>
    <s v="&lt;=0.1200"/>
    <n v="0.5"/>
    <n v="1"/>
    <s v="&lt;=2.0000"/>
    <n v="0.5"/>
    <s v="&lt;=2.0000"/>
    <s v="&lt;=1.0000"/>
    <x v="0"/>
  </r>
  <r>
    <x v="3"/>
    <m/>
    <x v="4"/>
    <m/>
    <m/>
    <m/>
    <m/>
    <m/>
    <m/>
    <m/>
    <m/>
    <m/>
    <x v="4"/>
  </r>
  <r>
    <x v="3"/>
    <m/>
    <x v="4"/>
    <m/>
    <m/>
    <m/>
    <m/>
    <m/>
    <m/>
    <m/>
    <m/>
    <m/>
    <x v="4"/>
  </r>
  <r>
    <x v="3"/>
    <m/>
    <x v="4"/>
    <m/>
    <m/>
    <m/>
    <m/>
    <m/>
    <m/>
    <m/>
    <m/>
    <m/>
    <x v="4"/>
  </r>
  <r>
    <x v="3"/>
    <m/>
    <x v="4"/>
    <m/>
    <m/>
    <m/>
    <m/>
    <m/>
    <m/>
    <m/>
    <m/>
    <m/>
    <x v="4"/>
  </r>
  <r>
    <x v="3"/>
    <m/>
    <x v="4"/>
    <m/>
    <m/>
    <m/>
    <m/>
    <m/>
    <m/>
    <m/>
    <m/>
    <m/>
    <x v="4"/>
  </r>
  <r>
    <x v="3"/>
    <m/>
    <x v="4"/>
    <m/>
    <m/>
    <s v="Sum of genes"/>
    <m/>
    <m/>
    <m/>
    <m/>
    <m/>
    <m/>
    <x v="4"/>
  </r>
  <r>
    <x v="3"/>
    <m/>
    <x v="4"/>
    <m/>
    <m/>
    <m/>
    <m/>
    <m/>
    <m/>
    <m/>
    <m/>
    <m/>
    <x v="4"/>
  </r>
  <r>
    <x v="3"/>
    <m/>
    <x v="4"/>
    <m/>
    <m/>
    <m/>
    <m/>
    <m/>
    <m/>
    <m/>
    <m/>
    <m/>
    <x v="4"/>
  </r>
</pivotCacheRecords>
</file>

<file path=xl/pivotCache/pivotCacheRecords1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1">
  <r>
    <x v="0"/>
    <s v="CA"/>
    <x v="0"/>
    <s v="&gt;256.0000"/>
    <x v="0"/>
    <s v="&lt;=0.1200"/>
    <s v="&lt;=0.1200"/>
    <s v="&lt;=0.5000"/>
    <s v="&lt;=2.0000"/>
    <s v="&lt;=0.2500"/>
    <s v="&lt;=2.0000"/>
    <s v="&lt;=1.0000"/>
    <s v="&lt;=0.5000"/>
  </r>
  <r>
    <x v="0"/>
    <s v="CA"/>
    <x v="1"/>
    <n v="128"/>
    <x v="1"/>
    <n v="0.25"/>
    <s v="&lt;=0.1200"/>
    <s v="&lt;=0.5000"/>
    <s v="&lt;=2.0000"/>
    <s v="&lt;=0.2500"/>
    <s v="&lt;=2.0000"/>
    <s v="&lt;=1.0000"/>
    <s v="&lt;=0.5000"/>
  </r>
  <r>
    <x v="0"/>
    <s v="CA"/>
    <x v="2"/>
    <s v="&gt;256.0000"/>
    <x v="0"/>
    <n v="0.25"/>
    <s v="&lt;=0.1200"/>
    <s v="&lt;=0.5000"/>
    <s v="&lt;=2.0000"/>
    <s v="&lt;=0.2500"/>
    <s v="&lt;=2.0000"/>
    <s v="&lt;=1.0000"/>
    <s v="&lt;=0.5000"/>
  </r>
  <r>
    <x v="1"/>
    <s v="CA"/>
    <x v="3"/>
    <s v="&gt;256.0000"/>
    <x v="0"/>
    <s v="&lt;=0.1200"/>
    <n v="0.25"/>
    <s v="&lt;=0.5000"/>
    <s v="&lt;=2.0000"/>
    <s v="&lt;=0.2500"/>
    <s v="&lt;=2.0000"/>
    <s v="&lt;=1.0000"/>
    <s v="&lt;=0.5000"/>
  </r>
  <r>
    <x v="1"/>
    <s v="CA"/>
    <x v="0"/>
    <s v="&gt;256.0000"/>
    <x v="0"/>
    <n v="0.25"/>
    <s v="&lt;=0.1200"/>
    <s v="&lt;=0.5000"/>
    <s v="&lt;=2.0000"/>
    <s v="&lt;=0.2500"/>
    <s v="&lt;=2.0000"/>
    <s v="&lt;=1.0000"/>
    <s v="&lt;=0.5000"/>
  </r>
  <r>
    <x v="2"/>
    <s v="CA"/>
    <x v="0"/>
    <s v="&lt;=32.0000"/>
    <x v="1"/>
    <s v="&lt;=0.1200"/>
    <s v="&lt;=0.1200"/>
    <s v="&lt;=0.5000"/>
    <s v="&lt;=2.0000"/>
    <n v="0.5"/>
    <s v="&lt;=2.0000"/>
    <s v="&lt;=1.0000"/>
    <s v="&lt;=0.5000"/>
  </r>
  <r>
    <x v="2"/>
    <s v="CA"/>
    <x v="0"/>
    <s v="&lt;=32.0000"/>
    <x v="1"/>
    <s v="&lt;=0.1200"/>
    <s v="&lt;=0.1200"/>
    <s v="&lt;=0.5000"/>
    <s v="&lt;=2.0000"/>
    <n v="4"/>
    <s v="&lt;=2.0000"/>
    <s v="&lt;=1.0000"/>
    <s v="&lt;=0.5000"/>
  </r>
  <r>
    <x v="2"/>
    <s v="IA"/>
    <x v="0"/>
    <n v="64"/>
    <x v="1"/>
    <s v="&lt;=0.1200"/>
    <s v="&lt;=0.1200"/>
    <s v="&lt;=0.5000"/>
    <s v="&lt;=2.0000"/>
    <s v="&lt;=0.2500"/>
    <s v="&lt;=2.0000"/>
    <s v="&lt;=1.0000"/>
    <s v="&lt;=0.5000"/>
  </r>
  <r>
    <x v="2"/>
    <s v="IA"/>
    <x v="0"/>
    <s v="&lt;=32.0000"/>
    <x v="2"/>
    <s v="&lt;=0.1200"/>
    <s v="&lt;=0.1200"/>
    <s v="&lt;=0.5000"/>
    <s v="&lt;=2.0000"/>
    <n v="1"/>
    <s v="&lt;=2.0000"/>
    <s v="&lt;=1.0000"/>
    <s v="&lt;=0.5000"/>
  </r>
  <r>
    <x v="2"/>
    <s v="CA"/>
    <x v="0"/>
    <s v="&lt;=32.0000"/>
    <x v="1"/>
    <s v="&lt;=0.1200"/>
    <s v="&lt;=0.1200"/>
    <n v="1"/>
    <s v="&lt;=2.0000"/>
    <s v="&lt;=0.2500"/>
    <s v="&lt;=2.0000"/>
    <s v="&lt;=1.0000"/>
    <s v="&lt;=0.5000"/>
  </r>
  <r>
    <x v="2"/>
    <s v="CA"/>
    <x v="0"/>
    <s v="&lt;=32.0000"/>
    <x v="1"/>
    <s v="&lt;=0.1200"/>
    <s v="&lt;=0.1200"/>
    <s v="&lt;=0.5000"/>
    <s v="&lt;=2.0000"/>
    <s v="&lt;=0.2500"/>
    <s v="&lt;=2.0000"/>
    <s v="&lt;=1.0000"/>
    <s v="&lt;=0.5000"/>
  </r>
  <r>
    <x v="1"/>
    <s v="CA"/>
    <x v="1"/>
    <s v="&gt;256.0000"/>
    <x v="0"/>
    <n v="0.25"/>
    <s v="&lt;=0.1200"/>
    <s v="&lt;=0.5000"/>
    <s v="&lt;=2.0000"/>
    <s v="&lt;=0.2500"/>
    <s v="&lt;=2.0000"/>
    <s v="&lt;=1.0000"/>
    <s v="&lt;=0.5000"/>
  </r>
  <r>
    <x v="1"/>
    <s v="CA"/>
    <x v="2"/>
    <s v="&gt;256.0000"/>
    <x v="0"/>
    <s v="&lt;=0.1200"/>
    <s v="&lt;=0.1200"/>
    <s v="&lt;=0.5000"/>
    <s v="&lt;=2.0000"/>
    <s v="&lt;=0.2500"/>
    <s v="&lt;=2.0000"/>
    <s v="&lt;=1.0000"/>
    <s v="&lt;=0.5000"/>
  </r>
  <r>
    <x v="1"/>
    <s v="IA"/>
    <x v="0"/>
    <s v="&gt;256.0000"/>
    <x v="1"/>
    <s v="&lt;=0.1200"/>
    <s v="&lt;=0.1200"/>
    <n v="1"/>
    <s v="&lt;=2.0000"/>
    <s v="&lt;=0.2500"/>
    <s v="&lt;=2.0000"/>
    <s v="&lt;=1.0000"/>
    <s v="&lt;=0.5000"/>
  </r>
  <r>
    <x v="2"/>
    <s v="WI"/>
    <x v="0"/>
    <s v="&gt;256.0000"/>
    <x v="1"/>
    <s v="&lt;=0.1200"/>
    <s v="&lt;=0.1200"/>
    <s v="&lt;=0.5000"/>
    <s v="&lt;=2.0000"/>
    <s v="&lt;=0.2500"/>
    <s v="&lt;=2.0000"/>
    <s v="&lt;=1.0000"/>
    <s v="&lt;=0.5000"/>
  </r>
  <r>
    <x v="2"/>
    <s v="WI"/>
    <x v="0"/>
    <s v="&gt;256.0000"/>
    <x v="0"/>
    <s v="&lt;=0.1200"/>
    <s v="&lt;=0.1200"/>
    <s v="&lt;=0.5000"/>
    <s v="&lt;=2.0000"/>
    <s v="&lt;=0.2500"/>
    <s v="&lt;=2.0000"/>
    <s v="&lt;=1.0000"/>
    <s v="&lt;=0.5000"/>
  </r>
  <r>
    <x v="0"/>
    <s v="WI"/>
    <x v="0"/>
    <s v="&gt;256.0000"/>
    <x v="3"/>
    <n v="2"/>
    <n v="0.5"/>
    <s v="&gt;4.0000"/>
    <n v="16"/>
    <n v="1"/>
    <n v="4"/>
    <s v="&lt;=1.0000"/>
    <s v="&gt;4.0000"/>
  </r>
  <r>
    <x v="1"/>
    <s v="WI"/>
    <x v="0"/>
    <s v="&gt;256.0000"/>
    <x v="1"/>
    <s v="&lt;=0.1200"/>
    <s v="&lt;=0.1200"/>
    <s v="&lt;=0.5000"/>
    <s v="&lt;=2.0000"/>
    <s v="&lt;=0.2500"/>
    <s v="&lt;=2.0000"/>
    <s v="&lt;=1.0000"/>
    <n v="1"/>
  </r>
  <r>
    <x v="1"/>
    <s v="WI"/>
    <x v="0"/>
    <s v="&gt;256.0000"/>
    <x v="1"/>
    <n v="8"/>
    <s v="&lt;=0.1200"/>
    <s v="&lt;=0.5000"/>
    <s v="&lt;=2.0000"/>
    <s v="&lt;=0.2500"/>
    <s v="&lt;=2.0000"/>
    <s v="&lt;=1.0000"/>
    <s v="&lt;=0.5000"/>
  </r>
  <r>
    <x v="1"/>
    <s v="WI"/>
    <x v="0"/>
    <s v="&gt;256.0000"/>
    <x v="1"/>
    <s v="&lt;=0.1200"/>
    <s v="&lt;=0.1200"/>
    <s v="&lt;=0.5000"/>
    <s v="&lt;=2.0000"/>
    <s v="&gt;4.0000"/>
    <s v="&lt;=2.0000"/>
    <s v="&lt;=1.0000"/>
    <s v="&lt;=0.5000"/>
  </r>
  <r>
    <x v="1"/>
    <s v="WI"/>
    <x v="0"/>
    <s v="&lt;=32.0000"/>
    <x v="1"/>
    <s v="&lt;=0.1200"/>
    <s v="&lt;=0.1200"/>
    <s v="&lt;=0.5000"/>
    <s v="&lt;=2.0000"/>
    <s v="&lt;=0.2500"/>
    <s v="&lt;=2.0000"/>
    <s v="&lt;=1.0000"/>
    <s v="&lt;=0.5000"/>
  </r>
  <r>
    <x v="2"/>
    <s v="WI"/>
    <x v="0"/>
    <s v="&gt;256.0000"/>
    <x v="3"/>
    <n v="1"/>
    <n v="1"/>
    <n v="1"/>
    <s v="&lt;=2.0000"/>
    <n v="0.5"/>
    <s v="&lt;=2.0000"/>
    <s v="&lt;=1.0000"/>
    <n v="2"/>
  </r>
  <r>
    <x v="0"/>
    <s v="IA"/>
    <x v="0"/>
    <s v="&lt;=32.0000"/>
    <x v="1"/>
    <s v="&lt;=0.1200"/>
    <s v="&lt;=0.1200"/>
    <n v="1"/>
    <s v="&lt;=2.0000"/>
    <s v="&lt;=0.2500"/>
    <s v="&lt;=2.0000"/>
    <s v="&lt;=1.0000"/>
    <s v="&lt;=0.5000"/>
  </r>
  <r>
    <x v="2"/>
    <s v="WI"/>
    <x v="0"/>
    <s v="&lt;=32.0000"/>
    <x v="1"/>
    <s v="&lt;=0.1200"/>
    <s v="&lt;=0.1200"/>
    <s v="&lt;=0.5000"/>
    <s v="&lt;=2.0000"/>
    <s v="&lt;=0.2500"/>
    <s v="&lt;=2.0000"/>
    <s v="&lt;=1.0000"/>
    <s v="&lt;=0.5000"/>
  </r>
  <r>
    <x v="0"/>
    <s v="IA"/>
    <x v="0"/>
    <s v="&gt;256.0000"/>
    <x v="1"/>
    <s v="&lt;=0.1200"/>
    <s v="&lt;=0.1200"/>
    <s v="&lt;=0.5000"/>
    <s v="&lt;=2.0000"/>
    <s v="&lt;=0.2500"/>
    <s v="&lt;=2.0000"/>
    <s v="&lt;=1.0000"/>
    <s v="&lt;=0.5000"/>
  </r>
  <r>
    <x v="0"/>
    <s v="IA"/>
    <x v="0"/>
    <s v="&lt;=32.0000"/>
    <x v="1"/>
    <s v="&lt;=0.1200"/>
    <s v="&lt;=0.1200"/>
    <n v="1"/>
    <s v="&lt;=2.0000"/>
    <s v="&lt;=0.2500"/>
    <s v="&lt;=2.0000"/>
    <s v="&lt;=1.0000"/>
    <s v="&lt;=0.5000"/>
  </r>
  <r>
    <x v="2"/>
    <s v="IA"/>
    <x v="1"/>
    <s v="&lt;=32.0000"/>
    <x v="1"/>
    <s v="&lt;=0.1200"/>
    <s v="&lt;=0.1200"/>
    <s v="&lt;=0.5000"/>
    <s v="&lt;=2.0000"/>
    <s v="&lt;=0.2500"/>
    <s v="&lt;=2.0000"/>
    <s v="&lt;=1.0000"/>
    <s v="&lt;=0.5000"/>
  </r>
  <r>
    <x v="2"/>
    <s v="IA"/>
    <x v="2"/>
    <s v="&gt;256.0000"/>
    <x v="1"/>
    <s v="&lt;=0.1200"/>
    <s v="&lt;=0.1200"/>
    <s v="&lt;=0.5000"/>
    <s v="&lt;=2.0000"/>
    <s v="&lt;=0.2500"/>
    <s v="&lt;=2.0000"/>
    <s v="&lt;=1.0000"/>
    <s v="&lt;=0.5000"/>
  </r>
  <r>
    <x v="0"/>
    <s v="IA"/>
    <x v="0"/>
    <s v="&gt;256.0000"/>
    <x v="1"/>
    <s v="&lt;=0.1200"/>
    <s v="&lt;=0.1200"/>
    <s v="&lt;=0.5000"/>
    <s v="&lt;=2.0000"/>
    <s v="&lt;=0.2500"/>
    <s v="&lt;=2.0000"/>
    <s v="&lt;=1.0000"/>
    <s v="&lt;=0.5000"/>
  </r>
  <r>
    <x v="0"/>
    <s v="IA"/>
    <x v="0"/>
    <s v="&gt;256.0000"/>
    <x v="1"/>
    <s v="&lt;=0.1200"/>
    <s v="&lt;=0.1200"/>
    <s v="&lt;=0.5000"/>
    <s v="&lt;=2.0000"/>
    <s v="&lt;=0.2500"/>
    <s v="&lt;=2.0000"/>
    <s v="&lt;=1.0000"/>
    <s v="&lt;=0.5000"/>
  </r>
  <r>
    <x v="2"/>
    <s v="IA"/>
    <x v="0"/>
    <s v="&gt;256.0000"/>
    <x v="1"/>
    <s v="&lt;=0.1200"/>
    <s v="&lt;=0.1200"/>
    <s v="&lt;=0.5000"/>
    <s v="&lt;=2.0000"/>
    <s v="&lt;=0.2500"/>
    <s v="&lt;=2.0000"/>
    <s v="&lt;=1.0000"/>
    <s v="&lt;=0.5000"/>
  </r>
  <r>
    <x v="0"/>
    <s v="CA"/>
    <x v="0"/>
    <s v="&lt;=32.0000"/>
    <x v="1"/>
    <s v="&lt;=0.1200"/>
    <s v="&lt;=0.1200"/>
    <s v="&lt;=0.5000"/>
    <s v="&lt;=2.0000"/>
    <n v="4"/>
    <s v="&lt;=2.0000"/>
    <s v="&lt;=1.0000"/>
    <s v="&lt;=0.5000"/>
  </r>
  <r>
    <x v="2"/>
    <s v="IA"/>
    <x v="0"/>
    <s v="&gt;256.0000"/>
    <x v="2"/>
    <n v="0.25"/>
    <s v="&lt;=0.1200"/>
    <s v="&lt;=0.5000"/>
    <s v="&lt;=2.0000"/>
    <s v="&lt;=0.2500"/>
    <s v="&lt;=2.0000"/>
    <s v="&lt;=1.0000"/>
    <s v="&lt;=0.5000"/>
  </r>
  <r>
    <x v="0"/>
    <s v="CA"/>
    <x v="1"/>
    <s v="&gt;256.0000"/>
    <x v="0"/>
    <n v="0.25"/>
    <s v="&lt;=0.1200"/>
    <s v="&lt;=0.5000"/>
    <s v="&lt;=2.0000"/>
    <s v="&lt;=0.2500"/>
    <s v="&lt;=2.0000"/>
    <s v="&lt;=1.0000"/>
    <s v="&lt;=0.5000"/>
  </r>
  <r>
    <x v="0"/>
    <s v="CA"/>
    <x v="2"/>
    <s v="&gt;256.0000"/>
    <x v="0"/>
    <n v="0.25"/>
    <s v="&lt;=0.1200"/>
    <s v="&lt;=0.5000"/>
    <s v="&lt;=2.0000"/>
    <s v="&lt;=0.2500"/>
    <s v="&lt;=2.0000"/>
    <s v="&lt;=1.0000"/>
    <s v="&lt;=0.5000"/>
  </r>
  <r>
    <x v="1"/>
    <s v="IA"/>
    <x v="0"/>
    <s v="&lt;=32.0000"/>
    <x v="1"/>
    <s v="&lt;=0.1200"/>
    <s v="&lt;=0.1200"/>
    <s v="&lt;=0.5000"/>
    <s v="&lt;=2.0000"/>
    <s v="&lt;=0.2500"/>
    <s v="&lt;=2.0000"/>
    <s v="&lt;=1.0000"/>
    <s v="&lt;=0.5000"/>
  </r>
  <r>
    <x v="2"/>
    <s v="CA"/>
    <x v="0"/>
    <s v="&gt;256.0000"/>
    <x v="1"/>
    <s v="&lt;=0.1200"/>
    <s v="&lt;=0.1200"/>
    <n v="1"/>
    <s v="&lt;=2.0000"/>
    <s v="&lt;=0.2500"/>
    <s v="&lt;=2.0000"/>
    <s v="&lt;=1.0000"/>
    <s v="&lt;=0.5000"/>
  </r>
  <r>
    <x v="1"/>
    <s v="IA"/>
    <x v="0"/>
    <s v="&lt;=32.0000"/>
    <x v="1"/>
    <s v="&lt;=0.1200"/>
    <s v="&lt;=0.1200"/>
    <s v="&lt;=0.5000"/>
    <s v="&lt;=2.0000"/>
    <s v="&gt;4.0000"/>
    <s v="&lt;=2.0000"/>
    <s v="&lt;=1.0000"/>
    <s v="&lt;=0.5000"/>
  </r>
  <r>
    <x v="1"/>
    <s v="IA"/>
    <x v="0"/>
    <s v="&lt;=32.0000"/>
    <x v="1"/>
    <s v="&lt;=0.1200"/>
    <s v="&lt;=0.1200"/>
    <n v="2"/>
    <s v="&lt;=2.0000"/>
    <s v="&lt;=0.2500"/>
    <s v="&lt;=2.0000"/>
    <s v="&lt;=1.0000"/>
    <s v="&lt;=0.5000"/>
  </r>
  <r>
    <x v="0"/>
    <s v="CA"/>
    <x v="0"/>
    <s v="&lt;=32.0000"/>
    <x v="1"/>
    <s v="&lt;=0.1200"/>
    <s v="&lt;=0.1200"/>
    <n v="1"/>
    <s v="&lt;=2.0000"/>
    <s v="&lt;=0.2500"/>
    <s v="&lt;=2.0000"/>
    <s v="&lt;=1.0000"/>
    <s v="&lt;=0.5000"/>
  </r>
  <r>
    <x v="2"/>
    <s v="IA"/>
    <x v="0"/>
    <s v="&gt;256.0000"/>
    <x v="0"/>
    <n v="0.25"/>
    <n v="0.5"/>
    <n v="1"/>
    <s v="&lt;=2.0000"/>
    <s v="&lt;=0.2500"/>
    <s v="&lt;=2.0000"/>
    <s v="&lt;=1.0000"/>
    <s v="&lt;=0.5000"/>
  </r>
  <r>
    <x v="2"/>
    <s v="IA"/>
    <x v="0"/>
    <s v="&lt;=32.0000"/>
    <x v="1"/>
    <s v="&lt;=0.1200"/>
    <s v="&lt;=0.1200"/>
    <s v="&lt;=0.5000"/>
    <s v="&lt;=2.0000"/>
    <s v="&lt;=0.2500"/>
    <s v="&lt;=2.0000"/>
    <s v="&lt;=1.0000"/>
    <s v="&lt;=0.5000"/>
  </r>
  <r>
    <x v="0"/>
    <s v="IA"/>
    <x v="0"/>
    <s v="&gt;256.0000"/>
    <x v="1"/>
    <s v="&lt;=0.1200"/>
    <s v="&lt;=0.1200"/>
    <s v="&lt;=0.5000"/>
    <s v="&lt;=2.0000"/>
    <s v="&lt;=0.2500"/>
    <s v="&lt;=2.0000"/>
    <s v="&lt;=1.0000"/>
    <s v="&lt;=0.5000"/>
  </r>
  <r>
    <x v="0"/>
    <s v="IA"/>
    <x v="0"/>
    <s v="&lt;=32.0000"/>
    <x v="1"/>
    <s v="&lt;=0.1200"/>
    <s v="&lt;=0.1200"/>
    <s v="&lt;=0.5000"/>
    <s v="&lt;=2.0000"/>
    <s v="&lt;=0.2500"/>
    <s v="&lt;=2.0000"/>
    <s v="&lt;=1.0000"/>
    <s v="&lt;=0.5000"/>
  </r>
  <r>
    <x v="0"/>
    <s v="IA"/>
    <x v="4"/>
    <s v="&gt;256.0000"/>
    <x v="1"/>
    <s v="&lt;=0.1200"/>
    <s v="&lt;=0.1200"/>
    <n v="1"/>
    <s v="&lt;=2.0000"/>
    <s v="&lt;=0.2500"/>
    <s v="&lt;=2.0000"/>
    <s v="&lt;=1.0000"/>
    <s v="&lt;=0.5000"/>
  </r>
  <r>
    <x v="0"/>
    <s v="IA"/>
    <x v="0"/>
    <n v="64"/>
    <x v="1"/>
    <s v="&lt;=0.1200"/>
    <s v="&lt;=0.1200"/>
    <n v="1"/>
    <s v="&lt;=2.0000"/>
    <s v="&lt;=0.2500"/>
    <s v="&lt;=2.0000"/>
    <s v="&lt;=1.0000"/>
    <s v="&lt;=0.5000"/>
  </r>
  <r>
    <x v="2"/>
    <s v="IA"/>
    <x v="1"/>
    <s v="&gt;256.0000"/>
    <x v="0"/>
    <s v="&lt;=0.1200"/>
    <s v="&lt;=0.1200"/>
    <s v="&lt;=0.5000"/>
    <s v="&lt;=2.0000"/>
    <s v="&lt;=0.2500"/>
    <s v="&lt;=2.0000"/>
    <s v="&lt;=1.0000"/>
    <s v="&lt;=0.5000"/>
  </r>
  <r>
    <x v="2"/>
    <s v="IA"/>
    <x v="2"/>
    <s v="&lt;=32.0000"/>
    <x v="3"/>
    <s v="&lt;=0.1200"/>
    <s v="&lt;=0.1200"/>
    <n v="1"/>
    <s v="&lt;=2.0000"/>
    <s v="&lt;=0.2500"/>
    <s v="&lt;=2.0000"/>
    <s v="&lt;=1.0000"/>
    <s v="&lt;=0.5000"/>
  </r>
  <r>
    <x v="2"/>
    <s v="IA"/>
    <x v="4"/>
    <s v="&gt;256.0000"/>
    <x v="1"/>
    <s v="&lt;=0.1200"/>
    <s v="&lt;=0.1200"/>
    <s v="&lt;=0.5000"/>
    <s v="&lt;=2.0000"/>
    <s v="&lt;=0.2500"/>
    <s v="&lt;=2.0000"/>
    <s v="&lt;=1.0000"/>
    <s v="&lt;=0.5000"/>
  </r>
  <r>
    <x v="1"/>
    <s v="IA"/>
    <x v="1"/>
    <n v="256"/>
    <x v="1"/>
    <s v="&lt;=0.1200"/>
    <s v="&lt;=0.1200"/>
    <n v="1"/>
    <s v="&lt;=2.0000"/>
    <s v="&lt;=0.2500"/>
    <s v="&lt;=2.0000"/>
    <s v="&lt;=1.0000"/>
    <s v="&lt;=0.5000"/>
  </r>
  <r>
    <x v="1"/>
    <s v="IA"/>
    <x v="2"/>
    <n v="128"/>
    <x v="1"/>
    <s v="&lt;=0.1200"/>
    <s v="&lt;=0.1200"/>
    <n v="1"/>
    <s v="&lt;=2.0000"/>
    <s v="&lt;=0.2500"/>
    <s v="&lt;=2.0000"/>
    <s v="&lt;=1.0000"/>
    <s v="&lt;=0.5000"/>
  </r>
  <r>
    <x v="1"/>
    <s v="IA"/>
    <x v="1"/>
    <s v="&gt;256.0000"/>
    <x v="1"/>
    <s v="&lt;=0.1200"/>
    <s v="&lt;=0.1200"/>
    <n v="1"/>
    <s v="&lt;=2.0000"/>
    <s v="&lt;=0.2500"/>
    <s v="&lt;=2.0000"/>
    <s v="&lt;=1.0000"/>
    <s v="&lt;=0.5000"/>
  </r>
  <r>
    <x v="1"/>
    <s v="IA"/>
    <x v="2"/>
    <s v="&gt;256.0000"/>
    <x v="1"/>
    <s v="&lt;=0.1200"/>
    <s v="&lt;=0.1200"/>
    <n v="1"/>
    <s v="&lt;=2.0000"/>
    <s v="&lt;=0.2500"/>
    <s v="&lt;=2.0000"/>
    <s v="&lt;=1.0000"/>
    <s v="&lt;=0.5000"/>
  </r>
  <r>
    <x v="1"/>
    <s v="CA"/>
    <x v="1"/>
    <s v="&gt;256.0000"/>
    <x v="0"/>
    <n v="0.25"/>
    <s v="&lt;=0.1200"/>
    <s v="&lt;=0.5000"/>
    <s v="&lt;=2.0000"/>
    <s v="&lt;=0.2500"/>
    <s v="&lt;=2.0000"/>
    <s v="&lt;=1.0000"/>
    <s v="&lt;=0.5000"/>
  </r>
  <r>
    <x v="1"/>
    <s v="CA"/>
    <x v="2"/>
    <s v="&gt;256.0000"/>
    <x v="0"/>
    <n v="0.25"/>
    <s v="&lt;=0.1200"/>
    <s v="&lt;=0.5000"/>
    <s v="&lt;=2.0000"/>
    <s v="&lt;=0.2500"/>
    <s v="&lt;=2.0000"/>
    <s v="&lt;=1.0000"/>
    <s v="&lt;=0.5000"/>
  </r>
  <r>
    <x v="2"/>
    <s v="IA"/>
    <x v="0"/>
    <s v="&gt;256.0000"/>
    <x v="1"/>
    <s v="&lt;=0.1200"/>
    <s v="&lt;=0.1200"/>
    <n v="1"/>
    <s v="&lt;=2.0000"/>
    <s v="&lt;=0.2500"/>
    <s v="&lt;=2.0000"/>
    <s v="&lt;=1.0000"/>
    <s v="&lt;=0.5000"/>
  </r>
  <r>
    <x v="2"/>
    <s v="IA"/>
    <x v="0"/>
    <s v="&lt;=32.0000"/>
    <x v="1"/>
    <s v="&lt;=0.1200"/>
    <s v="&lt;=0.1200"/>
    <n v="1"/>
    <s v="&lt;=2.0000"/>
    <s v="&lt;=0.2500"/>
    <s v="&lt;=2.0000"/>
    <s v="&lt;=1.0000"/>
    <s v="&lt;=0.5000"/>
  </r>
  <r>
    <x v="1"/>
    <s v="IA"/>
    <x v="0"/>
    <s v="&gt;256.0000"/>
    <x v="0"/>
    <s v="&lt;=0.1200"/>
    <s v="&lt;=0.1200"/>
    <s v="&lt;=0.5000"/>
    <s v="&lt;=2.0000"/>
    <s v="&lt;=0.2500"/>
    <s v="&lt;=2.0000"/>
    <s v="&lt;=1.0000"/>
    <s v="&lt;=0.5000"/>
  </r>
  <r>
    <x v="0"/>
    <s v="CA"/>
    <x v="1"/>
    <s v="&gt;256.0000"/>
    <x v="0"/>
    <n v="0.25"/>
    <s v="&lt;=0.1200"/>
    <s v="&lt;=0.5000"/>
    <s v="&lt;=2.0000"/>
    <s v="&lt;=0.2500"/>
    <s v="&lt;=2.0000"/>
    <s v="&lt;=1.0000"/>
    <s v="&lt;=0.5000"/>
  </r>
  <r>
    <x v="0"/>
    <s v="CA"/>
    <x v="2"/>
    <s v="&gt;256.0000"/>
    <x v="0"/>
    <n v="0.25"/>
    <n v="0.25"/>
    <s v="&lt;=0.5000"/>
    <s v="&lt;=2.0000"/>
    <s v="&lt;=0.2500"/>
    <s v="&lt;=2.0000"/>
    <s v="&lt;=1.0000"/>
    <s v="&lt;=0.5000"/>
  </r>
  <r>
    <x v="1"/>
    <s v="IA"/>
    <x v="0"/>
    <s v="&lt;=32.0000"/>
    <x v="1"/>
    <s v="&lt;=0.1200"/>
    <s v="&lt;=0.1200"/>
    <s v="&lt;=0.5000"/>
    <s v="&lt;=2.0000"/>
    <s v="&lt;=0.2500"/>
    <s v="&lt;=2.0000"/>
    <s v="&lt;=1.0000"/>
    <s v="&lt;=0.5000"/>
  </r>
  <r>
    <x v="1"/>
    <s v="IA"/>
    <x v="0"/>
    <s v="&lt;=32.0000"/>
    <x v="1"/>
    <s v="&lt;=0.1200"/>
    <s v="&lt;=0.1200"/>
    <n v="1"/>
    <s v="&lt;=2.0000"/>
    <s v="&lt;=0.2500"/>
    <s v="&lt;=2.0000"/>
    <s v="&lt;=1.0000"/>
    <s v="&lt;=0.5000"/>
  </r>
  <r>
    <x v="2"/>
    <s v="CA"/>
    <x v="0"/>
    <s v="&lt;=32.0000"/>
    <x v="1"/>
    <s v="&lt;=0.1200"/>
    <s v="&lt;=0.1200"/>
    <s v="&lt;=0.5000"/>
    <s v="&lt;=2.0000"/>
    <s v="&gt;4.0000"/>
    <s v="&lt;=2.0000"/>
    <s v="&lt;=1.0000"/>
    <s v="&lt;=0.5000"/>
  </r>
  <r>
    <x v="0"/>
    <s v="IA"/>
    <x v="0"/>
    <n v="256"/>
    <x v="1"/>
    <s v="&gt;8.0000"/>
    <n v="1"/>
    <n v="1"/>
    <s v="&lt;=2.0000"/>
    <s v="&lt;=0.2500"/>
    <s v="&lt;=2.0000"/>
    <s v="&lt;=1.0000"/>
    <s v="&lt;=0.5000"/>
  </r>
  <r>
    <x v="1"/>
    <s v="IA"/>
    <x v="1"/>
    <s v="&lt;=32.0000"/>
    <x v="1"/>
    <s v="&lt;=0.1200"/>
    <s v="&lt;=0.1200"/>
    <n v="1"/>
    <s v="&lt;=2.0000"/>
    <n v="0.5"/>
    <s v="&lt;=2.0000"/>
    <s v="&lt;=1.0000"/>
    <s v="&lt;=0.5000"/>
  </r>
  <r>
    <x v="1"/>
    <s v="IA"/>
    <x v="2"/>
    <s v="&gt;256.0000"/>
    <x v="1"/>
    <s v="&lt;=0.1200"/>
    <s v="&lt;=0.1200"/>
    <s v="&lt;=0.5000"/>
    <s v="&lt;=2.0000"/>
    <s v="&lt;=0.2500"/>
    <s v="&lt;=2.0000"/>
    <s v="&lt;=1.0000"/>
    <s v="&lt;=0.5000"/>
  </r>
  <r>
    <x v="1"/>
    <s v="IA"/>
    <x v="1"/>
    <n v="128"/>
    <x v="1"/>
    <s v="&lt;=0.1200"/>
    <n v="0.25"/>
    <n v="1"/>
    <s v="&lt;=2.0000"/>
    <s v="&gt;4.0000"/>
    <s v="&lt;=2.0000"/>
    <s v="&lt;=1.0000"/>
    <s v="&lt;=0.5000"/>
  </r>
  <r>
    <x v="1"/>
    <s v="IA"/>
    <x v="2"/>
    <s v="&gt;256.0000"/>
    <x v="1"/>
    <s v="&lt;=0.1200"/>
    <s v="&lt;=0.1200"/>
    <s v="&lt;=0.5000"/>
    <s v="&lt;=2.0000"/>
    <s v="&lt;=0.2500"/>
    <s v="&lt;=2.0000"/>
    <s v="&lt;=1.0000"/>
    <s v="&lt;=0.5000"/>
  </r>
  <r>
    <x v="1"/>
    <s v="CA"/>
    <x v="1"/>
    <s v="&gt;256.0000"/>
    <x v="0"/>
    <n v="0.5"/>
    <n v="0.25"/>
    <s v="&lt;=0.5000"/>
    <s v="&lt;=2.0000"/>
    <s v="&lt;=0.2500"/>
    <s v="&lt;=2.0000"/>
    <s v="&lt;=1.0000"/>
    <s v="&lt;=0.5000"/>
  </r>
  <r>
    <x v="1"/>
    <s v="CA"/>
    <x v="2"/>
    <s v="&gt;256.0000"/>
    <x v="0"/>
    <n v="0.25"/>
    <n v="0.25"/>
    <s v="&lt;=0.5000"/>
    <s v="&lt;=2.0000"/>
    <s v="&lt;=0.2500"/>
    <s v="&lt;=2.0000"/>
    <s v="&lt;=1.0000"/>
    <s v="&lt;=0.5000"/>
  </r>
  <r>
    <x v="1"/>
    <s v="IA"/>
    <x v="0"/>
    <s v="&gt;256.0000"/>
    <x v="1"/>
    <n v="0.5"/>
    <s v="&lt;=0.1200"/>
    <s v="&lt;=0.5000"/>
    <s v="&lt;=2.0000"/>
    <s v="&lt;=0.2500"/>
    <s v="&lt;=2.0000"/>
    <s v="&lt;=1.0000"/>
    <s v="&lt;=0.5000"/>
  </r>
  <r>
    <x v="2"/>
    <s v="CA"/>
    <x v="1"/>
    <s v="&gt;256.0000"/>
    <x v="0"/>
    <n v="0.5"/>
    <n v="0.25"/>
    <s v="&lt;=0.5000"/>
    <s v="&lt;=2.0000"/>
    <s v="&lt;=0.2500"/>
    <s v="&lt;=2.0000"/>
    <s v="&lt;=1.0000"/>
    <s v="&lt;=0.5000"/>
  </r>
  <r>
    <x v="2"/>
    <s v="CA"/>
    <x v="2"/>
    <s v="&gt;256.0000"/>
    <x v="0"/>
    <n v="1"/>
    <n v="0.25"/>
    <s v="&lt;=0.5000"/>
    <s v="&lt;=2.0000"/>
    <s v="&lt;=0.2500"/>
    <s v="&lt;=2.0000"/>
    <s v="&lt;=1.0000"/>
    <s v="&lt;=0.5000"/>
  </r>
  <r>
    <x v="2"/>
    <s v="CA"/>
    <x v="1"/>
    <s v="&gt;256.0000"/>
    <x v="0"/>
    <n v="0.25"/>
    <s v="&lt;=0.1200"/>
    <s v="&lt;=0.5000"/>
    <s v="&lt;=2.0000"/>
    <s v="&lt;=0.2500"/>
    <s v="&lt;=2.0000"/>
    <s v="&lt;=1.0000"/>
    <s v="&lt;=0.5000"/>
  </r>
  <r>
    <x v="2"/>
    <s v="CA"/>
    <x v="2"/>
    <s v="&gt;256.0000"/>
    <x v="0"/>
    <n v="0.5"/>
    <n v="0.25"/>
    <s v="&lt;=0.5000"/>
    <s v="&lt;=2.0000"/>
    <s v="&lt;=0.2500"/>
    <s v="&lt;=2.0000"/>
    <s v="&lt;=1.0000"/>
    <s v="&lt;=0.5000"/>
  </r>
  <r>
    <x v="2"/>
    <s v="CA"/>
    <x v="1"/>
    <n v="256"/>
    <x v="0"/>
    <s v="&lt;=0.1200"/>
    <s v="&lt;=0.1200"/>
    <s v="&lt;=0.5000"/>
    <s v="&lt;=2.0000"/>
    <s v="&lt;=0.2500"/>
    <s v="&lt;=2.0000"/>
    <s v="&lt;=1.0000"/>
    <s v="&lt;=0.5000"/>
  </r>
  <r>
    <x v="2"/>
    <s v="CA"/>
    <x v="2"/>
    <s v="&gt;256.0000"/>
    <x v="0"/>
    <n v="0.5"/>
    <s v="&lt;=0.1200"/>
    <s v="&lt;=0.5000"/>
    <s v="&lt;=2.0000"/>
    <s v="&lt;=0.2500"/>
    <s v="&lt;=2.0000"/>
    <s v="&lt;=1.0000"/>
    <s v="&lt;=0.5000"/>
  </r>
  <r>
    <x v="1"/>
    <s v="WI"/>
    <x v="0"/>
    <s v="&gt;256.0000"/>
    <x v="1"/>
    <s v="&lt;=0.1200"/>
    <s v="&lt;=0.1200"/>
    <s v="&lt;=0.5000"/>
    <s v="&lt;=2.0000"/>
    <s v="&lt;=0.2500"/>
    <s v="&lt;=2.0000"/>
    <s v="&lt;=1.0000"/>
    <s v="&lt;=0.5000"/>
  </r>
  <r>
    <x v="1"/>
    <s v="IA"/>
    <x v="0"/>
    <n v="128"/>
    <x v="0"/>
    <s v="&lt;=0.1200"/>
    <s v="&lt;=0.1200"/>
    <s v="&lt;=0.5000"/>
    <s v="&lt;=2.0000"/>
    <s v="&lt;=0.2500"/>
    <s v="&lt;=2.0000"/>
    <s v="&lt;=1.0000"/>
    <s v="&lt;=0.5000"/>
  </r>
  <r>
    <x v="1"/>
    <s v="WI"/>
    <x v="0"/>
    <s v="&lt;=32.0000"/>
    <x v="1"/>
    <n v="2"/>
    <n v="0.5"/>
    <s v="&lt;=0.5000"/>
    <s v="&lt;=2.0000"/>
    <s v="&lt;=0.2500"/>
    <s v="&lt;=2.0000"/>
    <s v="&lt;=1.0000"/>
    <s v="&lt;=0.5000"/>
  </r>
  <r>
    <x v="1"/>
    <s v="WI"/>
    <x v="0"/>
    <s v="&gt;256.0000"/>
    <x v="0"/>
    <s v="&lt;=0.1200"/>
    <s v="&lt;=0.1200"/>
    <n v="1"/>
    <s v="&lt;=2.0000"/>
    <s v="&lt;=0.2500"/>
    <s v="&lt;=2.0000"/>
    <s v="&lt;=1.0000"/>
    <s v="&lt;=0.5000"/>
  </r>
  <r>
    <x v="1"/>
    <s v="WI"/>
    <x v="0"/>
    <s v="&lt;=32.0000"/>
    <x v="1"/>
    <n v="1"/>
    <s v="&lt;=0.1200"/>
    <s v="&lt;=0.5000"/>
    <s v="&lt;=2.0000"/>
    <s v="&lt;=0.2500"/>
    <s v="&lt;=2.0000"/>
    <s v="&lt;=1.0000"/>
    <s v="&lt;=0.5000"/>
  </r>
  <r>
    <x v="1"/>
    <s v="WI"/>
    <x v="0"/>
    <s v="&gt;256.0000"/>
    <x v="1"/>
    <s v="&lt;=0.1200"/>
    <s v="&lt;=0.1200"/>
    <s v="&lt;=0.5000"/>
    <s v="&lt;=2.0000"/>
    <s v="&lt;=0.2500"/>
    <s v="&lt;=2.0000"/>
    <s v="&lt;=1.0000"/>
    <s v="&lt;=0.5000"/>
  </r>
  <r>
    <x v="0"/>
    <s v="WI"/>
    <x v="0"/>
    <s v="&gt;256.0000"/>
    <x v="1"/>
    <s v="&lt;=0.1200"/>
    <s v="&lt;=0.1200"/>
    <s v="&lt;=0.5000"/>
    <s v="&lt;=2.0000"/>
    <s v="&lt;=0.2500"/>
    <s v="&lt;=2.0000"/>
    <s v="&lt;=1.0000"/>
    <s v="&lt;=0.5000"/>
  </r>
  <r>
    <x v="0"/>
    <s v="WI"/>
    <x v="0"/>
    <s v="&gt;256.0000"/>
    <x v="1"/>
    <s v="&lt;=0.1200"/>
    <s v="&lt;=0.1200"/>
    <s v="&lt;=0.5000"/>
    <s v="&lt;=2.0000"/>
    <s v="&lt;=0.2500"/>
    <s v="&lt;=2.0000"/>
    <s v="&lt;=1.0000"/>
    <s v="&lt;=0.5000"/>
  </r>
  <r>
    <x v="0"/>
    <s v="CA"/>
    <x v="0"/>
    <s v="&lt;=32.0000"/>
    <x v="1"/>
    <s v="&lt;=0.1200"/>
    <s v="&lt;=0.1200"/>
    <n v="1"/>
    <s v="&lt;=2.0000"/>
    <s v="&lt;=0.2500"/>
    <s v="&lt;=2.0000"/>
    <s v="&lt;=1.0000"/>
    <s v="&lt;=0.5000"/>
  </r>
  <r>
    <x v="2"/>
    <s v="WI"/>
    <x v="0"/>
    <s v="&gt;256.0000"/>
    <x v="1"/>
    <s v="&lt;=0.1200"/>
    <s v="&lt;=0.1200"/>
    <s v="&lt;=0.5000"/>
    <s v="&lt;=2.0000"/>
    <s v="&lt;=0.2500"/>
    <s v="&lt;=2.0000"/>
    <s v="&lt;=1.0000"/>
    <s v="&lt;=0.5000"/>
  </r>
  <r>
    <x v="0"/>
    <s v="WI"/>
    <x v="0"/>
    <s v="&lt;=32.0000"/>
    <x v="1"/>
    <s v="&lt;=0.1200"/>
    <s v="&lt;=0.1200"/>
    <s v="&lt;=0.5000"/>
    <s v="&lt;=2.0000"/>
    <n v="4"/>
    <s v="&lt;=2.0000"/>
    <s v="&lt;=1.0000"/>
    <s v="&lt;=0.5000"/>
  </r>
  <r>
    <x v="0"/>
    <s v="WI"/>
    <x v="0"/>
    <s v="&lt;=32.0000"/>
    <x v="1"/>
    <s v="&lt;=0.1200"/>
    <s v="&lt;=0.1200"/>
    <n v="2"/>
    <s v="&lt;=2.0000"/>
    <s v="&lt;=0.2500"/>
    <s v="&lt;=2.0000"/>
    <s v="&lt;=1.0000"/>
    <s v="&lt;=0.5000"/>
  </r>
  <r>
    <x v="2"/>
    <s v="WI"/>
    <x v="0"/>
    <s v="&lt;=32.0000"/>
    <x v="1"/>
    <s v="&lt;=0.1200"/>
    <s v="&lt;=0.1200"/>
    <s v="&lt;=0.5000"/>
    <s v="&lt;=2.0000"/>
    <s v="&lt;=0.2500"/>
    <s v="&lt;=2.0000"/>
    <s v="&lt;=1.0000"/>
    <s v="&lt;=0.5000"/>
  </r>
  <r>
    <x v="2"/>
    <s v="WI"/>
    <x v="0"/>
    <s v="&lt;=32.0000"/>
    <x v="1"/>
    <s v="&lt;=0.1200"/>
    <s v="&lt;=0.1200"/>
    <s v="&lt;=0.5000"/>
    <s v="&lt;=2.0000"/>
    <s v="&lt;=0.2500"/>
    <s v="&lt;=2.0000"/>
    <s v="&lt;=1.0000"/>
    <s v="&lt;=0.5000"/>
  </r>
  <r>
    <x v="2"/>
    <s v="WI"/>
    <x v="0"/>
    <s v="&lt;=32.0000"/>
    <x v="3"/>
    <s v="&lt;=0.1200"/>
    <s v="&lt;=0.1200"/>
    <s v="&lt;=0.5000"/>
    <s v="&lt;=2.0000"/>
    <n v="1"/>
    <s v="&lt;=2.0000"/>
    <s v="&lt;=1.0000"/>
    <s v="&lt;=0.5000"/>
  </r>
  <r>
    <x v="1"/>
    <s v="CA"/>
    <x v="1"/>
    <s v="&gt;256.0000"/>
    <x v="0"/>
    <n v="0.25"/>
    <n v="0.25"/>
    <s v="&lt;=0.5000"/>
    <s v="&lt;=2.0000"/>
    <s v="&lt;=0.2500"/>
    <s v="&lt;=2.0000"/>
    <s v="&lt;=1.0000"/>
    <s v="&lt;=0.5000"/>
  </r>
  <r>
    <x v="1"/>
    <s v="CA"/>
    <x v="2"/>
    <s v="&gt;256.0000"/>
    <x v="0"/>
    <n v="4"/>
    <n v="0.25"/>
    <s v="&lt;=0.5000"/>
    <s v="&lt;=2.0000"/>
    <s v="&lt;=0.2500"/>
    <s v="&lt;=2.0000"/>
    <s v="&lt;=1.0000"/>
    <s v="&lt;=0.5000"/>
  </r>
  <r>
    <x v="1"/>
    <s v="IA"/>
    <x v="0"/>
    <n v="256"/>
    <x v="3"/>
    <s v="&lt;=0.1200"/>
    <s v="&lt;=0.1200"/>
    <s v="&lt;=0.5000"/>
    <s v="&lt;=2.0000"/>
    <s v="&lt;=0.2500"/>
    <s v="&lt;=2.0000"/>
    <s v="&lt;=1.0000"/>
    <n v="1"/>
  </r>
  <r>
    <x v="2"/>
    <s v="CA"/>
    <x v="0"/>
    <s v="&gt;256.0000"/>
    <x v="1"/>
    <s v="&lt;=0.1200"/>
    <s v="&lt;=0.1200"/>
    <s v="&lt;=0.5000"/>
    <s v="&lt;=2.0000"/>
    <s v="&lt;=0.2500"/>
    <s v="&lt;=2.0000"/>
    <s v="&lt;=1.0000"/>
    <s v="&lt;=0.5000"/>
  </r>
  <r>
    <x v="2"/>
    <s v="CA"/>
    <x v="0"/>
    <n v="128"/>
    <x v="1"/>
    <s v="&lt;=0.1200"/>
    <s v="&lt;=0.1200"/>
    <s v="&lt;=0.5000"/>
    <s v="&lt;=2.0000"/>
    <s v="&lt;=0.2500"/>
    <s v="&lt;=2.0000"/>
    <s v="&lt;=1.0000"/>
    <s v="&lt;=0.5000"/>
  </r>
  <r>
    <x v="2"/>
    <s v="CA"/>
    <x v="1"/>
    <s v="&gt;256.0000"/>
    <x v="4"/>
    <n v="2"/>
    <n v="0.25"/>
    <s v="&lt;=0.5000"/>
    <s v="&lt;=2.0000"/>
    <s v="&lt;=0.2500"/>
    <s v="&lt;=2.0000"/>
    <s v="&lt;=1.0000"/>
    <s v="&lt;=0.5000"/>
  </r>
  <r>
    <x v="2"/>
    <s v="CA"/>
    <x v="2"/>
    <n v="128"/>
    <x v="0"/>
    <n v="0.25"/>
    <s v="&lt;=0.1200"/>
    <s v="&lt;=0.5000"/>
    <s v="&lt;=2.0000"/>
    <s v="&lt;=0.2500"/>
    <s v="&lt;=2.0000"/>
    <s v="&lt;=1.0000"/>
    <s v="&lt;=0.5000"/>
  </r>
  <r>
    <x v="2"/>
    <s v="CA"/>
    <x v="1"/>
    <s v="&gt;256.0000"/>
    <x v="0"/>
    <s v="&lt;=0.1200"/>
    <s v="&lt;=0.1200"/>
    <s v="&lt;=0.5000"/>
    <s v="&lt;=2.0000"/>
    <s v="&lt;=0.2500"/>
    <s v="&lt;=2.0000"/>
    <s v="&lt;=1.0000"/>
    <s v="&lt;=0.5000"/>
  </r>
  <r>
    <x v="2"/>
    <s v="CA"/>
    <x v="2"/>
    <n v="128"/>
    <x v="0"/>
    <s v="&lt;=0.1200"/>
    <s v="&lt;=0.1200"/>
    <s v="&lt;=0.5000"/>
    <s v="&lt;=2.0000"/>
    <s v="&lt;=0.2500"/>
    <s v="&lt;=2.0000"/>
    <s v="&lt;=1.0000"/>
    <s v="&lt;=0.5000"/>
  </r>
  <r>
    <x v="1"/>
    <s v="CA"/>
    <x v="1"/>
    <s v="&gt;256.0000"/>
    <x v="2"/>
    <n v="1"/>
    <n v="0.5"/>
    <s v="&lt;=0.5000"/>
    <s v="&lt;=2.0000"/>
    <s v="&lt;=0.2500"/>
    <s v="&lt;=2.0000"/>
    <s v="&lt;=1.0000"/>
    <s v="&lt;=0.5000"/>
  </r>
  <r>
    <x v="1"/>
    <s v="CA"/>
    <x v="2"/>
    <s v="&gt;256.0000"/>
    <x v="0"/>
    <n v="0.5"/>
    <n v="0.25"/>
    <s v="&lt;=0.5000"/>
    <s v="&lt;=2.0000"/>
    <s v="&lt;=0.2500"/>
    <s v="&lt;=2.0000"/>
    <s v="&lt;=1.0000"/>
    <s v="&lt;=0.5000"/>
  </r>
  <r>
    <x v="2"/>
    <s v="CA"/>
    <x v="0"/>
    <s v="&lt;=32.0000"/>
    <x v="1"/>
    <s v="&lt;=0.1200"/>
    <s v="&lt;=0.1200"/>
    <s v="&lt;=0.5000"/>
    <s v="&lt;=2.0000"/>
    <s v="&lt;=0.2500"/>
    <s v="&lt;=2.0000"/>
    <s v="&lt;=1.0000"/>
    <s v="&lt;=0.5000"/>
  </r>
  <r>
    <x v="0"/>
    <s v="CA"/>
    <x v="0"/>
    <s v="&lt;=32.0000"/>
    <x v="1"/>
    <n v="0.25"/>
    <s v="&lt;=0.1200"/>
    <n v="2"/>
    <s v="&lt;=2.0000"/>
    <n v="4"/>
    <s v="&lt;=2.0000"/>
    <s v="&lt;=1.0000"/>
    <s v="&lt;=0.5000"/>
  </r>
  <r>
    <x v="1"/>
    <s v="CA"/>
    <x v="0"/>
    <s v="&gt;256.0000"/>
    <x v="0"/>
    <n v="0.5"/>
    <n v="0.25"/>
    <s v="&lt;=0.5000"/>
    <s v="&lt;=2.0000"/>
    <s v="&lt;=0.2500"/>
    <s v="&lt;=2.0000"/>
    <s v="&lt;=1.0000"/>
    <s v="&lt;=0.5000"/>
  </r>
  <r>
    <x v="0"/>
    <s v="CA"/>
    <x v="1"/>
    <n v="256"/>
    <x v="0"/>
    <s v="&lt;=0.1200"/>
    <s v="&lt;=0.1200"/>
    <s v="&lt;=0.5000"/>
    <s v="&lt;=2.0000"/>
    <s v="&lt;=0.2500"/>
    <s v="&lt;=2.0000"/>
    <s v="&lt;=1.0000"/>
    <s v="&lt;=0.5000"/>
  </r>
  <r>
    <x v="0"/>
    <s v="CA"/>
    <x v="2"/>
    <n v="256"/>
    <x v="0"/>
    <s v="&lt;=0.1200"/>
    <s v="&lt;=0.1200"/>
    <s v="&lt;=0.5000"/>
    <s v="&lt;=2.0000"/>
    <s v="&lt;=0.2500"/>
    <s v="&lt;=2.0000"/>
    <s v="&lt;=1.0000"/>
    <s v="&lt;=0.5000"/>
  </r>
  <r>
    <x v="1"/>
    <s v="CA"/>
    <x v="1"/>
    <n v="64"/>
    <x v="0"/>
    <n v="0.25"/>
    <s v="&lt;=0.1200"/>
    <s v="&lt;=0.5000"/>
    <s v="&lt;=2.0000"/>
    <s v="&lt;=0.2500"/>
    <s v="&lt;=2.0000"/>
    <s v="&lt;=1.0000"/>
    <s v="&lt;=0.5000"/>
  </r>
  <r>
    <x v="1"/>
    <s v="CA"/>
    <x v="2"/>
    <s v="&gt;256.0000"/>
    <x v="0"/>
    <s v="&lt;=0.1200"/>
    <s v="&lt;=0.1200"/>
    <s v="&lt;=0.5000"/>
    <s v="&lt;=2.0000"/>
    <s v="&lt;=0.2500"/>
    <s v="&lt;=2.0000"/>
    <s v="&lt;=1.0000"/>
    <s v="&lt;=0.5000"/>
  </r>
  <r>
    <x v="1"/>
    <s v="CA"/>
    <x v="0"/>
    <s v="&gt;256.0000"/>
    <x v="2"/>
    <s v="&lt;=0.1200"/>
    <s v="&lt;=0.1200"/>
    <s v="&lt;=0.5000"/>
    <s v="&lt;=2.0000"/>
    <n v="0.5"/>
    <s v="&lt;=2.0000"/>
    <s v="&lt;=1.0000"/>
    <s v="&lt;=0.5000"/>
  </r>
  <r>
    <x v="0"/>
    <s v="CA"/>
    <x v="1"/>
    <s v="&gt;256.0000"/>
    <x v="0"/>
    <n v="0.25"/>
    <s v="&lt;=0.1200"/>
    <s v="&lt;=0.5000"/>
    <s v="&lt;=2.0000"/>
    <s v="&lt;=0.2500"/>
    <s v="&lt;=2.0000"/>
    <s v="&lt;=1.0000"/>
    <s v="&lt;=0.5000"/>
  </r>
  <r>
    <x v="0"/>
    <s v="CA"/>
    <x v="2"/>
    <s v="&gt;256.0000"/>
    <x v="0"/>
    <n v="0.25"/>
    <s v="&lt;=0.1200"/>
    <s v="&lt;=0.5000"/>
    <s v="&lt;=2.0000"/>
    <s v="&lt;=0.2500"/>
    <s v="&lt;=2.0000"/>
    <s v="&lt;=1.0000"/>
    <s v="&lt;=0.5000"/>
  </r>
  <r>
    <x v="2"/>
    <s v="CA"/>
    <x v="1"/>
    <s v="&gt;256.0000"/>
    <x v="0"/>
    <n v="1"/>
    <n v="0.5"/>
    <s v="&lt;=0.5000"/>
    <s v="&lt;=2.0000"/>
    <s v="&lt;=0.2500"/>
    <s v="&lt;=2.0000"/>
    <s v="&lt;=1.0000"/>
    <s v="&lt;=0.5000"/>
  </r>
  <r>
    <x v="2"/>
    <s v="CA"/>
    <x v="2"/>
    <s v="&gt;256.0000"/>
    <x v="0"/>
    <n v="2"/>
    <n v="8"/>
    <s v="&lt;=0.5000"/>
    <s v="&lt;=2.0000"/>
    <s v="&lt;=0.2500"/>
    <s v="&lt;=2.0000"/>
    <s v="&lt;=1.0000"/>
    <s v="&lt;=0.5000"/>
  </r>
  <r>
    <x v="0"/>
    <s v="CA"/>
    <x v="0"/>
    <s v="&lt;=32.0000"/>
    <x v="1"/>
    <s v="&lt;=0.1200"/>
    <s v="&lt;=0.1200"/>
    <n v="2"/>
    <s v="&lt;=2.0000"/>
    <s v="&lt;=0.2500"/>
    <s v="&lt;=2.0000"/>
    <s v="&lt;=1.0000"/>
    <s v="&lt;=0.5000"/>
  </r>
  <r>
    <x v="0"/>
    <s v="CA"/>
    <x v="0"/>
    <n v="64"/>
    <x v="1"/>
    <s v="&lt;=0.1200"/>
    <s v="&lt;=0.1200"/>
    <s v="&lt;=0.5000"/>
    <s v="&lt;=2.0000"/>
    <s v="&lt;=0.2500"/>
    <s v="&lt;=2.0000"/>
    <s v="&lt;=1.0000"/>
    <s v="&lt;=0.5000"/>
  </r>
  <r>
    <x v="2"/>
    <s v="CA"/>
    <x v="1"/>
    <n v="256"/>
    <x v="1"/>
    <s v="&lt;=0.1200"/>
    <s v="&lt;=0.1200"/>
    <s v="&lt;=0.5000"/>
    <s v="&lt;=2.0000"/>
    <s v="&lt;=0.2500"/>
    <s v="&lt;=2.0000"/>
    <s v="&lt;=1.0000"/>
    <s v="&lt;=0.5000"/>
  </r>
  <r>
    <x v="2"/>
    <s v="CA"/>
    <x v="2"/>
    <s v="&gt;256.0000"/>
    <x v="0"/>
    <n v="0.25"/>
    <n v="0.5"/>
    <n v="1"/>
    <s v="&lt;=2.0000"/>
    <s v="&lt;=0.2500"/>
    <s v="&lt;=2.0000"/>
    <s v="&lt;=1.0000"/>
    <s v="&lt;=0.5000"/>
  </r>
  <r>
    <x v="2"/>
    <s v="CA"/>
    <x v="1"/>
    <s v="&gt;256.0000"/>
    <x v="0"/>
    <n v="2"/>
    <n v="0.25"/>
    <s v="&lt;=0.5000"/>
    <s v="&lt;=2.0000"/>
    <s v="&lt;=0.2500"/>
    <s v="&lt;=2.0000"/>
    <s v="&lt;=1.0000"/>
    <s v="&lt;=0.5000"/>
  </r>
  <r>
    <x v="2"/>
    <s v="CA"/>
    <x v="2"/>
    <s v="&gt;256.0000"/>
    <x v="0"/>
    <n v="0.25"/>
    <n v="0.25"/>
    <s v="&lt;=0.5000"/>
    <s v="&lt;=2.0000"/>
    <s v="&lt;=0.2500"/>
    <s v="&lt;=2.0000"/>
    <s v="&lt;=1.0000"/>
    <s v="&lt;=0.5000"/>
  </r>
  <r>
    <x v="0"/>
    <s v="CA"/>
    <x v="0"/>
    <s v="&gt;256.0000"/>
    <x v="0"/>
    <n v="0.25"/>
    <n v="0.25"/>
    <s v="&lt;=0.5000"/>
    <s v="&lt;=2.0000"/>
    <s v="&lt;=0.2500"/>
    <s v="&lt;=2.0000"/>
    <s v="&lt;=1.0000"/>
    <s v="&lt;=0.5000"/>
  </r>
  <r>
    <x v="0"/>
    <s v="CA"/>
    <x v="1"/>
    <s v="&gt;256.0000"/>
    <x v="0"/>
    <n v="0.25"/>
    <s v="&lt;=0.1200"/>
    <s v="&lt;=0.5000"/>
    <s v="&lt;=2.0000"/>
    <s v="&lt;=0.2500"/>
    <s v="&lt;=2.0000"/>
    <s v="&lt;=1.0000"/>
    <s v="&lt;=0.5000"/>
  </r>
  <r>
    <x v="0"/>
    <s v="CA"/>
    <x v="2"/>
    <s v="&gt;256.0000"/>
    <x v="0"/>
    <n v="1"/>
    <n v="0.5"/>
    <s v="&lt;=0.5000"/>
    <s v="&lt;=2.0000"/>
    <s v="&lt;=0.2500"/>
    <s v="&lt;=2.0000"/>
    <s v="&lt;=1.0000"/>
    <s v="&lt;=0.5000"/>
  </r>
  <r>
    <x v="1"/>
    <s v="CA"/>
    <x v="1"/>
    <s v="&lt;=32.0000"/>
    <x v="1"/>
    <n v="0.25"/>
    <n v="0.25"/>
    <s v="&lt;=0.5000"/>
    <s v="&lt;=2.0000"/>
    <s v="&lt;=0.2500"/>
    <s v="&lt;=2.0000"/>
    <s v="&lt;=1.0000"/>
    <s v="&lt;=0.5000"/>
  </r>
  <r>
    <x v="1"/>
    <s v="CA"/>
    <x v="2"/>
    <s v="&lt;=32.0000"/>
    <x v="1"/>
    <n v="0.5"/>
    <n v="0.25"/>
    <s v="&lt;=0.5000"/>
    <s v="&lt;=2.0000"/>
    <s v="&lt;=0.2500"/>
    <s v="&lt;=2.0000"/>
    <s v="&lt;=1.0000"/>
    <s v="&lt;=0.5000"/>
  </r>
  <r>
    <x v="2"/>
    <s v="CA"/>
    <x v="0"/>
    <s v="&lt;=32.0000"/>
    <x v="1"/>
    <s v="&lt;=0.1200"/>
    <s v="&lt;=0.1200"/>
    <s v="&lt;=0.5000"/>
    <s v="&lt;=2.0000"/>
    <s v="&lt;=0.2500"/>
    <s v="&lt;=2.0000"/>
    <s v="&lt;=1.0000"/>
    <s v="&lt;=0.5000"/>
  </r>
  <r>
    <x v="1"/>
    <s v="CA"/>
    <x v="1"/>
    <s v="&gt;256.0000"/>
    <x v="2"/>
    <n v="1"/>
    <n v="0.25"/>
    <s v="&lt;=0.5000"/>
    <s v="&lt;=2.0000"/>
    <s v="&lt;=0.2500"/>
    <s v="&lt;=2.0000"/>
    <s v="&lt;=1.0000"/>
    <s v="&lt;=0.5000"/>
  </r>
  <r>
    <x v="1"/>
    <s v="CA"/>
    <x v="2"/>
    <s v="&gt;256.0000"/>
    <x v="0"/>
    <n v="0.5"/>
    <n v="0.25"/>
    <s v="&lt;=0.5000"/>
    <s v="&lt;=2.0000"/>
    <s v="&lt;=0.2500"/>
    <s v="&lt;=2.0000"/>
    <s v="&lt;=1.0000"/>
    <s v="&lt;=0.5000"/>
  </r>
  <r>
    <x v="1"/>
    <s v="CA"/>
    <x v="0"/>
    <s v="&lt;=32.0000"/>
    <x v="1"/>
    <s v="&lt;=0.1200"/>
    <s v="&lt;=0.1200"/>
    <s v="&lt;=0.5000"/>
    <s v="&lt;=2.0000"/>
    <s v="&lt;=0.2500"/>
    <s v="&lt;=2.0000"/>
    <s v="&lt;=1.0000"/>
    <s v="&lt;=0.5000"/>
  </r>
  <r>
    <x v="1"/>
    <s v="CA"/>
    <x v="0"/>
    <s v="&lt;=32.0000"/>
    <x v="1"/>
    <s v="&lt;=0.1200"/>
    <s v="&lt;=0.1200"/>
    <s v="&lt;=0.5000"/>
    <s v="&lt;=2.0000"/>
    <n v="4"/>
    <s v="&lt;=2.0000"/>
    <s v="&lt;=1.0000"/>
    <s v="&lt;=0.5000"/>
  </r>
  <r>
    <x v="0"/>
    <s v="CA"/>
    <x v="0"/>
    <s v="&lt;=32.0000"/>
    <x v="1"/>
    <s v="&lt;=0.1200"/>
    <s v="&lt;=0.1200"/>
    <s v="&lt;=0.5000"/>
    <s v="&lt;=2.0000"/>
    <s v="&lt;=0.2500"/>
    <s v="&lt;=2.0000"/>
    <s v="&lt;=1.0000"/>
    <s v="&lt;=0.5000"/>
  </r>
  <r>
    <x v="0"/>
    <s v="CA"/>
    <x v="1"/>
    <s v="&lt;=32.0000"/>
    <x v="1"/>
    <s v="&lt;=0.1200"/>
    <s v="&lt;=0.1200"/>
    <n v="1"/>
    <s v="&lt;=2.0000"/>
    <s v="&lt;=0.2500"/>
    <s v="&lt;=2.0000"/>
    <s v="&lt;=1.0000"/>
    <s v="&lt;=0.5000"/>
  </r>
  <r>
    <x v="0"/>
    <s v="CA"/>
    <x v="2"/>
    <s v="&lt;=32.0000"/>
    <x v="1"/>
    <s v="&lt;=0.1200"/>
    <s v="&lt;=0.1200"/>
    <n v="1"/>
    <s v="&lt;=2.0000"/>
    <s v="&lt;=0.2500"/>
    <s v="&lt;=2.0000"/>
    <s v="&lt;=1.0000"/>
    <s v="&lt;=0.5000"/>
  </r>
  <r>
    <x v="0"/>
    <s v="CA"/>
    <x v="0"/>
    <s v="&gt;256.0000"/>
    <x v="1"/>
    <s v="&lt;=0.1200"/>
    <s v="&lt;=0.1200"/>
    <s v="&lt;=0.5000"/>
    <s v="&lt;=2.0000"/>
    <s v="&lt;=0.2500"/>
    <s v="&lt;=2.0000"/>
    <s v="&lt;=1.0000"/>
    <s v="&lt;=0.5000"/>
  </r>
  <r>
    <x v="0"/>
    <s v="CA"/>
    <x v="1"/>
    <n v="256"/>
    <x v="0"/>
    <n v="0.5"/>
    <n v="0.25"/>
    <s v="&lt;=0.5000"/>
    <s v="&lt;=2.0000"/>
    <s v="&lt;=0.2500"/>
    <s v="&lt;=2.0000"/>
    <s v="&lt;=1.0000"/>
    <s v="&lt;=0.5000"/>
  </r>
  <r>
    <x v="0"/>
    <s v="CA"/>
    <x v="2"/>
    <n v="256"/>
    <x v="0"/>
    <n v="0.5"/>
    <s v="&lt;=0.1200"/>
    <s v="&lt;=0.5000"/>
    <s v="&lt;=2.0000"/>
    <s v="&lt;=0.2500"/>
    <s v="&lt;=2.0000"/>
    <s v="&lt;=1.0000"/>
    <s v="&lt;=0.5000"/>
  </r>
  <r>
    <x v="0"/>
    <s v="CA"/>
    <x v="1"/>
    <s v="&gt;256.0000"/>
    <x v="0"/>
    <s v="&lt;=0.1200"/>
    <n v="1"/>
    <s v="&lt;=0.5000"/>
    <s v="&lt;=2.0000"/>
    <s v="&lt;=0.2500"/>
    <s v="&lt;=2.0000"/>
    <s v="&lt;=1.0000"/>
    <s v="&lt;=0.5000"/>
  </r>
  <r>
    <x v="0"/>
    <s v="CA"/>
    <x v="2"/>
    <s v="&gt;256.0000"/>
    <x v="0"/>
    <n v="0.25"/>
    <n v="0.25"/>
    <s v="&lt;=0.5000"/>
    <s v="&lt;=2.0000"/>
    <s v="&lt;=0.2500"/>
    <s v="&lt;=2.0000"/>
    <s v="&lt;=1.0000"/>
    <s v="&lt;=0.5000"/>
  </r>
  <r>
    <x v="0"/>
    <s v="CA"/>
    <x v="1"/>
    <s v="&lt;=32.0000"/>
    <x v="1"/>
    <s v="&lt;=0.1200"/>
    <s v="&lt;=0.1200"/>
    <s v="&lt;=0.5000"/>
    <s v="&lt;=2.0000"/>
    <n v="0.5"/>
    <s v="&lt;=2.0000"/>
    <s v="&lt;=1.0000"/>
    <s v="&gt;4.0000"/>
  </r>
  <r>
    <x v="0"/>
    <s v="CA"/>
    <x v="2"/>
    <s v="&gt;256.0000"/>
    <x v="0"/>
    <n v="0.25"/>
    <s v="&lt;=0.1200"/>
    <s v="&lt;=0.5000"/>
    <s v="&lt;=2.0000"/>
    <s v="&lt;=0.2500"/>
    <s v="&lt;=2.0000"/>
    <s v="&lt;=1.0000"/>
    <s v="&lt;=0.5000"/>
  </r>
  <r>
    <x v="1"/>
    <s v="CA"/>
    <x v="0"/>
    <s v="&gt;256.0000"/>
    <x v="0"/>
    <n v="0.25"/>
    <s v="&lt;=0.1200"/>
    <s v="&lt;=0.5000"/>
    <s v="&lt;=2.0000"/>
    <s v="&lt;=0.2500"/>
    <s v="&lt;=2.0000"/>
    <s v="&lt;=1.0000"/>
    <s v="&lt;=0.5000"/>
  </r>
  <r>
    <x v="1"/>
    <s v="CA"/>
    <x v="1"/>
    <n v="256"/>
    <x v="0"/>
    <n v="0.5"/>
    <n v="0.25"/>
    <s v="&lt;=0.5000"/>
    <s v="&lt;=2.0000"/>
    <s v="&lt;=0.2500"/>
    <s v="&lt;=2.0000"/>
    <s v="&lt;=1.0000"/>
    <s v="&lt;=0.5000"/>
  </r>
  <r>
    <x v="1"/>
    <s v="CA"/>
    <x v="2"/>
    <s v="&gt;256.0000"/>
    <x v="0"/>
    <n v="0.25"/>
    <n v="0.25"/>
    <s v="&lt;=0.5000"/>
    <s v="&lt;=2.0000"/>
    <s v="&lt;=0.2500"/>
    <s v="&lt;=2.0000"/>
    <s v="&lt;=1.0000"/>
    <s v="&lt;=0.5000"/>
  </r>
  <r>
    <x v="1"/>
    <s v="CA"/>
    <x v="1"/>
    <s v="&gt;256.0000"/>
    <x v="0"/>
    <n v="1"/>
    <s v="&lt;=0.1200"/>
    <s v="&lt;=0.5000"/>
    <s v="&lt;=2.0000"/>
    <s v="&lt;=0.2500"/>
    <s v="&lt;=2.0000"/>
    <s v="&lt;=1.0000"/>
    <s v="&lt;=0.5000"/>
  </r>
  <r>
    <x v="1"/>
    <s v="CA"/>
    <x v="2"/>
    <s v="&gt;256.0000"/>
    <x v="0"/>
    <n v="0.25"/>
    <s v="&lt;=0.1200"/>
    <s v="&lt;=0.5000"/>
    <s v="&lt;=2.0000"/>
    <s v="&lt;=0.2500"/>
    <s v="&lt;=2.0000"/>
    <s v="&lt;=1.0000"/>
    <s v="&lt;=0.5000"/>
  </r>
  <r>
    <x v="0"/>
    <s v="CA"/>
    <x v="1"/>
    <s v="&gt;256.0000"/>
    <x v="0"/>
    <n v="0.5"/>
    <s v="&lt;=0.1200"/>
    <s v="&lt;=0.5000"/>
    <s v="&lt;=2.0000"/>
    <s v="&lt;=0.2500"/>
    <s v="&lt;=2.0000"/>
    <s v="&lt;=1.0000"/>
    <s v="&lt;=0.5000"/>
  </r>
  <r>
    <x v="0"/>
    <s v="CA"/>
    <x v="2"/>
    <s v="&gt;256.0000"/>
    <x v="0"/>
    <n v="0.5"/>
    <n v="0.25"/>
    <s v="&lt;=0.5000"/>
    <s v="&lt;=2.0000"/>
    <s v="&lt;=0.2500"/>
    <s v="&lt;=2.0000"/>
    <s v="&lt;=1.0000"/>
    <s v="&lt;=0.5000"/>
  </r>
  <r>
    <x v="2"/>
    <s v="CA"/>
    <x v="1"/>
    <s v="&gt;256.0000"/>
    <x v="0"/>
    <n v="0.5"/>
    <s v="&lt;=0.1200"/>
    <s v="&lt;=0.5000"/>
    <s v="&lt;=2.0000"/>
    <s v="&lt;=0.2500"/>
    <s v="&lt;=2.0000"/>
    <s v="&lt;=1.0000"/>
    <s v="&lt;=0.5000"/>
  </r>
  <r>
    <x v="2"/>
    <s v="CA"/>
    <x v="2"/>
    <n v="128"/>
    <x v="0"/>
    <s v="&lt;=0.1200"/>
    <s v="&lt;=0.1200"/>
    <s v="&lt;=0.5000"/>
    <s v="&lt;=2.0000"/>
    <s v="&gt;4.0000"/>
    <s v="&lt;=2.0000"/>
    <s v="&lt;=1.0000"/>
    <s v="&lt;=0.5000"/>
  </r>
  <r>
    <x v="2"/>
    <s v="CA"/>
    <x v="0"/>
    <s v="&lt;=32.0000"/>
    <x v="1"/>
    <s v="&lt;=0.1200"/>
    <s v="&lt;=0.1200"/>
    <s v="&lt;=0.5000"/>
    <s v="&lt;=2.0000"/>
    <s v="&lt;=0.2500"/>
    <s v="&lt;=2.0000"/>
    <s v="&lt;=1.0000"/>
    <s v="&lt;=0.5000"/>
  </r>
  <r>
    <x v="2"/>
    <s v="CA"/>
    <x v="1"/>
    <s v="&gt;256.0000"/>
    <x v="0"/>
    <n v="0.25"/>
    <s v="&lt;=0.1200"/>
    <s v="&lt;=0.5000"/>
    <s v="&lt;=2.0000"/>
    <s v="&lt;=0.2500"/>
    <s v="&lt;=2.0000"/>
    <s v="&lt;=1.0000"/>
    <s v="&lt;=0.5000"/>
  </r>
  <r>
    <x v="2"/>
    <s v="CA"/>
    <x v="2"/>
    <s v="&gt;256.0000"/>
    <x v="0"/>
    <s v="&lt;=0.1200"/>
    <s v="&lt;=0.1200"/>
    <s v="&lt;=0.5000"/>
    <s v="&lt;=2.0000"/>
    <s v="&lt;=0.2500"/>
    <s v="&lt;=2.0000"/>
    <s v="&lt;=1.0000"/>
    <s v="&lt;=0.5000"/>
  </r>
  <r>
    <x v="2"/>
    <s v="CA"/>
    <x v="1"/>
    <s v="&gt;256.0000"/>
    <x v="0"/>
    <s v="&lt;=0.1200"/>
    <s v="&lt;=0.1200"/>
    <s v="&lt;=0.5000"/>
    <s v="&lt;=2.0000"/>
    <s v="&lt;=0.2500"/>
    <s v="&lt;=2.0000"/>
    <s v="&lt;=1.0000"/>
    <s v="&lt;=0.5000"/>
  </r>
  <r>
    <x v="2"/>
    <s v="CA"/>
    <x v="2"/>
    <s v="&gt;256.0000"/>
    <x v="0"/>
    <n v="0.25"/>
    <s v="&lt;=0.1200"/>
    <s v="&lt;=0.5000"/>
    <s v="&lt;=2.0000"/>
    <s v="&lt;=0.2500"/>
    <s v="&lt;=2.0000"/>
    <s v="&lt;=1.0000"/>
    <s v="&lt;=0.5000"/>
  </r>
  <r>
    <x v="1"/>
    <s v="CA"/>
    <x v="0"/>
    <s v="&gt;256.0000"/>
    <x v="0"/>
    <s v="&lt;=0.1200"/>
    <n v="0.25"/>
    <s v="&lt;=0.5000"/>
    <s v="&lt;=2.0000"/>
    <s v="&lt;=0.2500"/>
    <s v="&lt;=2.0000"/>
    <s v="&lt;=1.0000"/>
    <s v="&lt;=0.5000"/>
  </r>
  <r>
    <x v="1"/>
    <s v="CA"/>
    <x v="0"/>
    <s v="&gt;256.0000"/>
    <x v="0"/>
    <n v="0.25"/>
    <s v="&lt;=0.1200"/>
    <s v="&lt;=0.5000"/>
    <s v="&lt;=2.0000"/>
    <s v="&lt;=0.2500"/>
    <s v="&lt;=2.0000"/>
    <s v="&lt;=1.0000"/>
    <s v="&lt;=0.5000"/>
  </r>
  <r>
    <x v="1"/>
    <s v="CA"/>
    <x v="0"/>
    <s v="&lt;=32.0000"/>
    <x v="1"/>
    <s v="&lt;=0.1200"/>
    <s v="&lt;=0.1200"/>
    <n v="1"/>
    <s v="&lt;=2.0000"/>
    <n v="4"/>
    <s v="&lt;=2.0000"/>
    <s v="&lt;=1.0000"/>
    <s v="&lt;=0.5000"/>
  </r>
  <r>
    <x v="1"/>
    <s v="CA"/>
    <x v="0"/>
    <s v="&lt;=32.0000"/>
    <x v="1"/>
    <s v="&lt;=0.1200"/>
    <s v="&lt;=0.1200"/>
    <n v="1"/>
    <s v="&lt;=2.0000"/>
    <s v="&lt;=0.2500"/>
    <s v="&lt;=2.0000"/>
    <s v="&lt;=1.0000"/>
    <s v="&lt;=0.5000"/>
  </r>
  <r>
    <x v="0"/>
    <s v="CA"/>
    <x v="0"/>
    <s v="&lt;=32.0000"/>
    <x v="1"/>
    <s v="&lt;=0.1200"/>
    <s v="&lt;=0.1200"/>
    <s v="&lt;=0.5000"/>
    <s v="&lt;=2.0000"/>
    <s v="&gt;4.0000"/>
    <s v="&lt;=2.0000"/>
    <s v="&lt;=1.0000"/>
    <s v="&lt;=0.5000"/>
  </r>
  <r>
    <x v="0"/>
    <s v="CA"/>
    <x v="0"/>
    <s v="&lt;=32.0000"/>
    <x v="1"/>
    <s v="&lt;=0.1200"/>
    <s v="&lt;=0.1200"/>
    <s v="&lt;=0.5000"/>
    <s v="&lt;=2.0000"/>
    <n v="0.5"/>
    <s v="&lt;=2.0000"/>
    <s v="&lt;=1.0000"/>
    <s v="&lt;=0.5000"/>
  </r>
  <r>
    <x v="0"/>
    <s v="CA"/>
    <x v="0"/>
    <s v="&lt;=32.0000"/>
    <x v="1"/>
    <s v="&lt;=0.1200"/>
    <s v="&lt;=0.1200"/>
    <s v="&lt;=0.5000"/>
    <s v="&lt;=2.0000"/>
    <s v="&lt;=0.2500"/>
    <s v="&lt;=2.0000"/>
    <s v="&lt;=1.0000"/>
    <s v="&lt;=0.5000"/>
  </r>
  <r>
    <x v="1"/>
    <s v="CA"/>
    <x v="1"/>
    <s v="&gt;256.0000"/>
    <x v="0"/>
    <n v="0.25"/>
    <s v="&lt;=0.1200"/>
    <s v="&lt;=0.5000"/>
    <s v="&lt;=2.0000"/>
    <s v="&lt;=0.2500"/>
    <s v="&lt;=2.0000"/>
    <s v="&lt;=1.0000"/>
    <s v="&lt;=0.5000"/>
  </r>
  <r>
    <x v="1"/>
    <s v="CA"/>
    <x v="2"/>
    <s v="&gt;256.0000"/>
    <x v="0"/>
    <n v="0.25"/>
    <s v="&lt;=0.1200"/>
    <s v="&lt;=0.5000"/>
    <s v="&lt;=2.0000"/>
    <s v="&lt;=0.2500"/>
    <s v="&lt;=2.0000"/>
    <s v="&lt;=1.0000"/>
    <s v="&lt;=0.5000"/>
  </r>
  <r>
    <x v="2"/>
    <s v="WI"/>
    <x v="0"/>
    <s v="&gt;256.0000"/>
    <x v="3"/>
    <s v="&lt;=0.1200"/>
    <s v="&lt;=0.1200"/>
    <n v="1"/>
    <s v="&lt;=2.0000"/>
    <s v="&lt;=0.2500"/>
    <s v="&lt;=2.0000"/>
    <s v="&lt;=1.0000"/>
    <s v="&lt;=0.5000"/>
  </r>
  <r>
    <x v="0"/>
    <s v="WI"/>
    <x v="0"/>
    <n v="128"/>
    <x v="3"/>
    <n v="8"/>
    <n v="2"/>
    <s v="&lt;=0.5000"/>
    <s v="&lt;=2.0000"/>
    <n v="0.5"/>
    <s v="&lt;=2.0000"/>
    <s v="&lt;=1.0000"/>
    <s v="&lt;=0.5000"/>
  </r>
  <r>
    <x v="1"/>
    <s v="WI"/>
    <x v="1"/>
    <s v="&lt;=32.0000"/>
    <x v="1"/>
    <s v="&lt;=0.1200"/>
    <s v="&lt;=0.1200"/>
    <s v="&lt;=0.5000"/>
    <s v="&lt;=2.0000"/>
    <s v="&lt;=0.2500"/>
    <s v="&lt;=2.0000"/>
    <s v="&lt;=1.0000"/>
    <s v="&lt;=0.5000"/>
  </r>
  <r>
    <x v="1"/>
    <s v="WI"/>
    <x v="2"/>
    <s v="&lt;=32.0000"/>
    <x v="1"/>
    <s v="&lt;=0.1200"/>
    <s v="&lt;=0.1200"/>
    <s v="&lt;=0.5000"/>
    <s v="&lt;=2.0000"/>
    <s v="&lt;=0.2500"/>
    <s v="&lt;=2.0000"/>
    <s v="&lt;=1.0000"/>
    <s v="&lt;=0.5000"/>
  </r>
  <r>
    <x v="1"/>
    <s v="WI"/>
    <x v="0"/>
    <s v="&lt;=32.0000"/>
    <x v="1"/>
    <s v="&lt;=0.1200"/>
    <s v="&lt;=0.1200"/>
    <s v="&lt;=0.5000"/>
    <s v="&lt;=2.0000"/>
    <s v="&lt;=0.2500"/>
    <s v="&lt;=2.0000"/>
    <s v="&lt;=1.0000"/>
    <s v="&lt;=0.5000"/>
  </r>
  <r>
    <x v="1"/>
    <s v="WI"/>
    <x v="0"/>
    <s v="&lt;=32.0000"/>
    <x v="1"/>
    <s v="&lt;=0.1200"/>
    <s v="&lt;=0.1200"/>
    <s v="&lt;=0.5000"/>
    <s v="&lt;=2.0000"/>
    <s v="&lt;=0.2500"/>
    <s v="&lt;=2.0000"/>
    <s v="&lt;=1.0000"/>
    <s v="&lt;=0.5000"/>
  </r>
  <r>
    <x v="1"/>
    <s v="WI"/>
    <x v="0"/>
    <n v="256"/>
    <x v="1"/>
    <s v="&lt;=0.1200"/>
    <s v="&lt;=0.1200"/>
    <s v="&lt;=0.5000"/>
    <s v="&lt;=2.0000"/>
    <s v="&lt;=0.2500"/>
    <s v="&lt;=2.0000"/>
    <s v="&lt;=1.0000"/>
    <s v="&lt;=0.5000"/>
  </r>
  <r>
    <x v="1"/>
    <s v="WI"/>
    <x v="1"/>
    <s v="&lt;=32.0000"/>
    <x v="1"/>
    <s v="&lt;=0.1200"/>
    <s v="&lt;=0.1200"/>
    <s v="&lt;=0.5000"/>
    <s v="&lt;=2.0000"/>
    <s v="&lt;=0.2500"/>
    <s v="&lt;=2.0000"/>
    <s v="&lt;=1.0000"/>
    <s v="&lt;=0.5000"/>
  </r>
  <r>
    <x v="1"/>
    <s v="WI"/>
    <x v="2"/>
    <s v="&gt;256.0000"/>
    <x v="1"/>
    <s v="&lt;=0.1200"/>
    <s v="&lt;=0.1200"/>
    <s v="&lt;=0.5000"/>
    <s v="&lt;=2.0000"/>
    <s v="&lt;=0.2500"/>
    <s v="&lt;=2.0000"/>
    <s v="&lt;=1.0000"/>
    <s v="&lt;=0.5000"/>
  </r>
  <r>
    <x v="2"/>
    <s v="CA"/>
    <x v="0"/>
    <s v="&lt;=32.0000"/>
    <x v="1"/>
    <s v="&lt;=0.1200"/>
    <s v="&lt;=0.1200"/>
    <s v="&lt;=0.5000"/>
    <s v="&lt;=2.0000"/>
    <n v="4"/>
    <s v="&lt;=2.0000"/>
    <s v="&lt;=1.0000"/>
    <s v="&lt;=0.5000"/>
  </r>
  <r>
    <x v="1"/>
    <s v="WI"/>
    <x v="1"/>
    <n v="256"/>
    <x v="1"/>
    <s v="&lt;=0.1200"/>
    <s v="&lt;=0.1200"/>
    <s v="&lt;=0.5000"/>
    <s v="&lt;=2.0000"/>
    <s v="&lt;=0.2500"/>
    <s v="&lt;=2.0000"/>
    <s v="&lt;=1.0000"/>
    <s v="&lt;=0.5000"/>
  </r>
  <r>
    <x v="1"/>
    <s v="WI"/>
    <x v="2"/>
    <s v="&lt;=32.0000"/>
    <x v="3"/>
    <s v="&lt;=0.1200"/>
    <s v="&lt;=0.1200"/>
    <n v="1"/>
    <s v="&lt;=2.0000"/>
    <s v="&gt;4.0000"/>
    <s v="&lt;=2.0000"/>
    <s v="&lt;=1.0000"/>
    <s v="&gt;4.0000"/>
  </r>
  <r>
    <x v="0"/>
    <s v="CA"/>
    <x v="0"/>
    <s v="&lt;=32.0000"/>
    <x v="1"/>
    <s v="&lt;=0.1200"/>
    <s v="&lt;=0.1200"/>
    <s v="&lt;=0.5000"/>
    <s v="&lt;=2.0000"/>
    <s v="&lt;=0.2500"/>
    <s v="&lt;=2.0000"/>
    <s v="&lt;=1.0000"/>
    <s v="&lt;=0.5000"/>
  </r>
  <r>
    <x v="2"/>
    <s v="CA"/>
    <x v="0"/>
    <s v="&gt;256.0000"/>
    <x v="1"/>
    <s v="&lt;=0.1200"/>
    <s v="&lt;=0.1200"/>
    <s v="&lt;=0.5000"/>
    <s v="&lt;=2.0000"/>
    <s v="&lt;=0.2500"/>
    <s v="&lt;=2.0000"/>
    <s v="&lt;=1.0000"/>
    <s v="&lt;=0.5000"/>
  </r>
  <r>
    <x v="2"/>
    <s v="CA"/>
    <x v="1"/>
    <s v="&lt;=32.0000"/>
    <x v="3"/>
    <s v="&lt;=0.1200"/>
    <s v="&lt;=0.1200"/>
    <s v="&lt;=0.5000"/>
    <s v="&lt;=2.0000"/>
    <s v="&gt;4.0000"/>
    <s v="&lt;=2.0000"/>
    <s v="&lt;=1.0000"/>
    <s v="&gt;4.0000"/>
  </r>
  <r>
    <x v="2"/>
    <s v="CA"/>
    <x v="2"/>
    <n v="64"/>
    <x v="1"/>
    <s v="&lt;=0.1200"/>
    <s v="&lt;=0.1200"/>
    <s v="&lt;=0.5000"/>
    <s v="&lt;=2.0000"/>
    <s v="&lt;=0.2500"/>
    <s v="&lt;=2.0000"/>
    <s v="&lt;=1.0000"/>
    <n v="2"/>
  </r>
  <r>
    <x v="1"/>
    <s v="CA"/>
    <x v="1"/>
    <s v="&gt;256.0000"/>
    <x v="0"/>
    <n v="0.5"/>
    <s v="&lt;=0.1200"/>
    <s v="&lt;=0.5000"/>
    <s v="&lt;=2.0000"/>
    <s v="&lt;=0.2500"/>
    <s v="&lt;=2.0000"/>
    <s v="&lt;=1.0000"/>
    <s v="&lt;=0.5000"/>
  </r>
  <r>
    <x v="1"/>
    <s v="CA"/>
    <x v="2"/>
    <s v="&gt;256.0000"/>
    <x v="0"/>
    <n v="0.25"/>
    <s v="&lt;=0.1200"/>
    <s v="&lt;=0.5000"/>
    <s v="&lt;=2.0000"/>
    <s v="&lt;=0.2500"/>
    <s v="&lt;=2.0000"/>
    <s v="&lt;=1.0000"/>
    <s v="&lt;=0.5000"/>
  </r>
  <r>
    <x v="2"/>
    <s v="CA"/>
    <x v="0"/>
    <s v="&gt;256.0000"/>
    <x v="1"/>
    <s v="&lt;=0.1200"/>
    <s v="&lt;=0.1200"/>
    <s v="&lt;=0.5000"/>
    <s v="&lt;=2.0000"/>
    <s v="&lt;=0.2500"/>
    <s v="&lt;=2.0000"/>
    <s v="&lt;=1.0000"/>
    <s v="&lt;=0.5000"/>
  </r>
  <r>
    <x v="0"/>
    <s v="CA"/>
    <x v="0"/>
    <s v="&lt;=32.0000"/>
    <x v="1"/>
    <s v="&lt;=0.1200"/>
    <s v="&lt;=0.1200"/>
    <s v="&lt;=0.5000"/>
    <s v="&lt;=2.0000"/>
    <s v="&lt;=0.2500"/>
    <s v="&lt;=2.0000"/>
    <s v="&lt;=1.0000"/>
    <s v="&lt;=0.5000"/>
  </r>
  <r>
    <x v="0"/>
    <s v="CA"/>
    <x v="0"/>
    <n v="256"/>
    <x v="1"/>
    <s v="&lt;=0.1200"/>
    <s v="&lt;=0.1200"/>
    <s v="&lt;=0.5000"/>
    <s v="&lt;=2.0000"/>
    <s v="&lt;=0.2500"/>
    <s v="&lt;=2.0000"/>
    <s v="&lt;=1.0000"/>
    <s v="&lt;=0.5000"/>
  </r>
  <r>
    <x v="0"/>
    <s v="CA"/>
    <x v="0"/>
    <s v="&gt;256.0000"/>
    <x v="0"/>
    <s v="&lt;=0.1200"/>
    <s v="&lt;=0.1200"/>
    <s v="&lt;=0.5000"/>
    <s v="&lt;=2.0000"/>
    <s v="&lt;=0.2500"/>
    <s v="&lt;=2.0000"/>
    <s v="&lt;=1.0000"/>
    <s v="&lt;=0.5000"/>
  </r>
  <r>
    <x v="0"/>
    <s v="IA"/>
    <x v="0"/>
    <s v="&lt;=32.0000"/>
    <x v="1"/>
    <s v="&lt;=0.1200"/>
    <s v="&lt;=0.1200"/>
    <n v="1"/>
    <s v="&lt;=2.0000"/>
    <s v="&lt;=0.2500"/>
    <s v="&lt;=2.0000"/>
    <s v="&lt;=1.0000"/>
    <s v="&lt;=0.5000"/>
  </r>
  <r>
    <x v="0"/>
    <s v="WI"/>
    <x v="1"/>
    <s v="&gt;256.0000"/>
    <x v="1"/>
    <s v="&lt;=0.1200"/>
    <s v="&lt;=0.1200"/>
    <n v="1"/>
    <s v="&lt;=2.0000"/>
    <s v="&lt;=0.2500"/>
    <s v="&lt;=2.0000"/>
    <s v="&lt;=1.0000"/>
    <s v="&lt;=0.5000"/>
  </r>
  <r>
    <x v="0"/>
    <s v="WI"/>
    <x v="2"/>
    <s v="&gt;256.0000"/>
    <x v="1"/>
    <s v="&lt;=0.1200"/>
    <s v="&lt;=0.1200"/>
    <n v="1"/>
    <s v="&lt;=2.0000"/>
    <s v="&lt;=0.2500"/>
    <s v="&lt;=2.0000"/>
    <s v="&lt;=1.0000"/>
    <s v="&lt;=0.5000"/>
  </r>
  <r>
    <x v="0"/>
    <s v="WI"/>
    <x v="0"/>
    <s v="&gt;256.0000"/>
    <x v="1"/>
    <s v="&lt;=0.1200"/>
    <s v="&lt;=0.1200"/>
    <s v="&lt;=0.5000"/>
    <s v="&lt;=2.0000"/>
    <s v="&lt;=0.2500"/>
    <s v="&lt;=2.0000"/>
    <s v="&lt;=1.0000"/>
    <s v="&lt;=0.5000"/>
  </r>
  <r>
    <x v="1"/>
    <s v="WI"/>
    <x v="0"/>
    <s v="&lt;=32.0000"/>
    <x v="1"/>
    <s v="&lt;=0.1200"/>
    <s v="&lt;=0.1200"/>
    <s v="&lt;=0.5000"/>
    <s v="&lt;=2.0000"/>
    <s v="&lt;=0.2500"/>
    <s v="&lt;=2.0000"/>
    <s v="&lt;=1.0000"/>
    <s v="&lt;=0.5000"/>
  </r>
  <r>
    <x v="1"/>
    <s v="WI"/>
    <x v="0"/>
    <s v="&lt;=32.0000"/>
    <x v="1"/>
    <n v="2"/>
    <n v="0.25"/>
    <s v="&lt;=0.5000"/>
    <s v="&lt;=2.0000"/>
    <n v="0.5"/>
    <s v="&lt;=2.0000"/>
    <s v="&lt;=1.0000"/>
    <s v="&lt;=0.5000"/>
  </r>
  <r>
    <x v="1"/>
    <s v="WI"/>
    <x v="1"/>
    <s v="&gt;256.0000"/>
    <x v="1"/>
    <s v="&lt;=0.1200"/>
    <s v="&lt;=0.1200"/>
    <s v="&lt;=0.5000"/>
    <s v="&lt;=2.0000"/>
    <s v="&gt;4.0000"/>
    <s v="&lt;=2.0000"/>
    <s v="&lt;=1.0000"/>
    <s v="&lt;=0.5000"/>
  </r>
  <r>
    <x v="1"/>
    <s v="WI"/>
    <x v="2"/>
    <s v="&lt;=32.0000"/>
    <x v="1"/>
    <s v="&lt;=0.1200"/>
    <s v="&lt;=0.1200"/>
    <s v="&lt;=0.5000"/>
    <s v="&lt;=2.0000"/>
    <s v="&gt;4.0000"/>
    <s v="&lt;=2.0000"/>
    <s v="&lt;=1.0000"/>
    <s v="&lt;=0.5000"/>
  </r>
  <r>
    <x v="1"/>
    <s v="WI"/>
    <x v="1"/>
    <s v="&lt;=32.0000"/>
    <x v="1"/>
    <s v="&lt;=0.1200"/>
    <s v="&lt;=0.1200"/>
    <s v="&lt;=0.5000"/>
    <s v="&lt;=2.0000"/>
    <s v="&lt;=0.2500"/>
    <s v="&lt;=2.0000"/>
    <s v="&lt;=1.0000"/>
    <s v="&lt;=0.5000"/>
  </r>
  <r>
    <x v="1"/>
    <s v="WI"/>
    <x v="2"/>
    <s v="&gt;256.0000"/>
    <x v="1"/>
    <s v="&lt;=0.1200"/>
    <s v="&lt;=0.1200"/>
    <s v="&lt;=0.5000"/>
    <s v="&lt;=2.0000"/>
    <s v="&lt;=0.2500"/>
    <s v="&lt;=2.0000"/>
    <s v="&lt;=1.0000"/>
    <s v="&lt;=0.5000"/>
  </r>
  <r>
    <x v="2"/>
    <s v="IA"/>
    <x v="0"/>
    <s v="&lt;=32.0000"/>
    <x v="1"/>
    <n v="1"/>
    <n v="0.25"/>
    <s v="&lt;=0.5000"/>
    <s v="&lt;=2.0000"/>
    <s v="&lt;=0.2500"/>
    <s v="&lt;=2.0000"/>
    <s v="&lt;=1.0000"/>
    <s v="&lt;=0.5000"/>
  </r>
  <r>
    <x v="2"/>
    <s v="IA"/>
    <x v="0"/>
    <s v="&lt;=32.0000"/>
    <x v="3"/>
    <s v="&lt;=0.1200"/>
    <s v="&lt;=0.1200"/>
    <n v="1"/>
    <s v="&lt;=2.0000"/>
    <s v="&lt;=0.2500"/>
    <s v="&lt;=2.0000"/>
    <s v="&lt;=1.0000"/>
    <s v="&lt;=0.5000"/>
  </r>
  <r>
    <x v="1"/>
    <s v="IA"/>
    <x v="1"/>
    <s v="&gt;256.0000"/>
    <x v="0"/>
    <s v="&lt;=0.1200"/>
    <s v="&lt;=0.1200"/>
    <s v="&lt;=0.5000"/>
    <s v="&lt;=2.0000"/>
    <s v="&lt;=0.2500"/>
    <s v="&lt;=2.0000"/>
    <s v="&lt;=1.0000"/>
    <s v="&lt;=0.5000"/>
  </r>
  <r>
    <x v="1"/>
    <s v="IA"/>
    <x v="2"/>
    <s v="&lt;=32.0000"/>
    <x v="1"/>
    <s v="&lt;=0.1200"/>
    <s v="&lt;=0.1200"/>
    <s v="&lt;=0.5000"/>
    <s v="&lt;=2.0000"/>
    <s v="&lt;=0.2500"/>
    <s v="&lt;=2.0000"/>
    <s v="&lt;=1.0000"/>
    <s v="&lt;=0.5000"/>
  </r>
  <r>
    <x v="1"/>
    <s v="IA"/>
    <x v="0"/>
    <s v="&gt;256.0000"/>
    <x v="1"/>
    <s v="&lt;=0.1200"/>
    <s v="&lt;=0.1200"/>
    <n v="1"/>
    <s v="&lt;=2.0000"/>
    <s v="&lt;=0.2500"/>
    <s v="&lt;=2.0000"/>
    <s v="&lt;=1.0000"/>
    <s v="&lt;=0.5000"/>
  </r>
  <r>
    <x v="2"/>
    <s v="CA"/>
    <x v="0"/>
    <s v="&lt;=32.0000"/>
    <x v="1"/>
    <s v="&lt;=0.1200"/>
    <s v="&lt;=0.1200"/>
    <s v="&lt;=0.5000"/>
    <s v="&lt;=2.0000"/>
    <n v="4"/>
    <s v="&lt;=2.0000"/>
    <s v="&lt;=1.0000"/>
    <s v="&lt;=0.5000"/>
  </r>
  <r>
    <x v="0"/>
    <s v="IA"/>
    <x v="0"/>
    <n v="256"/>
    <x v="1"/>
    <s v="&lt;=0.1200"/>
    <n v="0.5"/>
    <n v="1"/>
    <s v="&lt;=2.0000"/>
    <n v="0.5"/>
    <s v="&lt;=2.0000"/>
    <s v="&lt;=1.0000"/>
    <s v="&lt;=0.5000"/>
  </r>
  <r>
    <x v="3"/>
    <m/>
    <x v="4"/>
    <m/>
    <x v="5"/>
    <m/>
    <m/>
    <m/>
    <m/>
    <m/>
    <m/>
    <m/>
    <m/>
  </r>
  <r>
    <x v="3"/>
    <m/>
    <x v="4"/>
    <m/>
    <x v="5"/>
    <m/>
    <m/>
    <m/>
    <m/>
    <m/>
    <m/>
    <m/>
    <m/>
  </r>
  <r>
    <x v="3"/>
    <m/>
    <x v="4"/>
    <m/>
    <x v="5"/>
    <m/>
    <m/>
    <m/>
    <m/>
    <m/>
    <m/>
    <m/>
    <m/>
  </r>
  <r>
    <x v="3"/>
    <m/>
    <x v="4"/>
    <m/>
    <x v="5"/>
    <m/>
    <m/>
    <m/>
    <m/>
    <m/>
    <m/>
    <m/>
    <m/>
  </r>
  <r>
    <x v="3"/>
    <m/>
    <x v="4"/>
    <m/>
    <x v="5"/>
    <m/>
    <m/>
    <m/>
    <m/>
    <m/>
    <m/>
    <m/>
    <m/>
  </r>
  <r>
    <x v="3"/>
    <m/>
    <x v="4"/>
    <m/>
    <x v="5"/>
    <s v="Sum of genes"/>
    <m/>
    <m/>
    <m/>
    <m/>
    <m/>
    <m/>
    <m/>
  </r>
  <r>
    <x v="3"/>
    <m/>
    <x v="4"/>
    <m/>
    <x v="5"/>
    <m/>
    <m/>
    <m/>
    <m/>
    <m/>
    <m/>
    <m/>
    <m/>
  </r>
  <r>
    <x v="3"/>
    <m/>
    <x v="4"/>
    <m/>
    <x v="5"/>
    <m/>
    <m/>
    <m/>
    <m/>
    <m/>
    <m/>
    <m/>
    <m/>
  </r>
</pivotCacheRecords>
</file>

<file path=xl/pivotCache/pivotCacheRecords2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1">
  <r>
    <x v="0"/>
    <s v="CA"/>
    <x v="0"/>
    <x v="0"/>
  </r>
  <r>
    <x v="0"/>
    <s v="CA"/>
    <x v="1"/>
    <x v="1"/>
  </r>
  <r>
    <x v="0"/>
    <s v="CA"/>
    <x v="2"/>
    <x v="0"/>
  </r>
  <r>
    <x v="1"/>
    <s v="CA"/>
    <x v="3"/>
    <x v="0"/>
  </r>
  <r>
    <x v="1"/>
    <s v="CA"/>
    <x v="0"/>
    <x v="0"/>
  </r>
  <r>
    <x v="2"/>
    <s v="CA"/>
    <x v="0"/>
    <x v="2"/>
  </r>
  <r>
    <x v="2"/>
    <s v="CA"/>
    <x v="0"/>
    <x v="2"/>
  </r>
  <r>
    <x v="2"/>
    <s v="IA"/>
    <x v="0"/>
    <x v="3"/>
  </r>
  <r>
    <x v="2"/>
    <s v="IA"/>
    <x v="0"/>
    <x v="2"/>
  </r>
  <r>
    <x v="2"/>
    <s v="CA"/>
    <x v="0"/>
    <x v="2"/>
  </r>
  <r>
    <x v="2"/>
    <s v="CA"/>
    <x v="0"/>
    <x v="2"/>
  </r>
  <r>
    <x v="1"/>
    <s v="CA"/>
    <x v="1"/>
    <x v="0"/>
  </r>
  <r>
    <x v="1"/>
    <s v="CA"/>
    <x v="2"/>
    <x v="0"/>
  </r>
  <r>
    <x v="1"/>
    <s v="IA"/>
    <x v="0"/>
    <x v="0"/>
  </r>
  <r>
    <x v="2"/>
    <s v="WI"/>
    <x v="0"/>
    <x v="0"/>
  </r>
  <r>
    <x v="2"/>
    <s v="WI"/>
    <x v="0"/>
    <x v="0"/>
  </r>
  <r>
    <x v="0"/>
    <s v="WI"/>
    <x v="0"/>
    <x v="0"/>
  </r>
  <r>
    <x v="1"/>
    <s v="WI"/>
    <x v="0"/>
    <x v="0"/>
  </r>
  <r>
    <x v="1"/>
    <s v="WI"/>
    <x v="0"/>
    <x v="0"/>
  </r>
  <r>
    <x v="1"/>
    <s v="WI"/>
    <x v="0"/>
    <x v="0"/>
  </r>
  <r>
    <x v="1"/>
    <s v="WI"/>
    <x v="0"/>
    <x v="2"/>
  </r>
  <r>
    <x v="2"/>
    <s v="WI"/>
    <x v="0"/>
    <x v="0"/>
  </r>
  <r>
    <x v="0"/>
    <s v="IA"/>
    <x v="0"/>
    <x v="2"/>
  </r>
  <r>
    <x v="2"/>
    <s v="WI"/>
    <x v="0"/>
    <x v="2"/>
  </r>
  <r>
    <x v="0"/>
    <s v="IA"/>
    <x v="0"/>
    <x v="0"/>
  </r>
  <r>
    <x v="0"/>
    <s v="IA"/>
    <x v="0"/>
    <x v="2"/>
  </r>
  <r>
    <x v="2"/>
    <s v="IA"/>
    <x v="1"/>
    <x v="2"/>
  </r>
  <r>
    <x v="2"/>
    <s v="IA"/>
    <x v="2"/>
    <x v="0"/>
  </r>
  <r>
    <x v="0"/>
    <s v="IA"/>
    <x v="0"/>
    <x v="0"/>
  </r>
  <r>
    <x v="0"/>
    <s v="IA"/>
    <x v="0"/>
    <x v="0"/>
  </r>
  <r>
    <x v="2"/>
    <s v="IA"/>
    <x v="0"/>
    <x v="0"/>
  </r>
  <r>
    <x v="0"/>
    <s v="CA"/>
    <x v="0"/>
    <x v="2"/>
  </r>
  <r>
    <x v="2"/>
    <s v="IA"/>
    <x v="0"/>
    <x v="0"/>
  </r>
  <r>
    <x v="0"/>
    <s v="CA"/>
    <x v="1"/>
    <x v="0"/>
  </r>
  <r>
    <x v="0"/>
    <s v="CA"/>
    <x v="2"/>
    <x v="0"/>
  </r>
  <r>
    <x v="1"/>
    <s v="IA"/>
    <x v="0"/>
    <x v="2"/>
  </r>
  <r>
    <x v="2"/>
    <s v="CA"/>
    <x v="0"/>
    <x v="0"/>
  </r>
  <r>
    <x v="1"/>
    <s v="IA"/>
    <x v="0"/>
    <x v="2"/>
  </r>
  <r>
    <x v="1"/>
    <s v="IA"/>
    <x v="0"/>
    <x v="2"/>
  </r>
  <r>
    <x v="0"/>
    <s v="CA"/>
    <x v="0"/>
    <x v="2"/>
  </r>
  <r>
    <x v="2"/>
    <s v="IA"/>
    <x v="0"/>
    <x v="0"/>
  </r>
  <r>
    <x v="2"/>
    <s v="IA"/>
    <x v="0"/>
    <x v="2"/>
  </r>
  <r>
    <x v="0"/>
    <s v="IA"/>
    <x v="0"/>
    <x v="0"/>
  </r>
  <r>
    <x v="0"/>
    <s v="IA"/>
    <x v="0"/>
    <x v="2"/>
  </r>
  <r>
    <x v="0"/>
    <s v="IA"/>
    <x v="4"/>
    <x v="0"/>
  </r>
  <r>
    <x v="0"/>
    <s v="IA"/>
    <x v="0"/>
    <x v="3"/>
  </r>
  <r>
    <x v="2"/>
    <s v="IA"/>
    <x v="1"/>
    <x v="0"/>
  </r>
  <r>
    <x v="2"/>
    <s v="IA"/>
    <x v="2"/>
    <x v="2"/>
  </r>
  <r>
    <x v="2"/>
    <s v="IA"/>
    <x v="4"/>
    <x v="0"/>
  </r>
  <r>
    <x v="1"/>
    <s v="IA"/>
    <x v="1"/>
    <x v="4"/>
  </r>
  <r>
    <x v="1"/>
    <s v="IA"/>
    <x v="2"/>
    <x v="1"/>
  </r>
  <r>
    <x v="1"/>
    <s v="IA"/>
    <x v="1"/>
    <x v="0"/>
  </r>
  <r>
    <x v="1"/>
    <s v="IA"/>
    <x v="2"/>
    <x v="0"/>
  </r>
  <r>
    <x v="1"/>
    <s v="CA"/>
    <x v="1"/>
    <x v="0"/>
  </r>
  <r>
    <x v="1"/>
    <s v="CA"/>
    <x v="2"/>
    <x v="0"/>
  </r>
  <r>
    <x v="2"/>
    <s v="IA"/>
    <x v="0"/>
    <x v="0"/>
  </r>
  <r>
    <x v="2"/>
    <s v="IA"/>
    <x v="0"/>
    <x v="2"/>
  </r>
  <r>
    <x v="1"/>
    <s v="IA"/>
    <x v="0"/>
    <x v="0"/>
  </r>
  <r>
    <x v="0"/>
    <s v="CA"/>
    <x v="1"/>
    <x v="0"/>
  </r>
  <r>
    <x v="0"/>
    <s v="CA"/>
    <x v="2"/>
    <x v="0"/>
  </r>
  <r>
    <x v="1"/>
    <s v="IA"/>
    <x v="0"/>
    <x v="2"/>
  </r>
  <r>
    <x v="1"/>
    <s v="IA"/>
    <x v="0"/>
    <x v="2"/>
  </r>
  <r>
    <x v="2"/>
    <s v="CA"/>
    <x v="0"/>
    <x v="2"/>
  </r>
  <r>
    <x v="0"/>
    <s v="IA"/>
    <x v="0"/>
    <x v="4"/>
  </r>
  <r>
    <x v="1"/>
    <s v="IA"/>
    <x v="1"/>
    <x v="2"/>
  </r>
  <r>
    <x v="1"/>
    <s v="IA"/>
    <x v="2"/>
    <x v="0"/>
  </r>
  <r>
    <x v="1"/>
    <s v="IA"/>
    <x v="1"/>
    <x v="1"/>
  </r>
  <r>
    <x v="1"/>
    <s v="IA"/>
    <x v="2"/>
    <x v="0"/>
  </r>
  <r>
    <x v="1"/>
    <s v="CA"/>
    <x v="1"/>
    <x v="0"/>
  </r>
  <r>
    <x v="1"/>
    <s v="CA"/>
    <x v="2"/>
    <x v="0"/>
  </r>
  <r>
    <x v="1"/>
    <s v="IA"/>
    <x v="0"/>
    <x v="0"/>
  </r>
  <r>
    <x v="2"/>
    <s v="CA"/>
    <x v="1"/>
    <x v="0"/>
  </r>
  <r>
    <x v="2"/>
    <s v="CA"/>
    <x v="2"/>
    <x v="0"/>
  </r>
  <r>
    <x v="2"/>
    <s v="CA"/>
    <x v="1"/>
    <x v="0"/>
  </r>
  <r>
    <x v="2"/>
    <s v="CA"/>
    <x v="2"/>
    <x v="0"/>
  </r>
  <r>
    <x v="2"/>
    <s v="CA"/>
    <x v="1"/>
    <x v="4"/>
  </r>
  <r>
    <x v="2"/>
    <s v="CA"/>
    <x v="2"/>
    <x v="0"/>
  </r>
  <r>
    <x v="1"/>
    <s v="WI"/>
    <x v="0"/>
    <x v="0"/>
  </r>
  <r>
    <x v="1"/>
    <s v="IA"/>
    <x v="0"/>
    <x v="1"/>
  </r>
  <r>
    <x v="1"/>
    <s v="WI"/>
    <x v="0"/>
    <x v="2"/>
  </r>
  <r>
    <x v="1"/>
    <s v="WI"/>
    <x v="0"/>
    <x v="0"/>
  </r>
  <r>
    <x v="1"/>
    <s v="WI"/>
    <x v="0"/>
    <x v="2"/>
  </r>
  <r>
    <x v="1"/>
    <s v="WI"/>
    <x v="0"/>
    <x v="0"/>
  </r>
  <r>
    <x v="0"/>
    <s v="WI"/>
    <x v="0"/>
    <x v="0"/>
  </r>
  <r>
    <x v="0"/>
    <s v="WI"/>
    <x v="0"/>
    <x v="0"/>
  </r>
  <r>
    <x v="0"/>
    <s v="CA"/>
    <x v="0"/>
    <x v="2"/>
  </r>
  <r>
    <x v="2"/>
    <s v="WI"/>
    <x v="0"/>
    <x v="0"/>
  </r>
  <r>
    <x v="0"/>
    <s v="WI"/>
    <x v="0"/>
    <x v="2"/>
  </r>
  <r>
    <x v="0"/>
    <s v="WI"/>
    <x v="0"/>
    <x v="2"/>
  </r>
  <r>
    <x v="2"/>
    <s v="WI"/>
    <x v="0"/>
    <x v="2"/>
  </r>
  <r>
    <x v="2"/>
    <s v="WI"/>
    <x v="0"/>
    <x v="2"/>
  </r>
  <r>
    <x v="2"/>
    <s v="WI"/>
    <x v="0"/>
    <x v="2"/>
  </r>
  <r>
    <x v="1"/>
    <s v="CA"/>
    <x v="1"/>
    <x v="0"/>
  </r>
  <r>
    <x v="1"/>
    <s v="CA"/>
    <x v="2"/>
    <x v="0"/>
  </r>
  <r>
    <x v="1"/>
    <s v="IA"/>
    <x v="0"/>
    <x v="4"/>
  </r>
  <r>
    <x v="2"/>
    <s v="CA"/>
    <x v="0"/>
    <x v="0"/>
  </r>
  <r>
    <x v="2"/>
    <s v="CA"/>
    <x v="0"/>
    <x v="1"/>
  </r>
  <r>
    <x v="2"/>
    <s v="CA"/>
    <x v="1"/>
    <x v="0"/>
  </r>
  <r>
    <x v="2"/>
    <s v="CA"/>
    <x v="2"/>
    <x v="1"/>
  </r>
  <r>
    <x v="2"/>
    <s v="CA"/>
    <x v="1"/>
    <x v="0"/>
  </r>
  <r>
    <x v="2"/>
    <s v="CA"/>
    <x v="2"/>
    <x v="1"/>
  </r>
  <r>
    <x v="1"/>
    <s v="CA"/>
    <x v="1"/>
    <x v="0"/>
  </r>
  <r>
    <x v="1"/>
    <s v="CA"/>
    <x v="2"/>
    <x v="0"/>
  </r>
  <r>
    <x v="2"/>
    <s v="CA"/>
    <x v="0"/>
    <x v="2"/>
  </r>
  <r>
    <x v="0"/>
    <s v="CA"/>
    <x v="0"/>
    <x v="2"/>
  </r>
  <r>
    <x v="1"/>
    <s v="CA"/>
    <x v="0"/>
    <x v="0"/>
  </r>
  <r>
    <x v="0"/>
    <s v="CA"/>
    <x v="1"/>
    <x v="4"/>
  </r>
  <r>
    <x v="0"/>
    <s v="CA"/>
    <x v="2"/>
    <x v="4"/>
  </r>
  <r>
    <x v="1"/>
    <s v="CA"/>
    <x v="1"/>
    <x v="3"/>
  </r>
  <r>
    <x v="1"/>
    <s v="CA"/>
    <x v="2"/>
    <x v="0"/>
  </r>
  <r>
    <x v="1"/>
    <s v="CA"/>
    <x v="0"/>
    <x v="0"/>
  </r>
  <r>
    <x v="0"/>
    <s v="CA"/>
    <x v="1"/>
    <x v="0"/>
  </r>
  <r>
    <x v="0"/>
    <s v="CA"/>
    <x v="2"/>
    <x v="0"/>
  </r>
  <r>
    <x v="2"/>
    <s v="CA"/>
    <x v="1"/>
    <x v="0"/>
  </r>
  <r>
    <x v="2"/>
    <s v="CA"/>
    <x v="2"/>
    <x v="0"/>
  </r>
  <r>
    <x v="0"/>
    <s v="CA"/>
    <x v="0"/>
    <x v="2"/>
  </r>
  <r>
    <x v="0"/>
    <s v="CA"/>
    <x v="0"/>
    <x v="3"/>
  </r>
  <r>
    <x v="2"/>
    <s v="CA"/>
    <x v="1"/>
    <x v="4"/>
  </r>
  <r>
    <x v="2"/>
    <s v="CA"/>
    <x v="2"/>
    <x v="0"/>
  </r>
  <r>
    <x v="2"/>
    <s v="CA"/>
    <x v="1"/>
    <x v="0"/>
  </r>
  <r>
    <x v="2"/>
    <s v="CA"/>
    <x v="2"/>
    <x v="0"/>
  </r>
  <r>
    <x v="0"/>
    <s v="CA"/>
    <x v="0"/>
    <x v="0"/>
  </r>
  <r>
    <x v="0"/>
    <s v="CA"/>
    <x v="1"/>
    <x v="0"/>
  </r>
  <r>
    <x v="0"/>
    <s v="CA"/>
    <x v="2"/>
    <x v="0"/>
  </r>
  <r>
    <x v="1"/>
    <s v="CA"/>
    <x v="1"/>
    <x v="2"/>
  </r>
  <r>
    <x v="1"/>
    <s v="CA"/>
    <x v="2"/>
    <x v="2"/>
  </r>
  <r>
    <x v="2"/>
    <s v="CA"/>
    <x v="0"/>
    <x v="2"/>
  </r>
  <r>
    <x v="1"/>
    <s v="CA"/>
    <x v="1"/>
    <x v="0"/>
  </r>
  <r>
    <x v="1"/>
    <s v="CA"/>
    <x v="2"/>
    <x v="0"/>
  </r>
  <r>
    <x v="1"/>
    <s v="CA"/>
    <x v="0"/>
    <x v="2"/>
  </r>
  <r>
    <x v="1"/>
    <s v="CA"/>
    <x v="0"/>
    <x v="2"/>
  </r>
  <r>
    <x v="0"/>
    <s v="CA"/>
    <x v="0"/>
    <x v="2"/>
  </r>
  <r>
    <x v="0"/>
    <s v="CA"/>
    <x v="1"/>
    <x v="2"/>
  </r>
  <r>
    <x v="0"/>
    <s v="CA"/>
    <x v="2"/>
    <x v="2"/>
  </r>
  <r>
    <x v="0"/>
    <s v="CA"/>
    <x v="0"/>
    <x v="0"/>
  </r>
  <r>
    <x v="0"/>
    <s v="CA"/>
    <x v="1"/>
    <x v="4"/>
  </r>
  <r>
    <x v="0"/>
    <s v="CA"/>
    <x v="2"/>
    <x v="4"/>
  </r>
  <r>
    <x v="0"/>
    <s v="CA"/>
    <x v="1"/>
    <x v="0"/>
  </r>
  <r>
    <x v="0"/>
    <s v="CA"/>
    <x v="2"/>
    <x v="0"/>
  </r>
  <r>
    <x v="0"/>
    <s v="CA"/>
    <x v="1"/>
    <x v="2"/>
  </r>
  <r>
    <x v="0"/>
    <s v="CA"/>
    <x v="2"/>
    <x v="0"/>
  </r>
  <r>
    <x v="1"/>
    <s v="CA"/>
    <x v="0"/>
    <x v="0"/>
  </r>
  <r>
    <x v="1"/>
    <s v="CA"/>
    <x v="1"/>
    <x v="4"/>
  </r>
  <r>
    <x v="1"/>
    <s v="CA"/>
    <x v="2"/>
    <x v="0"/>
  </r>
  <r>
    <x v="1"/>
    <s v="CA"/>
    <x v="1"/>
    <x v="0"/>
  </r>
  <r>
    <x v="1"/>
    <s v="CA"/>
    <x v="2"/>
    <x v="0"/>
  </r>
  <r>
    <x v="0"/>
    <s v="CA"/>
    <x v="1"/>
    <x v="0"/>
  </r>
  <r>
    <x v="0"/>
    <s v="CA"/>
    <x v="2"/>
    <x v="0"/>
  </r>
  <r>
    <x v="2"/>
    <s v="CA"/>
    <x v="1"/>
    <x v="0"/>
  </r>
  <r>
    <x v="2"/>
    <s v="CA"/>
    <x v="2"/>
    <x v="1"/>
  </r>
  <r>
    <x v="2"/>
    <s v="CA"/>
    <x v="0"/>
    <x v="2"/>
  </r>
  <r>
    <x v="2"/>
    <s v="CA"/>
    <x v="1"/>
    <x v="0"/>
  </r>
  <r>
    <x v="2"/>
    <s v="CA"/>
    <x v="2"/>
    <x v="0"/>
  </r>
  <r>
    <x v="2"/>
    <s v="CA"/>
    <x v="1"/>
    <x v="0"/>
  </r>
  <r>
    <x v="2"/>
    <s v="CA"/>
    <x v="2"/>
    <x v="0"/>
  </r>
  <r>
    <x v="1"/>
    <s v="CA"/>
    <x v="0"/>
    <x v="0"/>
  </r>
  <r>
    <x v="1"/>
    <s v="CA"/>
    <x v="0"/>
    <x v="0"/>
  </r>
  <r>
    <x v="1"/>
    <s v="CA"/>
    <x v="0"/>
    <x v="2"/>
  </r>
  <r>
    <x v="1"/>
    <s v="CA"/>
    <x v="0"/>
    <x v="2"/>
  </r>
  <r>
    <x v="0"/>
    <s v="CA"/>
    <x v="0"/>
    <x v="2"/>
  </r>
  <r>
    <x v="0"/>
    <s v="CA"/>
    <x v="0"/>
    <x v="2"/>
  </r>
  <r>
    <x v="0"/>
    <s v="CA"/>
    <x v="0"/>
    <x v="2"/>
  </r>
  <r>
    <x v="1"/>
    <s v="CA"/>
    <x v="1"/>
    <x v="0"/>
  </r>
  <r>
    <x v="1"/>
    <s v="CA"/>
    <x v="2"/>
    <x v="0"/>
  </r>
  <r>
    <x v="2"/>
    <s v="WI"/>
    <x v="0"/>
    <x v="0"/>
  </r>
  <r>
    <x v="0"/>
    <s v="WI"/>
    <x v="0"/>
    <x v="1"/>
  </r>
  <r>
    <x v="1"/>
    <s v="WI"/>
    <x v="1"/>
    <x v="2"/>
  </r>
  <r>
    <x v="1"/>
    <s v="WI"/>
    <x v="2"/>
    <x v="2"/>
  </r>
  <r>
    <x v="1"/>
    <s v="WI"/>
    <x v="0"/>
    <x v="2"/>
  </r>
  <r>
    <x v="1"/>
    <s v="WI"/>
    <x v="0"/>
    <x v="2"/>
  </r>
  <r>
    <x v="1"/>
    <s v="WI"/>
    <x v="0"/>
    <x v="4"/>
  </r>
  <r>
    <x v="1"/>
    <s v="WI"/>
    <x v="1"/>
    <x v="2"/>
  </r>
  <r>
    <x v="1"/>
    <s v="WI"/>
    <x v="2"/>
    <x v="0"/>
  </r>
  <r>
    <x v="2"/>
    <s v="CA"/>
    <x v="0"/>
    <x v="2"/>
  </r>
  <r>
    <x v="1"/>
    <s v="WI"/>
    <x v="1"/>
    <x v="4"/>
  </r>
  <r>
    <x v="1"/>
    <s v="WI"/>
    <x v="2"/>
    <x v="2"/>
  </r>
  <r>
    <x v="0"/>
    <s v="CA"/>
    <x v="0"/>
    <x v="2"/>
  </r>
  <r>
    <x v="2"/>
    <s v="CA"/>
    <x v="0"/>
    <x v="0"/>
  </r>
  <r>
    <x v="2"/>
    <s v="CA"/>
    <x v="1"/>
    <x v="2"/>
  </r>
  <r>
    <x v="2"/>
    <s v="CA"/>
    <x v="2"/>
    <x v="3"/>
  </r>
  <r>
    <x v="1"/>
    <s v="CA"/>
    <x v="1"/>
    <x v="0"/>
  </r>
  <r>
    <x v="1"/>
    <s v="CA"/>
    <x v="2"/>
    <x v="0"/>
  </r>
  <r>
    <x v="2"/>
    <s v="CA"/>
    <x v="0"/>
    <x v="0"/>
  </r>
  <r>
    <x v="0"/>
    <s v="CA"/>
    <x v="0"/>
    <x v="2"/>
  </r>
  <r>
    <x v="0"/>
    <s v="CA"/>
    <x v="0"/>
    <x v="4"/>
  </r>
  <r>
    <x v="0"/>
    <s v="CA"/>
    <x v="0"/>
    <x v="0"/>
  </r>
  <r>
    <x v="0"/>
    <s v="IA"/>
    <x v="0"/>
    <x v="2"/>
  </r>
  <r>
    <x v="0"/>
    <s v="WI"/>
    <x v="1"/>
    <x v="0"/>
  </r>
  <r>
    <x v="0"/>
    <s v="WI"/>
    <x v="2"/>
    <x v="0"/>
  </r>
  <r>
    <x v="0"/>
    <s v="WI"/>
    <x v="0"/>
    <x v="0"/>
  </r>
  <r>
    <x v="1"/>
    <s v="WI"/>
    <x v="0"/>
    <x v="2"/>
  </r>
  <r>
    <x v="1"/>
    <s v="WI"/>
    <x v="0"/>
    <x v="2"/>
  </r>
  <r>
    <x v="1"/>
    <s v="WI"/>
    <x v="1"/>
    <x v="0"/>
  </r>
  <r>
    <x v="1"/>
    <s v="WI"/>
    <x v="2"/>
    <x v="2"/>
  </r>
  <r>
    <x v="1"/>
    <s v="WI"/>
    <x v="1"/>
    <x v="2"/>
  </r>
  <r>
    <x v="1"/>
    <s v="WI"/>
    <x v="2"/>
    <x v="0"/>
  </r>
  <r>
    <x v="2"/>
    <s v="IA"/>
    <x v="0"/>
    <x v="2"/>
  </r>
  <r>
    <x v="2"/>
    <s v="IA"/>
    <x v="0"/>
    <x v="2"/>
  </r>
  <r>
    <x v="1"/>
    <s v="IA"/>
    <x v="1"/>
    <x v="0"/>
  </r>
  <r>
    <x v="1"/>
    <s v="IA"/>
    <x v="2"/>
    <x v="2"/>
  </r>
  <r>
    <x v="1"/>
    <s v="IA"/>
    <x v="0"/>
    <x v="0"/>
  </r>
  <r>
    <x v="2"/>
    <s v="CA"/>
    <x v="0"/>
    <x v="2"/>
  </r>
  <r>
    <x v="0"/>
    <s v="IA"/>
    <x v="0"/>
    <x v="4"/>
  </r>
  <r>
    <x v="3"/>
    <m/>
    <x v="4"/>
    <x v="5"/>
  </r>
  <r>
    <x v="3"/>
    <m/>
    <x v="4"/>
    <x v="5"/>
  </r>
  <r>
    <x v="3"/>
    <m/>
    <x v="4"/>
    <x v="5"/>
  </r>
  <r>
    <x v="3"/>
    <m/>
    <x v="4"/>
    <x v="5"/>
  </r>
  <r>
    <x v="3"/>
    <m/>
    <x v="4"/>
    <x v="5"/>
  </r>
  <r>
    <x v="3"/>
    <m/>
    <x v="4"/>
    <x v="5"/>
  </r>
  <r>
    <x v="3"/>
    <m/>
    <x v="4"/>
    <x v="5"/>
  </r>
  <r>
    <x v="3"/>
    <m/>
    <x v="4"/>
    <x v="5"/>
  </r>
</pivotCacheRecords>
</file>

<file path=xl/pivotCache/pivotCacheRecords2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7">
  <r>
    <x v="0"/>
  </r>
  <r>
    <x v="0"/>
  </r>
  <r>
    <x v="1"/>
  </r>
  <r>
    <x v="0"/>
  </r>
  <r>
    <x v="0"/>
  </r>
  <r>
    <x v="1"/>
  </r>
  <r>
    <x v="2"/>
  </r>
  <r>
    <x v="2"/>
  </r>
  <r>
    <x v="1"/>
  </r>
  <r>
    <x v="0"/>
  </r>
  <r>
    <x v="0"/>
  </r>
  <r>
    <x v="1"/>
  </r>
  <r>
    <x v="0"/>
  </r>
  <r>
    <x v="0"/>
  </r>
  <r>
    <x v="1"/>
  </r>
  <r>
    <x v="3"/>
  </r>
  <r>
    <x v="3"/>
  </r>
  <r>
    <x v="1"/>
  </r>
  <r>
    <x v="2"/>
  </r>
  <r>
    <x v="2"/>
  </r>
  <r>
    <x v="1"/>
  </r>
  <r>
    <x v="2"/>
  </r>
  <r>
    <x v="2"/>
  </r>
  <r>
    <x v="1"/>
  </r>
  <r>
    <x v="3"/>
  </r>
  <r>
    <x v="3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3"/>
  </r>
  <r>
    <x v="3"/>
  </r>
  <r>
    <x v="1"/>
  </r>
  <r>
    <x v="0"/>
  </r>
  <r>
    <x v="0"/>
  </r>
  <r>
    <x v="1"/>
  </r>
  <r>
    <x v="2"/>
  </r>
  <r>
    <x v="2"/>
  </r>
  <r>
    <x v="1"/>
  </r>
  <r>
    <x v="3"/>
  </r>
  <r>
    <x v="3"/>
  </r>
  <r>
    <x v="1"/>
  </r>
  <r>
    <x v="2"/>
  </r>
  <r>
    <x v="2"/>
  </r>
  <r>
    <x v="1"/>
  </r>
  <r>
    <x v="3"/>
  </r>
  <r>
    <x v="3"/>
  </r>
  <r>
    <x v="1"/>
  </r>
  <r>
    <x v="2"/>
  </r>
  <r>
    <x v="2"/>
  </r>
  <r>
    <x v="1"/>
  </r>
  <r>
    <x v="0"/>
  </r>
  <r>
    <x v="0"/>
  </r>
  <r>
    <x v="1"/>
  </r>
  <r>
    <x v="0"/>
  </r>
  <r>
    <x v="0"/>
  </r>
  <r>
    <x v="1"/>
  </r>
  <r>
    <x v="2"/>
  </r>
  <r>
    <x v="2"/>
  </r>
  <r>
    <x v="1"/>
  </r>
  <r>
    <x v="0"/>
  </r>
  <r>
    <x v="0"/>
  </r>
  <r>
    <x v="1"/>
  </r>
  <r>
    <x v="0"/>
  </r>
  <r>
    <x v="0"/>
  </r>
  <r>
    <x v="1"/>
  </r>
  <r>
    <x v="3"/>
  </r>
  <r>
    <x v="3"/>
  </r>
  <r>
    <x v="1"/>
  </r>
  <r>
    <x v="3"/>
  </r>
  <r>
    <x v="3"/>
  </r>
  <r>
    <x v="1"/>
  </r>
  <r>
    <x v="0"/>
  </r>
  <r>
    <x v="0"/>
  </r>
  <r>
    <x v="1"/>
  </r>
  <r>
    <x v="3"/>
  </r>
  <r>
    <x v="3"/>
  </r>
  <r>
    <x v="1"/>
  </r>
  <r>
    <x v="3"/>
  </r>
  <r>
    <x v="3"/>
  </r>
  <r>
    <x v="1"/>
  </r>
  <r>
    <x v="0"/>
  </r>
  <r>
    <x v="0"/>
  </r>
  <r>
    <x v="1"/>
  </r>
  <r>
    <x v="0"/>
  </r>
  <r>
    <x v="0"/>
  </r>
  <r>
    <x v="1"/>
  </r>
  <r>
    <x v="2"/>
  </r>
  <r>
    <x v="2"/>
  </r>
  <r>
    <x v="1"/>
  </r>
  <r>
    <x v="3"/>
  </r>
  <r>
    <x v="3"/>
  </r>
  <r>
    <x v="1"/>
  </r>
  <r>
    <x v="3"/>
  </r>
  <r>
    <x v="3"/>
  </r>
  <r>
    <x v="1"/>
  </r>
  <r>
    <x v="3"/>
  </r>
  <r>
    <x v="3"/>
  </r>
  <r>
    <x v="1"/>
  </r>
  <r>
    <x v="2"/>
  </r>
  <r>
    <x v="2"/>
  </r>
  <r>
    <x v="1"/>
  </r>
  <r>
    <x v="0"/>
  </r>
  <r>
    <x v="0"/>
  </r>
  <r>
    <x v="1"/>
  </r>
  <r>
    <x v="0"/>
  </r>
  <r>
    <x v="0"/>
  </r>
  <r>
    <x v="1"/>
  </r>
  <r>
    <x v="2"/>
  </r>
  <r>
    <x v="2"/>
  </r>
  <r>
    <x v="1"/>
  </r>
  <r>
    <x v="2"/>
  </r>
  <r>
    <x v="2"/>
  </r>
  <r>
    <x v="1"/>
  </r>
  <r>
    <x v="2"/>
  </r>
  <r>
    <x v="2"/>
  </r>
  <r>
    <x v="1"/>
  </r>
  <r>
    <x v="0"/>
  </r>
  <r>
    <x v="0"/>
  </r>
  <r>
    <x v="1"/>
  </r>
  <r>
    <x v="0"/>
  </r>
  <r>
    <x v="0"/>
  </r>
  <r>
    <x v="1"/>
  </r>
  <r>
    <x v="2"/>
  </r>
  <r>
    <x v="2"/>
  </r>
  <r>
    <x v="1"/>
  </r>
  <r>
    <x v="3"/>
  </r>
  <r>
    <x v="3"/>
  </r>
  <r>
    <x v="1"/>
  </r>
  <r>
    <x v="3"/>
  </r>
  <r>
    <x v="3"/>
  </r>
  <r>
    <x v="1"/>
  </r>
  <r>
    <x v="0"/>
  </r>
  <r>
    <x v="0"/>
  </r>
  <r>
    <x v="1"/>
  </r>
  <r>
    <x v="3"/>
  </r>
  <r>
    <x v="3"/>
  </r>
  <r>
    <x v="1"/>
  </r>
  <r>
    <x v="0"/>
  </r>
  <r>
    <x v="0"/>
  </r>
  <r>
    <x v="1"/>
  </r>
  <r>
    <x v="1"/>
  </r>
</pivotCacheRecords>
</file>

<file path=xl/pivotCache/pivotCacheRecords2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4">
  <r>
    <x v="0"/>
    <x v="0"/>
    <x v="0"/>
  </r>
  <r>
    <x v="1"/>
    <x v="0"/>
    <x v="0"/>
  </r>
  <r>
    <x v="1"/>
    <x v="0"/>
    <x v="0"/>
  </r>
  <r>
    <x v="1"/>
    <x v="1"/>
    <x v="0"/>
  </r>
  <r>
    <x v="1"/>
    <x v="0"/>
    <x v="0"/>
  </r>
  <r>
    <x v="1"/>
    <x v="1"/>
    <x v="0"/>
  </r>
  <r>
    <x v="1"/>
    <x v="0"/>
    <x v="0"/>
  </r>
  <r>
    <x v="1"/>
    <x v="0"/>
    <x v="0"/>
  </r>
  <r>
    <x v="0"/>
    <x v="1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0"/>
    <x v="1"/>
    <x v="0"/>
  </r>
  <r>
    <x v="0"/>
    <x v="1"/>
    <x v="0"/>
  </r>
  <r>
    <x v="0"/>
    <x v="1"/>
    <x v="0"/>
  </r>
  <r>
    <x v="0"/>
    <x v="1"/>
    <x v="0"/>
  </r>
  <r>
    <x v="1"/>
    <x v="1"/>
    <x v="0"/>
  </r>
  <r>
    <x v="0"/>
    <x v="1"/>
    <x v="1"/>
  </r>
  <r>
    <x v="0"/>
    <x v="1"/>
    <x v="1"/>
  </r>
  <r>
    <x v="0"/>
    <x v="1"/>
    <x v="0"/>
  </r>
  <r>
    <x v="0"/>
    <x v="1"/>
    <x v="2"/>
  </r>
  <r>
    <x v="0"/>
    <x v="1"/>
    <x v="1"/>
  </r>
  <r>
    <x v="0"/>
    <x v="1"/>
    <x v="0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2"/>
  </r>
  <r>
    <x v="0"/>
    <x v="1"/>
    <x v="2"/>
  </r>
  <r>
    <x v="0"/>
    <x v="1"/>
    <x v="2"/>
  </r>
  <r>
    <x v="0"/>
    <x v="1"/>
    <x v="0"/>
  </r>
  <r>
    <x v="0"/>
    <x v="1"/>
    <x v="1"/>
  </r>
  <r>
    <x v="0"/>
    <x v="1"/>
    <x v="3"/>
  </r>
  <r>
    <x v="0"/>
    <x v="0"/>
    <x v="0"/>
  </r>
  <r>
    <x v="0"/>
    <x v="1"/>
    <x v="4"/>
  </r>
  <r>
    <x v="0"/>
    <x v="1"/>
    <x v="1"/>
  </r>
  <r>
    <x v="0"/>
    <x v="1"/>
    <x v="1"/>
  </r>
  <r>
    <x v="0"/>
    <x v="1"/>
    <x v="4"/>
  </r>
  <r>
    <x v="0"/>
    <x v="1"/>
    <x v="0"/>
  </r>
  <r>
    <x v="0"/>
    <x v="1"/>
    <x v="3"/>
  </r>
  <r>
    <x v="0"/>
    <x v="1"/>
    <x v="1"/>
  </r>
  <r>
    <x v="1"/>
    <x v="1"/>
    <x v="1"/>
  </r>
  <r>
    <x v="0"/>
    <x v="1"/>
    <x v="4"/>
  </r>
  <r>
    <x v="1"/>
    <x v="0"/>
    <x v="0"/>
  </r>
  <r>
    <x v="0"/>
    <x v="1"/>
    <x v="2"/>
  </r>
  <r>
    <x v="0"/>
    <x v="1"/>
    <x v="0"/>
  </r>
  <r>
    <x v="0"/>
    <x v="0"/>
    <x v="0"/>
  </r>
  <r>
    <x v="0"/>
    <x v="1"/>
    <x v="2"/>
  </r>
  <r>
    <x v="0"/>
    <x v="1"/>
    <x v="4"/>
  </r>
  <r>
    <x v="0"/>
    <x v="1"/>
    <x v="2"/>
  </r>
  <r>
    <x v="0"/>
    <x v="1"/>
    <x v="1"/>
  </r>
  <r>
    <x v="0"/>
    <x v="1"/>
    <x v="0"/>
  </r>
  <r>
    <x v="0"/>
    <x v="1"/>
    <x v="1"/>
  </r>
  <r>
    <x v="1"/>
    <x v="1"/>
    <x v="0"/>
  </r>
  <r>
    <x v="0"/>
    <x v="1"/>
    <x v="2"/>
  </r>
  <r>
    <x v="0"/>
    <x v="0"/>
    <x v="0"/>
  </r>
  <r>
    <x v="1"/>
    <x v="1"/>
    <x v="5"/>
  </r>
  <r>
    <x v="1"/>
    <x v="0"/>
    <x v="0"/>
  </r>
  <r>
    <x v="0"/>
    <x v="0"/>
    <x v="0"/>
  </r>
  <r>
    <x v="1"/>
    <x v="0"/>
    <x v="4"/>
  </r>
  <r>
    <x v="1"/>
    <x v="0"/>
    <x v="0"/>
  </r>
  <r>
    <x v="1"/>
    <x v="1"/>
    <x v="3"/>
  </r>
  <r>
    <x v="1"/>
    <x v="0"/>
    <x v="0"/>
  </r>
  <r>
    <x v="1"/>
    <x v="0"/>
    <x v="4"/>
  </r>
  <r>
    <x v="1"/>
    <x v="0"/>
    <x v="0"/>
  </r>
  <r>
    <x v="1"/>
    <x v="0"/>
    <x v="0"/>
  </r>
  <r>
    <x v="0"/>
    <x v="0"/>
    <x v="0"/>
  </r>
  <r>
    <x v="1"/>
    <x v="0"/>
    <x v="0"/>
  </r>
  <r>
    <x v="0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1"/>
    <x v="0"/>
  </r>
  <r>
    <x v="1"/>
    <x v="0"/>
    <x v="0"/>
  </r>
  <r>
    <x v="1"/>
    <x v="0"/>
    <x v="0"/>
  </r>
  <r>
    <x v="1"/>
    <x v="0"/>
    <x v="0"/>
  </r>
  <r>
    <x v="0"/>
    <x v="1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1"/>
    <x v="6"/>
  </r>
  <r>
    <x v="1"/>
    <x v="0"/>
    <x v="0"/>
  </r>
  <r>
    <x v="1"/>
    <x v="0"/>
    <x v="0"/>
  </r>
  <r>
    <x v="0"/>
    <x v="1"/>
    <x v="2"/>
  </r>
  <r>
    <x v="0"/>
    <x v="1"/>
    <x v="0"/>
  </r>
  <r>
    <x v="0"/>
    <x v="1"/>
    <x v="4"/>
  </r>
  <r>
    <x v="0"/>
    <x v="1"/>
    <x v="0"/>
  </r>
  <r>
    <x v="1"/>
    <x v="0"/>
    <x v="0"/>
  </r>
  <r>
    <x v="0"/>
    <x v="1"/>
    <x v="1"/>
  </r>
  <r>
    <x v="0"/>
    <x v="1"/>
    <x v="2"/>
  </r>
  <r>
    <x v="0"/>
    <x v="1"/>
    <x v="0"/>
  </r>
  <r>
    <x v="0"/>
    <x v="0"/>
    <x v="0"/>
  </r>
  <r>
    <x v="0"/>
    <x v="1"/>
    <x v="1"/>
  </r>
  <r>
    <x v="0"/>
    <x v="1"/>
    <x v="1"/>
  </r>
  <r>
    <x v="0"/>
    <x v="1"/>
    <x v="0"/>
  </r>
  <r>
    <x v="0"/>
    <x v="1"/>
    <x v="1"/>
  </r>
  <r>
    <x v="0"/>
    <x v="1"/>
    <x v="1"/>
  </r>
  <r>
    <x v="0"/>
    <x v="1"/>
    <x v="1"/>
  </r>
  <r>
    <x v="0"/>
    <x v="1"/>
    <x v="4"/>
  </r>
  <r>
    <x v="0"/>
    <x v="1"/>
    <x v="2"/>
  </r>
  <r>
    <x v="0"/>
    <x v="1"/>
    <x v="7"/>
  </r>
  <r>
    <x v="0"/>
    <x v="1"/>
    <x v="1"/>
  </r>
  <r>
    <x v="0"/>
    <x v="0"/>
    <x v="0"/>
  </r>
  <r>
    <x v="0"/>
    <x v="1"/>
    <x v="2"/>
  </r>
  <r>
    <x v="0"/>
    <x v="1"/>
    <x v="0"/>
  </r>
  <r>
    <x v="0"/>
    <x v="1"/>
    <x v="1"/>
  </r>
  <r>
    <x v="0"/>
    <x v="1"/>
    <x v="3"/>
  </r>
  <r>
    <x v="0"/>
    <x v="1"/>
    <x v="1"/>
  </r>
  <r>
    <x v="0"/>
    <x v="1"/>
    <x v="1"/>
  </r>
  <r>
    <x v="0"/>
    <x v="1"/>
    <x v="1"/>
  </r>
  <r>
    <x v="0"/>
    <x v="1"/>
    <x v="4"/>
  </r>
  <r>
    <x v="1"/>
    <x v="1"/>
    <x v="2"/>
  </r>
  <r>
    <x v="0"/>
    <x v="1"/>
    <x v="2"/>
  </r>
  <r>
    <x v="1"/>
    <x v="0"/>
    <x v="0"/>
  </r>
  <r>
    <x v="0"/>
    <x v="1"/>
    <x v="2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2"/>
  </r>
  <r>
    <x v="0"/>
    <x v="1"/>
    <x v="0"/>
  </r>
  <r>
    <x v="0"/>
    <x v="1"/>
    <x v="1"/>
  </r>
  <r>
    <x v="0"/>
    <x v="1"/>
    <x v="1"/>
  </r>
  <r>
    <x v="1"/>
    <x v="0"/>
    <x v="0"/>
  </r>
  <r>
    <x v="0"/>
    <x v="1"/>
    <x v="1"/>
  </r>
  <r>
    <x v="0"/>
    <x v="1"/>
    <x v="0"/>
  </r>
  <r>
    <x v="1"/>
    <x v="0"/>
    <x v="0"/>
  </r>
  <r>
    <x v="1"/>
    <x v="0"/>
    <x v="6"/>
  </r>
  <r>
    <x v="1"/>
    <x v="0"/>
    <x v="3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1"/>
    <x v="5"/>
  </r>
  <r>
    <x v="0"/>
    <x v="0"/>
    <x v="0"/>
  </r>
  <r>
    <x v="1"/>
    <x v="0"/>
    <x v="0"/>
  </r>
  <r>
    <x v="1"/>
    <x v="0"/>
    <x v="0"/>
  </r>
  <r>
    <x v="0"/>
    <x v="0"/>
    <x v="0"/>
  </r>
  <r>
    <x v="1"/>
    <x v="1"/>
    <x v="3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1"/>
  </r>
  <r>
    <x v="1"/>
    <x v="0"/>
    <x v="0"/>
  </r>
  <r>
    <x v="1"/>
    <x v="0"/>
    <x v="0"/>
  </r>
  <r>
    <x v="1"/>
    <x v="0"/>
    <x v="0"/>
  </r>
  <r>
    <x v="1"/>
    <x v="1"/>
    <x v="1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0"/>
    <x v="1"/>
    <x v="0"/>
  </r>
  <r>
    <x v="1"/>
    <x v="0"/>
    <x v="0"/>
  </r>
  <r>
    <x v="1"/>
    <x v="0"/>
    <x v="0"/>
  </r>
  <r>
    <x v="1"/>
    <x v="1"/>
    <x v="8"/>
  </r>
  <r>
    <x v="1"/>
    <x v="0"/>
    <x v="0"/>
  </r>
  <r>
    <x v="1"/>
    <x v="1"/>
    <x v="6"/>
  </r>
  <r>
    <x v="1"/>
    <x v="0"/>
    <x v="0"/>
  </r>
  <r>
    <x v="1"/>
    <x v="0"/>
    <x v="0"/>
  </r>
  <r>
    <x v="0"/>
    <x v="1"/>
    <x v="1"/>
  </r>
  <r>
    <x v="1"/>
    <x v="0"/>
    <x v="0"/>
  </r>
  <r>
    <x v="0"/>
    <x v="1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1"/>
  </r>
  <r>
    <x v="0"/>
    <x v="1"/>
    <x v="2"/>
  </r>
  <r>
    <x v="0"/>
    <x v="1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0"/>
    <x v="1"/>
    <x v="1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1"/>
    <x v="0"/>
  </r>
  <r>
    <x v="1"/>
    <x v="0"/>
    <x v="0"/>
  </r>
  <r>
    <x v="1"/>
    <x v="0"/>
    <x v="0"/>
  </r>
  <r>
    <x v="2"/>
    <x v="2"/>
    <x v="9"/>
  </r>
</pivotCacheRecords>
</file>

<file path=xl/pivotCache/pivotCacheRecords2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0">
  <r>
    <x v="0"/>
    <s v="WI"/>
    <x v="0"/>
  </r>
  <r>
    <x v="0"/>
    <s v="WI"/>
    <x v="0"/>
  </r>
  <r>
    <x v="0"/>
    <s v="WI"/>
    <x v="0"/>
  </r>
  <r>
    <x v="1"/>
    <s v="WI"/>
    <x v="0"/>
  </r>
  <r>
    <x v="0"/>
    <s v="WI"/>
    <x v="0"/>
  </r>
  <r>
    <x v="0"/>
    <s v="WI"/>
    <x v="0"/>
  </r>
  <r>
    <x v="2"/>
    <s v="IA"/>
    <x v="0"/>
  </r>
  <r>
    <x v="2"/>
    <s v="IA"/>
    <x v="0"/>
  </r>
  <r>
    <x v="2"/>
    <s v="IA"/>
    <x v="1"/>
  </r>
  <r>
    <x v="0"/>
    <s v="IA"/>
    <x v="0"/>
  </r>
  <r>
    <x v="0"/>
    <s v="IA"/>
    <x v="0"/>
  </r>
  <r>
    <x v="0"/>
    <s v="IA"/>
    <x v="0"/>
  </r>
  <r>
    <x v="0"/>
    <s v="IA"/>
    <x v="0"/>
  </r>
  <r>
    <x v="0"/>
    <s v="IA"/>
    <x v="0"/>
  </r>
  <r>
    <x v="1"/>
    <s v="CA"/>
    <x v="0"/>
  </r>
  <r>
    <x v="2"/>
    <s v="CA"/>
    <x v="0"/>
  </r>
  <r>
    <x v="1"/>
    <s v="CA"/>
    <x v="0"/>
  </r>
  <r>
    <x v="2"/>
    <s v="CA"/>
    <x v="0"/>
  </r>
  <r>
    <x v="1"/>
    <s v="CA"/>
    <x v="0"/>
  </r>
  <r>
    <x v="0"/>
    <s v="CA"/>
    <x v="2"/>
  </r>
  <r>
    <x v="0"/>
    <s v="CA"/>
    <x v="0"/>
  </r>
  <r>
    <x v="1"/>
    <s v="CA"/>
    <x v="0"/>
  </r>
  <r>
    <x v="0"/>
    <s v="CA"/>
    <x v="0"/>
  </r>
  <r>
    <x v="0"/>
    <s v="CA"/>
    <x v="0"/>
  </r>
  <r>
    <x v="2"/>
    <s v="CA"/>
    <x v="0"/>
  </r>
  <r>
    <x v="2"/>
    <s v="CA"/>
    <x v="0"/>
  </r>
  <r>
    <x v="0"/>
    <s v="CA"/>
    <x v="0"/>
  </r>
  <r>
    <x v="2"/>
    <s v="CA"/>
    <x v="0"/>
  </r>
  <r>
    <x v="2"/>
    <s v="CA"/>
    <x v="0"/>
  </r>
  <r>
    <x v="0"/>
    <s v="CA"/>
    <x v="0"/>
  </r>
  <r>
    <x v="0"/>
    <s v="CA"/>
    <x v="0"/>
  </r>
  <r>
    <x v="1"/>
    <s v="CA"/>
    <x v="0"/>
  </r>
  <r>
    <x v="2"/>
    <s v="CA"/>
    <x v="0"/>
  </r>
  <r>
    <x v="2"/>
    <s v="CA"/>
    <x v="0"/>
  </r>
  <r>
    <x v="2"/>
    <s v="CA"/>
    <x v="0"/>
  </r>
  <r>
    <x v="1"/>
    <s v="CA"/>
    <x v="0"/>
  </r>
  <r>
    <x v="0"/>
    <s v="CA"/>
    <x v="0"/>
  </r>
  <r>
    <x v="0"/>
    <s v="CA"/>
    <x v="0"/>
  </r>
  <r>
    <x v="1"/>
    <s v="CA"/>
    <x v="0"/>
  </r>
  <r>
    <x v="1"/>
    <s v="CA"/>
    <x v="0"/>
  </r>
  <r>
    <x v="1"/>
    <s v="CA"/>
    <x v="0"/>
  </r>
  <r>
    <x v="1"/>
    <s v="CA"/>
    <x v="0"/>
  </r>
  <r>
    <x v="0"/>
    <s v="CA"/>
    <x v="0"/>
  </r>
  <r>
    <x v="0"/>
    <s v="CA"/>
    <x v="0"/>
  </r>
  <r>
    <x v="1"/>
    <s v="CA"/>
    <x v="0"/>
  </r>
  <r>
    <x v="2"/>
    <s v="CA"/>
    <x v="0"/>
  </r>
  <r>
    <x v="2"/>
    <s v="CA"/>
    <x v="0"/>
  </r>
  <r>
    <x v="0"/>
    <s v="CA"/>
    <x v="0"/>
  </r>
  <r>
    <x v="2"/>
    <s v="CA"/>
    <x v="0"/>
  </r>
  <r>
    <x v="0"/>
    <s v="CA"/>
    <x v="0"/>
  </r>
  <r>
    <x v="0"/>
    <s v="WI"/>
    <x v="3"/>
  </r>
  <r>
    <x v="0"/>
    <s v="WI"/>
    <x v="3"/>
  </r>
  <r>
    <x v="0"/>
    <s v="WI"/>
    <x v="3"/>
  </r>
  <r>
    <x v="0"/>
    <s v="WI"/>
    <x v="3"/>
  </r>
  <r>
    <x v="2"/>
    <s v="WI"/>
    <x v="3"/>
  </r>
  <r>
    <x v="0"/>
    <s v="WI"/>
    <x v="3"/>
  </r>
  <r>
    <x v="0"/>
    <s v="WI"/>
    <x v="3"/>
  </r>
  <r>
    <x v="0"/>
    <s v="WI"/>
    <x v="3"/>
  </r>
  <r>
    <x v="0"/>
    <s v="WI"/>
    <x v="3"/>
  </r>
  <r>
    <x v="0"/>
    <s v="WI"/>
    <x v="3"/>
  </r>
  <r>
    <x v="1"/>
    <s v="WI"/>
    <x v="3"/>
  </r>
  <r>
    <x v="2"/>
    <s v="WI"/>
    <x v="3"/>
  </r>
  <r>
    <x v="2"/>
    <s v="WI"/>
    <x v="3"/>
  </r>
  <r>
    <x v="0"/>
    <s v="WI"/>
    <x v="4"/>
  </r>
  <r>
    <x v="0"/>
    <s v="WI"/>
    <x v="3"/>
  </r>
  <r>
    <x v="0"/>
    <s v="WI"/>
    <x v="4"/>
  </r>
  <r>
    <x v="0"/>
    <s v="WI"/>
    <x v="4"/>
  </r>
  <r>
    <x v="1"/>
    <s v="WI"/>
    <x v="4"/>
  </r>
  <r>
    <x v="0"/>
    <s v="WI"/>
    <x v="4"/>
  </r>
  <r>
    <x v="0"/>
    <s v="WI"/>
    <x v="4"/>
  </r>
  <r>
    <x v="2"/>
    <s v="IA"/>
    <x v="4"/>
  </r>
  <r>
    <x v="1"/>
    <s v="IA"/>
    <x v="3"/>
  </r>
  <r>
    <x v="1"/>
    <s v="IA"/>
    <x v="3"/>
  </r>
  <r>
    <x v="1"/>
    <s v="IA"/>
    <x v="1"/>
  </r>
  <r>
    <x v="2"/>
    <s v="IA"/>
    <x v="4"/>
  </r>
  <r>
    <x v="0"/>
    <s v="IA"/>
    <x v="4"/>
  </r>
  <r>
    <x v="0"/>
    <s v="IA"/>
    <x v="4"/>
  </r>
  <r>
    <x v="0"/>
    <s v="IA"/>
    <x v="4"/>
  </r>
  <r>
    <x v="0"/>
    <s v="IA"/>
    <x v="4"/>
  </r>
  <r>
    <x v="0"/>
    <s v="IA"/>
    <x v="3"/>
  </r>
  <r>
    <x v="0"/>
    <s v="IA"/>
    <x v="3"/>
  </r>
  <r>
    <x v="2"/>
    <s v="IA"/>
    <x v="3"/>
  </r>
  <r>
    <x v="0"/>
    <s v="IA"/>
    <x v="4"/>
  </r>
  <r>
    <x v="1"/>
    <s v="IA"/>
    <x v="3"/>
  </r>
  <r>
    <x v="1"/>
    <s v="CA"/>
    <x v="4"/>
  </r>
  <r>
    <x v="2"/>
    <s v="CA"/>
    <x v="4"/>
  </r>
  <r>
    <x v="1"/>
    <s v="CA"/>
    <x v="4"/>
  </r>
  <r>
    <x v="2"/>
    <s v="CA"/>
    <x v="4"/>
  </r>
  <r>
    <x v="1"/>
    <s v="CA"/>
    <x v="4"/>
  </r>
  <r>
    <x v="0"/>
    <s v="CA"/>
    <x v="3"/>
  </r>
  <r>
    <x v="0"/>
    <s v="CA"/>
    <x v="4"/>
  </r>
  <r>
    <x v="1"/>
    <s v="CA"/>
    <x v="4"/>
  </r>
  <r>
    <x v="0"/>
    <s v="CA"/>
    <x v="4"/>
  </r>
  <r>
    <x v="0"/>
    <s v="CA"/>
    <x v="4"/>
  </r>
  <r>
    <x v="2"/>
    <s v="CA"/>
    <x v="4"/>
  </r>
  <r>
    <x v="2"/>
    <s v="CA"/>
    <x v="4"/>
  </r>
  <r>
    <x v="0"/>
    <s v="CA"/>
    <x v="4"/>
  </r>
  <r>
    <x v="2"/>
    <s v="CA"/>
    <x v="4"/>
  </r>
  <r>
    <x v="2"/>
    <s v="CA"/>
    <x v="4"/>
  </r>
  <r>
    <x v="0"/>
    <s v="CA"/>
    <x v="4"/>
  </r>
  <r>
    <x v="0"/>
    <s v="CA"/>
    <x v="4"/>
  </r>
  <r>
    <x v="1"/>
    <s v="CA"/>
    <x v="4"/>
  </r>
  <r>
    <x v="2"/>
    <s v="CA"/>
    <x v="4"/>
  </r>
  <r>
    <x v="2"/>
    <s v="CA"/>
    <x v="4"/>
  </r>
  <r>
    <x v="2"/>
    <s v="CA"/>
    <x v="4"/>
  </r>
  <r>
    <x v="1"/>
    <s v="CA"/>
    <x v="3"/>
  </r>
  <r>
    <x v="1"/>
    <s v="CA"/>
    <x v="4"/>
  </r>
  <r>
    <x v="0"/>
    <s v="CA"/>
    <x v="4"/>
  </r>
  <r>
    <x v="0"/>
    <s v="CA"/>
    <x v="4"/>
  </r>
  <r>
    <x v="1"/>
    <s v="CA"/>
    <x v="4"/>
  </r>
  <r>
    <x v="1"/>
    <s v="CA"/>
    <x v="4"/>
  </r>
  <r>
    <x v="1"/>
    <s v="CA"/>
    <x v="4"/>
  </r>
  <r>
    <x v="1"/>
    <s v="CA"/>
    <x v="4"/>
  </r>
  <r>
    <x v="0"/>
    <s v="CA"/>
    <x v="4"/>
  </r>
  <r>
    <x v="0"/>
    <s v="CA"/>
    <x v="4"/>
  </r>
  <r>
    <x v="1"/>
    <s v="CA"/>
    <x v="4"/>
  </r>
  <r>
    <x v="2"/>
    <s v="CA"/>
    <x v="4"/>
  </r>
  <r>
    <x v="2"/>
    <s v="CA"/>
    <x v="4"/>
  </r>
  <r>
    <x v="0"/>
    <s v="CA"/>
    <x v="4"/>
  </r>
  <r>
    <x v="2"/>
    <s v="CA"/>
    <x v="4"/>
  </r>
  <r>
    <x v="0"/>
    <s v="CA"/>
    <x v="4"/>
  </r>
  <r>
    <x v="1"/>
    <s v="CA"/>
    <x v="3"/>
  </r>
  <r>
    <x v="2"/>
    <s v="WI"/>
    <x v="3"/>
  </r>
  <r>
    <x v="2"/>
    <s v="WI"/>
    <x v="3"/>
  </r>
  <r>
    <x v="1"/>
    <s v="WI"/>
    <x v="3"/>
  </r>
  <r>
    <x v="2"/>
    <s v="WI"/>
    <x v="3"/>
  </r>
  <r>
    <x v="1"/>
    <s v="WI"/>
    <x v="3"/>
  </r>
  <r>
    <x v="2"/>
    <s v="WI"/>
    <x v="3"/>
  </r>
  <r>
    <x v="1"/>
    <s v="WI"/>
    <x v="3"/>
  </r>
  <r>
    <x v="1"/>
    <s v="WI"/>
    <x v="3"/>
  </r>
  <r>
    <x v="2"/>
    <s v="WI"/>
    <x v="3"/>
  </r>
  <r>
    <x v="2"/>
    <s v="WI"/>
    <x v="3"/>
  </r>
  <r>
    <x v="1"/>
    <s v="WI"/>
    <x v="3"/>
  </r>
  <r>
    <x v="0"/>
    <s v="WI"/>
    <x v="3"/>
  </r>
  <r>
    <x v="0"/>
    <s v="WI"/>
    <x v="3"/>
  </r>
  <r>
    <x v="1"/>
    <s v="WI"/>
    <x v="3"/>
  </r>
  <r>
    <x v="0"/>
    <s v="WI"/>
    <x v="3"/>
  </r>
  <r>
    <x v="0"/>
    <s v="WI"/>
    <x v="3"/>
  </r>
  <r>
    <x v="2"/>
    <s v="IA"/>
    <x v="3"/>
  </r>
  <r>
    <x v="2"/>
    <s v="IA"/>
    <x v="3"/>
  </r>
  <r>
    <x v="0"/>
    <s v="IA"/>
    <x v="3"/>
  </r>
  <r>
    <x v="1"/>
    <s v="IA"/>
    <x v="3"/>
  </r>
  <r>
    <x v="1"/>
    <s v="IA"/>
    <x v="3"/>
  </r>
  <r>
    <x v="1"/>
    <s v="IA"/>
    <x v="3"/>
  </r>
  <r>
    <x v="1"/>
    <s v="IA"/>
    <x v="3"/>
  </r>
  <r>
    <x v="2"/>
    <s v="IA"/>
    <x v="3"/>
  </r>
  <r>
    <x v="2"/>
    <s v="IA"/>
    <x v="3"/>
  </r>
  <r>
    <x v="0"/>
    <s v="IA"/>
    <x v="3"/>
  </r>
  <r>
    <x v="0"/>
    <s v="IA"/>
    <x v="3"/>
  </r>
  <r>
    <x v="0"/>
    <s v="IA"/>
    <x v="3"/>
  </r>
  <r>
    <x v="2"/>
    <s v="IA"/>
    <x v="3"/>
  </r>
  <r>
    <x v="2"/>
    <s v="IA"/>
    <x v="3"/>
  </r>
  <r>
    <x v="1"/>
    <s v="IA"/>
    <x v="3"/>
  </r>
  <r>
    <x v="1"/>
    <s v="IA"/>
    <x v="3"/>
  </r>
  <r>
    <x v="2"/>
    <s v="IA"/>
    <x v="3"/>
  </r>
  <r>
    <x v="2"/>
    <s v="IA"/>
    <x v="3"/>
  </r>
  <r>
    <x v="0"/>
    <s v="IA"/>
    <x v="3"/>
  </r>
  <r>
    <x v="0"/>
    <s v="IA"/>
    <x v="3"/>
  </r>
  <r>
    <x v="0"/>
    <s v="IA"/>
    <x v="3"/>
  </r>
  <r>
    <x v="1"/>
    <s v="IA"/>
    <x v="3"/>
  </r>
  <r>
    <x v="0"/>
    <s v="IA"/>
    <x v="3"/>
  </r>
  <r>
    <x v="1"/>
    <s v="IA"/>
    <x v="3"/>
  </r>
  <r>
    <x v="2"/>
    <s v="IA"/>
    <x v="3"/>
  </r>
  <r>
    <x v="0"/>
    <s v="IA"/>
    <x v="3"/>
  </r>
  <r>
    <x v="0"/>
    <s v="CA"/>
    <x v="3"/>
  </r>
  <r>
    <x v="2"/>
    <s v="CA"/>
    <x v="3"/>
  </r>
  <r>
    <x v="1"/>
    <s v="CA"/>
    <x v="3"/>
  </r>
  <r>
    <x v="2"/>
    <s v="CA"/>
    <x v="3"/>
  </r>
  <r>
    <x v="2"/>
    <s v="CA"/>
    <x v="3"/>
  </r>
  <r>
    <x v="2"/>
    <s v="CA"/>
    <x v="3"/>
  </r>
  <r>
    <x v="2"/>
    <s v="CA"/>
    <x v="3"/>
  </r>
  <r>
    <x v="1"/>
    <s v="CA"/>
    <x v="3"/>
  </r>
  <r>
    <x v="2"/>
    <s v="CA"/>
    <x v="3"/>
  </r>
  <r>
    <x v="1"/>
    <s v="CA"/>
    <x v="3"/>
  </r>
  <r>
    <x v="2"/>
    <s v="CA"/>
    <x v="3"/>
  </r>
  <r>
    <x v="1"/>
    <s v="CA"/>
    <x v="3"/>
  </r>
  <r>
    <x v="2"/>
    <s v="CA"/>
    <x v="3"/>
  </r>
  <r>
    <x v="2"/>
    <s v="CA"/>
    <x v="3"/>
  </r>
  <r>
    <x v="2"/>
    <s v="CA"/>
    <x v="3"/>
  </r>
  <r>
    <x v="1"/>
    <s v="CA"/>
    <x v="3"/>
  </r>
  <r>
    <x v="0"/>
    <s v="CA"/>
    <x v="3"/>
  </r>
  <r>
    <x v="0"/>
    <s v="CA"/>
    <x v="3"/>
  </r>
  <r>
    <x v="1"/>
    <s v="CA"/>
    <x v="3"/>
  </r>
  <r>
    <x v="1"/>
    <s v="CA"/>
    <x v="3"/>
  </r>
  <r>
    <x v="2"/>
    <s v="CA"/>
    <x v="3"/>
  </r>
  <r>
    <x v="0"/>
    <s v="CA"/>
    <x v="3"/>
  </r>
  <r>
    <x v="0"/>
    <s v="CA"/>
    <x v="3"/>
  </r>
  <r>
    <x v="1"/>
    <s v="CA"/>
    <x v="3"/>
  </r>
  <r>
    <x v="1"/>
    <s v="CA"/>
    <x v="3"/>
  </r>
  <r>
    <x v="2"/>
    <s v="CA"/>
    <x v="3"/>
  </r>
  <r>
    <x v="0"/>
    <s v="CA"/>
    <x v="3"/>
  </r>
  <r>
    <x v="0"/>
    <s v="CA"/>
    <x v="3"/>
  </r>
  <r>
    <x v="0"/>
    <s v="CA"/>
    <x v="3"/>
  </r>
  <r>
    <x v="0"/>
    <s v="CA"/>
    <x v="3"/>
  </r>
  <r>
    <x v="1"/>
    <s v="CA"/>
    <x v="3"/>
  </r>
  <r>
    <x v="1"/>
    <s v="CA"/>
    <x v="3"/>
  </r>
  <r>
    <x v="1"/>
    <s v="CA"/>
    <x v="3"/>
  </r>
  <r>
    <x v="2"/>
    <s v="CA"/>
    <x v="3"/>
  </r>
  <r>
    <x v="1"/>
    <s v="CA"/>
    <x v="3"/>
  </r>
  <r>
    <x v="2"/>
    <s v="CA"/>
    <x v="3"/>
  </r>
  <r>
    <x v="2"/>
    <s v="CA"/>
    <x v="3"/>
  </r>
  <r>
    <x v="1"/>
    <s v="CA"/>
    <x v="3"/>
  </r>
  <r>
    <x v="1"/>
    <s v="CA"/>
    <x v="3"/>
  </r>
  <r>
    <x v="3"/>
    <m/>
    <x v="1"/>
  </r>
  <r>
    <x v="3"/>
    <m/>
    <x v="1"/>
  </r>
  <r>
    <x v="3"/>
    <m/>
    <x v="1"/>
  </r>
  <r>
    <x v="3"/>
    <m/>
    <x v="1"/>
  </r>
  <r>
    <x v="3"/>
    <m/>
    <x v="1"/>
  </r>
  <r>
    <x v="3"/>
    <m/>
    <x v="1"/>
  </r>
  <r>
    <x v="3"/>
    <m/>
    <x v="1"/>
  </r>
</pivotCacheRecords>
</file>

<file path=xl/pivotCache/pivotCacheRecords2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0">
  <r>
    <x v="0"/>
    <x v="0"/>
    <s v="WI"/>
    <x v="0"/>
  </r>
  <r>
    <x v="1"/>
    <x v="0"/>
    <s v="WI"/>
    <x v="0"/>
  </r>
  <r>
    <x v="1"/>
    <x v="0"/>
    <s v="WI"/>
    <x v="0"/>
  </r>
  <r>
    <x v="2"/>
    <x v="1"/>
    <s v="WI"/>
    <x v="0"/>
  </r>
  <r>
    <x v="3"/>
    <x v="0"/>
    <s v="WI"/>
    <x v="0"/>
  </r>
  <r>
    <x v="1"/>
    <x v="0"/>
    <s v="WI"/>
    <x v="0"/>
  </r>
  <r>
    <x v="1"/>
    <x v="2"/>
    <s v="IA"/>
    <x v="0"/>
  </r>
  <r>
    <x v="4"/>
    <x v="2"/>
    <s v="IA"/>
    <x v="0"/>
  </r>
  <r>
    <x v="4"/>
    <x v="2"/>
    <s v="IA"/>
    <x v="1"/>
  </r>
  <r>
    <x v="5"/>
    <x v="0"/>
    <s v="IA"/>
    <x v="0"/>
  </r>
  <r>
    <x v="5"/>
    <x v="0"/>
    <s v="IA"/>
    <x v="0"/>
  </r>
  <r>
    <x v="3"/>
    <x v="0"/>
    <s v="IA"/>
    <x v="0"/>
  </r>
  <r>
    <x v="4"/>
    <x v="0"/>
    <s v="IA"/>
    <x v="0"/>
  </r>
  <r>
    <x v="0"/>
    <x v="0"/>
    <s v="IA"/>
    <x v="0"/>
  </r>
  <r>
    <x v="0"/>
    <x v="1"/>
    <s v="CA"/>
    <x v="0"/>
  </r>
  <r>
    <x v="0"/>
    <x v="2"/>
    <s v="CA"/>
    <x v="0"/>
  </r>
  <r>
    <x v="0"/>
    <x v="1"/>
    <s v="CA"/>
    <x v="0"/>
  </r>
  <r>
    <x v="0"/>
    <x v="2"/>
    <s v="CA"/>
    <x v="0"/>
  </r>
  <r>
    <x v="0"/>
    <x v="1"/>
    <s v="CA"/>
    <x v="0"/>
  </r>
  <r>
    <x v="6"/>
    <x v="0"/>
    <s v="CA"/>
    <x v="2"/>
  </r>
  <r>
    <x v="0"/>
    <x v="0"/>
    <s v="CA"/>
    <x v="0"/>
  </r>
  <r>
    <x v="0"/>
    <x v="1"/>
    <s v="CA"/>
    <x v="0"/>
  </r>
  <r>
    <x v="0"/>
    <x v="0"/>
    <s v="CA"/>
    <x v="0"/>
  </r>
  <r>
    <x v="0"/>
    <x v="0"/>
    <s v="CA"/>
    <x v="0"/>
  </r>
  <r>
    <x v="6"/>
    <x v="2"/>
    <s v="CA"/>
    <x v="0"/>
  </r>
  <r>
    <x v="0"/>
    <x v="2"/>
    <s v="CA"/>
    <x v="0"/>
  </r>
  <r>
    <x v="0"/>
    <x v="0"/>
    <s v="CA"/>
    <x v="0"/>
  </r>
  <r>
    <x v="0"/>
    <x v="2"/>
    <s v="CA"/>
    <x v="0"/>
  </r>
  <r>
    <x v="0"/>
    <x v="2"/>
    <s v="CA"/>
    <x v="0"/>
  </r>
  <r>
    <x v="0"/>
    <x v="0"/>
    <s v="CA"/>
    <x v="0"/>
  </r>
  <r>
    <x v="0"/>
    <x v="0"/>
    <s v="CA"/>
    <x v="0"/>
  </r>
  <r>
    <x v="0"/>
    <x v="1"/>
    <s v="CA"/>
    <x v="0"/>
  </r>
  <r>
    <x v="0"/>
    <x v="2"/>
    <s v="CA"/>
    <x v="0"/>
  </r>
  <r>
    <x v="0"/>
    <x v="2"/>
    <s v="CA"/>
    <x v="0"/>
  </r>
  <r>
    <x v="0"/>
    <x v="2"/>
    <s v="CA"/>
    <x v="0"/>
  </r>
  <r>
    <x v="0"/>
    <x v="1"/>
    <s v="CA"/>
    <x v="0"/>
  </r>
  <r>
    <x v="3"/>
    <x v="0"/>
    <s v="CA"/>
    <x v="0"/>
  </r>
  <r>
    <x v="0"/>
    <x v="0"/>
    <s v="CA"/>
    <x v="0"/>
  </r>
  <r>
    <x v="7"/>
    <x v="1"/>
    <s v="CA"/>
    <x v="0"/>
  </r>
  <r>
    <x v="0"/>
    <x v="1"/>
    <s v="CA"/>
    <x v="0"/>
  </r>
  <r>
    <x v="0"/>
    <x v="1"/>
    <s v="CA"/>
    <x v="0"/>
  </r>
  <r>
    <x v="0"/>
    <x v="1"/>
    <s v="CA"/>
    <x v="0"/>
  </r>
  <r>
    <x v="0"/>
    <x v="0"/>
    <s v="CA"/>
    <x v="0"/>
  </r>
  <r>
    <x v="0"/>
    <x v="0"/>
    <s v="CA"/>
    <x v="0"/>
  </r>
  <r>
    <x v="0"/>
    <x v="1"/>
    <s v="CA"/>
    <x v="0"/>
  </r>
  <r>
    <x v="0"/>
    <x v="2"/>
    <s v="CA"/>
    <x v="0"/>
  </r>
  <r>
    <x v="0"/>
    <x v="2"/>
    <s v="CA"/>
    <x v="0"/>
  </r>
  <r>
    <x v="0"/>
    <x v="0"/>
    <s v="CA"/>
    <x v="0"/>
  </r>
  <r>
    <x v="3"/>
    <x v="2"/>
    <s v="CA"/>
    <x v="0"/>
  </r>
  <r>
    <x v="0"/>
    <x v="0"/>
    <s v="CA"/>
    <x v="0"/>
  </r>
  <r>
    <x v="0"/>
    <x v="0"/>
    <s v="WI"/>
    <x v="3"/>
  </r>
  <r>
    <x v="3"/>
    <x v="0"/>
    <s v="WI"/>
    <x v="3"/>
  </r>
  <r>
    <x v="4"/>
    <x v="0"/>
    <s v="WI"/>
    <x v="3"/>
  </r>
  <r>
    <x v="0"/>
    <x v="0"/>
    <s v="WI"/>
    <x v="3"/>
  </r>
  <r>
    <x v="4"/>
    <x v="2"/>
    <s v="WI"/>
    <x v="3"/>
  </r>
  <r>
    <x v="4"/>
    <x v="0"/>
    <s v="WI"/>
    <x v="3"/>
  </r>
  <r>
    <x v="1"/>
    <x v="0"/>
    <s v="WI"/>
    <x v="3"/>
  </r>
  <r>
    <x v="1"/>
    <x v="0"/>
    <s v="WI"/>
    <x v="3"/>
  </r>
  <r>
    <x v="4"/>
    <x v="0"/>
    <s v="WI"/>
    <x v="3"/>
  </r>
  <r>
    <x v="1"/>
    <x v="0"/>
    <s v="WI"/>
    <x v="3"/>
  </r>
  <r>
    <x v="4"/>
    <x v="1"/>
    <s v="WI"/>
    <x v="3"/>
  </r>
  <r>
    <x v="0"/>
    <x v="2"/>
    <s v="WI"/>
    <x v="3"/>
  </r>
  <r>
    <x v="1"/>
    <x v="2"/>
    <s v="WI"/>
    <x v="3"/>
  </r>
  <r>
    <x v="0"/>
    <x v="0"/>
    <s v="WI"/>
    <x v="4"/>
  </r>
  <r>
    <x v="1"/>
    <x v="0"/>
    <s v="WI"/>
    <x v="3"/>
  </r>
  <r>
    <x v="1"/>
    <x v="0"/>
    <s v="WI"/>
    <x v="4"/>
  </r>
  <r>
    <x v="1"/>
    <x v="0"/>
    <s v="WI"/>
    <x v="4"/>
  </r>
  <r>
    <x v="2"/>
    <x v="1"/>
    <s v="WI"/>
    <x v="4"/>
  </r>
  <r>
    <x v="3"/>
    <x v="0"/>
    <s v="WI"/>
    <x v="4"/>
  </r>
  <r>
    <x v="1"/>
    <x v="0"/>
    <s v="WI"/>
    <x v="4"/>
  </r>
  <r>
    <x v="1"/>
    <x v="2"/>
    <s v="IA"/>
    <x v="4"/>
  </r>
  <r>
    <x v="5"/>
    <x v="1"/>
    <s v="IA"/>
    <x v="3"/>
  </r>
  <r>
    <x v="0"/>
    <x v="1"/>
    <s v="IA"/>
    <x v="3"/>
  </r>
  <r>
    <x v="4"/>
    <x v="2"/>
    <s v="IA"/>
    <x v="4"/>
  </r>
  <r>
    <x v="5"/>
    <x v="0"/>
    <s v="IA"/>
    <x v="4"/>
  </r>
  <r>
    <x v="5"/>
    <x v="0"/>
    <s v="IA"/>
    <x v="4"/>
  </r>
  <r>
    <x v="3"/>
    <x v="0"/>
    <s v="IA"/>
    <x v="4"/>
  </r>
  <r>
    <x v="4"/>
    <x v="0"/>
    <s v="IA"/>
    <x v="4"/>
  </r>
  <r>
    <x v="0"/>
    <x v="0"/>
    <s v="IA"/>
    <x v="3"/>
  </r>
  <r>
    <x v="0"/>
    <x v="0"/>
    <s v="IA"/>
    <x v="3"/>
  </r>
  <r>
    <x v="0"/>
    <x v="2"/>
    <s v="IA"/>
    <x v="3"/>
  </r>
  <r>
    <x v="0"/>
    <x v="0"/>
    <s v="IA"/>
    <x v="4"/>
  </r>
  <r>
    <x v="3"/>
    <x v="1"/>
    <s v="IA"/>
    <x v="3"/>
  </r>
  <r>
    <x v="0"/>
    <x v="1"/>
    <s v="CA"/>
    <x v="4"/>
  </r>
  <r>
    <x v="0"/>
    <x v="2"/>
    <s v="CA"/>
    <x v="4"/>
  </r>
  <r>
    <x v="0"/>
    <x v="1"/>
    <s v="CA"/>
    <x v="4"/>
  </r>
  <r>
    <x v="0"/>
    <x v="2"/>
    <s v="CA"/>
    <x v="4"/>
  </r>
  <r>
    <x v="0"/>
    <x v="1"/>
    <s v="CA"/>
    <x v="4"/>
  </r>
  <r>
    <x v="0"/>
    <x v="0"/>
    <s v="CA"/>
    <x v="3"/>
  </r>
  <r>
    <x v="0"/>
    <x v="0"/>
    <s v="CA"/>
    <x v="4"/>
  </r>
  <r>
    <x v="0"/>
    <x v="1"/>
    <s v="CA"/>
    <x v="4"/>
  </r>
  <r>
    <x v="0"/>
    <x v="0"/>
    <s v="CA"/>
    <x v="4"/>
  </r>
  <r>
    <x v="0"/>
    <x v="0"/>
    <s v="CA"/>
    <x v="4"/>
  </r>
  <r>
    <x v="6"/>
    <x v="2"/>
    <s v="CA"/>
    <x v="4"/>
  </r>
  <r>
    <x v="0"/>
    <x v="2"/>
    <s v="CA"/>
    <x v="4"/>
  </r>
  <r>
    <x v="0"/>
    <x v="0"/>
    <s v="CA"/>
    <x v="4"/>
  </r>
  <r>
    <x v="0"/>
    <x v="2"/>
    <s v="CA"/>
    <x v="4"/>
  </r>
  <r>
    <x v="0"/>
    <x v="2"/>
    <s v="CA"/>
    <x v="4"/>
  </r>
  <r>
    <x v="0"/>
    <x v="0"/>
    <s v="CA"/>
    <x v="4"/>
  </r>
  <r>
    <x v="0"/>
    <x v="0"/>
    <s v="CA"/>
    <x v="4"/>
  </r>
  <r>
    <x v="0"/>
    <x v="1"/>
    <s v="CA"/>
    <x v="4"/>
  </r>
  <r>
    <x v="0"/>
    <x v="2"/>
    <s v="CA"/>
    <x v="4"/>
  </r>
  <r>
    <x v="0"/>
    <x v="2"/>
    <s v="CA"/>
    <x v="4"/>
  </r>
  <r>
    <x v="0"/>
    <x v="2"/>
    <s v="CA"/>
    <x v="4"/>
  </r>
  <r>
    <x v="0"/>
    <x v="1"/>
    <s v="CA"/>
    <x v="3"/>
  </r>
  <r>
    <x v="0"/>
    <x v="1"/>
    <s v="CA"/>
    <x v="4"/>
  </r>
  <r>
    <x v="3"/>
    <x v="0"/>
    <s v="CA"/>
    <x v="4"/>
  </r>
  <r>
    <x v="0"/>
    <x v="0"/>
    <s v="CA"/>
    <x v="4"/>
  </r>
  <r>
    <x v="3"/>
    <x v="1"/>
    <s v="CA"/>
    <x v="4"/>
  </r>
  <r>
    <x v="0"/>
    <x v="1"/>
    <s v="CA"/>
    <x v="4"/>
  </r>
  <r>
    <x v="0"/>
    <x v="1"/>
    <s v="CA"/>
    <x v="4"/>
  </r>
  <r>
    <x v="0"/>
    <x v="1"/>
    <s v="CA"/>
    <x v="4"/>
  </r>
  <r>
    <x v="0"/>
    <x v="0"/>
    <s v="CA"/>
    <x v="4"/>
  </r>
  <r>
    <x v="0"/>
    <x v="0"/>
    <s v="CA"/>
    <x v="4"/>
  </r>
  <r>
    <x v="0"/>
    <x v="1"/>
    <s v="CA"/>
    <x v="4"/>
  </r>
  <r>
    <x v="0"/>
    <x v="2"/>
    <s v="CA"/>
    <x v="4"/>
  </r>
  <r>
    <x v="0"/>
    <x v="2"/>
    <s v="CA"/>
    <x v="4"/>
  </r>
  <r>
    <x v="0"/>
    <x v="0"/>
    <s v="CA"/>
    <x v="4"/>
  </r>
  <r>
    <x v="3"/>
    <x v="2"/>
    <s v="CA"/>
    <x v="4"/>
  </r>
  <r>
    <x v="0"/>
    <x v="0"/>
    <s v="CA"/>
    <x v="4"/>
  </r>
  <r>
    <x v="0"/>
    <x v="1"/>
    <s v="CA"/>
    <x v="3"/>
  </r>
  <r>
    <x v="4"/>
    <x v="2"/>
    <s v="WI"/>
    <x v="3"/>
  </r>
  <r>
    <x v="1"/>
    <x v="2"/>
    <s v="WI"/>
    <x v="3"/>
  </r>
  <r>
    <x v="8"/>
    <x v="1"/>
    <s v="WI"/>
    <x v="3"/>
  </r>
  <r>
    <x v="1"/>
    <x v="2"/>
    <s v="WI"/>
    <x v="3"/>
  </r>
  <r>
    <x v="4"/>
    <x v="1"/>
    <s v="WI"/>
    <x v="3"/>
  </r>
  <r>
    <x v="1"/>
    <x v="2"/>
    <s v="WI"/>
    <x v="3"/>
  </r>
  <r>
    <x v="1"/>
    <x v="1"/>
    <s v="WI"/>
    <x v="3"/>
  </r>
  <r>
    <x v="8"/>
    <x v="1"/>
    <s v="WI"/>
    <x v="3"/>
  </r>
  <r>
    <x v="1"/>
    <x v="2"/>
    <s v="WI"/>
    <x v="3"/>
  </r>
  <r>
    <x v="4"/>
    <x v="2"/>
    <s v="WI"/>
    <x v="3"/>
  </r>
  <r>
    <x v="1"/>
    <x v="1"/>
    <s v="WI"/>
    <x v="3"/>
  </r>
  <r>
    <x v="0"/>
    <x v="0"/>
    <s v="WI"/>
    <x v="3"/>
  </r>
  <r>
    <x v="1"/>
    <x v="0"/>
    <s v="WI"/>
    <x v="3"/>
  </r>
  <r>
    <x v="1"/>
    <x v="1"/>
    <s v="WI"/>
    <x v="3"/>
  </r>
  <r>
    <x v="0"/>
    <x v="0"/>
    <s v="WI"/>
    <x v="3"/>
  </r>
  <r>
    <x v="9"/>
    <x v="0"/>
    <s v="WI"/>
    <x v="3"/>
  </r>
  <r>
    <x v="1"/>
    <x v="2"/>
    <s v="IA"/>
    <x v="3"/>
  </r>
  <r>
    <x v="10"/>
    <x v="2"/>
    <s v="IA"/>
    <x v="3"/>
  </r>
  <r>
    <x v="4"/>
    <x v="0"/>
    <s v="IA"/>
    <x v="3"/>
  </r>
  <r>
    <x v="11"/>
    <x v="1"/>
    <s v="IA"/>
    <x v="3"/>
  </r>
  <r>
    <x v="5"/>
    <x v="1"/>
    <s v="IA"/>
    <x v="3"/>
  </r>
  <r>
    <x v="11"/>
    <x v="1"/>
    <s v="IA"/>
    <x v="3"/>
  </r>
  <r>
    <x v="4"/>
    <x v="1"/>
    <s v="IA"/>
    <x v="3"/>
  </r>
  <r>
    <x v="12"/>
    <x v="2"/>
    <s v="IA"/>
    <x v="3"/>
  </r>
  <r>
    <x v="4"/>
    <x v="2"/>
    <s v="IA"/>
    <x v="3"/>
  </r>
  <r>
    <x v="1"/>
    <x v="0"/>
    <s v="IA"/>
    <x v="3"/>
  </r>
  <r>
    <x v="13"/>
    <x v="0"/>
    <s v="IA"/>
    <x v="3"/>
  </r>
  <r>
    <x v="14"/>
    <x v="0"/>
    <s v="IA"/>
    <x v="3"/>
  </r>
  <r>
    <x v="15"/>
    <x v="2"/>
    <s v="IA"/>
    <x v="3"/>
  </r>
  <r>
    <x v="16"/>
    <x v="2"/>
    <s v="IA"/>
    <x v="3"/>
  </r>
  <r>
    <x v="1"/>
    <x v="1"/>
    <s v="IA"/>
    <x v="3"/>
  </r>
  <r>
    <x v="3"/>
    <x v="1"/>
    <s v="IA"/>
    <x v="3"/>
  </r>
  <r>
    <x v="11"/>
    <x v="2"/>
    <s v="IA"/>
    <x v="3"/>
  </r>
  <r>
    <x v="11"/>
    <x v="2"/>
    <s v="IA"/>
    <x v="3"/>
  </r>
  <r>
    <x v="0"/>
    <x v="0"/>
    <s v="IA"/>
    <x v="3"/>
  </r>
  <r>
    <x v="1"/>
    <x v="0"/>
    <s v="IA"/>
    <x v="3"/>
  </r>
  <r>
    <x v="4"/>
    <x v="0"/>
    <s v="IA"/>
    <x v="3"/>
  </r>
  <r>
    <x v="17"/>
    <x v="1"/>
    <s v="IA"/>
    <x v="3"/>
  </r>
  <r>
    <x v="11"/>
    <x v="0"/>
    <s v="IA"/>
    <x v="3"/>
  </r>
  <r>
    <x v="3"/>
    <x v="1"/>
    <s v="IA"/>
    <x v="3"/>
  </r>
  <r>
    <x v="3"/>
    <x v="2"/>
    <s v="IA"/>
    <x v="3"/>
  </r>
  <r>
    <x v="4"/>
    <x v="0"/>
    <s v="IA"/>
    <x v="3"/>
  </r>
  <r>
    <x v="0"/>
    <x v="0"/>
    <s v="CA"/>
    <x v="3"/>
  </r>
  <r>
    <x v="8"/>
    <x v="2"/>
    <s v="CA"/>
    <x v="3"/>
  </r>
  <r>
    <x v="0"/>
    <x v="1"/>
    <s v="CA"/>
    <x v="3"/>
  </r>
  <r>
    <x v="8"/>
    <x v="2"/>
    <s v="CA"/>
    <x v="3"/>
  </r>
  <r>
    <x v="8"/>
    <x v="2"/>
    <s v="CA"/>
    <x v="3"/>
  </r>
  <r>
    <x v="8"/>
    <x v="2"/>
    <s v="CA"/>
    <x v="3"/>
  </r>
  <r>
    <x v="8"/>
    <x v="2"/>
    <s v="CA"/>
    <x v="3"/>
  </r>
  <r>
    <x v="8"/>
    <x v="1"/>
    <s v="CA"/>
    <x v="3"/>
  </r>
  <r>
    <x v="8"/>
    <x v="2"/>
    <s v="CA"/>
    <x v="3"/>
  </r>
  <r>
    <x v="8"/>
    <x v="1"/>
    <s v="CA"/>
    <x v="3"/>
  </r>
  <r>
    <x v="8"/>
    <x v="2"/>
    <s v="CA"/>
    <x v="3"/>
  </r>
  <r>
    <x v="8"/>
    <x v="1"/>
    <s v="CA"/>
    <x v="3"/>
  </r>
  <r>
    <x v="1"/>
    <x v="2"/>
    <s v="CA"/>
    <x v="3"/>
  </r>
  <r>
    <x v="4"/>
    <x v="2"/>
    <s v="CA"/>
    <x v="3"/>
  </r>
  <r>
    <x v="8"/>
    <x v="2"/>
    <s v="CA"/>
    <x v="3"/>
  </r>
  <r>
    <x v="8"/>
    <x v="1"/>
    <s v="CA"/>
    <x v="3"/>
  </r>
  <r>
    <x v="0"/>
    <x v="0"/>
    <s v="CA"/>
    <x v="3"/>
  </r>
  <r>
    <x v="0"/>
    <x v="0"/>
    <s v="CA"/>
    <x v="3"/>
  </r>
  <r>
    <x v="8"/>
    <x v="1"/>
    <s v="CA"/>
    <x v="3"/>
  </r>
  <r>
    <x v="4"/>
    <x v="1"/>
    <s v="CA"/>
    <x v="3"/>
  </r>
  <r>
    <x v="8"/>
    <x v="2"/>
    <s v="CA"/>
    <x v="3"/>
  </r>
  <r>
    <x v="8"/>
    <x v="0"/>
    <s v="CA"/>
    <x v="3"/>
  </r>
  <r>
    <x v="8"/>
    <x v="0"/>
    <s v="CA"/>
    <x v="3"/>
  </r>
  <r>
    <x v="11"/>
    <x v="1"/>
    <s v="CA"/>
    <x v="3"/>
  </r>
  <r>
    <x v="17"/>
    <x v="1"/>
    <s v="CA"/>
    <x v="3"/>
  </r>
  <r>
    <x v="8"/>
    <x v="2"/>
    <s v="CA"/>
    <x v="3"/>
  </r>
  <r>
    <x v="15"/>
    <x v="0"/>
    <s v="CA"/>
    <x v="3"/>
  </r>
  <r>
    <x v="0"/>
    <x v="0"/>
    <s v="CA"/>
    <x v="3"/>
  </r>
  <r>
    <x v="8"/>
    <x v="0"/>
    <s v="CA"/>
    <x v="3"/>
  </r>
  <r>
    <x v="8"/>
    <x v="0"/>
    <s v="CA"/>
    <x v="3"/>
  </r>
  <r>
    <x v="8"/>
    <x v="1"/>
    <s v="CA"/>
    <x v="3"/>
  </r>
  <r>
    <x v="8"/>
    <x v="1"/>
    <s v="CA"/>
    <x v="3"/>
  </r>
  <r>
    <x v="8"/>
    <x v="1"/>
    <s v="CA"/>
    <x v="3"/>
  </r>
  <r>
    <x v="8"/>
    <x v="2"/>
    <s v="CA"/>
    <x v="3"/>
  </r>
  <r>
    <x v="8"/>
    <x v="1"/>
    <s v="CA"/>
    <x v="3"/>
  </r>
  <r>
    <x v="4"/>
    <x v="2"/>
    <s v="CA"/>
    <x v="3"/>
  </r>
  <r>
    <x v="15"/>
    <x v="2"/>
    <s v="CA"/>
    <x v="3"/>
  </r>
  <r>
    <x v="8"/>
    <x v="1"/>
    <s v="CA"/>
    <x v="3"/>
  </r>
  <r>
    <x v="13"/>
    <x v="1"/>
    <s v="CA"/>
    <x v="3"/>
  </r>
  <r>
    <x v="18"/>
    <x v="3"/>
    <m/>
    <x v="1"/>
  </r>
  <r>
    <x v="18"/>
    <x v="3"/>
    <m/>
    <x v="1"/>
  </r>
  <r>
    <x v="18"/>
    <x v="3"/>
    <m/>
    <x v="1"/>
  </r>
  <r>
    <x v="18"/>
    <x v="3"/>
    <m/>
    <x v="1"/>
  </r>
  <r>
    <x v="18"/>
    <x v="3"/>
    <m/>
    <x v="1"/>
  </r>
  <r>
    <x v="18"/>
    <x v="3"/>
    <m/>
    <x v="1"/>
  </r>
  <r>
    <x v="18"/>
    <x v="3"/>
    <m/>
    <x v="1"/>
  </r>
  <r>
    <x v="18"/>
    <x v="3"/>
    <m/>
    <x v="1"/>
  </r>
</pivotCacheRecords>
</file>

<file path=xl/pivotCache/pivotCacheRecords2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3">
  <r>
    <x v="0"/>
    <x v="0"/>
    <s v="epidermidis"/>
    <s v="NC"/>
    <x v="0"/>
    <s v="PF"/>
    <s v="L"/>
    <n v="47"/>
    <n v="0.25"/>
    <s v="&lt;=0.5000"/>
    <s v=" &lt;=2.0000"/>
    <s v="&lt;=0.2500"/>
    <s v="&lt;=2.0000"/>
    <n v="0.25"/>
    <x v="0"/>
  </r>
  <r>
    <x v="1"/>
    <x v="0"/>
    <s v="simulans"/>
    <s v="new"/>
    <x v="1"/>
    <s v="PF"/>
    <s v="L"/>
    <n v="64"/>
    <s v="&lt;=0.1200"/>
    <n v="1"/>
    <s v=" &lt;=2.0000"/>
    <s v="&lt;=0.2500"/>
    <s v="&lt;=2.0000"/>
    <s v=" &lt;=0.1200"/>
    <x v="0"/>
  </r>
  <r>
    <x v="1"/>
    <x v="1"/>
    <s v="caprae"/>
    <s v="new"/>
    <x v="1"/>
    <s v="PF"/>
    <s v="L"/>
    <n v="61.1"/>
    <s v="&lt;=0.1200"/>
    <s v="&lt;=0.5000"/>
    <s v=" &lt;=2.0000"/>
    <s v="&lt;=0.2500"/>
    <s v="&lt;=2.0000"/>
    <s v=" &lt;=0.1200"/>
    <x v="0"/>
  </r>
  <r>
    <x v="1"/>
    <x v="1"/>
    <s v="auricularis"/>
    <s v="new"/>
    <x v="1"/>
    <s v="PF"/>
    <s v="L"/>
    <n v="61.2"/>
    <s v="&lt;=0.1200"/>
    <s v="&lt;=0.5000"/>
    <s v=" &lt;=2.0000"/>
    <s v="&lt;=0.2500"/>
    <s v="&lt;=2.0000"/>
    <s v=" &lt;=0.1200"/>
    <x v="0"/>
  </r>
  <r>
    <x v="1"/>
    <x v="1"/>
    <s v="rostri"/>
    <s v="new"/>
    <x v="1"/>
    <s v="PF"/>
    <s v="R"/>
    <n v="63"/>
    <s v="&lt;=0.1200"/>
    <s v="&lt;=0.5000"/>
    <s v=" &lt;=2.0000"/>
    <n v="1"/>
    <s v="&lt;=2.0000"/>
    <s v=" &lt;=0.1200"/>
    <x v="0"/>
  </r>
  <r>
    <x v="1"/>
    <x v="2"/>
    <s v="chromogenes"/>
    <s v="new"/>
    <x v="1"/>
    <s v="PF"/>
    <s v="L"/>
    <n v="64.099999999999994"/>
    <n v="0.5"/>
    <s v="&lt;=0.5000"/>
    <s v=" &lt;=2.0000"/>
    <n v="0.5"/>
    <s v="&lt;=2.0000"/>
    <n v="0.5"/>
    <x v="0"/>
  </r>
  <r>
    <x v="1"/>
    <x v="2"/>
    <s v="auricularis"/>
    <s v="new"/>
    <x v="1"/>
    <s v="PF"/>
    <s v="L"/>
    <n v="64.2"/>
    <n v="0.5"/>
    <s v="&lt;=0.5000"/>
    <s v=" &lt;=2.0000"/>
    <n v="0.5"/>
    <s v="&lt;=2.0000"/>
    <n v="0.5"/>
    <x v="0"/>
  </r>
  <r>
    <x v="1"/>
    <x v="2"/>
    <s v="simulans"/>
    <s v="new"/>
    <x v="1"/>
    <s v="PF"/>
    <s v="L"/>
    <n v="65"/>
    <s v="&lt;=0.1200"/>
    <n v="1"/>
    <s v=" &lt;=2.0000"/>
    <s v="&lt;=0.2500"/>
    <s v="&lt;=2.0000"/>
    <s v=" &lt;=0.1200"/>
    <x v="0"/>
  </r>
  <r>
    <x v="1"/>
    <x v="0"/>
    <s v="simulans"/>
    <s v="new"/>
    <x v="1"/>
    <s v="PF"/>
    <s v="L"/>
    <n v="66"/>
    <s v="&lt;=0.1200"/>
    <n v="1"/>
    <s v=" &lt;=2.0000"/>
    <s v="&lt;=0.2500"/>
    <s v="&lt;=2.0000"/>
    <s v=" &lt;=0.1200"/>
    <x v="0"/>
  </r>
  <r>
    <x v="1"/>
    <x v="0"/>
    <s v="Lugdenensis"/>
    <s v="new"/>
    <x v="1"/>
    <s v="PF"/>
    <s v="L"/>
    <n v="66"/>
    <s v="&lt;=0.1200"/>
    <s v="&lt;=0.5000"/>
    <s v=" &lt;=2.0000"/>
    <s v="&lt;=0.2500"/>
    <s v="&lt;=2.0000"/>
    <s v=" &lt;=0.1200"/>
    <x v="0"/>
  </r>
  <r>
    <x v="1"/>
    <x v="0"/>
    <s v="caprae"/>
    <s v="new"/>
    <x v="1"/>
    <s v="PF"/>
    <s v="L"/>
    <n v="67"/>
    <s v="&lt;=0.1200"/>
    <n v="1"/>
    <s v=" &lt;=2.0000"/>
    <s v="&lt;=0.2500"/>
    <s v="&lt;=2.0000"/>
    <s v=" &lt;=0.1200"/>
    <x v="0"/>
  </r>
  <r>
    <x v="1"/>
    <x v="0"/>
    <s v="caprae"/>
    <s v="new"/>
    <x v="1"/>
    <s v="PF"/>
    <s v="R"/>
    <n v="68.099999999999994"/>
    <s v="&lt;=0.1200"/>
    <n v="1"/>
    <s v=" &lt;=2.0000"/>
    <s v="&lt;=0.2500"/>
    <s v="&lt;=2.0000"/>
    <s v=" &lt;=0.1200"/>
    <x v="0"/>
  </r>
  <r>
    <x v="1"/>
    <x v="0"/>
    <s v="auricularis"/>
    <s v="new"/>
    <x v="1"/>
    <s v="PF"/>
    <s v="R"/>
    <n v="68.2"/>
    <s v="&lt;=0.1200"/>
    <n v="1"/>
    <s v=" &lt;=2.0000"/>
    <s v="&lt;=0.2500"/>
    <s v="&lt;=2.0000"/>
    <s v=" &lt;=0.1200"/>
    <x v="0"/>
  </r>
  <r>
    <x v="1"/>
    <x v="1"/>
    <s v="caprae"/>
    <s v="NC"/>
    <x v="2"/>
    <s v="DO"/>
    <s v="L"/>
    <n v="22"/>
    <s v="&lt;=0.1200"/>
    <s v="&lt;=0.5000"/>
    <s v=" &lt;=2.0000"/>
    <s v="&lt;=0.2500"/>
    <s v="&lt;=2.0000"/>
    <s v=" &lt;=0.1200"/>
    <x v="0"/>
  </r>
  <r>
    <x v="1"/>
    <x v="1"/>
    <s v="caprae"/>
    <s v="NC"/>
    <x v="0"/>
    <s v="PF"/>
    <s v="L"/>
    <n v="69"/>
    <s v="&lt;=0.1200"/>
    <s v="&lt;=0.5000"/>
    <s v=" &lt;=2.0000"/>
    <s v="&lt;=0.2500"/>
    <s v="&lt;=2.0000"/>
    <s v=" &lt;=0.1200"/>
    <x v="0"/>
  </r>
  <r>
    <x v="1"/>
    <x v="0"/>
    <s v="Equorum"/>
    <s v="Cure"/>
    <x v="3"/>
    <s v="DO"/>
    <s v="L"/>
    <n v="23"/>
    <s v="&lt;=0.1200"/>
    <s v="&lt;=0.5000"/>
    <s v=" &lt;=2.0000"/>
    <s v=" &gt;4.0000"/>
    <s v="&lt;=2.0000"/>
    <s v=" &lt;=0.1200"/>
    <x v="0"/>
  </r>
  <r>
    <x v="1"/>
    <x v="0"/>
    <s v="Lugdenensis"/>
    <s v="new"/>
    <x v="1"/>
    <s v="PF"/>
    <s v="L"/>
    <n v="49"/>
    <s v="&lt;=0.1200"/>
    <s v="&lt;=0.5000"/>
    <s v=" &lt;=2.0000"/>
    <s v="&lt;=0.2500"/>
    <s v="&lt;=2.0000"/>
    <s v=" &lt;=0.1200"/>
    <x v="0"/>
  </r>
  <r>
    <x v="1"/>
    <x v="0"/>
    <s v="simulans"/>
    <s v="new"/>
    <x v="1"/>
    <s v="PF"/>
    <s v="R"/>
    <n v="71"/>
    <s v="&lt;=0.1200"/>
    <s v="&lt;=0.5000"/>
    <s v=" &lt;=2.0000"/>
    <s v="&lt;=0.2500"/>
    <s v="&lt;=2.0000"/>
    <s v=" &lt;=0.1200"/>
    <x v="0"/>
  </r>
  <r>
    <x v="1"/>
    <x v="1"/>
    <s v="caprae"/>
    <s v="new"/>
    <x v="1"/>
    <s v="PF"/>
    <s v="R"/>
    <n v="67"/>
    <s v="&lt;=0.1200"/>
    <s v="&lt;=0.5000"/>
    <s v=" &lt;=2.0000"/>
    <s v="&lt;=0.2500"/>
    <s v="&lt;=2.0000"/>
    <s v=" &lt;=0.1200"/>
    <x v="0"/>
  </r>
  <r>
    <x v="1"/>
    <x v="1"/>
    <s v="simulans"/>
    <s v="new"/>
    <x v="1"/>
    <s v="PF"/>
    <s v="R"/>
    <n v="73"/>
    <s v="&lt;=0.1200"/>
    <s v="&lt;=0.5000"/>
    <s v=" &lt;=2.0000"/>
    <s v="&lt;=0.2500"/>
    <s v="&lt;=2.0000"/>
    <n v="0.25"/>
    <x v="0"/>
  </r>
  <r>
    <x v="1"/>
    <x v="2"/>
    <s v="caprae"/>
    <s v="new"/>
    <x v="1"/>
    <s v="PF"/>
    <s v="R"/>
    <n v="74"/>
    <s v="&lt;=0.1200"/>
    <s v="&lt;=0.5000"/>
    <s v=" &lt;=2.0000"/>
    <s v="&lt;=0.2500"/>
    <s v="&lt;=2.0000"/>
    <s v=" &lt;=0.1200"/>
    <x v="0"/>
  </r>
  <r>
    <x v="1"/>
    <x v="2"/>
    <s v="xylosus"/>
    <s v="new"/>
    <x v="1"/>
    <s v="PF"/>
    <s v="L"/>
    <n v="75"/>
    <s v="&lt;=0.1200"/>
    <s v="&lt;=0.5000"/>
    <s v=" &lt;=2.0000"/>
    <s v=" &gt;4.0000"/>
    <s v="&lt;=2.0000"/>
    <s v=" &lt;=0.1200"/>
    <x v="0"/>
  </r>
  <r>
    <x v="1"/>
    <x v="2"/>
    <s v="ureilyticus"/>
    <s v="new"/>
    <x v="1"/>
    <s v="PF"/>
    <s v="R"/>
    <n v="76"/>
    <s v="&lt;=0.1200"/>
    <n v="2"/>
    <s v=" &lt;=2.0000"/>
    <s v="&lt;=0.2500"/>
    <s v="&lt;=2.0000"/>
    <s v=" &lt;=0.1200"/>
    <x v="0"/>
  </r>
  <r>
    <x v="1"/>
    <x v="1"/>
    <s v="hominis"/>
    <s v="new"/>
    <x v="1"/>
    <s v="PF"/>
    <s v="L"/>
    <n v="77"/>
    <n v="0.5"/>
    <n v="1"/>
    <s v=" &lt;=2.0000"/>
    <s v="&lt;=0.2500"/>
    <s v="&lt;=2.0000"/>
    <n v="0.25"/>
    <x v="0"/>
  </r>
  <r>
    <x v="1"/>
    <x v="1"/>
    <s v="warneri"/>
    <s v="new"/>
    <x v="1"/>
    <s v="PF"/>
    <s v="R"/>
    <n v="78"/>
    <s v="&lt;=0.1200"/>
    <s v="&lt;=0.5000"/>
    <s v=" &lt;=2.0000"/>
    <s v="&lt;=0.2500"/>
    <s v="&lt;=2.0000"/>
    <s v=" &lt;=0.1200"/>
    <x v="0"/>
  </r>
  <r>
    <x v="1"/>
    <x v="0"/>
    <s v="Lugdenensis"/>
    <s v="Cure"/>
    <x v="3"/>
    <s v="DO"/>
    <s v="L"/>
    <n v="24"/>
    <s v="&lt;=0.1200"/>
    <s v="&lt;=0.5000"/>
    <s v=" &lt;=2.0000"/>
    <s v="&lt;=0.2500"/>
    <s v="&lt;=2.0000"/>
    <s v=" &lt;=0.1200"/>
    <x v="0"/>
  </r>
  <r>
    <x v="1"/>
    <x v="0"/>
    <s v="epidermidis"/>
    <s v="new"/>
    <x v="1"/>
    <s v="PF"/>
    <s v="L"/>
    <n v="79"/>
    <s v="&lt;=0.1200"/>
    <s v="&lt;=0.5000"/>
    <s v=" &lt;=2.0000"/>
    <s v="&lt;=0.2500"/>
    <s v="&lt;=2.0000"/>
    <s v=" &lt;=0.1200"/>
    <x v="0"/>
  </r>
  <r>
    <x v="1"/>
    <x v="0"/>
    <s v="caprae"/>
    <s v="new"/>
    <x v="1"/>
    <s v="PF"/>
    <s v="R"/>
    <n v="80.099999999999994"/>
    <s v="&lt;=0.1200"/>
    <s v="&lt;=0.5000"/>
    <s v=" &lt;=2.0000"/>
    <s v="&lt;=0.2500"/>
    <s v="&lt;=2.0000"/>
    <s v=" &lt;=0.1200"/>
    <x v="0"/>
  </r>
  <r>
    <x v="1"/>
    <x v="0"/>
    <s v="chromogenes"/>
    <s v="new"/>
    <x v="1"/>
    <s v="PF"/>
    <s v="R"/>
    <n v="80.2"/>
    <s v="&lt;=0.1200"/>
    <s v="&lt;=0.5000"/>
    <s v=" &lt;=2.0000"/>
    <s v="&lt;=0.2500"/>
    <s v="&lt;=2.0000"/>
    <s v=" &lt;=0.1200"/>
    <x v="0"/>
  </r>
  <r>
    <x v="1"/>
    <x v="0"/>
    <s v="epidermidis"/>
    <s v="Cure"/>
    <x v="3"/>
    <s v="DO"/>
    <s v="R"/>
    <n v="25"/>
    <s v="&lt;=0.1200"/>
    <n v="1"/>
    <s v=" &lt;=2.0000"/>
    <s v="&lt;=0.2500"/>
    <s v="&lt;=2.0000"/>
    <s v=" &lt;=0.1200"/>
    <x v="0"/>
  </r>
  <r>
    <x v="1"/>
    <x v="0"/>
    <s v="simulans"/>
    <s v="new"/>
    <x v="1"/>
    <s v="PF"/>
    <s v="R"/>
    <n v="50"/>
    <s v="&lt;=0.1200"/>
    <n v="1"/>
    <s v=" &lt;=2.0000"/>
    <s v="&lt;=0.2500"/>
    <s v="&lt;=2.0000"/>
    <s v=" &lt;=0.1200"/>
    <x v="0"/>
  </r>
  <r>
    <x v="1"/>
    <x v="0"/>
    <s v="chromogenes"/>
    <s v="new"/>
    <x v="1"/>
    <s v="PF"/>
    <s v="R"/>
    <n v="81"/>
    <s v="&lt;=0.1200"/>
    <n v="1"/>
    <s v=" &lt;=2.0000"/>
    <s v="&lt;=0.2500"/>
    <s v="&lt;=2.0000"/>
    <s v=" &lt;=0.1200"/>
    <x v="0"/>
  </r>
  <r>
    <x v="1"/>
    <x v="1"/>
    <s v="simulans"/>
    <s v="NC"/>
    <x v="2"/>
    <s v="DO"/>
    <s v="L"/>
    <n v="26"/>
    <s v="&lt;=0.1200"/>
    <s v="&lt;=0.5000"/>
    <s v=" &lt;=2.0000"/>
    <s v="&lt;=0.2500"/>
    <s v="&lt;=2.0000"/>
    <s v=" &lt;=0.1200"/>
    <x v="0"/>
  </r>
  <r>
    <x v="1"/>
    <x v="1"/>
    <s v="simulans"/>
    <s v="NC"/>
    <x v="2"/>
    <s v="DO"/>
    <s v="R"/>
    <n v="27"/>
    <s v="&lt;=0.1200"/>
    <s v="&lt;=0.5000"/>
    <s v=" &lt;=2.0000"/>
    <s v="&lt;=0.2500"/>
    <s v="&lt;=2.0000"/>
    <s v=" &lt;=0.1200"/>
    <x v="0"/>
  </r>
  <r>
    <x v="1"/>
    <x v="1"/>
    <s v="simulans"/>
    <s v="NC"/>
    <x v="0"/>
    <s v="PF"/>
    <s v="L"/>
    <n v="51"/>
    <s v="&lt;=0.1200"/>
    <s v="&lt;=0.5000"/>
    <s v=" &lt;=2.0000"/>
    <s v="&lt;=0.2500"/>
    <s v="&lt;=2.0000"/>
    <s v=" &lt;=0.1200"/>
    <x v="0"/>
  </r>
  <r>
    <x v="1"/>
    <x v="1"/>
    <s v="simulans"/>
    <s v="NC"/>
    <x v="0"/>
    <s v="PF"/>
    <s v="R"/>
    <n v="82"/>
    <s v="&lt;=0.1200"/>
    <n v="1"/>
    <s v=" &lt;=2.0000"/>
    <s v="&lt;=0.2500"/>
    <s v="&lt;=2.0000"/>
    <s v=" &lt;=0.1200"/>
    <x v="0"/>
  </r>
  <r>
    <x v="1"/>
    <x v="2"/>
    <s v="simulans"/>
    <s v="NC"/>
    <x v="3"/>
    <s v="DO"/>
    <s v="L"/>
    <n v="28"/>
    <s v="&lt;=0.1200"/>
    <n v="1"/>
    <s v=" &lt;=2.0000"/>
    <s v="&lt;=0.2500"/>
    <s v="&lt;=2.0000"/>
    <s v=" &lt;=0.1200"/>
    <x v="0"/>
  </r>
  <r>
    <x v="1"/>
    <x v="2"/>
    <s v="Lugdenensis"/>
    <s v="NC"/>
    <x v="2"/>
    <s v="DO"/>
    <s v="R"/>
    <n v="29"/>
    <s v="&lt;=0.1200"/>
    <n v="1"/>
    <s v=" &lt;=2.0000"/>
    <s v="&lt;=0.2500"/>
    <s v="&lt;=2.0000"/>
    <s v=" &lt;=0.1200"/>
    <x v="0"/>
  </r>
  <r>
    <x v="1"/>
    <x v="2"/>
    <s v="Lugdenensis"/>
    <s v="NC"/>
    <x v="1"/>
    <s v="PF"/>
    <s v="L"/>
    <n v="83"/>
    <s v="&lt;=0.1200"/>
    <n v="1"/>
    <s v=" &lt;=2.0000"/>
    <s v="&lt;=0.2500"/>
    <s v="&lt;=2.0000"/>
    <s v=" &lt;=0.1200"/>
    <x v="0"/>
  </r>
  <r>
    <x v="1"/>
    <x v="2"/>
    <s v="Lugdenensis"/>
    <s v="NC"/>
    <x v="0"/>
    <s v="PF"/>
    <s v="R"/>
    <n v="84"/>
    <s v="&lt;=0.1200"/>
    <n v="1"/>
    <s v=" &lt;=2.0000"/>
    <s v="&lt;=0.2500"/>
    <s v="&lt;=2.0000"/>
    <s v=" &lt;=0.1200"/>
    <x v="0"/>
  </r>
  <r>
    <x v="1"/>
    <x v="1"/>
    <s v="petrasi"/>
    <s v="new"/>
    <x v="1"/>
    <s v="PF"/>
    <s v="L"/>
    <n v="68"/>
    <s v="&lt;=0.1200"/>
    <n v="1"/>
    <s v=" &lt;=2.0000"/>
    <s v="&lt;=0.2500"/>
    <s v="&lt;=2.0000"/>
    <s v=" &lt;=0.1200"/>
    <x v="0"/>
  </r>
  <r>
    <x v="1"/>
    <x v="1"/>
    <s v="petrasi"/>
    <s v="new"/>
    <x v="1"/>
    <s v="PF"/>
    <s v="R"/>
    <n v="85"/>
    <s v="&lt;=0.1200"/>
    <n v="1"/>
    <s v=" &lt;=2.0000"/>
    <s v="&lt;=0.2500"/>
    <s v="&lt;=2.0000"/>
    <s v=" &lt;=0.1200"/>
    <x v="0"/>
  </r>
  <r>
    <x v="1"/>
    <x v="2"/>
    <s v="epidermidis"/>
    <s v="new"/>
    <x v="1"/>
    <s v="PF"/>
    <s v="R"/>
    <n v="69"/>
    <s v="&lt;=0.1200"/>
    <s v="&lt;=0.5000"/>
    <s v=" &lt;=2.0000"/>
    <s v="&lt;=0.2500"/>
    <s v="&lt;=2.0000"/>
    <s v=" &lt;=0.1200"/>
    <x v="0"/>
  </r>
  <r>
    <x v="1"/>
    <x v="2"/>
    <s v="caprae"/>
    <s v="new"/>
    <x v="1"/>
    <s v="PF"/>
    <s v="L"/>
    <n v="86.1"/>
    <s v="&lt;=0.1200"/>
    <s v="&lt;=0.5000"/>
    <s v=" &lt;=2.0000"/>
    <s v="&lt;=0.2500"/>
    <s v="&lt;=2.0000"/>
    <s v=" &lt;=0.1200"/>
    <x v="0"/>
  </r>
  <r>
    <x v="1"/>
    <x v="2"/>
    <s v="caprae"/>
    <s v="new"/>
    <x v="1"/>
    <s v="PF"/>
    <s v="L"/>
    <n v="86.2"/>
    <s v="&lt;=0.1200"/>
    <s v="&lt;=0.5000"/>
    <s v=" &lt;=2.0000"/>
    <s v="&lt;=0.2500"/>
    <s v="&lt;=2.0000"/>
    <s v=" &lt;=0.1200"/>
    <x v="0"/>
  </r>
  <r>
    <x v="1"/>
    <x v="2"/>
    <s v="simulans"/>
    <s v="new"/>
    <x v="1"/>
    <s v="PF"/>
    <s v="R"/>
    <n v="87"/>
    <s v="&lt;=0.1200"/>
    <n v="1"/>
    <s v=" &lt;=2.0000"/>
    <s v="&lt;=0.2500"/>
    <s v="&lt;=2.0000"/>
    <s v=" &lt;=0.1200"/>
    <x v="0"/>
  </r>
  <r>
    <x v="1"/>
    <x v="1"/>
    <s v="chromogenes"/>
    <s v="new"/>
    <x v="1"/>
    <s v="PF"/>
    <s v="R"/>
    <n v="70"/>
    <s v="&lt;=0.1200"/>
    <n v="1"/>
    <s v=" &lt;=2.0000"/>
    <n v="0.5"/>
    <s v="&lt;=2.0000"/>
    <s v=" &lt;=0.1200"/>
    <x v="0"/>
  </r>
  <r>
    <x v="1"/>
    <x v="0"/>
    <s v="auricularis"/>
    <s v="new"/>
    <x v="1"/>
    <s v="PF"/>
    <s v="R"/>
    <n v="89"/>
    <n v="1"/>
    <n v="1"/>
    <s v=" &lt;=2.0000"/>
    <s v="&lt;=0.2500"/>
    <s v="&lt;=2.0000"/>
    <s v=" &gt;8.0000"/>
    <x v="0"/>
  </r>
  <r>
    <x v="1"/>
    <x v="2"/>
    <s v="Lugdenensis"/>
    <s v="NC"/>
    <x v="2"/>
    <s v="DO"/>
    <s v="L"/>
    <n v="31"/>
    <s v="&lt;=0.1200"/>
    <s v="&lt;=0.5000"/>
    <s v=" &lt;=2.0000"/>
    <s v="&lt;=0.2500"/>
    <s v="&lt;=2.0000"/>
    <s v=" &lt;=0.1200"/>
    <x v="0"/>
  </r>
  <r>
    <x v="1"/>
    <x v="2"/>
    <s v="simulans"/>
    <s v="NC"/>
    <x v="2"/>
    <s v="DO"/>
    <s v="R"/>
    <n v="32"/>
    <s v="&lt;=0.1200"/>
    <s v="&lt;=0.5000"/>
    <s v=" &lt;=2.0000"/>
    <s v="&lt;=0.2500"/>
    <s v="&lt;=2.0000"/>
    <s v=" &lt;=0.1200"/>
    <x v="0"/>
  </r>
  <r>
    <x v="1"/>
    <x v="2"/>
    <s v="chromogenes"/>
    <s v="new"/>
    <x v="1"/>
    <s v="PF"/>
    <s v="L"/>
    <n v="90.1"/>
    <s v="&lt;=0.1200"/>
    <n v="1"/>
    <s v=" &lt;=2.0000"/>
    <n v="0.5"/>
    <s v="&lt;=2.0000"/>
    <s v=" &lt;=0.1200"/>
    <x v="0"/>
  </r>
  <r>
    <x v="1"/>
    <x v="2"/>
    <s v="Lugdenensis"/>
    <s v="NC"/>
    <x v="0"/>
    <s v="PF"/>
    <s v="L"/>
    <n v="90.2"/>
    <s v="&lt;=0.1200"/>
    <n v="1"/>
    <s v=" &lt;=2.0000"/>
    <n v="0.5"/>
    <s v="&lt;=2.0000"/>
    <s v=" &lt;=0.1200"/>
    <x v="0"/>
  </r>
  <r>
    <x v="1"/>
    <x v="2"/>
    <s v="simulans"/>
    <s v="NC"/>
    <x v="0"/>
    <s v="PF"/>
    <s v="R"/>
    <n v="91"/>
    <s v="&lt;=0.1200"/>
    <s v="&lt;=0.5000"/>
    <s v=" &lt;=2.0000"/>
    <s v="&lt;=0.2500"/>
    <s v="&lt;=2.0000"/>
    <s v=" &lt;=0.1200"/>
    <x v="0"/>
  </r>
  <r>
    <x v="1"/>
    <x v="2"/>
    <s v="chromogenes"/>
    <s v="Cure"/>
    <x v="3"/>
    <s v="DO"/>
    <s v="L"/>
    <n v="33"/>
    <s v="&lt;=0.1200"/>
    <n v="1"/>
    <s v=" &lt;=2.0000"/>
    <s v="&lt;=0.2500"/>
    <s v="&lt;=2.0000"/>
    <s v=" &lt;=0.1200"/>
    <x v="0"/>
  </r>
  <r>
    <x v="1"/>
    <x v="2"/>
    <s v="epidermidis"/>
    <s v="new"/>
    <x v="1"/>
    <s v="PF"/>
    <s v="L"/>
    <n v="53"/>
    <s v="&lt;=0.1200"/>
    <s v="&lt;=0.5000"/>
    <s v=" &lt;=2.0000"/>
    <s v="&lt;=0.2500"/>
    <s v="&lt;=2.0000"/>
    <n v="0.5"/>
    <x v="0"/>
  </r>
  <r>
    <x v="0"/>
    <x v="1"/>
    <s v="epidermidis"/>
    <s v="NC"/>
    <x v="2"/>
    <s v="DO"/>
    <s v="L"/>
    <n v="2"/>
    <s v="&lt;=0.1200"/>
    <s v="&lt;=0.5000"/>
    <s v=" &lt;=2.0000"/>
    <s v="&lt;=0.2500"/>
    <s v="&lt;=2.0000"/>
    <n v="0.25"/>
    <x v="0"/>
  </r>
  <r>
    <x v="0"/>
    <x v="1"/>
    <s v="epidermidis"/>
    <s v="NC"/>
    <x v="0"/>
    <s v="PF"/>
    <s v="L"/>
    <n v="48"/>
    <n v="0.25"/>
    <s v="&lt;=0.5000"/>
    <s v=" &lt;=2.0000"/>
    <s v="&lt;=0.2500"/>
    <s v="&lt;=2.0000"/>
    <n v="0.5"/>
    <x v="0"/>
  </r>
  <r>
    <x v="1"/>
    <x v="2"/>
    <s v="chromogenes"/>
    <s v="Cure"/>
    <x v="3"/>
    <s v="DO"/>
    <s v="R"/>
    <n v="34"/>
    <s v="&lt;=0.1200"/>
    <s v="&lt;=0.5000"/>
    <s v=" &lt;=2.0000"/>
    <s v="&lt;=0.2500"/>
    <s v="&lt;=2.0000"/>
    <s v=" &lt;=0.1200"/>
    <x v="0"/>
  </r>
  <r>
    <x v="1"/>
    <x v="2"/>
    <s v="epidermidis"/>
    <s v="new"/>
    <x v="1"/>
    <s v="PF"/>
    <s v="R"/>
    <n v="54"/>
    <s v="&lt;=0.1200"/>
    <s v="&lt;=0.5000"/>
    <s v=" &lt;=2.0000"/>
    <s v="&lt;=0.2500"/>
    <s v="&lt;=2.0000"/>
    <s v=" &lt;=0.1200"/>
    <x v="0"/>
  </r>
  <r>
    <x v="1"/>
    <x v="2"/>
    <s v="chromogenes"/>
    <s v="new"/>
    <x v="1"/>
    <s v="PF"/>
    <s v="R"/>
    <n v="92.1"/>
    <s v="&lt;=0.1200"/>
    <s v="&lt;=0.5000"/>
    <s v=" &lt;=2.0000"/>
    <s v="&lt;=0.2500"/>
    <s v="&lt;=2.0000"/>
    <s v=" &lt;=0.1200"/>
    <x v="0"/>
  </r>
  <r>
    <x v="1"/>
    <x v="2"/>
    <s v="petrasi"/>
    <s v="new"/>
    <x v="1"/>
    <s v="PF"/>
    <s v="R"/>
    <n v="93.2"/>
    <s v="&lt;=0.1200"/>
    <s v="&lt;=0.5000"/>
    <s v=" &lt;=2.0000"/>
    <s v="&lt;=0.2500"/>
    <s v="&lt;=2.0000"/>
    <s v=" &lt;=0.1200"/>
    <x v="0"/>
  </r>
  <r>
    <x v="0"/>
    <x v="0"/>
    <s v="epidermidis"/>
    <s v="NC"/>
    <x v="2"/>
    <s v="DO"/>
    <s v="L"/>
    <n v="3"/>
    <s v="&lt;=0.1200"/>
    <s v="&lt;=0.5000"/>
    <s v=" &lt;=2.0000"/>
    <s v="&lt;=0.2500"/>
    <s v="&lt;=2.0000"/>
    <s v=" &lt;=0.1200"/>
    <x v="0"/>
  </r>
  <r>
    <x v="0"/>
    <x v="0"/>
    <s v="epidermidis"/>
    <s v="NC"/>
    <x v="0"/>
    <s v="PF"/>
    <s v="L"/>
    <n v="49"/>
    <s v="&lt;=0.1200"/>
    <s v="&lt;=0.5000"/>
    <s v=" &lt;=2.0000"/>
    <s v="&lt;=0.2500"/>
    <s v="&lt;=2.0000"/>
    <s v=" &lt;=0.1200"/>
    <x v="0"/>
  </r>
  <r>
    <x v="0"/>
    <x v="2"/>
    <s v="epidermidis"/>
    <s v="new"/>
    <x v="1"/>
    <s v="PF"/>
    <s v="R"/>
    <n v="50"/>
    <s v="&lt;=0.1200"/>
    <s v="&lt;=0.5000"/>
    <s v=" &lt;=2.0000"/>
    <s v="&lt;=0.2500"/>
    <s v="&lt;=2.0000"/>
    <n v="0.25"/>
    <x v="0"/>
  </r>
  <r>
    <x v="0"/>
    <x v="1"/>
    <s v="epidermidis"/>
    <s v="NC"/>
    <x v="2"/>
    <s v="DO"/>
    <s v="L"/>
    <n v="5"/>
    <s v="&lt;=0.1200"/>
    <s v="&lt;=0.5000"/>
    <s v=" &lt;=2.0000"/>
    <s v="&lt;=0.2500"/>
    <s v="&lt;=2.0000"/>
    <n v="0.5"/>
    <x v="0"/>
  </r>
  <r>
    <x v="0"/>
    <x v="1"/>
    <s v="epidermidis"/>
    <s v="NC"/>
    <x v="0"/>
    <s v="PF"/>
    <s v="L"/>
    <n v="51"/>
    <s v="&lt;=0.1200"/>
    <s v="&lt;=0.5000"/>
    <s v=" &lt;=2.0000"/>
    <s v=" &gt;4.0000"/>
    <s v="&lt;=2.0000"/>
    <s v=" &lt;=0.1200"/>
    <x v="0"/>
  </r>
  <r>
    <x v="1"/>
    <x v="0"/>
    <s v="chromogenes"/>
    <s v="new"/>
    <x v="1"/>
    <s v="PF"/>
    <s v="L"/>
    <n v="94"/>
    <s v="&lt;=0.1200"/>
    <n v="1"/>
    <s v=" &lt;=2.0000"/>
    <s v="&lt;=0.2500"/>
    <s v="&lt;=2.0000"/>
    <s v=" &lt;=0.1200"/>
    <x v="0"/>
  </r>
  <r>
    <x v="1"/>
    <x v="1"/>
    <s v="epidermidis"/>
    <s v="Cure"/>
    <x v="2"/>
    <s v="DO"/>
    <s v="L"/>
    <n v="35"/>
    <s v="&lt;=0.1200"/>
    <s v="&lt;=0.5000"/>
    <s v=" &lt;=2.0000"/>
    <s v="&lt;=0.2500"/>
    <s v="&lt;=2.0000"/>
    <s v=" &lt;=0.1200"/>
    <x v="0"/>
  </r>
  <r>
    <x v="1"/>
    <x v="1"/>
    <s v="chromogenes"/>
    <s v="new"/>
    <x v="1"/>
    <s v="PF"/>
    <s v="L"/>
    <n v="95"/>
    <n v="0.5"/>
    <n v="1"/>
    <s v=" &lt;=2.0000"/>
    <n v="0.5"/>
    <s v="&lt;=2.0000"/>
    <n v="1"/>
    <x v="0"/>
  </r>
  <r>
    <x v="1"/>
    <x v="1"/>
    <s v="epidermidis"/>
    <s v="new"/>
    <x v="0"/>
    <s v="PF"/>
    <s v="L"/>
    <n v="96"/>
    <n v="0.5"/>
    <n v="1"/>
    <s v=" &lt;=2.0000"/>
    <n v="0.5"/>
    <s v="&lt;=2.0000"/>
    <n v="1"/>
    <x v="0"/>
  </r>
  <r>
    <x v="1"/>
    <x v="1"/>
    <s v="chromogenes"/>
    <s v="new"/>
    <x v="1"/>
    <s v="PF"/>
    <s v="L"/>
    <n v="97.1"/>
    <s v="&lt;=0.1200"/>
    <n v="1"/>
    <s v=" &lt;=2.0000"/>
    <s v="&lt;=0.2500"/>
    <s v="&lt;=2.0000"/>
    <s v=" &lt;=0.1200"/>
    <x v="0"/>
  </r>
  <r>
    <x v="1"/>
    <x v="1"/>
    <s v="chromogenes"/>
    <s v="new"/>
    <x v="1"/>
    <s v="PF"/>
    <s v="L"/>
    <n v="97.2"/>
    <s v="&lt;=0.1200"/>
    <n v="1"/>
    <s v=" &lt;=2.0000"/>
    <s v="&lt;=0.2500"/>
    <s v="&lt;=2.0000"/>
    <s v=" &lt;=0.1200"/>
    <x v="0"/>
  </r>
  <r>
    <x v="1"/>
    <x v="2"/>
    <s v="epidermidis"/>
    <s v="NC"/>
    <x v="2"/>
    <s v="DO"/>
    <s v="L"/>
    <n v="36"/>
    <s v="&lt;=0.1200"/>
    <s v="&lt;=0.5000"/>
    <s v=" &lt;=2.0000"/>
    <s v="&lt;=0.2500"/>
    <s v="&lt;=2.0000"/>
    <s v=" &lt;=0.1200"/>
    <x v="0"/>
  </r>
  <r>
    <x v="1"/>
    <x v="2"/>
    <s v="simulans"/>
    <s v="new"/>
    <x v="1"/>
    <s v="PF"/>
    <s v="R"/>
    <n v="98"/>
    <s v="&lt;=0.1200"/>
    <n v="1"/>
    <s v=" &lt;=2.0000"/>
    <s v="&lt;=0.2500"/>
    <s v="&lt;=2.0000"/>
    <s v=" &lt;=0.1200"/>
    <x v="0"/>
  </r>
  <r>
    <x v="1"/>
    <x v="2"/>
    <s v="epidermidis"/>
    <s v="NC"/>
    <x v="0"/>
    <s v="PF"/>
    <s v="L"/>
    <n v="55"/>
    <s v="&lt;=0.1200"/>
    <s v="&lt;=0.5000"/>
    <s v=" &lt;=2.0000"/>
    <s v="&lt;=0.2500"/>
    <s v="&lt;=2.0000"/>
    <s v=" &lt;=0.1200"/>
    <x v="0"/>
  </r>
  <r>
    <x v="0"/>
    <x v="1"/>
    <s v="Equorum"/>
    <s v="new"/>
    <x v="1"/>
    <s v="PF"/>
    <s v="L"/>
    <n v="52"/>
    <s v="&lt;=0.1200"/>
    <s v="&lt;=0.5000"/>
    <s v=" &lt;=2.0000"/>
    <n v="4"/>
    <s v="&lt;=2.0000"/>
    <s v=" &lt;=0.1200"/>
    <x v="0"/>
  </r>
  <r>
    <x v="1"/>
    <x v="0"/>
    <s v="epidermidis"/>
    <s v="Cure"/>
    <x v="3"/>
    <s v="DO"/>
    <s v="R"/>
    <n v="37"/>
    <s v="&lt;=0.1200"/>
    <s v="&lt;=0.5000"/>
    <s v=" &lt;=2.0000"/>
    <s v="&lt;=0.2500"/>
    <s v="&lt;=2.0000"/>
    <s v=" &lt;=0.1200"/>
    <x v="0"/>
  </r>
  <r>
    <x v="1"/>
    <x v="0"/>
    <s v="chromogenes"/>
    <s v="new"/>
    <x v="1"/>
    <s v="PF"/>
    <s v="R"/>
    <n v="99.1"/>
    <s v="&lt;=0.1200"/>
    <s v="&lt;=0.5000"/>
    <s v=" &lt;=2.0000"/>
    <s v="&lt;=0.2500"/>
    <s v="&lt;=2.0000"/>
    <s v=" &lt;=0.1200"/>
    <x v="0"/>
  </r>
  <r>
    <x v="1"/>
    <x v="0"/>
    <s v="chromogenes"/>
    <s v="new"/>
    <x v="1"/>
    <s v="PF"/>
    <s v="R"/>
    <n v="99.2"/>
    <s v="&lt;=0.1200"/>
    <s v="&lt;=0.5000"/>
    <s v=" &lt;=2.0000"/>
    <s v="&lt;=0.2500"/>
    <s v="&lt;=2.0000"/>
    <s v=" &lt;=0.1200"/>
    <x v="0"/>
  </r>
  <r>
    <x v="0"/>
    <x v="0"/>
    <s v="epidermidis"/>
    <s v="NC"/>
    <x v="2"/>
    <s v="DO"/>
    <s v="R"/>
    <n v="6"/>
    <s v="&lt;=0.1200"/>
    <s v="&lt;=0.5000"/>
    <s v=" &lt;=2.0000"/>
    <s v="&lt;=0.2500"/>
    <s v="&lt;=2.0000"/>
    <n v="0.25"/>
    <x v="0"/>
  </r>
  <r>
    <x v="0"/>
    <x v="0"/>
    <s v="epidermidis"/>
    <s v="new"/>
    <x v="1"/>
    <s v="PF"/>
    <s v="L"/>
    <n v="53"/>
    <s v="&lt;=0.1200"/>
    <s v="&lt;=0.5000"/>
    <s v=" &lt;=2.0000"/>
    <s v="&lt;=0.2500"/>
    <s v="&lt;=2.0000"/>
    <s v=" &lt;=0.1200"/>
    <x v="0"/>
  </r>
  <r>
    <x v="0"/>
    <x v="0"/>
    <s v="epidermidis"/>
    <s v="NC"/>
    <x v="0"/>
    <s v="PF"/>
    <s v="R"/>
    <n v="54"/>
    <s v="&lt;=0.1200"/>
    <s v="&lt;=0.5000"/>
    <s v=" &lt;=2.0000"/>
    <s v="&lt;=0.2500"/>
    <s v="&lt;=2.0000"/>
    <n v="0.25"/>
    <x v="0"/>
  </r>
  <r>
    <x v="0"/>
    <x v="2"/>
    <s v="epidermidis"/>
    <s v="NC"/>
    <x v="2"/>
    <s v="DO"/>
    <s v="R"/>
    <n v="7"/>
    <n v="0.25"/>
    <s v="&lt;=0.5000"/>
    <s v=" &lt;=2.0000"/>
    <s v="&lt;=0.2500"/>
    <s v="&lt;=2.0000"/>
    <s v=" &lt;=0.1200"/>
    <x v="0"/>
  </r>
  <r>
    <x v="0"/>
    <x v="2"/>
    <s v="epidermidis"/>
    <s v="NC"/>
    <x v="0"/>
    <s v="PF"/>
    <s v="R"/>
    <n v="55"/>
    <s v="&lt;=0.1200"/>
    <s v="&lt;=0.5000"/>
    <s v=" &lt;=2.0000"/>
    <s v="&lt;=0.2500"/>
    <s v="&lt;=2.0000"/>
    <n v="0.25"/>
    <x v="0"/>
  </r>
  <r>
    <x v="0"/>
    <x v="1"/>
    <s v="Equorum"/>
    <s v="new"/>
    <x v="1"/>
    <s v="PF"/>
    <s v="L"/>
    <n v="56"/>
    <s v="&lt;=0.1200"/>
    <s v="&lt;=0.5000"/>
    <s v=" &lt;=2.0000"/>
    <n v="0.5"/>
    <s v="&lt;=2.0000"/>
    <s v=" &lt;=0.1200"/>
    <x v="0"/>
  </r>
  <r>
    <x v="0"/>
    <x v="1"/>
    <s v="Equorum"/>
    <s v="new"/>
    <x v="1"/>
    <s v="PF"/>
    <s v="R"/>
    <n v="57"/>
    <s v="&lt;=0.1200"/>
    <s v="&lt;=0.5000"/>
    <s v=" &lt;=2.0000"/>
    <n v="4"/>
    <s v="&lt;=2.0000"/>
    <s v=" &lt;=0.1200"/>
    <x v="0"/>
  </r>
  <r>
    <x v="0"/>
    <x v="1"/>
    <s v="Equorum"/>
    <s v="new"/>
    <x v="1"/>
    <s v="PF"/>
    <s v="L"/>
    <n v="58"/>
    <s v="&lt;=0.1200"/>
    <n v="1"/>
    <s v=" &lt;=2.0000"/>
    <s v="&lt;=0.2500"/>
    <s v="&lt;=2.0000"/>
    <s v=" &lt;=0.1200"/>
    <x v="0"/>
  </r>
  <r>
    <x v="0"/>
    <x v="1"/>
    <s v="Equorum"/>
    <s v="new"/>
    <x v="1"/>
    <s v="PF"/>
    <s v="R"/>
    <n v="59"/>
    <s v="&lt;=0.1200"/>
    <s v="&lt;=0.5000"/>
    <s v=" &lt;=2.0000"/>
    <s v="&lt;=0.2500"/>
    <s v="&lt;=2.0000"/>
    <s v=" &lt;=0.1200"/>
    <x v="0"/>
  </r>
  <r>
    <x v="0"/>
    <x v="2"/>
    <s v="epidermidis"/>
    <s v="NC"/>
    <x v="2"/>
    <s v="DO"/>
    <s v="L"/>
    <n v="8"/>
    <s v="&lt;=0.1200"/>
    <s v="&lt;=0.5000"/>
    <s v=" &lt;=2.0000"/>
    <s v="&lt;=0.2500"/>
    <s v="&lt;=2.0000"/>
    <n v="0.25"/>
    <x v="0"/>
  </r>
  <r>
    <x v="0"/>
    <x v="2"/>
    <s v="epidermidis"/>
    <s v="NC"/>
    <x v="0"/>
    <s v="PF"/>
    <s v="L"/>
    <n v="60"/>
    <s v="&lt;=0.1200"/>
    <s v="&lt;=0.5000"/>
    <s v=" &lt;=2.0000"/>
    <s v="&lt;=0.2500"/>
    <s v="&lt;=2.0000"/>
    <s v=" &lt;=0.1200"/>
    <x v="0"/>
  </r>
  <r>
    <x v="0"/>
    <x v="0"/>
    <s v="Equorum"/>
    <s v="new"/>
    <x v="1"/>
    <s v="PF"/>
    <s v="R"/>
    <n v="61"/>
    <s v="&lt;=0.1200"/>
    <s v="&lt;=0.5000"/>
    <s v=" &lt;=2.0000"/>
    <n v="4"/>
    <s v="&lt;=2.0000"/>
    <s v=" &lt;=0.1200"/>
    <x v="0"/>
  </r>
  <r>
    <x v="0"/>
    <x v="0"/>
    <s v="epidermidis"/>
    <s v="NC"/>
    <x v="2"/>
    <s v="DO"/>
    <s v="R"/>
    <n v="9"/>
    <s v="&lt;=0.1200"/>
    <s v="&lt;=0.5000"/>
    <s v=" &lt;=2.0000"/>
    <s v="&lt;=0.2500"/>
    <s v="&lt;=2.0000"/>
    <n v="0.25"/>
    <x v="0"/>
  </r>
  <r>
    <x v="0"/>
    <x v="0"/>
    <s v="epidermidis"/>
    <s v="NC"/>
    <x v="0"/>
    <s v="PF"/>
    <s v="R"/>
    <n v="62"/>
    <s v="&lt;=0.1200"/>
    <s v="&lt;=0.5000"/>
    <s v=" &lt;=2.0000"/>
    <s v="&lt;=0.2500"/>
    <s v="&lt;=2.0000"/>
    <n v="0.25"/>
    <x v="0"/>
  </r>
  <r>
    <x v="0"/>
    <x v="1"/>
    <s v="Equorum"/>
    <s v="new"/>
    <x v="1"/>
    <s v="PF"/>
    <s v="L"/>
    <n v="63"/>
    <s v="&lt;=0.1200"/>
    <n v="1"/>
    <s v=" &lt;=2.0000"/>
    <s v="&lt;=0.2500"/>
    <s v="&lt;=2.0000"/>
    <s v=" &lt;=0.1200"/>
    <x v="0"/>
  </r>
  <r>
    <x v="0"/>
    <x v="0"/>
    <s v="Equorum"/>
    <s v="new"/>
    <x v="1"/>
    <s v="PF"/>
    <s v="R"/>
    <n v="64"/>
    <s v="&lt;=0.1200"/>
    <n v="1"/>
    <s v=" &lt;=2.0000"/>
    <s v="&lt;=0.2500"/>
    <s v="&lt;=2.0000"/>
    <s v=" &lt;=0.1200"/>
    <x v="0"/>
  </r>
  <r>
    <x v="0"/>
    <x v="2"/>
    <s v="epidermidis"/>
    <s v="NC"/>
    <x v="2"/>
    <s v="DO"/>
    <s v="L"/>
    <n v="10"/>
    <s v="&lt;=0.1200"/>
    <s v="&lt;=0.5000"/>
    <s v=" &lt;=2.0000"/>
    <s v="&lt;=0.2500"/>
    <s v="&lt;=2.0000"/>
    <n v="0.25"/>
    <x v="0"/>
  </r>
  <r>
    <x v="0"/>
    <x v="2"/>
    <s v="epidermidis"/>
    <s v="NC"/>
    <x v="0"/>
    <s v="PF"/>
    <s v="L"/>
    <n v="65"/>
    <s v="&lt;=0.1200"/>
    <s v="&lt;=0.5000"/>
    <s v=" &lt;=2.0000"/>
    <s v="&lt;=0.2500"/>
    <s v="&lt;=2.0000"/>
    <n v="0.25"/>
    <x v="0"/>
  </r>
  <r>
    <x v="0"/>
    <x v="2"/>
    <s v="epidermidis"/>
    <s v="Cure"/>
    <x v="3"/>
    <s v="DO"/>
    <s v="L"/>
    <n v="11"/>
    <n v="0.25"/>
    <s v="&lt;=0.5000"/>
    <s v=" &lt;=2.0000"/>
    <s v="&lt;=0.2500"/>
    <s v="&lt;=2.0000"/>
    <n v="0.25"/>
    <x v="0"/>
  </r>
  <r>
    <x v="0"/>
    <x v="2"/>
    <s v="epidermidis"/>
    <s v="Cure"/>
    <x v="3"/>
    <s v="DO"/>
    <s v="R"/>
    <n v="12"/>
    <n v="0.25"/>
    <n v="1"/>
    <s v=" &lt;=2.0000"/>
    <s v=" &gt;4.0000"/>
    <s v="&lt;=2.0000"/>
    <n v="0.5"/>
    <x v="0"/>
  </r>
  <r>
    <x v="0"/>
    <x v="1"/>
    <s v="Equorum"/>
    <s v="new"/>
    <x v="1"/>
    <s v="PF"/>
    <s v="R"/>
    <n v="66"/>
    <s v="&lt;=0.1200"/>
    <s v="&lt;=0.5000"/>
    <s v=" &lt;=2.0000"/>
    <s v=" &gt;4.0000"/>
    <s v="&lt;=2.0000"/>
    <s v=" &lt;=0.1200"/>
    <x v="0"/>
  </r>
  <r>
    <x v="0"/>
    <x v="2"/>
    <s v="epidermidis"/>
    <s v="NC"/>
    <x v="2"/>
    <s v="DO"/>
    <s v="R"/>
    <n v="13"/>
    <n v="0.25"/>
    <s v="&lt;=0.5000"/>
    <s v=" &lt;=2.0000"/>
    <s v="&lt;=0.2500"/>
    <s v="&lt;=2.0000"/>
    <n v="0.5"/>
    <x v="0"/>
  </r>
  <r>
    <x v="0"/>
    <x v="2"/>
    <s v="epidermidis"/>
    <s v="NC"/>
    <x v="0"/>
    <s v="PF"/>
    <s v="R"/>
    <n v="67"/>
    <n v="0.25"/>
    <s v="&lt;=0.5000"/>
    <s v=" &lt;=2.0000"/>
    <s v="&lt;=0.2500"/>
    <s v="&lt;=2.0000"/>
    <n v="0.25"/>
    <x v="0"/>
  </r>
  <r>
    <x v="0"/>
    <x v="1"/>
    <s v="epidermidis"/>
    <s v="NC"/>
    <x v="2"/>
    <s v="DO"/>
    <s v="R"/>
    <n v="14"/>
    <n v="0.25"/>
    <s v="&lt;=0.5000"/>
    <s v=" &lt;=2.0000"/>
    <s v="&lt;=0.2500"/>
    <s v="&lt;=2.0000"/>
    <n v="0.5"/>
    <x v="0"/>
  </r>
  <r>
    <x v="0"/>
    <x v="1"/>
    <s v="epidermidis"/>
    <s v="NC"/>
    <x v="0"/>
    <s v="PF"/>
    <s v="R"/>
    <n v="68"/>
    <n v="0.25"/>
    <s v="&lt;=0.5000"/>
    <s v=" &lt;=2.0000"/>
    <s v="&lt;=0.2500"/>
    <s v="&lt;=2.0000"/>
    <n v="1"/>
    <x v="0"/>
  </r>
  <r>
    <x v="0"/>
    <x v="1"/>
    <s v="epidermidis"/>
    <s v="NC"/>
    <x v="2"/>
    <s v="DO"/>
    <s v="R"/>
    <n v="15"/>
    <s v="&lt;=0.1200"/>
    <s v="&lt;=0.5000"/>
    <s v=" &lt;=2.0000"/>
    <s v="&lt;=0.2500"/>
    <s v="&lt;=2.0000"/>
    <s v=" &lt;=0.1200"/>
    <x v="0"/>
  </r>
  <r>
    <x v="0"/>
    <x v="1"/>
    <s v="epidermidis"/>
    <s v="NC"/>
    <x v="0"/>
    <s v="PF"/>
    <s v="R"/>
    <n v="69"/>
    <s v="&lt;=0.1200"/>
    <s v="&lt;=0.5000"/>
    <s v=" &lt;=2.0000"/>
    <s v="&lt;=0.2500"/>
    <s v="&lt;=2.0000"/>
    <n v="0.5"/>
    <x v="0"/>
  </r>
  <r>
    <x v="0"/>
    <x v="0"/>
    <s v="Equorum"/>
    <s v="new"/>
    <x v="1"/>
    <s v="PF"/>
    <s v="L"/>
    <n v="70"/>
    <s v="&lt;=0.1200"/>
    <n v="1"/>
    <s v=" &lt;=2.0000"/>
    <s v="&lt;=0.2500"/>
    <s v="&lt;=2.0000"/>
    <s v=" &lt;=0.1200"/>
    <x v="0"/>
  </r>
  <r>
    <x v="0"/>
    <x v="2"/>
    <s v="epidermidis"/>
    <s v="NC"/>
    <x v="2"/>
    <s v="DO"/>
    <s v="L"/>
    <n v="16"/>
    <n v="0.25"/>
    <s v="&lt;=0.5000"/>
    <s v=" &lt;=2.0000"/>
    <s v="&lt;=0.2500"/>
    <s v="&lt;=2.0000"/>
    <n v="0.25"/>
    <x v="0"/>
  </r>
  <r>
    <x v="0"/>
    <x v="2"/>
    <s v="epidermidis"/>
    <s v="NC"/>
    <x v="0"/>
    <s v="PF"/>
    <s v="L"/>
    <n v="71"/>
    <n v="0.25"/>
    <s v="&lt;=0.5000"/>
    <s v=" &lt;=2.0000"/>
    <s v="&lt;=0.2500"/>
    <s v="&lt;=2.0000"/>
    <n v="4"/>
    <x v="0"/>
  </r>
  <r>
    <x v="0"/>
    <x v="1"/>
    <s v="caprae"/>
    <s v="NC"/>
    <x v="1"/>
    <s v="PF"/>
    <s v="L"/>
    <n v="72"/>
    <s v="&lt;=0.1200"/>
    <s v="&lt;=0.5000"/>
    <s v=" &lt;=2.0000"/>
    <s v="&lt;=0.2500"/>
    <s v="&lt;=2.0000"/>
    <s v=" &lt;=0.1200"/>
    <x v="0"/>
  </r>
  <r>
    <x v="0"/>
    <x v="1"/>
    <s v="simulans"/>
    <s v="NC"/>
    <x v="1"/>
    <s v="PF"/>
    <s v="R"/>
    <n v="73"/>
    <s v="&lt;=0.1200"/>
    <s v="&lt;=0.5000"/>
    <s v=" &lt;=2.0000"/>
    <s v="&lt;=0.2500"/>
    <s v="&lt;=2.0000"/>
    <s v=" &lt;=0.1200"/>
    <x v="0"/>
  </r>
  <r>
    <x v="0"/>
    <x v="1"/>
    <s v="epidermidis"/>
    <s v="NC"/>
    <x v="2"/>
    <s v="DO"/>
    <s v="L"/>
    <n v="17"/>
    <n v="0.25"/>
    <s v="&lt;=0.5000"/>
    <s v=" &lt;=2.0000"/>
    <s v="&lt;=0.2500"/>
    <s v="&lt;=2.0000"/>
    <n v="2"/>
    <x v="0"/>
  </r>
  <r>
    <x v="0"/>
    <x v="1"/>
    <s v="epidermidis"/>
    <s v="NC"/>
    <x v="2"/>
    <s v="DO"/>
    <s v="R"/>
    <n v="18"/>
    <s v="&lt;=0.1200"/>
    <s v="&lt;=0.5000"/>
    <s v=" &lt;=2.0000"/>
    <s v="&lt;=0.2500"/>
    <s v="&lt;=2.0000"/>
    <s v=" &lt;=0.1200"/>
    <x v="0"/>
  </r>
  <r>
    <x v="0"/>
    <x v="1"/>
    <s v="epidermidis"/>
    <s v="NC"/>
    <x v="0"/>
    <s v="PF"/>
    <s v="L"/>
    <n v="74"/>
    <s v="&lt;=0.1200"/>
    <s v="&lt;=0.5000"/>
    <s v=" &lt;=2.0000"/>
    <s v="&lt;=0.2500"/>
    <s v="&lt;=2.0000"/>
    <n v="0.25"/>
    <x v="0"/>
  </r>
  <r>
    <x v="0"/>
    <x v="1"/>
    <s v="epidermidis"/>
    <s v="NC"/>
    <x v="0"/>
    <s v="PF"/>
    <s v="R"/>
    <n v="75"/>
    <s v="&lt;=0.1200"/>
    <s v="&lt;=0.5000"/>
    <s v=" &lt;=2.0000"/>
    <s v="&lt;=0.2500"/>
    <s v="&lt;=2.0000"/>
    <s v=" &lt;=0.1200"/>
    <x v="0"/>
  </r>
  <r>
    <x v="0"/>
    <x v="2"/>
    <s v="epidermidis"/>
    <s v="NC"/>
    <x v="2"/>
    <s v="DO"/>
    <s v="L"/>
    <n v="19"/>
    <n v="0.5"/>
    <s v="&lt;=0.5000"/>
    <s v=" &lt;=2.0000"/>
    <s v="&lt;=0.2500"/>
    <s v="&lt;=2.0000"/>
    <n v="1"/>
    <x v="0"/>
  </r>
  <r>
    <x v="0"/>
    <x v="2"/>
    <s v="epidermidis"/>
    <s v="NC"/>
    <x v="0"/>
    <s v="PF"/>
    <s v="L"/>
    <n v="76"/>
    <n v="0.25"/>
    <s v="&lt;=0.5000"/>
    <s v=" &lt;=2.0000"/>
    <s v="&lt;=0.2500"/>
    <s v="&lt;=2.0000"/>
    <n v="0.5"/>
    <x v="0"/>
  </r>
  <r>
    <x v="0"/>
    <x v="1"/>
    <s v="Equorum"/>
    <s v="new"/>
    <x v="1"/>
    <s v="PF"/>
    <s v="R"/>
    <n v="77"/>
    <s v="&lt;=0.1200"/>
    <s v="&lt;=0.5000"/>
    <s v=" &lt;=2.0000"/>
    <s v="&lt;=0.2500"/>
    <s v="&lt;=2.0000"/>
    <s v=" &lt;=0.1200"/>
    <x v="0"/>
  </r>
  <r>
    <x v="0"/>
    <x v="0"/>
    <s v="Equorum"/>
    <s v="new"/>
    <x v="1"/>
    <s v="PF"/>
    <s v="R"/>
    <n v="78"/>
    <s v="&lt;=0.1200"/>
    <n v="2"/>
    <s v=" &lt;=2.0000"/>
    <n v="4"/>
    <s v="&lt;=2.0000"/>
    <n v="0.25"/>
    <x v="0"/>
  </r>
  <r>
    <x v="0"/>
    <x v="2"/>
    <s v="epidermidis"/>
    <s v="new"/>
    <x v="1"/>
    <s v="PF"/>
    <s v="R"/>
    <n v="79"/>
    <n v="0.25"/>
    <s v="&lt;=0.5000"/>
    <s v=" &lt;=2.0000"/>
    <s v="&lt;=0.2500"/>
    <s v="&lt;=2.0000"/>
    <n v="0.5"/>
    <x v="0"/>
  </r>
  <r>
    <x v="0"/>
    <x v="1"/>
    <s v="epidermidis"/>
    <s v="new"/>
    <x v="1"/>
    <s v="PF"/>
    <s v="L"/>
    <n v="80"/>
    <s v="&lt;=0.1200"/>
    <n v="1"/>
    <s v=" &lt;=2.0000"/>
    <n v="2"/>
    <s v="&lt;=2.0000"/>
    <s v=" &lt;=0.1200"/>
    <x v="0"/>
  </r>
  <r>
    <x v="0"/>
    <x v="2"/>
    <s v="epidermidis"/>
    <s v="NC"/>
    <x v="2"/>
    <s v="DO"/>
    <s v="L"/>
    <n v="21"/>
    <s v="&lt;=0.1200"/>
    <s v="&lt;=0.5000"/>
    <s v=" &lt;=2.0000"/>
    <s v="&lt;=0.2500"/>
    <s v="&lt;=2.0000"/>
    <n v="0.25"/>
    <x v="0"/>
  </r>
  <r>
    <x v="0"/>
    <x v="2"/>
    <s v="epidermidis"/>
    <s v="new"/>
    <x v="1"/>
    <s v="PF"/>
    <s v="R"/>
    <n v="82"/>
    <s v="&lt;=0.1200"/>
    <s v="&lt;=0.5000"/>
    <s v=" &lt;=2.0000"/>
    <n v="0.5"/>
    <s v="&lt;=2.0000"/>
    <s v=" &lt;=0.1200"/>
    <x v="0"/>
  </r>
  <r>
    <x v="0"/>
    <x v="2"/>
    <s v="epidermidis"/>
    <s v="NC"/>
    <x v="0"/>
    <s v="PF"/>
    <s v="L"/>
    <n v="81"/>
    <s v="&lt;=0.1200"/>
    <s v="&lt;=0.5000"/>
    <s v=" &lt;=2.0000"/>
    <s v="&lt;=0.2500"/>
    <s v="&lt;=2.0000"/>
    <s v=" &lt;=0.1200"/>
    <x v="0"/>
  </r>
  <r>
    <x v="0"/>
    <x v="0"/>
    <s v="epidermidis"/>
    <s v="NC"/>
    <x v="2"/>
    <s v="DO"/>
    <s v="L"/>
    <n v="22"/>
    <s v="&lt;=0.1200"/>
    <s v="&lt;=0.5000"/>
    <s v=" &lt;=2.0000"/>
    <s v="&lt;=0.2500"/>
    <s v="&lt;=2.0000"/>
    <n v="0.25"/>
    <x v="0"/>
  </r>
  <r>
    <x v="0"/>
    <x v="0"/>
    <s v="epidermidis"/>
    <s v="NC"/>
    <x v="0"/>
    <s v="PF"/>
    <s v="L"/>
    <n v="83"/>
    <s v="&lt;=0.1200"/>
    <s v="&lt;=0.5000"/>
    <s v=" &lt;=2.0000"/>
    <s v="&lt;=0.2500"/>
    <s v="&lt;=2.0000"/>
    <n v="0.25"/>
    <x v="0"/>
  </r>
  <r>
    <x v="0"/>
    <x v="1"/>
    <s v="epidermidis"/>
    <s v="NC"/>
    <x v="2"/>
    <s v="DO"/>
    <s v="L"/>
    <n v="23"/>
    <n v="0.5"/>
    <s v="&lt;=0.5000"/>
    <s v=" &lt;=2.0000"/>
    <s v="&lt;=0.2500"/>
    <s v="&lt;=2.0000"/>
    <n v="1"/>
    <x v="0"/>
  </r>
  <r>
    <x v="0"/>
    <x v="1"/>
    <s v="epidermidis"/>
    <s v="NC"/>
    <x v="0"/>
    <s v="PF"/>
    <s v="L"/>
    <n v="84"/>
    <n v="8"/>
    <s v="&lt;=0.5000"/>
    <s v=" &lt;=2.0000"/>
    <s v="&lt;=0.2500"/>
    <s v="&lt;=2.0000"/>
    <n v="2"/>
    <x v="0"/>
  </r>
  <r>
    <x v="0"/>
    <x v="0"/>
    <s v="Equorum"/>
    <s v="new"/>
    <x v="1"/>
    <s v="PF"/>
    <s v="R"/>
    <n v="85"/>
    <s v="&lt;=0.1200"/>
    <n v="2"/>
    <s v=" &lt;=2.0000"/>
    <s v="&lt;=0.2500"/>
    <s v="&lt;=2.0000"/>
    <s v=" &lt;=0.1200"/>
    <x v="0"/>
  </r>
  <r>
    <x v="0"/>
    <x v="0"/>
    <s v="simulans"/>
    <s v="new"/>
    <x v="1"/>
    <s v="PF"/>
    <s v="L"/>
    <n v="86"/>
    <s v="&lt;=0.1200"/>
    <s v="&lt;=0.5000"/>
    <s v=" &lt;=2.0000"/>
    <s v="&lt;=0.2500"/>
    <s v="&lt;=2.0000"/>
    <s v=" &lt;=0.1200"/>
    <x v="0"/>
  </r>
  <r>
    <x v="0"/>
    <x v="1"/>
    <s v="epidermidis"/>
    <s v="NC"/>
    <x v="2"/>
    <s v="DO"/>
    <s v="L"/>
    <n v="24"/>
    <s v="&lt;=0.1200"/>
    <s v="&lt;=0.5000"/>
    <s v=" &lt;=2.0000"/>
    <s v="&lt;=0.2500"/>
    <s v="&lt;=2.0000"/>
    <s v=" &lt;=0.1200"/>
    <x v="0"/>
  </r>
  <r>
    <x v="0"/>
    <x v="1"/>
    <s v="epidermidis"/>
    <s v="NC"/>
    <x v="2"/>
    <s v="DO"/>
    <s v="R"/>
    <n v="25"/>
    <n v="0.5"/>
    <n v="1"/>
    <s v=" &lt;=2.0000"/>
    <s v="&lt;=0.2500"/>
    <s v="&lt;=2.0000"/>
    <n v="2"/>
    <x v="0"/>
  </r>
  <r>
    <x v="0"/>
    <x v="1"/>
    <s v="epidermidis"/>
    <s v="NC"/>
    <x v="0"/>
    <s v="PF"/>
    <s v="L"/>
    <n v="87"/>
    <n v="0.25"/>
    <s v="&lt;=0.5000"/>
    <s v=" &lt;=2.0000"/>
    <s v="&lt;=0.2500"/>
    <s v="&lt;=2.0000"/>
    <n v="0.25"/>
    <x v="0"/>
  </r>
  <r>
    <x v="0"/>
    <x v="1"/>
    <s v="epidermidis"/>
    <s v="NC"/>
    <x v="0"/>
    <s v="PF"/>
    <s v="R"/>
    <n v="88"/>
    <n v="0.25"/>
    <s v="&lt;=0.5000"/>
    <s v=" &lt;=2.0000"/>
    <s v="&lt;=0.2500"/>
    <s v="&lt;=2.0000"/>
    <n v="0.25"/>
    <x v="0"/>
  </r>
  <r>
    <x v="0"/>
    <x v="0"/>
    <s v="epidermidis"/>
    <s v="NC"/>
    <x v="2"/>
    <s v="DO"/>
    <s v="L"/>
    <s v="26A"/>
    <n v="0.25"/>
    <s v="&lt;=0.5000"/>
    <s v=" &lt;=2.0000"/>
    <s v="&lt;=0.2500"/>
    <s v="&lt;=2.0000"/>
    <n v="1"/>
    <x v="0"/>
  </r>
  <r>
    <x v="0"/>
    <x v="0"/>
    <s v="epidermidis"/>
    <s v="NC"/>
    <x v="2"/>
    <s v="DO"/>
    <s v="L"/>
    <s v="26B"/>
    <n v="0.25"/>
    <s v="&lt;=0.5000"/>
    <s v=" &lt;=2.0000"/>
    <s v="&lt;=0.2500"/>
    <s v="&lt;=2.0000"/>
    <n v="1"/>
    <x v="0"/>
  </r>
  <r>
    <x v="0"/>
    <x v="0"/>
    <s v="epidermidis"/>
    <s v="NC"/>
    <x v="2"/>
    <s v="DO"/>
    <s v="R"/>
    <n v="27"/>
    <n v="0.25"/>
    <s v="&lt;=0.5000"/>
    <s v=" &lt;=2.0000"/>
    <s v="&lt;=0.2500"/>
    <s v="&lt;=2.0000"/>
    <n v="0.25"/>
    <x v="0"/>
  </r>
  <r>
    <x v="0"/>
    <x v="0"/>
    <s v="epidermidis"/>
    <s v="NC"/>
    <x v="0"/>
    <s v="PF"/>
    <s v="L"/>
    <n v="89"/>
    <s v="&lt;=0.1200"/>
    <s v="&lt;=0.5000"/>
    <s v=" &lt;=2.0000"/>
    <s v="&lt;=0.2500"/>
    <s v="&lt;=2.0000"/>
    <n v="0.25"/>
    <x v="0"/>
  </r>
  <r>
    <x v="0"/>
    <x v="0"/>
    <s v="epidermidis"/>
    <s v="NC"/>
    <x v="0"/>
    <s v="PF"/>
    <s v="R"/>
    <n v="90"/>
    <n v="0.5"/>
    <s v="&lt;=0.5000"/>
    <s v=" &lt;=2.0000"/>
    <s v="&lt;=0.2500"/>
    <s v="&lt;=2.0000"/>
    <n v="1"/>
    <x v="0"/>
  </r>
  <r>
    <x v="0"/>
    <x v="2"/>
    <s v="chromogenes"/>
    <s v="NC"/>
    <x v="2"/>
    <s v="DO"/>
    <s v="R"/>
    <n v="28"/>
    <n v="0.25"/>
    <s v="&lt;=0.5000"/>
    <s v=" &lt;=2.0000"/>
    <s v="&lt;=0.2500"/>
    <s v="&lt;=2.0000"/>
    <n v="0.25"/>
    <x v="0"/>
  </r>
  <r>
    <x v="0"/>
    <x v="2"/>
    <s v="chromogenes"/>
    <s v="NC"/>
    <x v="0"/>
    <s v="PF"/>
    <s v="R"/>
    <n v="91"/>
    <n v="0.25"/>
    <s v="&lt;=0.5000"/>
    <s v=" &lt;=2.0000"/>
    <s v="&lt;=0.2500"/>
    <s v="&lt;=2.0000"/>
    <n v="0.5"/>
    <x v="0"/>
  </r>
  <r>
    <x v="0"/>
    <x v="1"/>
    <s v="Equorum"/>
    <s v="new"/>
    <x v="1"/>
    <s v="PF"/>
    <s v="L"/>
    <n v="92"/>
    <s v="&lt;=0.1200"/>
    <s v="&lt;=0.5000"/>
    <s v=" &lt;=2.0000"/>
    <s v="&lt;=0.2500"/>
    <s v="&lt;=2.0000"/>
    <s v=" &lt;=0.1200"/>
    <x v="0"/>
  </r>
  <r>
    <x v="0"/>
    <x v="2"/>
    <s v="epidermidis"/>
    <s v="NC"/>
    <x v="2"/>
    <s v="DO"/>
    <s v="R"/>
    <n v="29"/>
    <n v="0.25"/>
    <s v="&lt;=0.5000"/>
    <s v=" &lt;=2.0000"/>
    <s v="&lt;=0.2500"/>
    <s v="&lt;=2.0000"/>
    <n v="1"/>
    <x v="0"/>
  </r>
  <r>
    <x v="0"/>
    <x v="2"/>
    <s v="epidermidis"/>
    <s v="NC"/>
    <x v="0"/>
    <s v="PF"/>
    <s v="R"/>
    <n v="93"/>
    <n v="0.25"/>
    <s v="&lt;=0.5000"/>
    <s v=" &lt;=2.0000"/>
    <s v="&lt;=0.2500"/>
    <s v="&lt;=2.0000"/>
    <n v="0.5"/>
    <x v="0"/>
  </r>
  <r>
    <x v="0"/>
    <x v="2"/>
    <s v="Equorum"/>
    <s v="new"/>
    <x v="1"/>
    <s v="PF"/>
    <s v="L"/>
    <n v="94"/>
    <s v="&lt;=0.1200"/>
    <s v="&lt;=0.5000"/>
    <s v=" &lt;=2.0000"/>
    <s v="&lt;=0.2500"/>
    <s v="&lt;=2.0000"/>
    <s v=" &lt;=0.1200"/>
    <x v="0"/>
  </r>
  <r>
    <x v="0"/>
    <x v="2"/>
    <s v="Equorum"/>
    <s v="new"/>
    <x v="1"/>
    <s v="PF"/>
    <s v="R"/>
    <n v="95"/>
    <s v="&lt;=0.1200"/>
    <s v="&lt;=0.5000"/>
    <s v=" &lt;=2.0000"/>
    <n v="4"/>
    <s v="&lt;=2.0000"/>
    <s v=" &lt;=0.1200"/>
    <x v="0"/>
  </r>
  <r>
    <x v="0"/>
    <x v="0"/>
    <s v="chromogenes"/>
    <s v="NC"/>
    <x v="2"/>
    <s v="DO"/>
    <s v="R"/>
    <n v="30"/>
    <s v="&lt;=0.1200"/>
    <s v="&lt;=0.5000"/>
    <s v=" &lt;=2.0000"/>
    <s v="&lt;=0.2500"/>
    <s v="&lt;=2.0000"/>
    <s v=" &lt;=0.1200"/>
    <x v="0"/>
  </r>
  <r>
    <x v="0"/>
    <x v="0"/>
    <s v="chromogenes"/>
    <s v="new"/>
    <x v="1"/>
    <s v="PF"/>
    <s v="L"/>
    <n v="96"/>
    <s v="&lt;=0.1200"/>
    <n v="1"/>
    <s v=" &lt;=2.0000"/>
    <s v="&lt;=0.2500"/>
    <s v="&lt;=2.0000"/>
    <s v=" &lt;=0.1200"/>
    <x v="0"/>
  </r>
  <r>
    <x v="0"/>
    <x v="0"/>
    <s v="chromogenes"/>
    <s v="NC"/>
    <x v="0"/>
    <s v="PF"/>
    <s v="R"/>
    <n v="97"/>
    <s v="&lt;=0.1200"/>
    <n v="1"/>
    <s v=" &lt;=2.0000"/>
    <s v="&lt;=0.2500"/>
    <s v="&lt;=2.0000"/>
    <s v=" &lt;=0.1200"/>
    <x v="0"/>
  </r>
  <r>
    <x v="0"/>
    <x v="0"/>
    <s v="auricularis"/>
    <s v="new"/>
    <x v="1"/>
    <s v="PF"/>
    <s v="L"/>
    <n v="98"/>
    <s v="&lt;=0.1200"/>
    <s v="&lt;=0.5000"/>
    <s v=" &lt;=2.0000"/>
    <s v="&lt;=0.2500"/>
    <s v="&lt;=2.0000"/>
    <s v=" &lt;=0.1200"/>
    <x v="0"/>
  </r>
  <r>
    <x v="0"/>
    <x v="0"/>
    <s v="epidermidis"/>
    <s v="NC"/>
    <x v="2"/>
    <s v="DO"/>
    <s v="L"/>
    <n v="31"/>
    <n v="0.25"/>
    <s v="&lt;=0.5000"/>
    <s v=" &lt;=2.0000"/>
    <s v="&lt;=0.2500"/>
    <s v="&lt;=2.0000"/>
    <n v="0.5"/>
    <x v="0"/>
  </r>
  <r>
    <x v="0"/>
    <x v="0"/>
    <s v="epidermidis"/>
    <s v="NC"/>
    <x v="2"/>
    <s v="DO"/>
    <s v="R"/>
    <n v="32"/>
    <s v="&lt;=0.1200"/>
    <s v="&lt;=0.5000"/>
    <s v=" &lt;=2.0000"/>
    <s v="&lt;=0.2500"/>
    <s v="&lt;=2.0000"/>
    <s v=" &lt;=0.1200"/>
    <x v="0"/>
  </r>
  <r>
    <x v="0"/>
    <x v="0"/>
    <s v="epidermidis"/>
    <s v="NC"/>
    <x v="0"/>
    <s v="PF"/>
    <s v="L"/>
    <n v="99"/>
    <n v="1"/>
    <s v="&lt;=0.5000"/>
    <s v=" &lt;=2.0000"/>
    <s v="&lt;=0.2500"/>
    <s v="&lt;=2.0000"/>
    <n v="0.5"/>
    <x v="0"/>
  </r>
  <r>
    <x v="0"/>
    <x v="0"/>
    <s v="epidermidis"/>
    <s v="NC"/>
    <x v="0"/>
    <s v="PF"/>
    <s v="R"/>
    <n v="100"/>
    <n v="0.25"/>
    <s v="&lt;=0.5000"/>
    <s v=" &lt;=2.0000"/>
    <s v="&lt;=0.2500"/>
    <s v="&lt;=2.0000"/>
    <n v="0.25"/>
    <x v="0"/>
  </r>
  <r>
    <x v="0"/>
    <x v="0"/>
    <s v="epidermidis"/>
    <s v="NC"/>
    <x v="2"/>
    <s v="DO"/>
    <s v="L"/>
    <n v="33"/>
    <s v="&lt;=0.1200"/>
    <s v="&lt;=0.5000"/>
    <s v=" &lt;=2.0000"/>
    <n v="0.5"/>
    <s v="&lt;=2.0000"/>
    <s v=" &lt;=0.1200"/>
    <x v="0"/>
  </r>
  <r>
    <x v="0"/>
    <x v="0"/>
    <s v="epidermidis"/>
    <s v="NC"/>
    <x v="0"/>
    <s v="PF"/>
    <s v="L"/>
    <n v="101"/>
    <s v="&lt;=0.1200"/>
    <s v="&lt;=0.5000"/>
    <s v=" &lt;=2.0000"/>
    <s v="&lt;=0.2500"/>
    <s v="&lt;=2.0000"/>
    <n v="0.25"/>
    <x v="0"/>
  </r>
  <r>
    <x v="0"/>
    <x v="2"/>
    <s v="epidermidis"/>
    <s v="NC"/>
    <x v="2"/>
    <s v="DO"/>
    <s v="L"/>
    <n v="34"/>
    <n v="0.25"/>
    <s v="&lt;=0.5000"/>
    <s v=" &lt;=2.0000"/>
    <s v="&lt;=0.2500"/>
    <s v="&lt;=2.0000"/>
    <n v="0.5"/>
    <x v="0"/>
  </r>
  <r>
    <x v="0"/>
    <x v="2"/>
    <s v="epidermidis"/>
    <s v="NC"/>
    <x v="2"/>
    <s v="DO"/>
    <s v="R"/>
    <n v="35"/>
    <n v="0.25"/>
    <s v="&lt;=0.5000"/>
    <s v=" &lt;=2.0000"/>
    <s v="&lt;=0.2500"/>
    <s v="&lt;=2.0000"/>
    <n v="1"/>
    <x v="0"/>
  </r>
  <r>
    <x v="0"/>
    <x v="2"/>
    <s v="epidermidis"/>
    <s v="NC"/>
    <x v="0"/>
    <s v="PF"/>
    <s v="L"/>
    <n v="102"/>
    <s v="&lt;=0.1200"/>
    <s v="&lt;=0.5000"/>
    <s v=" &lt;=2.0000"/>
    <s v="&lt;=0.2500"/>
    <s v="&lt;=2.0000"/>
    <n v="0.25"/>
    <x v="0"/>
  </r>
  <r>
    <x v="0"/>
    <x v="2"/>
    <s v="epidermidis"/>
    <s v="NC"/>
    <x v="0"/>
    <s v="PF"/>
    <s v="R"/>
    <n v="103"/>
    <s v="&lt;=0.1200"/>
    <s v="&lt;=0.5000"/>
    <s v=" &lt;=2.0000"/>
    <s v="&lt;=0.2500"/>
    <s v="&lt;=2.0000"/>
    <n v="0.25"/>
    <x v="0"/>
  </r>
  <r>
    <x v="0"/>
    <x v="0"/>
    <s v="epidermidis"/>
    <s v="NC"/>
    <x v="2"/>
    <s v="DO"/>
    <s v="L"/>
    <n v="36"/>
    <s v="&lt;=0.1200"/>
    <s v="&lt;=0.5000"/>
    <s v=" &lt;=2.0000"/>
    <s v="&lt;=0.2500"/>
    <s v="&lt;=2.0000"/>
    <n v="0.5"/>
    <x v="0"/>
  </r>
  <r>
    <x v="0"/>
    <x v="0"/>
    <s v="epidermidis"/>
    <s v="NC"/>
    <x v="0"/>
    <s v="PF"/>
    <s v="L"/>
    <n v="104"/>
    <n v="0.25"/>
    <s v="&lt;=0.5000"/>
    <s v=" &lt;=2.0000"/>
    <s v="&lt;=0.2500"/>
    <s v="&lt;=2.0000"/>
    <n v="0.5"/>
    <x v="0"/>
  </r>
  <r>
    <x v="0"/>
    <x v="1"/>
    <s v="simulans"/>
    <s v="new"/>
    <x v="1"/>
    <s v="PF"/>
    <s v="L"/>
    <n v="105"/>
    <s v="&lt;=0.1200"/>
    <s v="&lt;=0.5000"/>
    <s v=" &lt;=2.0000"/>
    <s v="&lt;=0.2500"/>
    <s v="&lt;=2.0000"/>
    <s v=" &lt;=0.1200"/>
    <x v="0"/>
  </r>
  <r>
    <x v="0"/>
    <x v="1"/>
    <s v="Equorum"/>
    <s v="new"/>
    <x v="1"/>
    <s v="PF"/>
    <s v="R"/>
    <n v="106"/>
    <s v="&lt;=0.1200"/>
    <s v="&lt;=0.5000"/>
    <s v=" &lt;=2.0000"/>
    <s v="&lt;=0.2500"/>
    <s v="&lt;=2.0000"/>
    <s v=" &lt;=0.1200"/>
    <x v="0"/>
  </r>
  <r>
    <x v="0"/>
    <x v="1"/>
    <s v="epidermidis"/>
    <s v="NC"/>
    <x v="2"/>
    <s v="DO"/>
    <s v="L"/>
    <n v="37"/>
    <s v="&lt;=0.1200"/>
    <s v="&lt;=0.5000"/>
    <s v=" &lt;=2.0000"/>
    <s v="&lt;=0.2500"/>
    <s v="&lt;=2.0000"/>
    <n v="0.25"/>
    <x v="0"/>
  </r>
  <r>
    <x v="0"/>
    <x v="1"/>
    <s v="epidermidis"/>
    <s v="NC"/>
    <x v="2"/>
    <s v="DO"/>
    <s v="R"/>
    <n v="38"/>
    <s v="&lt;=0.1200"/>
    <s v="&lt;=0.5000"/>
    <s v=" &lt;=2.0000"/>
    <s v="&lt;=0.2500"/>
    <s v="&lt;=2.0000"/>
    <s v=" &lt;=0.1200"/>
    <x v="0"/>
  </r>
  <r>
    <x v="0"/>
    <x v="1"/>
    <s v="epidermidis"/>
    <s v="NC"/>
    <x v="0"/>
    <s v="PF"/>
    <s v="L"/>
    <n v="107"/>
    <s v="&lt;=0.1200"/>
    <s v="&lt;=0.5000"/>
    <s v=" &lt;=2.0000"/>
    <s v="&lt;=0.2500"/>
    <s v="&lt;=2.0000"/>
    <s v=" &lt;=0.1200"/>
    <x v="0"/>
  </r>
  <r>
    <x v="0"/>
    <x v="1"/>
    <s v="epidermidis"/>
    <s v="NC"/>
    <x v="0"/>
    <s v="PF"/>
    <s v="R"/>
    <n v="108"/>
    <s v="&lt;=0.1200"/>
    <s v="&lt;=0.5000"/>
    <s v=" &lt;=2.0000"/>
    <s v="&lt;=0.2500"/>
    <s v="&lt;=2.0000"/>
    <n v="0.25"/>
    <x v="0"/>
  </r>
  <r>
    <x v="0"/>
    <x v="2"/>
    <s v="hominis"/>
    <s v="new"/>
    <x v="1"/>
    <s v="PF"/>
    <s v="L"/>
    <n v="109"/>
    <s v="&lt;=0.1200"/>
    <s v="&lt;=0.5000"/>
    <s v=" &lt;=2.0000"/>
    <s v="&lt;=0.2500"/>
    <s v="&lt;=2.0000"/>
    <s v=" &lt;=0.1200"/>
    <x v="0"/>
  </r>
  <r>
    <x v="0"/>
    <x v="2"/>
    <s v="epidermidis"/>
    <s v="new"/>
    <x v="1"/>
    <s v="PF"/>
    <s v="R"/>
    <n v="110"/>
    <s v="&lt;=0.1200"/>
    <s v="&lt;=0.5000"/>
    <s v=" &lt;=2.0000"/>
    <s v="&lt;=0.2500"/>
    <s v="&lt;=2.0000"/>
    <n v="0.25"/>
    <x v="0"/>
  </r>
  <r>
    <x v="0"/>
    <x v="2"/>
    <s v="Equorum"/>
    <s v="new"/>
    <x v="1"/>
    <s v="PF"/>
    <s v="R"/>
    <n v="111"/>
    <s v="&lt;=0.1200"/>
    <n v="1"/>
    <s v=" &lt;=2.0000"/>
    <n v="4"/>
    <s v="&lt;=2.0000"/>
    <s v=" &lt;=0.1200"/>
    <x v="0"/>
  </r>
  <r>
    <x v="0"/>
    <x v="2"/>
    <s v="Equorum"/>
    <s v="new"/>
    <x v="1"/>
    <s v="PF"/>
    <s v="R"/>
    <n v="112"/>
    <s v="&lt;=0.1200"/>
    <n v="1"/>
    <s v=" &lt;=2.0000"/>
    <s v="&lt;=0.2500"/>
    <s v="&lt;=2.0000"/>
    <s v=" &lt;=0.1200"/>
    <x v="0"/>
  </r>
  <r>
    <x v="0"/>
    <x v="1"/>
    <s v="Equorum"/>
    <s v="new"/>
    <x v="1"/>
    <s v="PF"/>
    <s v="L"/>
    <n v="113"/>
    <s v="&lt;=0.1200"/>
    <s v="&lt;=0.5000"/>
    <s v=" &lt;=2.0000"/>
    <s v="&lt;=0.2500"/>
    <s v="&lt;=2.0000"/>
    <s v=" &lt;=0.1200"/>
    <x v="0"/>
  </r>
  <r>
    <x v="0"/>
    <x v="0"/>
    <s v="Equorum"/>
    <s v="new"/>
    <x v="1"/>
    <s v="PF"/>
    <s v="R"/>
    <n v="114"/>
    <s v="&lt;=0.1200"/>
    <s v="&lt;=0.5000"/>
    <s v=" &lt;=2.0000"/>
    <s v=" &gt;4.0000"/>
    <s v="&lt;=2.0000"/>
    <s v=" &lt;=0.1200"/>
    <x v="0"/>
  </r>
  <r>
    <x v="0"/>
    <x v="0"/>
    <s v="Equorum"/>
    <s v="new"/>
    <x v="1"/>
    <s v="PF"/>
    <s v="L"/>
    <n v="115"/>
    <s v="&lt;=0.1200"/>
    <s v="&lt;=0.5000"/>
    <s v=" &lt;=2.0000"/>
    <n v="0.5"/>
    <s v="&lt;=2.0000"/>
    <s v=" &lt;=0.1200"/>
    <x v="0"/>
  </r>
  <r>
    <x v="0"/>
    <x v="0"/>
    <s v="Equorum"/>
    <s v="new"/>
    <x v="1"/>
    <s v="PF"/>
    <s v="R"/>
    <n v="116"/>
    <s v="&lt;=0.1200"/>
    <s v="&lt;=0.5000"/>
    <s v=" &lt;=2.0000"/>
    <s v="&lt;=0.2500"/>
    <s v="&lt;=2.0000"/>
    <s v=" &lt;=0.1200"/>
    <x v="0"/>
  </r>
  <r>
    <x v="0"/>
    <x v="2"/>
    <s v="epidermidis"/>
    <s v="NC"/>
    <x v="2"/>
    <s v="DO"/>
    <s v="L"/>
    <n v="41"/>
    <s v="&lt;=0.1200"/>
    <s v="&lt;=0.5000"/>
    <s v=" &lt;=2.0000"/>
    <s v="&lt;=0.2500"/>
    <s v="&lt;=2.0000"/>
    <n v="0.25"/>
    <x v="0"/>
  </r>
  <r>
    <x v="0"/>
    <x v="2"/>
    <s v="epidermidis"/>
    <s v="NC"/>
    <x v="0"/>
    <s v="PF"/>
    <s v="L"/>
    <n v="118"/>
    <s v="&lt;=0.1200"/>
    <s v="&lt;=0.5000"/>
    <s v=" &lt;=2.0000"/>
    <s v="&lt;=0.2500"/>
    <s v="&lt;=2.0000"/>
    <n v="0.25"/>
    <x v="0"/>
  </r>
  <r>
    <x v="0"/>
    <x v="1"/>
    <s v="Equorum"/>
    <s v="new"/>
    <x v="1"/>
    <s v="PF"/>
    <s v="L"/>
    <n v="119"/>
    <s v="&lt;=0.1200"/>
    <s v="&lt;=0.5000"/>
    <s v=" &lt;=2.0000"/>
    <s v=" &gt;4.0000"/>
    <s v="&lt;=2.0000"/>
    <s v=" &lt;=0.1200"/>
    <x v="0"/>
  </r>
  <r>
    <x v="0"/>
    <x v="1"/>
    <s v="Equorum"/>
    <s v="new"/>
    <x v="1"/>
    <s v="PF"/>
    <s v="R"/>
    <n v="120"/>
    <s v="&lt;=0.1200"/>
    <s v="&lt;=0.5000"/>
    <s v=" &lt;=2.0000"/>
    <n v="4"/>
    <s v="&lt;=2.0000"/>
    <s v=" &lt;=0.1200"/>
    <x v="0"/>
  </r>
  <r>
    <x v="0"/>
    <x v="0"/>
    <s v="Equorum"/>
    <s v="new"/>
    <x v="1"/>
    <s v="PF"/>
    <s v="L"/>
    <n v="121"/>
    <s v="&lt;=0.1200"/>
    <s v="&lt;=0.5000"/>
    <s v=" &lt;=2.0000"/>
    <s v="&lt;=0.2500"/>
    <s v="&lt;=2.0000"/>
    <s v=" &lt;=0.1200"/>
    <x v="0"/>
  </r>
  <r>
    <x v="0"/>
    <x v="0"/>
    <s v="Equorum"/>
    <s v="new"/>
    <x v="1"/>
    <s v="PF"/>
    <s v="R"/>
    <n v="122"/>
    <s v="&lt;=0.1200"/>
    <s v="&lt;=0.5000"/>
    <s v=" &lt;=2.0000"/>
    <s v="&lt;=0.2500"/>
    <s v="&lt;=2.0000"/>
    <s v=" &lt;=0.1200"/>
    <x v="0"/>
  </r>
  <r>
    <x v="0"/>
    <x v="1"/>
    <s v="simulans"/>
    <s v="new"/>
    <x v="1"/>
    <s v="PF"/>
    <s v="R"/>
    <n v="123"/>
    <s v="&lt;=0.1200"/>
    <s v="&lt;=0.5000"/>
    <s v=" &lt;=2.0000"/>
    <s v="&lt;=0.2500"/>
    <s v="&lt;=2.0000"/>
    <s v=" &lt;=0.1200"/>
    <x v="0"/>
  </r>
  <r>
    <x v="0"/>
    <x v="1"/>
    <s v="chromogenes"/>
    <s v="NC"/>
    <x v="2"/>
    <s v="DO"/>
    <s v="L"/>
    <n v="42"/>
    <s v="&lt;=0.1200"/>
    <s v="&lt;=0.5000"/>
    <s v=" &lt;=2.0000"/>
    <s v=" &gt;4.0000"/>
    <s v="&lt;=2.0000"/>
    <s v=" &lt;=0.1200"/>
    <x v="0"/>
  </r>
  <r>
    <x v="0"/>
    <x v="1"/>
    <s v="simulans"/>
    <s v="NC"/>
    <x v="2"/>
    <s v="DO"/>
    <s v="R"/>
    <n v="43"/>
    <s v="&lt;=0.1200"/>
    <s v="&lt;=0.5000"/>
    <s v=" &lt;=2.0000"/>
    <s v="&lt;=0.2500"/>
    <s v="&lt;=2.0000"/>
    <s v=" &lt;=0.1200"/>
    <x v="0"/>
  </r>
  <r>
    <x v="0"/>
    <x v="1"/>
    <s v="chromogenes"/>
    <s v="NC"/>
    <x v="0"/>
    <s v="PF"/>
    <s v="L"/>
    <n v="124"/>
    <s v="&lt;=0.1200"/>
    <s v="&lt;=0.5000"/>
    <s v=" &lt;=2.0000"/>
    <s v=" &gt;4.0000"/>
    <s v="&lt;=2.0000"/>
    <s v=" &lt;=0.1200"/>
    <x v="0"/>
  </r>
  <r>
    <x v="0"/>
    <x v="1"/>
    <s v="simulans"/>
    <s v="NC"/>
    <x v="0"/>
    <s v="PF"/>
    <s v="R"/>
    <n v="125"/>
    <s v="&lt;=0.1200"/>
    <n v="1"/>
    <s v=" &lt;=2.0000"/>
    <s v="&lt;=0.2500"/>
    <s v="&lt;=2.0000"/>
    <s v=" &lt;=0.1200"/>
    <x v="0"/>
  </r>
  <r>
    <x v="0"/>
    <x v="2"/>
    <s v="epidermidis"/>
    <s v="NC"/>
    <x v="2"/>
    <s v="DO"/>
    <s v="L"/>
    <n v="44"/>
    <s v="&lt;=0.1200"/>
    <s v="&lt;=0.5000"/>
    <s v=" &lt;=2.0000"/>
    <s v="&lt;=0.2500"/>
    <s v="&lt;=2.0000"/>
    <n v="0.5"/>
    <x v="0"/>
  </r>
  <r>
    <x v="0"/>
    <x v="2"/>
    <s v="epidermidis"/>
    <s v="NC"/>
    <x v="0"/>
    <s v="PF"/>
    <s v="L"/>
    <n v="126"/>
    <s v="&lt;=0.1200"/>
    <s v="&lt;=0.5000"/>
    <s v=" &lt;=2.0000"/>
    <s v="&lt;=0.2500"/>
    <s v="&lt;=2.0000"/>
    <n v="0.25"/>
    <x v="0"/>
  </r>
  <r>
    <x v="0"/>
    <x v="1"/>
    <s v="hominis"/>
    <s v="new"/>
    <x v="1"/>
    <s v="PF"/>
    <s v="R"/>
    <n v="127"/>
    <s v="&lt;=0.1200"/>
    <s v="&lt;=0.5000"/>
    <s v=" &lt;=2.0000"/>
    <s v="&lt;=0.2500"/>
    <s v="&lt;=2.0000"/>
    <s v=" &lt;=0.1200"/>
    <x v="0"/>
  </r>
  <r>
    <x v="0"/>
    <x v="0"/>
    <s v="Equorum"/>
    <s v="new"/>
    <x v="1"/>
    <s v="PF"/>
    <s v="L"/>
    <n v="128"/>
    <s v="&lt;=0.1200"/>
    <s v="&lt;=0.5000"/>
    <s v=" &lt;=2.0000"/>
    <s v="&lt;=0.2500"/>
    <s v="&lt;=2.0000"/>
    <s v=" &lt;=0.1200"/>
    <x v="0"/>
  </r>
  <r>
    <x v="0"/>
    <x v="0"/>
    <s v="epidermidis"/>
    <s v="NC"/>
    <x v="2"/>
    <s v="DO"/>
    <s v="L"/>
    <n v="45"/>
    <s v="&lt;=0.1200"/>
    <s v="&lt;=0.5000"/>
    <s v=" &lt;=2.0000"/>
    <s v="&lt;=0.2500"/>
    <s v="&lt;=2.0000"/>
    <s v=" &lt;=0.1200"/>
    <x v="0"/>
  </r>
  <r>
    <x v="0"/>
    <x v="0"/>
    <s v="epidermidis"/>
    <s v="NC"/>
    <x v="2"/>
    <s v="DO"/>
    <s v="R"/>
    <n v="46"/>
    <s v="&lt;=0.1200"/>
    <s v="&lt;=0.5000"/>
    <s v=" &lt;=2.0000"/>
    <s v="&lt;=0.2500"/>
    <s v="&lt;=2.0000"/>
    <s v=" &lt;=0.1200"/>
    <x v="0"/>
  </r>
  <r>
    <x v="0"/>
    <x v="0"/>
    <s v="epidermidis"/>
    <s v="NC"/>
    <x v="0"/>
    <s v="PF"/>
    <s v="L"/>
    <n v="129"/>
    <s v="&lt;=0.1200"/>
    <s v="&lt;=0.5000"/>
    <s v=" &lt;=2.0000"/>
    <s v=" &gt;4.0000"/>
    <s v="&lt;=2.0000"/>
    <s v=" &lt;=0.1200"/>
    <x v="0"/>
  </r>
  <r>
    <x v="0"/>
    <x v="0"/>
    <s v="epidermidis"/>
    <s v="NC"/>
    <x v="0"/>
    <s v="PF"/>
    <s v="R"/>
    <n v="130"/>
    <s v="&lt;=0.1200"/>
    <s v="&lt;=0.5000"/>
    <s v=" &lt;=2.0000"/>
    <s v="&lt;=0.2500"/>
    <s v="&lt;=2.0000"/>
    <s v=" &lt;=0.1200"/>
    <x v="0"/>
  </r>
  <r>
    <x v="2"/>
    <x v="1"/>
    <s v="Equorum"/>
    <s v="new"/>
    <x v="1"/>
    <s v="PF"/>
    <s v="L"/>
    <n v="2"/>
    <s v="&lt;=0.1200"/>
    <s v="&lt;=0.5000"/>
    <s v=" &lt;=2.0000"/>
    <n v="4"/>
    <s v="&lt;=2.0000"/>
    <s v=" &lt;=0.1200"/>
    <x v="0"/>
  </r>
  <r>
    <x v="2"/>
    <x v="1"/>
    <s v="caprae"/>
    <s v="new"/>
    <x v="1"/>
    <s v="PF"/>
    <s v="R"/>
    <n v="3"/>
    <s v="&lt;=0.1200"/>
    <s v="&lt;=0.5000"/>
    <s v=" &lt;=2.0000"/>
    <s v="&lt;=0.2500"/>
    <s v="&lt;=2.0000"/>
    <s v=" &lt;=0.1200"/>
    <x v="0"/>
  </r>
  <r>
    <x v="2"/>
    <x v="2"/>
    <s v="chromogenes"/>
    <s v="NC"/>
    <x v="2"/>
    <s v="DO"/>
    <s v="L"/>
    <n v="4"/>
    <n v="8"/>
    <n v="1"/>
    <s v=" &lt;=2.0000"/>
    <s v=" &gt;4.0000"/>
    <s v="&lt;=2.0000"/>
    <s v=" &gt;8.0000"/>
    <x v="0"/>
  </r>
  <r>
    <x v="2"/>
    <x v="2"/>
    <s v="chromogenes"/>
    <s v="NC"/>
    <x v="0"/>
    <s v="PF"/>
    <s v="L"/>
    <n v="5"/>
    <n v="4"/>
    <n v="1"/>
    <s v=" &lt;=2.0000"/>
    <s v=" &gt;4.0000"/>
    <s v="&lt;=2.0000"/>
    <s v=" &gt;8.0000"/>
    <x v="0"/>
  </r>
  <r>
    <x v="2"/>
    <x v="2"/>
    <s v="caprae"/>
    <s v="Cure"/>
    <x v="2"/>
    <s v="DO"/>
    <s v="R"/>
    <n v="8"/>
    <s v="&lt;=0.1200"/>
    <s v="&lt;=0.5000"/>
    <s v=" &lt;=2.0000"/>
    <s v="&lt;=0.2500"/>
    <s v="&lt;=2.0000"/>
    <s v=" &lt;=0.1200"/>
    <x v="0"/>
  </r>
  <r>
    <x v="2"/>
    <x v="2"/>
    <s v="caprae"/>
    <s v="new"/>
    <x v="1"/>
    <s v="PF"/>
    <s v="L"/>
    <n v="6"/>
    <n v="0.25"/>
    <n v="1"/>
    <s v=" &lt;=2.0000"/>
    <s v=" &gt;4.0000"/>
    <s v="&lt;=2.0000"/>
    <n v="0.5"/>
    <x v="0"/>
  </r>
  <r>
    <x v="2"/>
    <x v="2"/>
    <s v="epidermidis"/>
    <s v="new"/>
    <x v="1"/>
    <s v="PF"/>
    <s v="L"/>
    <n v="7"/>
    <n v="0.25"/>
    <n v="1"/>
    <s v=" &lt;=2.0000"/>
    <s v=" &gt;4.0000"/>
    <s v="&lt;=2.0000"/>
    <n v="0.5"/>
    <x v="0"/>
  </r>
  <r>
    <x v="2"/>
    <x v="2"/>
    <s v="epidermidis"/>
    <s v="new"/>
    <x v="0"/>
    <s v="PF"/>
    <s v="R"/>
    <n v="9"/>
    <s v="&lt;=0.1200"/>
    <s v="&lt;=0.5000"/>
    <s v=" &lt;=2.0000"/>
    <s v="&lt;=0.2500"/>
    <s v="&lt;=2.0000"/>
    <s v=" &lt;=0.1200"/>
    <x v="0"/>
  </r>
  <r>
    <x v="2"/>
    <x v="1"/>
    <s v="simulans"/>
    <s v="new"/>
    <x v="1"/>
    <s v="PF"/>
    <s v="R"/>
    <n v="10"/>
    <s v="&lt;=0.1200"/>
    <s v="&lt;=0.5000"/>
    <s v=" &lt;=2.0000"/>
    <s v="&lt;=0.2500"/>
    <s v="&lt;=2.0000"/>
    <s v=" &lt;=0.1200"/>
    <x v="0"/>
  </r>
  <r>
    <x v="2"/>
    <x v="0"/>
    <s v="chromogenes"/>
    <s v="NC"/>
    <x v="2"/>
    <s v="DO"/>
    <s v="R"/>
    <n v="11.1"/>
    <s v="&lt;=0.1200"/>
    <s v="&lt;=0.5000"/>
    <s v=" &lt;=2.0000"/>
    <s v="&lt;=0.2500"/>
    <s v="&lt;=2.0000"/>
    <s v=" &lt;=0.1200"/>
    <x v="0"/>
  </r>
  <r>
    <x v="2"/>
    <x v="0"/>
    <s v="chromogenes"/>
    <s v="NC"/>
    <x v="2"/>
    <s v="DO"/>
    <s v="R"/>
    <n v="11.2"/>
    <s v="&lt;=0.1200"/>
    <s v="&lt;=0.5000"/>
    <s v=" &lt;=2.0000"/>
    <s v="&lt;=0.2500"/>
    <s v="&lt;=2.0000"/>
    <s v=" &lt;=0.1200"/>
    <x v="0"/>
  </r>
  <r>
    <x v="2"/>
    <x v="0"/>
    <s v="chromogenes"/>
    <s v="NC"/>
    <x v="0"/>
    <s v="PF"/>
    <s v="R"/>
    <n v="12"/>
    <s v="&lt;=0.1200"/>
    <s v="&lt;=0.5000"/>
    <s v=" &lt;=2.0000"/>
    <s v=" &gt;4.0000"/>
    <s v="&lt;=2.0000"/>
    <s v=" &lt;=0.1200"/>
    <x v="0"/>
  </r>
  <r>
    <x v="2"/>
    <x v="0"/>
    <s v="Equorum"/>
    <s v="new"/>
    <x v="1"/>
    <s v="PF"/>
    <s v="L"/>
    <n v="56"/>
    <n v="0.5"/>
    <s v=" &gt;4.0000"/>
    <n v="16"/>
    <n v="1"/>
    <n v="4"/>
    <n v="2"/>
    <x v="0"/>
  </r>
  <r>
    <x v="2"/>
    <x v="0"/>
    <s v="epidermidis"/>
    <s v="new"/>
    <x v="1"/>
    <s v="PF"/>
    <s v="R"/>
    <n v="16.100000000000001"/>
    <n v="0.25"/>
    <s v="&lt;=0.5000"/>
    <s v=" &lt;=2.0000"/>
    <s v="&lt;=0.2500"/>
    <s v="&lt;=2.0000"/>
    <n v="1"/>
    <x v="0"/>
  </r>
  <r>
    <x v="2"/>
    <x v="0"/>
    <s v="epidermidis"/>
    <s v="new"/>
    <x v="1"/>
    <s v="PF"/>
    <s v="R"/>
    <n v="16.2"/>
    <n v="0.25"/>
    <s v="&lt;=0.5000"/>
    <s v=" &lt;=2.0000"/>
    <s v="&lt;=0.2500"/>
    <s v="&lt;=2.0000"/>
    <n v="1"/>
    <x v="0"/>
  </r>
  <r>
    <x v="2"/>
    <x v="2"/>
    <s v="epidermidis"/>
    <s v="NC"/>
    <x v="2"/>
    <s v="DO"/>
    <s v="L"/>
    <n v="1"/>
    <s v="&lt;=0.1200"/>
    <s v="&lt;=0.5000"/>
    <s v=" &lt;=2.0000"/>
    <s v="&lt;=0.2500"/>
    <s v="&lt;=2.0000"/>
    <s v=" &lt;=0.1200"/>
    <x v="1"/>
  </r>
  <r>
    <x v="2"/>
    <x v="2"/>
    <s v="epidermidis"/>
    <s v="NC"/>
    <x v="2"/>
    <s v="DO"/>
    <s v="R"/>
    <n v="17"/>
    <s v="&lt;=0.1200"/>
    <s v="&lt;=0.5000"/>
    <s v=" &lt;=2.0000"/>
    <s v="&lt;=0.2500"/>
    <s v="&lt;=2.0000"/>
    <s v=" &lt;=0.1200"/>
    <x v="0"/>
  </r>
  <r>
    <x v="2"/>
    <x v="2"/>
    <s v="epidermidis"/>
    <s v="NC"/>
    <x v="0"/>
    <s v="PF"/>
    <s v="L"/>
    <n v="38"/>
    <s v="&lt;=0.1200"/>
    <s v="&lt;=0.5000"/>
    <s v=" &lt;=2.0000"/>
    <s v="&lt;=0.2500"/>
    <s v="&lt;=2.0000"/>
    <n v="0.25"/>
    <x v="0"/>
  </r>
  <r>
    <x v="2"/>
    <x v="2"/>
    <s v="epidermidis"/>
    <s v="NC"/>
    <x v="0"/>
    <s v="PF"/>
    <s v="R"/>
    <n v="18"/>
    <s v="&lt;=0.1200"/>
    <s v="&lt;=0.5000"/>
    <s v=" &lt;=2.0000"/>
    <s v="&lt;=0.2500"/>
    <s v="&lt;=2.0000"/>
    <s v=" &lt;=0.1200"/>
    <x v="0"/>
  </r>
  <r>
    <x v="2"/>
    <x v="2"/>
    <s v="chromogenes"/>
    <s v="Cure"/>
    <x v="3"/>
    <s v="DO"/>
    <s v="L"/>
    <n v="2"/>
    <s v="&lt;=0.1200"/>
    <s v="&lt;=0.5000"/>
    <s v=" &lt;=2.0000"/>
    <s v="&lt;=0.2500"/>
    <s v="&lt;=2.0000"/>
    <s v=" &lt;=0.1200"/>
    <x v="0"/>
  </r>
  <r>
    <x v="2"/>
    <x v="2"/>
    <s v="simulans"/>
    <s v="NC"/>
    <x v="2"/>
    <s v="DO"/>
    <s v="R"/>
    <n v="3"/>
    <s v="&lt;=0.1200"/>
    <s v="&lt;=0.5000"/>
    <s v=" &lt;=2.0000"/>
    <s v=" &gt;4.0000"/>
    <s v="&lt;=2.0000"/>
    <s v=" &lt;=0.1200"/>
    <x v="0"/>
  </r>
  <r>
    <x v="2"/>
    <x v="2"/>
    <s v="simulans"/>
    <s v="new"/>
    <x v="1"/>
    <s v="PF"/>
    <s v="L"/>
    <n v="19"/>
    <n v="1"/>
    <n v="1"/>
    <s v=" &lt;=2.0000"/>
    <s v="&lt;=0.2500"/>
    <s v="&lt;=2.0000"/>
    <n v="8"/>
    <x v="0"/>
  </r>
  <r>
    <x v="2"/>
    <x v="2"/>
    <s v="simulans"/>
    <s v="new"/>
    <x v="1"/>
    <s v="PF"/>
    <s v="L"/>
    <n v="20"/>
    <n v="1"/>
    <n v="1"/>
    <s v=" &lt;=2.0000"/>
    <s v="&lt;=0.2500"/>
    <s v="&lt;=2.0000"/>
    <n v="8"/>
    <x v="0"/>
  </r>
  <r>
    <x v="2"/>
    <x v="2"/>
    <s v="simulans"/>
    <s v="NC"/>
    <x v="0"/>
    <s v="PF"/>
    <s v="R"/>
    <n v="21"/>
    <s v="&lt;=0.1200"/>
    <s v="&lt;=0.5000"/>
    <s v=" &lt;=2.0000"/>
    <s v=" &gt;4.0000"/>
    <s v="&lt;=2.0000"/>
    <s v=" &lt;=0.1200"/>
    <x v="0"/>
  </r>
  <r>
    <x v="2"/>
    <x v="2"/>
    <s v="simulans"/>
    <s v="NC"/>
    <x v="0"/>
    <s v="PF"/>
    <s v="R"/>
    <n v="22"/>
    <s v="&lt;=0.1200"/>
    <s v="&lt;=0.5000"/>
    <s v=" &lt;=2.0000"/>
    <s v=" &gt;4.0000"/>
    <s v="&lt;=2.0000"/>
    <s v=" &lt;=0.1200"/>
    <x v="0"/>
  </r>
  <r>
    <x v="2"/>
    <x v="2"/>
    <s v="chromogenes"/>
    <s v="NC"/>
    <x v="2"/>
    <s v="DO"/>
    <s v="L"/>
    <n v="4"/>
    <n v="2"/>
    <n v="2"/>
    <s v=" &lt;=2.0000"/>
    <s v=" &gt;4.0000"/>
    <s v="&lt;=2.0000"/>
    <s v=" &gt;8.0000"/>
    <x v="0"/>
  </r>
  <r>
    <x v="2"/>
    <x v="2"/>
    <s v="epidermidis"/>
    <s v="NC"/>
    <x v="2"/>
    <s v="DO"/>
    <s v="R"/>
    <n v="5"/>
    <s v="&lt;=0.1200"/>
    <s v="&lt;=0.5000"/>
    <s v=" &lt;=2.0000"/>
    <s v="&lt;=0.2500"/>
    <s v="&lt;=2.0000"/>
    <s v=" &lt;=0.1200"/>
    <x v="0"/>
  </r>
  <r>
    <x v="2"/>
    <x v="2"/>
    <s v="chromogenes"/>
    <s v="NC"/>
    <x v="0"/>
    <s v="PF"/>
    <s v="L"/>
    <n v="23"/>
    <n v="2"/>
    <n v="1"/>
    <s v=" &lt;=2.0000"/>
    <n v="0.5"/>
    <s v="&lt;=2.0000"/>
    <n v="8"/>
    <x v="0"/>
  </r>
  <r>
    <x v="2"/>
    <x v="2"/>
    <s v="chromogenes"/>
    <s v="NC"/>
    <x v="0"/>
    <s v="PF"/>
    <s v="L"/>
    <n v="24"/>
    <n v="2"/>
    <n v="1"/>
    <s v=" &lt;=2.0000"/>
    <n v="0.5"/>
    <s v="&lt;=2.0000"/>
    <n v="8"/>
    <x v="0"/>
  </r>
  <r>
    <x v="2"/>
    <x v="2"/>
    <s v="epidermidis"/>
    <s v="NC"/>
    <x v="0"/>
    <s v="PF"/>
    <s v="R"/>
    <n v="26"/>
    <s v="&lt;=0.1200"/>
    <s v="&lt;=0.5000"/>
    <s v=" &lt;=2.0000"/>
    <s v="&lt;=0.2500"/>
    <s v="&lt;=2.0000"/>
    <s v=" &lt;=0.1200"/>
    <x v="0"/>
  </r>
  <r>
    <x v="2"/>
    <x v="1"/>
    <s v="simulans"/>
    <s v="Cure"/>
    <x v="3"/>
    <s v="DO"/>
    <s v="R"/>
    <n v="6"/>
    <s v="&lt;=0.1200"/>
    <s v="&lt;=0.5000"/>
    <s v=" &lt;=2.0000"/>
    <s v="&lt;=0.2500"/>
    <s v="&lt;=2.0000"/>
    <s v=" &lt;=0.1200"/>
    <x v="0"/>
  </r>
  <r>
    <x v="2"/>
    <x v="1"/>
    <s v="chromogenes"/>
    <s v="new"/>
    <x v="1"/>
    <s v="PF"/>
    <s v="R"/>
    <n v="39"/>
    <n v="1"/>
    <n v="1"/>
    <s v=" &lt;=2.0000"/>
    <n v="0.5"/>
    <s v="&lt;=2.0000"/>
    <n v="1"/>
    <x v="0"/>
  </r>
  <r>
    <x v="2"/>
    <x v="2"/>
    <s v="caprae"/>
    <s v="new"/>
    <x v="1"/>
    <s v="PF"/>
    <s v="L"/>
    <n v="27"/>
    <s v="&lt;=0.1200"/>
    <s v="&lt;=0.5000"/>
    <s v=" &lt;=2.0000"/>
    <s v="&lt;=0.2500"/>
    <s v="&lt;=2.0000"/>
    <s v=" &lt;=0.1200"/>
    <x v="0"/>
  </r>
  <r>
    <x v="2"/>
    <x v="2"/>
    <s v="simulans"/>
    <s v="Cure"/>
    <x v="3"/>
    <s v="DO"/>
    <s v="L"/>
    <n v="7"/>
    <s v="&lt;=0.1200"/>
    <s v="&lt;=0.5000"/>
    <s v=" &lt;=2.0000"/>
    <s v="&lt;=0.2500"/>
    <s v="&lt;=2.0000"/>
    <s v=" &lt;=0.1200"/>
    <x v="0"/>
  </r>
  <r>
    <x v="2"/>
    <x v="1"/>
    <s v="caprae"/>
    <s v="new"/>
    <x v="1"/>
    <s v="PF"/>
    <s v="L"/>
    <n v="57"/>
    <s v="&lt;=0.1200"/>
    <s v="&lt;=0.5000"/>
    <s v=" &lt;=2.0000"/>
    <s v="&lt;=0.2500"/>
    <s v="&lt;=2.0000"/>
    <s v=" &lt;=0.1200"/>
    <x v="0"/>
  </r>
  <r>
    <x v="2"/>
    <x v="0"/>
    <s v="caprae"/>
    <s v="new"/>
    <x v="1"/>
    <s v="PF"/>
    <s v="R"/>
    <n v="29"/>
    <s v="&lt;=0.1200"/>
    <s v="&lt;=0.5000"/>
    <s v=" &lt;=2.0000"/>
    <s v="&lt;=0.2500"/>
    <s v="&lt;=2.0000"/>
    <s v=" &lt;=0.1200"/>
    <x v="0"/>
  </r>
  <r>
    <x v="2"/>
    <x v="0"/>
    <s v="caprae"/>
    <s v="NC"/>
    <x v="3"/>
    <s v="DO"/>
    <s v="L"/>
    <n v="30.1"/>
    <s v="&lt;=0.1200"/>
    <s v="&lt;=0.5000"/>
    <s v=" &lt;=2.0000"/>
    <s v="&lt;=0.2500"/>
    <s v="&lt;=2.0000"/>
    <s v=" &lt;=0.1200"/>
    <x v="0"/>
  </r>
  <r>
    <x v="2"/>
    <x v="0"/>
    <s v="epidermidis"/>
    <s v="NC"/>
    <x v="1"/>
    <s v="PF"/>
    <s v="L"/>
    <n v="30.2"/>
    <s v="&lt;=0.1200"/>
    <s v="&lt;=0.5000"/>
    <s v=" &lt;=2.0000"/>
    <s v="&lt;=0.2500"/>
    <s v="&lt;=2.0000"/>
    <s v=" &lt;=0.1200"/>
    <x v="0"/>
  </r>
  <r>
    <x v="2"/>
    <x v="2"/>
    <s v="simulans"/>
    <s v="Cure"/>
    <x v="3"/>
    <s v="DO"/>
    <s v="L"/>
    <n v="8"/>
    <s v="&lt;=0.1200"/>
    <s v="&lt;=0.5000"/>
    <s v=" &lt;=2.0000"/>
    <s v="&lt;=0.2500"/>
    <s v="&lt;=2.0000"/>
    <s v=" &lt;=0.1200"/>
    <x v="0"/>
  </r>
  <r>
    <x v="2"/>
    <x v="2"/>
    <s v="simulans"/>
    <s v="Cure"/>
    <x v="3"/>
    <s v="DO"/>
    <s v="L"/>
    <n v="8"/>
    <s v="&lt;=0.1200"/>
    <s v="&lt;=0.5000"/>
    <s v=" &lt;=2.0000"/>
    <s v="&lt;=0.2500"/>
    <s v="&lt;=2.0000"/>
    <s v=" &lt;=0.1200"/>
    <x v="0"/>
  </r>
  <r>
    <x v="2"/>
    <x v="2"/>
    <s v="simulans"/>
    <s v="NC"/>
    <x v="2"/>
    <s v="DO"/>
    <s v="R"/>
    <n v="31"/>
    <s v="&lt;=0.1200"/>
    <s v="&lt;=0.5000"/>
    <s v=" &lt;=2.0000"/>
    <s v="&lt;=0.2500"/>
    <s v="&lt;=2.0000"/>
    <s v=" &lt;=0.1200"/>
    <x v="0"/>
  </r>
  <r>
    <x v="2"/>
    <x v="2"/>
    <s v="epidermidis"/>
    <s v="new"/>
    <x v="1"/>
    <s v="PF"/>
    <s v="L"/>
    <n v="40"/>
    <s v="&lt;=0.1200"/>
    <s v="&lt;=0.5000"/>
    <s v=" &lt;=2.0000"/>
    <s v="&lt;=0.2500"/>
    <s v="&lt;=2.0000"/>
    <s v=" &lt;=0.1200"/>
    <x v="0"/>
  </r>
  <r>
    <x v="2"/>
    <x v="2"/>
    <s v="simulans"/>
    <s v="NC"/>
    <x v="0"/>
    <s v="PF"/>
    <s v="R"/>
    <n v="32.1"/>
    <s v="&lt;=0.1200"/>
    <s v="&lt;=0.5000"/>
    <s v=" &lt;=2.0000"/>
    <s v="&lt;=0.2500"/>
    <s v="&lt;=2.0000"/>
    <s v=" &lt;=0.1200"/>
    <x v="0"/>
  </r>
  <r>
    <x v="2"/>
    <x v="2"/>
    <s v="simulans"/>
    <s v="NC"/>
    <x v="0"/>
    <s v="PF"/>
    <s v="R"/>
    <n v="32.200000000000003"/>
    <s v="&lt;=0.1200"/>
    <s v="&lt;=0.5000"/>
    <s v=" &lt;=2.0000"/>
    <s v="&lt;=0.2500"/>
    <s v="&lt;=2.0000"/>
    <s v=" &lt;=0.1200"/>
    <x v="0"/>
  </r>
  <r>
    <x v="2"/>
    <x v="2"/>
    <s v="caprae"/>
    <s v="Cure"/>
    <x v="3"/>
    <s v="DO"/>
    <s v="L"/>
    <n v="9"/>
    <n v="1"/>
    <s v="&lt;=0.5000"/>
    <s v=" &lt;=2.0000"/>
    <s v="&lt;=0.2500"/>
    <s v="&lt;=2.0000"/>
    <n v="4"/>
    <x v="0"/>
  </r>
  <r>
    <x v="2"/>
    <x v="2"/>
    <s v="simulans"/>
    <s v="NC"/>
    <x v="1"/>
    <s v="PF"/>
    <s v="L"/>
    <n v="41"/>
    <s v="&lt;=0.1200"/>
    <s v="&lt;=0.5000"/>
    <s v=" &lt;=2.0000"/>
    <s v="&lt;=0.2500"/>
    <s v="&lt;=2.0000"/>
    <s v=" &lt;=0.1200"/>
    <x v="0"/>
  </r>
  <r>
    <x v="2"/>
    <x v="0"/>
    <s v="simulans"/>
    <s v="Cure"/>
    <x v="3"/>
    <s v="DO"/>
    <s v="R"/>
    <n v="72"/>
    <s v="&lt;=0.1200"/>
    <s v="&lt;=0.5000"/>
    <s v=" &lt;=2.0000"/>
    <s v="&lt;=0.2500"/>
    <s v="&lt;=2.0000"/>
    <s v=" &lt;=0.1200"/>
    <x v="0"/>
  </r>
  <r>
    <x v="2"/>
    <x v="0"/>
    <s v="Equorum"/>
    <s v="new"/>
    <x v="1"/>
    <s v="PF"/>
    <s v="R"/>
    <n v="73"/>
    <n v="0.5"/>
    <n v="2"/>
    <s v=" &lt;=2.0000"/>
    <s v=" &gt;4.0000"/>
    <s v="&lt;=2.0000"/>
    <n v="0.5"/>
    <x v="0"/>
  </r>
  <r>
    <x v="2"/>
    <x v="2"/>
    <s v="caprae"/>
    <s v="NC"/>
    <x v="2"/>
    <s v="DO"/>
    <s v="L"/>
    <n v="33"/>
    <n v="0.5"/>
    <s v="&lt;=0.5000"/>
    <s v=" &lt;=2.0000"/>
    <s v="&lt;=0.2500"/>
    <s v="&lt;=2.0000"/>
    <n v="2"/>
    <x v="0"/>
  </r>
  <r>
    <x v="2"/>
    <x v="2"/>
    <s v="caprae"/>
    <s v="NC"/>
    <x v="0"/>
    <s v="PF"/>
    <s v="L"/>
    <n v="34"/>
    <n v="0.5"/>
    <s v="&lt;=0.5000"/>
    <s v=" &lt;=2.0000"/>
    <s v="&lt;=0.2500"/>
    <s v="&lt;=2.0000"/>
    <n v="2"/>
    <x v="0"/>
  </r>
  <r>
    <x v="2"/>
    <x v="2"/>
    <s v="epidermidis"/>
    <s v="Cure"/>
    <x v="3"/>
    <s v="DO"/>
    <s v="L"/>
    <n v="10"/>
    <s v="&lt;=0.1200"/>
    <s v="&lt;=0.5000"/>
    <s v=" &lt;=2.0000"/>
    <s v="&lt;=0.2500"/>
    <s v="&lt;=2.0000"/>
    <s v=" &lt;=0.1200"/>
    <x v="0"/>
  </r>
  <r>
    <x v="2"/>
    <x v="2"/>
    <s v="caprae"/>
    <s v="NC"/>
    <x v="2"/>
    <s v="DO"/>
    <s v="R"/>
    <n v="11"/>
    <s v="&lt;=0.1200"/>
    <n v="1"/>
    <s v=" &lt;=2.0000"/>
    <s v="&lt;=0.2500"/>
    <s v="&lt;=2.0000"/>
    <n v="0.5"/>
    <x v="0"/>
  </r>
  <r>
    <x v="2"/>
    <x v="2"/>
    <s v="simulans"/>
    <s v="new"/>
    <x v="1"/>
    <s v="PF"/>
    <s v="L"/>
    <n v="42"/>
    <s v="&lt;=0.1200"/>
    <s v="&lt;=0.5000"/>
    <s v=" &lt;=2.0000"/>
    <s v="&lt;=0.2500"/>
    <s v="&lt;=2.0000"/>
    <s v=" &lt;=0.1200"/>
    <x v="0"/>
  </r>
  <r>
    <x v="2"/>
    <x v="2"/>
    <s v="caprae"/>
    <s v="NC"/>
    <x v="0"/>
    <s v="PF"/>
    <s v="R"/>
    <n v="35"/>
    <s v="&lt;=0.1200"/>
    <n v="4"/>
    <s v=" &lt;=2.0000"/>
    <s v="&lt;=0.2500"/>
    <s v="&lt;=2.0000"/>
    <s v=" &lt;=0.1200"/>
    <x v="0"/>
  </r>
  <r>
    <x v="2"/>
    <x v="2"/>
    <s v="simulans"/>
    <s v="Cure"/>
    <x v="3"/>
    <s v="DO"/>
    <s v="L"/>
    <n v="12"/>
    <s v="&lt;=0.1200"/>
    <s v="&lt;=0.5000"/>
    <s v=" &lt;=2.0000"/>
    <s v="&lt;=0.2500"/>
    <s v="&lt;=2.0000"/>
    <s v=" &lt;=0.1200"/>
    <x v="0"/>
  </r>
  <r>
    <x v="2"/>
    <x v="2"/>
    <s v="epidermidis"/>
    <s v="Cure"/>
    <x v="3"/>
    <s v="DO"/>
    <s v="R"/>
    <n v="13"/>
    <s v="&lt;=0.1200"/>
    <s v="&lt;=0.5000"/>
    <s v=" &lt;=2.0000"/>
    <s v="&lt;=0.2500"/>
    <s v="&lt;=2.0000"/>
    <s v=" &lt;=0.1200"/>
    <x v="0"/>
  </r>
  <r>
    <x v="2"/>
    <x v="2"/>
    <s v="caprae"/>
    <s v="NC"/>
    <x v="2"/>
    <s v="DO"/>
    <s v="R"/>
    <n v="13"/>
    <s v="&lt;=0.1200"/>
    <s v="&lt;=0.5000"/>
    <s v=" &lt;=2.0000"/>
    <s v="&lt;=0.2500"/>
    <s v="&lt;=2.0000"/>
    <s v=" &lt;=0.1200"/>
    <x v="0"/>
  </r>
  <r>
    <x v="2"/>
    <x v="2"/>
    <s v="caprae"/>
    <s v="new"/>
    <x v="1"/>
    <s v="PF"/>
    <s v="L"/>
    <n v="43"/>
    <n v="0.25"/>
    <s v="&lt;=0.5000"/>
    <s v=" &lt;=2.0000"/>
    <s v="&lt;=0.2500"/>
    <s v="&lt;=2.0000"/>
    <n v="1"/>
    <x v="0"/>
  </r>
  <r>
    <x v="2"/>
    <x v="2"/>
    <s v="caprae"/>
    <s v="NC"/>
    <x v="0"/>
    <s v="PF"/>
    <s v="R"/>
    <n v="36"/>
    <s v="&lt;=0.1200"/>
    <s v="&lt;=0.5000"/>
    <s v=" &lt;=2.0000"/>
    <s v="&lt;=0.2500"/>
    <s v="&lt;=2.0000"/>
    <s v=" &lt;=0.1200"/>
    <x v="0"/>
  </r>
  <r>
    <x v="2"/>
    <x v="0"/>
    <s v="simulans"/>
    <s v="new"/>
    <x v="1"/>
    <s v="PF"/>
    <s v="L"/>
    <n v="58"/>
    <s v="&lt;=0.1200"/>
    <s v="&lt;=0.5000"/>
    <s v=" &lt;=2.0000"/>
    <s v="&lt;=0.2500"/>
    <s v="&lt;=2.0000"/>
    <s v=" &lt;=0.1200"/>
    <x v="0"/>
  </r>
  <r>
    <x v="2"/>
    <x v="2"/>
    <s v="epidermidis"/>
    <s v="Cure"/>
    <x v="3"/>
    <s v="DO"/>
    <s v="R"/>
    <n v="37.200000000000003"/>
    <s v="&lt;=0.1200"/>
    <s v="&lt;=0.5000"/>
    <s v=" &lt;=2.0000"/>
    <s v="&lt;=0.2500"/>
    <s v="&lt;=2.0000"/>
    <s v=" &lt;=0.1200"/>
    <x v="0"/>
  </r>
  <r>
    <x v="2"/>
    <x v="2"/>
    <s v="caprae"/>
    <s v="NC"/>
    <x v="2"/>
    <s v="DO"/>
    <s v="R"/>
    <n v="37.1"/>
    <s v="&lt;=0.1200"/>
    <s v="&lt;=0.5000"/>
    <s v=" &lt;=2.0000"/>
    <s v="&lt;=0.2500"/>
    <s v="&lt;=2.0000"/>
    <s v=" &lt;=0.1200"/>
    <x v="0"/>
  </r>
  <r>
    <x v="2"/>
    <x v="2"/>
    <s v="caprae"/>
    <s v="NC"/>
    <x v="0"/>
    <s v="PF"/>
    <s v="R"/>
    <n v="38"/>
    <s v="&lt;=0.1200"/>
    <s v="&lt;=0.5000"/>
    <s v=" &lt;=2.0000"/>
    <s v="&lt;=0.2500"/>
    <s v="&lt;=2.0000"/>
    <s v=" &lt;=0.1200"/>
    <x v="0"/>
  </r>
  <r>
    <x v="2"/>
    <x v="0"/>
    <s v="simulans"/>
    <s v="NC"/>
    <x v="2"/>
    <s v="DO"/>
    <s v="L"/>
    <n v="14"/>
    <s v="&lt;=0.1200"/>
    <s v="&lt;=0.5000"/>
    <s v=" &lt;=2.0000"/>
    <s v="&lt;=0.2500"/>
    <s v="&lt;=2.0000"/>
    <s v=" &lt;=0.1200"/>
    <x v="0"/>
  </r>
  <r>
    <x v="2"/>
    <x v="0"/>
    <s v="simulans"/>
    <s v="NC"/>
    <x v="0"/>
    <s v="PF"/>
    <s v="L"/>
    <n v="39"/>
    <s v="&lt;=0.1200"/>
    <s v="&lt;=0.5000"/>
    <s v=" &lt;=2.0000"/>
    <s v="&lt;=0.2500"/>
    <s v="&lt;=2.0000"/>
    <s v=" &lt;=0.1200"/>
    <x v="0"/>
  </r>
  <r>
    <x v="2"/>
    <x v="1"/>
    <s v="caprae"/>
    <s v="new"/>
    <x v="1"/>
    <s v="PF"/>
    <s v="L"/>
    <n v="59"/>
    <s v="&lt;=0.1200"/>
    <s v="&lt;=0.5000"/>
    <s v=" &lt;=2.0000"/>
    <s v="&lt;=0.2500"/>
    <s v="&lt;=2.0000"/>
    <s v=" &lt;=0.1200"/>
    <x v="0"/>
  </r>
  <r>
    <x v="2"/>
    <x v="0"/>
    <s v="caprae"/>
    <s v="new"/>
    <x v="1"/>
    <s v="PF"/>
    <s v="L"/>
    <n v="40"/>
    <s v="&lt;=0.1200"/>
    <s v="&lt;=0.5000"/>
    <s v=" &lt;=2.0000"/>
    <s v="&lt;=0.2500"/>
    <s v="&lt;=2.0000"/>
    <s v=" &lt;=0.1200"/>
    <x v="0"/>
  </r>
  <r>
    <x v="2"/>
    <x v="0"/>
    <s v="Equorum"/>
    <s v="new"/>
    <x v="1"/>
    <s v="PF"/>
    <s v="R"/>
    <n v="53"/>
    <s v="&lt;=0.1200"/>
    <n v="2"/>
    <s v=" &lt;=2.0000"/>
    <s v="&lt;=0.2500"/>
    <s v="&lt;=2.0000"/>
    <s v=" &lt;=0.1200"/>
    <x v="0"/>
  </r>
  <r>
    <x v="2"/>
    <x v="1"/>
    <s v="epidermidis"/>
    <s v="NC"/>
    <x v="2"/>
    <s v="DO"/>
    <s v="L"/>
    <n v="42"/>
    <s v="&lt;=0.1200"/>
    <s v="&lt;=0.5000"/>
    <s v=" &lt;=2.0000"/>
    <s v="&lt;=0.2500"/>
    <s v="&lt;=2.0000"/>
    <s v=" &lt;=0.1200"/>
    <x v="0"/>
  </r>
  <r>
    <x v="2"/>
    <x v="1"/>
    <s v="epidermidis"/>
    <s v="NC"/>
    <x v="0"/>
    <s v="PF"/>
    <s v="L"/>
    <n v="43"/>
    <s v="&lt;=0.1200"/>
    <s v="&lt;=0.5000"/>
    <s v=" &lt;=2.0000"/>
    <s v="&lt;=0.2500"/>
    <s v="&lt;=2.0000"/>
    <s v=" &lt;=0.1200"/>
    <x v="0"/>
  </r>
  <r>
    <x v="2"/>
    <x v="1"/>
    <s v="caprae"/>
    <s v="Cure"/>
    <x v="3"/>
    <s v="DO"/>
    <s v="L"/>
    <n v="15"/>
    <s v="&lt;=0.1200"/>
    <s v="&lt;=0.5000"/>
    <s v=" &lt;=2.0000"/>
    <s v="&lt;=0.2500"/>
    <s v="&lt;=2.0000"/>
    <s v=" &lt;=0.1200"/>
    <x v="0"/>
  </r>
  <r>
    <x v="2"/>
    <x v="1"/>
    <s v="epidermidis"/>
    <s v="new"/>
    <x v="1"/>
    <s v="PF"/>
    <s v="L"/>
    <n v="44"/>
    <s v="&lt;=0.1200"/>
    <s v="&lt;=0.5000"/>
    <s v=" &lt;=2.0000"/>
    <s v="&lt;=0.2500"/>
    <s v="&lt;=2.0000"/>
    <s v=" &lt;=0.1200"/>
    <x v="0"/>
  </r>
  <r>
    <x v="2"/>
    <x v="1"/>
    <s v="caprae"/>
    <s v="new"/>
    <x v="1"/>
    <s v="PF"/>
    <s v="R"/>
    <n v="44"/>
    <s v="&lt;=0.1200"/>
    <s v="&lt;=0.5000"/>
    <s v=" &lt;=2.0000"/>
    <n v="1"/>
    <s v="&lt;=2.0000"/>
    <s v=" &lt;=0.1200"/>
    <x v="0"/>
  </r>
  <r>
    <x v="2"/>
    <x v="1"/>
    <s v="simulans"/>
    <s v="new"/>
    <x v="1"/>
    <s v="PF"/>
    <s v="R"/>
    <n v="60"/>
    <s v="&lt;=0.1200"/>
    <n v="1"/>
    <s v=" &lt;=2.0000"/>
    <s v="&lt;=0.2500"/>
    <s v="&lt;=2.0000"/>
    <s v=" &lt;=0.1200"/>
    <x v="0"/>
  </r>
  <r>
    <x v="2"/>
    <x v="0"/>
    <s v="caprae"/>
    <s v="new"/>
    <x v="1"/>
    <s v="PF"/>
    <s v="L"/>
    <n v="61"/>
    <n v="2"/>
    <s v="&lt;=0.5000"/>
    <s v=" &lt;=2.0000"/>
    <n v="0.5"/>
    <s v="&lt;=2.0000"/>
    <n v="8"/>
    <x v="0"/>
  </r>
  <r>
    <x v="2"/>
    <x v="2"/>
    <s v="epidermidis"/>
    <s v="NC"/>
    <x v="2"/>
    <s v="DO"/>
    <s v="L"/>
    <n v="16"/>
    <s v="&lt;=0.1200"/>
    <s v="&lt;=0.5000"/>
    <s v=" &lt;=2.0000"/>
    <s v="&lt;=0.2500"/>
    <s v="&lt;=2.0000"/>
    <s v=" &lt;=0.1200"/>
    <x v="0"/>
  </r>
  <r>
    <x v="2"/>
    <x v="2"/>
    <s v="epidermidis"/>
    <s v="new"/>
    <x v="1"/>
    <s v="PF"/>
    <s v="R"/>
    <n v="47"/>
    <s v="&lt;=0.1200"/>
    <s v="&lt;=0.5000"/>
    <s v=" &lt;=2.0000"/>
    <s v="&lt;=0.2500"/>
    <s v="&lt;=2.0000"/>
    <s v=" &lt;=0.1200"/>
    <x v="0"/>
  </r>
  <r>
    <x v="2"/>
    <x v="2"/>
    <s v="epidermidis"/>
    <s v="NC"/>
    <x v="0"/>
    <s v="PF"/>
    <s v="L"/>
    <n v="46"/>
    <s v="&lt;=0.1200"/>
    <s v="&lt;=0.5000"/>
    <s v=" &lt;=2.0000"/>
    <s v="&lt;=0.2500"/>
    <s v="&lt;=2.0000"/>
    <s v=" &lt;=0.1200"/>
    <x v="0"/>
  </r>
  <r>
    <x v="2"/>
    <x v="2"/>
    <s v="caprae"/>
    <s v="Cure"/>
    <x v="3"/>
    <s v="DO"/>
    <s v="L"/>
    <n v="17"/>
    <s v="&lt;=0.1200"/>
    <s v="&lt;=0.5000"/>
    <s v=" &lt;=2.0000"/>
    <s v="&lt;=0.2500"/>
    <s v="&lt;=2.0000"/>
    <s v=" &lt;=0.1200"/>
    <x v="0"/>
  </r>
  <r>
    <x v="2"/>
    <x v="2"/>
    <s v="simulans"/>
    <s v="new"/>
    <x v="1"/>
    <s v="PF"/>
    <s v="L"/>
    <n v="45"/>
    <s v="&lt;=0.1200"/>
    <s v="&lt;=0.5000"/>
    <s v=" &lt;=2.0000"/>
    <s v="&lt;=0.2500"/>
    <s v="&lt;=2.0000"/>
    <s v=" &lt;=0.1200"/>
    <x v="0"/>
  </r>
  <r>
    <x v="2"/>
    <x v="2"/>
    <s v="caprae"/>
    <s v="new"/>
    <x v="0"/>
    <s v="PF"/>
    <s v="R"/>
    <n v="48"/>
    <s v="&lt;=0.1200"/>
    <s v="&lt;=0.5000"/>
    <s v=" &lt;=2.0000"/>
    <s v="&lt;=0.2500"/>
    <s v="&lt;=2.0000"/>
    <s v=" &lt;=0.1200"/>
    <x v="0"/>
  </r>
  <r>
    <x v="2"/>
    <x v="2"/>
    <s v="caprae"/>
    <s v="NC"/>
    <x v="2"/>
    <s v="DO"/>
    <s v="R"/>
    <n v="18"/>
    <s v="&lt;=0.1200"/>
    <s v="&lt;=0.5000"/>
    <s v=" &lt;=2.0000"/>
    <s v="&lt;=0.2500"/>
    <s v="&lt;=2.0000"/>
    <s v=" &lt;=0.1200"/>
    <x v="0"/>
  </r>
  <r>
    <x v="2"/>
    <x v="2"/>
    <s v="caprae"/>
    <s v="NC"/>
    <x v="0"/>
    <s v="PF"/>
    <s v="R"/>
    <n v="49"/>
    <s v="&lt;=0.1200"/>
    <s v="&lt;=0.5000"/>
    <s v=" &lt;=2.0000"/>
    <s v="&lt;=0.2500"/>
    <s v="&lt;=2.0000"/>
    <s v=" &lt;=0.1200"/>
    <x v="0"/>
  </r>
  <r>
    <x v="2"/>
    <x v="2"/>
    <s v="caprae"/>
    <s v="NC"/>
    <x v="2"/>
    <s v="DO"/>
    <s v="L"/>
    <n v="50"/>
    <s v="&lt;=0.1200"/>
    <s v="&lt;=0.5000"/>
    <s v=" &lt;=2.0000"/>
    <s v="&lt;=0.2500"/>
    <s v="&lt;=2.0000"/>
    <s v=" &lt;=0.1200"/>
    <x v="0"/>
  </r>
  <r>
    <x v="2"/>
    <x v="2"/>
    <s v="caprae"/>
    <s v="new"/>
    <x v="1"/>
    <s v="PF"/>
    <s v="R"/>
    <n v="52.1"/>
    <s v="&lt;=0.1200"/>
    <n v="1"/>
    <s v=" &lt;=2.0000"/>
    <s v=" &gt;4.0000"/>
    <s v="&lt;=2.0000"/>
    <s v=" &lt;=0.1200"/>
    <x v="0"/>
  </r>
  <r>
    <x v="2"/>
    <x v="2"/>
    <s v="cohnii"/>
    <s v="new"/>
    <x v="1"/>
    <s v="PF"/>
    <s v="R"/>
    <n v="52.2"/>
    <s v="&lt;=0.1200"/>
    <n v="1"/>
    <s v=" &lt;=2.0000"/>
    <s v=" &gt;4.0000"/>
    <s v="&lt;=2.0000"/>
    <s v=" &lt;=0.1200"/>
    <x v="0"/>
  </r>
  <r>
    <x v="2"/>
    <x v="2"/>
    <s v="caprae"/>
    <s v="NC"/>
    <x v="0"/>
    <s v="PF"/>
    <s v="L"/>
    <n v="51"/>
    <s v="&lt;=0.1200"/>
    <s v="&lt;=0.5000"/>
    <s v=" &lt;=2.0000"/>
    <s v="&lt;=0.2500"/>
    <s v="&lt;=2.0000"/>
    <s v=" &lt;=0.1200"/>
    <x v="0"/>
  </r>
  <r>
    <x v="2"/>
    <x v="0"/>
    <s v="Hyicus"/>
    <s v="NC"/>
    <x v="2"/>
    <s v="DO"/>
    <s v="R"/>
    <n v="19"/>
    <s v="&lt;=0.1200"/>
    <n v="1"/>
    <s v=" &lt;=2.0000"/>
    <s v="&lt;=0.2500"/>
    <s v="&lt;=2.0000"/>
    <s v=" &lt;=0.1200"/>
    <x v="0"/>
  </r>
  <r>
    <x v="2"/>
    <x v="0"/>
    <s v="Hyicus"/>
    <s v="NC"/>
    <x v="0"/>
    <s v="PF"/>
    <s v="R"/>
    <n v="46"/>
    <s v="&lt;=0.1200"/>
    <n v="1"/>
    <s v=" &lt;=2.0000"/>
    <s v="&lt;=0.2500"/>
    <s v="&lt;=2.0000"/>
    <s v=" &lt;=0.1200"/>
    <x v="0"/>
  </r>
  <r>
    <x v="2"/>
    <x v="0"/>
    <s v="caprae"/>
    <s v="new"/>
    <x v="1"/>
    <s v="PF"/>
    <s v="L"/>
    <n v="62"/>
    <s v="&lt;=0.1200"/>
    <s v="&lt;=0.5000"/>
    <s v=" &lt;=2.0000"/>
    <s v="&lt;=0.2500"/>
    <s v="&lt;=2.0000"/>
    <s v=" &lt;=0.1200"/>
    <x v="0"/>
  </r>
  <r>
    <x v="2"/>
    <x v="1"/>
    <s v="Equorum"/>
    <s v="new"/>
    <x v="1"/>
    <s v="PF"/>
    <s v="R"/>
    <n v="54"/>
    <s v="&lt;=0.1200"/>
    <n v="2"/>
    <s v=" &lt;=2.0000"/>
    <n v="4"/>
    <s v="&lt;=2.0000"/>
    <s v=" &lt;=0.1200"/>
    <x v="0"/>
  </r>
  <r>
    <x v="2"/>
    <x v="2"/>
    <s v="caprae"/>
    <s v="Cure"/>
    <x v="3"/>
    <s v="DO"/>
    <s v="L"/>
    <n v="55.1"/>
    <n v="0.25"/>
    <s v="&lt;=0.5000"/>
    <s v=" &lt;=2.0000"/>
    <n v="0.5"/>
    <s v="&lt;=2.0000"/>
    <n v="0.5"/>
    <x v="0"/>
  </r>
  <r>
    <x v="2"/>
    <x v="2"/>
    <s v="caprae"/>
    <s v="Cure"/>
    <x v="3"/>
    <s v="DO"/>
    <s v="L"/>
    <n v="55.2"/>
    <n v="0.25"/>
    <s v="&lt;=0.5000"/>
    <s v=" &lt;=2.0000"/>
    <n v="0.5"/>
    <s v="&lt;=2.0000"/>
    <n v="0.5"/>
    <x v="0"/>
  </r>
  <r>
    <x v="2"/>
    <x v="2"/>
    <s v="epidermidis"/>
    <s v="new"/>
    <x v="1"/>
    <s v="PF"/>
    <s v="L"/>
    <n v="56"/>
    <s v="&lt;=0.1200"/>
    <s v="&lt;=0.5000"/>
    <s v=" &lt;=2.0000"/>
    <s v="&lt;=0.2500"/>
    <s v="&lt;=2.0000"/>
    <s v=" &lt;=0.1200"/>
    <x v="0"/>
  </r>
  <r>
    <x v="2"/>
    <x v="2"/>
    <s v="caprae"/>
    <s v="new"/>
    <x v="1"/>
    <s v="PF"/>
    <s v="R"/>
    <n v="63"/>
    <n v="0.25"/>
    <s v="&lt;=0.5000"/>
    <s v=" &lt;=2.0000"/>
    <n v="0.5"/>
    <s v="&lt;=2.0000"/>
    <n v="2"/>
    <x v="0"/>
  </r>
  <r>
    <x v="2"/>
    <x v="1"/>
    <s v="epidermidis"/>
    <s v="new"/>
    <x v="1"/>
    <s v="PF"/>
    <s v="L"/>
    <n v="57"/>
    <s v="&lt;=0.1200"/>
    <s v="&lt;=0.5000"/>
    <s v=" &lt;=2.0000"/>
    <s v="&lt;=0.2500"/>
    <s v="&lt;=2.0000"/>
    <s v=" &lt;=0.1200"/>
    <x v="0"/>
  </r>
  <r>
    <x v="2"/>
    <x v="1"/>
    <s v="Equorum"/>
    <s v="new"/>
    <x v="1"/>
    <s v="PF"/>
    <s v="R"/>
    <n v="58"/>
    <s v="&lt;=0.1200"/>
    <s v="&lt;=0.5000"/>
    <s v=" &lt;=2.0000"/>
    <s v=" &gt;4.0000"/>
    <s v="&lt;=2.0000"/>
    <s v=" &lt;=0.1200"/>
    <x v="0"/>
  </r>
  <r>
    <x v="2"/>
    <x v="2"/>
    <s v="chromogenes"/>
    <s v="NC"/>
    <x v="2"/>
    <s v="DO"/>
    <s v="R"/>
    <n v="20"/>
    <s v="&lt;=0.1200"/>
    <s v="&lt;=0.5000"/>
    <s v=" &lt;=2.0000"/>
    <s v=" &gt;4.0000"/>
    <s v="&lt;=2.0000"/>
    <s v=" &lt;=0.1200"/>
    <x v="0"/>
  </r>
  <r>
    <x v="2"/>
    <x v="2"/>
    <s v="chromogenes"/>
    <s v="NC"/>
    <x v="0"/>
    <s v="PF"/>
    <s v="R"/>
    <n v="47"/>
    <s v="&lt;=0.1200"/>
    <s v="&lt;=0.5000"/>
    <s v=" &lt;=2.0000"/>
    <s v=" &gt;4.0000"/>
    <s v="&lt;=2.0000"/>
    <s v=" &lt;=0.1200"/>
    <x v="0"/>
  </r>
  <r>
    <x v="2"/>
    <x v="2"/>
    <s v="caprae"/>
    <s v="new"/>
    <x v="1"/>
    <s v="PF"/>
    <s v="L"/>
    <n v="60"/>
    <n v="0.5"/>
    <n v="2"/>
    <s v=" &lt;=2.0000"/>
    <n v="0.5"/>
    <s v="&lt;=2.0000"/>
    <n v="0.5"/>
    <x v="0"/>
  </r>
  <r>
    <x v="2"/>
    <x v="2"/>
    <s v="caprae"/>
    <s v="NC"/>
    <x v="2"/>
    <s v="DO"/>
    <s v="L"/>
    <n v="21"/>
    <s v="&lt;=0.1200"/>
    <s v="&lt;=0.5000"/>
    <s v=" &lt;=2.0000"/>
    <s v="&lt;=0.2500"/>
    <s v="&lt;=2.0000"/>
    <s v=" &lt;=0.1200"/>
    <x v="0"/>
  </r>
  <r>
    <x v="2"/>
    <x v="2"/>
    <s v="caprae"/>
    <s v="NC"/>
    <x v="0"/>
    <s v="PF"/>
    <s v="L"/>
    <n v="48"/>
    <s v="&lt;=0.1200"/>
    <s v="&lt;=0.5000"/>
    <s v=" &lt;=2.0000"/>
    <s v="&lt;=0.2500"/>
    <s v="&lt;=2.0000"/>
    <s v=" &lt;=0.1200"/>
    <x v="0"/>
  </r>
  <r>
    <x v="3"/>
    <x v="3"/>
    <m/>
    <m/>
    <x v="4"/>
    <m/>
    <m/>
    <m/>
    <m/>
    <m/>
    <m/>
    <m/>
    <m/>
    <m/>
    <x v="2"/>
  </r>
  <r>
    <x v="3"/>
    <x v="3"/>
    <m/>
    <m/>
    <x v="4"/>
    <m/>
    <m/>
    <m/>
    <m/>
    <m/>
    <m/>
    <m/>
    <m/>
    <m/>
    <x v="2"/>
  </r>
  <r>
    <x v="3"/>
    <x v="3"/>
    <m/>
    <m/>
    <x v="4"/>
    <m/>
    <m/>
    <m/>
    <m/>
    <m/>
    <m/>
    <m/>
    <m/>
    <m/>
    <x v="2"/>
  </r>
  <r>
    <x v="3"/>
    <x v="3"/>
    <m/>
    <m/>
    <x v="4"/>
    <m/>
    <m/>
    <m/>
    <m/>
    <m/>
    <m/>
    <m/>
    <m/>
    <m/>
    <x v="2"/>
  </r>
  <r>
    <x v="3"/>
    <x v="3"/>
    <m/>
    <m/>
    <x v="4"/>
    <m/>
    <m/>
    <m/>
    <m/>
    <m/>
    <m/>
    <m/>
    <m/>
    <m/>
    <x v="2"/>
  </r>
  <r>
    <x v="3"/>
    <x v="3"/>
    <m/>
    <m/>
    <x v="4"/>
    <m/>
    <m/>
    <m/>
    <m/>
    <m/>
    <m/>
    <m/>
    <m/>
    <m/>
    <x v="2"/>
  </r>
</pivotCacheRecords>
</file>

<file path=xl/pivotCache/pivotCacheRecords2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3">
  <r>
    <x v="0"/>
    <x v="0"/>
    <s v="epidermidis"/>
    <s v="NC"/>
    <x v="0"/>
    <s v="PF"/>
    <s v="L"/>
    <n v="47"/>
    <n v="0.25"/>
    <s v="&lt;=0.5000"/>
    <s v=" &lt;=2.0000"/>
    <s v="&lt;=0.2500"/>
    <s v="&lt;=2.0000"/>
    <n v="0.25"/>
    <s v="&lt;=1.0000"/>
    <x v="0"/>
  </r>
  <r>
    <x v="1"/>
    <x v="0"/>
    <s v="simulans"/>
    <s v="new"/>
    <x v="1"/>
    <s v="PF"/>
    <s v="L"/>
    <n v="64"/>
    <s v="&lt;=0.1200"/>
    <n v="1"/>
    <s v=" &lt;=2.0000"/>
    <s v="&lt;=0.2500"/>
    <s v="&lt;=2.0000"/>
    <s v=" &lt;=0.1200"/>
    <s v="&lt;=1.0000"/>
    <x v="0"/>
  </r>
  <r>
    <x v="1"/>
    <x v="1"/>
    <s v="caprae"/>
    <s v="new"/>
    <x v="1"/>
    <s v="PF"/>
    <s v="L"/>
    <n v="61.1"/>
    <s v="&lt;=0.1200"/>
    <s v="&lt;=0.5000"/>
    <s v=" &lt;=2.0000"/>
    <s v="&lt;=0.2500"/>
    <s v="&lt;=2.0000"/>
    <s v=" &lt;=0.1200"/>
    <s v="&lt;=1.0000"/>
    <x v="0"/>
  </r>
  <r>
    <x v="1"/>
    <x v="1"/>
    <s v="auricularis"/>
    <s v="new"/>
    <x v="1"/>
    <s v="PF"/>
    <s v="L"/>
    <n v="61.2"/>
    <s v="&lt;=0.1200"/>
    <s v="&lt;=0.5000"/>
    <s v=" &lt;=2.0000"/>
    <s v="&lt;=0.2500"/>
    <s v="&lt;=2.0000"/>
    <s v=" &lt;=0.1200"/>
    <s v="&lt;=1.0000"/>
    <x v="0"/>
  </r>
  <r>
    <x v="1"/>
    <x v="1"/>
    <s v="rostri"/>
    <s v="new"/>
    <x v="1"/>
    <s v="PF"/>
    <s v="R"/>
    <n v="63"/>
    <s v="&lt;=0.1200"/>
    <s v="&lt;=0.5000"/>
    <s v=" &lt;=2.0000"/>
    <n v="1"/>
    <s v="&lt;=2.0000"/>
    <s v=" &lt;=0.1200"/>
    <s v="&lt;=1.0000"/>
    <x v="0"/>
  </r>
  <r>
    <x v="1"/>
    <x v="2"/>
    <s v="chromogenes"/>
    <s v="new"/>
    <x v="1"/>
    <s v="PF"/>
    <s v="L"/>
    <n v="64.099999999999994"/>
    <n v="0.5"/>
    <s v="&lt;=0.5000"/>
    <s v=" &lt;=2.0000"/>
    <n v="0.5"/>
    <s v="&lt;=2.0000"/>
    <n v="0.5"/>
    <s v="&lt;=1.0000"/>
    <x v="0"/>
  </r>
  <r>
    <x v="1"/>
    <x v="2"/>
    <s v="auricularis"/>
    <s v="new"/>
    <x v="1"/>
    <s v="PF"/>
    <s v="L"/>
    <n v="64.2"/>
    <n v="0.5"/>
    <s v="&lt;=0.5000"/>
    <s v=" &lt;=2.0000"/>
    <n v="0.5"/>
    <s v="&lt;=2.0000"/>
    <n v="0.5"/>
    <s v="&lt;=1.0000"/>
    <x v="0"/>
  </r>
  <r>
    <x v="1"/>
    <x v="2"/>
    <s v="simulans"/>
    <s v="new"/>
    <x v="1"/>
    <s v="PF"/>
    <s v="L"/>
    <n v="65"/>
    <s v="&lt;=0.1200"/>
    <n v="1"/>
    <s v=" &lt;=2.0000"/>
    <s v="&lt;=0.2500"/>
    <s v="&lt;=2.0000"/>
    <s v=" &lt;=0.1200"/>
    <s v="&lt;=1.0000"/>
    <x v="0"/>
  </r>
  <r>
    <x v="1"/>
    <x v="0"/>
    <s v="simulans"/>
    <s v="new"/>
    <x v="1"/>
    <s v="PF"/>
    <s v="L"/>
    <n v="66"/>
    <s v="&lt;=0.1200"/>
    <n v="1"/>
    <s v=" &lt;=2.0000"/>
    <s v="&lt;=0.2500"/>
    <s v="&lt;=2.0000"/>
    <s v=" &lt;=0.1200"/>
    <s v="&lt;=1.0000"/>
    <x v="0"/>
  </r>
  <r>
    <x v="1"/>
    <x v="0"/>
    <s v="Lugdenensis"/>
    <s v="new"/>
    <x v="1"/>
    <s v="PF"/>
    <s v="L"/>
    <n v="66"/>
    <s v="&lt;=0.1200"/>
    <s v="&lt;=0.5000"/>
    <s v=" &lt;=2.0000"/>
    <s v="&lt;=0.2500"/>
    <s v="&lt;=2.0000"/>
    <s v=" &lt;=0.1200"/>
    <s v="&lt;=1.0000"/>
    <x v="0"/>
  </r>
  <r>
    <x v="1"/>
    <x v="0"/>
    <s v="caprae"/>
    <s v="new"/>
    <x v="1"/>
    <s v="PF"/>
    <s v="L"/>
    <n v="67"/>
    <s v="&lt;=0.1200"/>
    <n v="1"/>
    <s v=" &lt;=2.0000"/>
    <s v="&lt;=0.2500"/>
    <s v="&lt;=2.0000"/>
    <s v=" &lt;=0.1200"/>
    <s v="&lt;=1.0000"/>
    <x v="0"/>
  </r>
  <r>
    <x v="1"/>
    <x v="0"/>
    <s v="caprae"/>
    <s v="new"/>
    <x v="1"/>
    <s v="PF"/>
    <s v="R"/>
    <n v="68.099999999999994"/>
    <s v="&lt;=0.1200"/>
    <n v="1"/>
    <s v=" &lt;=2.0000"/>
    <s v="&lt;=0.2500"/>
    <s v="&lt;=2.0000"/>
    <s v=" &lt;=0.1200"/>
    <s v="&lt;=1.0000"/>
    <x v="0"/>
  </r>
  <r>
    <x v="1"/>
    <x v="0"/>
    <s v="auricularis"/>
    <s v="new"/>
    <x v="1"/>
    <s v="PF"/>
    <s v="R"/>
    <n v="68.2"/>
    <s v="&lt;=0.1200"/>
    <n v="1"/>
    <s v=" &lt;=2.0000"/>
    <s v="&lt;=0.2500"/>
    <s v="&lt;=2.0000"/>
    <s v=" &lt;=0.1200"/>
    <s v="&lt;=1.0000"/>
    <x v="0"/>
  </r>
  <r>
    <x v="1"/>
    <x v="1"/>
    <s v="caprae"/>
    <s v="NC"/>
    <x v="2"/>
    <s v="DO"/>
    <s v="L"/>
    <n v="22"/>
    <s v="&lt;=0.1200"/>
    <s v="&lt;=0.5000"/>
    <s v=" &lt;=2.0000"/>
    <s v="&lt;=0.2500"/>
    <s v="&lt;=2.0000"/>
    <s v=" &lt;=0.1200"/>
    <s v="&lt;=1.0000"/>
    <x v="0"/>
  </r>
  <r>
    <x v="1"/>
    <x v="1"/>
    <s v="caprae"/>
    <s v="NC"/>
    <x v="0"/>
    <s v="PF"/>
    <s v="L"/>
    <n v="69"/>
    <s v="&lt;=0.1200"/>
    <s v="&lt;=0.5000"/>
    <s v=" &lt;=2.0000"/>
    <s v="&lt;=0.2500"/>
    <s v="&lt;=2.0000"/>
    <s v=" &lt;=0.1200"/>
    <s v="&lt;=1.0000"/>
    <x v="0"/>
  </r>
  <r>
    <x v="1"/>
    <x v="0"/>
    <s v="Equorum"/>
    <s v="Cure"/>
    <x v="3"/>
    <s v="DO"/>
    <s v="L"/>
    <n v="23"/>
    <s v="&lt;=0.1200"/>
    <s v="&lt;=0.5000"/>
    <s v=" &lt;=2.0000"/>
    <s v=" &gt;4.0000"/>
    <s v="&lt;=2.0000"/>
    <s v=" &lt;=0.1200"/>
    <s v="&lt;=1.0000"/>
    <x v="0"/>
  </r>
  <r>
    <x v="1"/>
    <x v="0"/>
    <s v="Lugdenensis"/>
    <s v="new"/>
    <x v="1"/>
    <s v="PF"/>
    <s v="L"/>
    <n v="49"/>
    <s v="&lt;=0.1200"/>
    <s v="&lt;=0.5000"/>
    <s v=" &lt;=2.0000"/>
    <s v="&lt;=0.2500"/>
    <s v="&lt;=2.0000"/>
    <s v=" &lt;=0.1200"/>
    <s v="&lt;=1.0000"/>
    <x v="0"/>
  </r>
  <r>
    <x v="1"/>
    <x v="0"/>
    <s v="simulans"/>
    <s v="new"/>
    <x v="1"/>
    <s v="PF"/>
    <s v="R"/>
    <n v="71"/>
    <s v="&lt;=0.1200"/>
    <s v="&lt;=0.5000"/>
    <s v=" &lt;=2.0000"/>
    <s v="&lt;=0.2500"/>
    <s v="&lt;=2.0000"/>
    <s v=" &lt;=0.1200"/>
    <s v="&lt;=1.0000"/>
    <x v="0"/>
  </r>
  <r>
    <x v="1"/>
    <x v="1"/>
    <s v="caprae"/>
    <s v="new"/>
    <x v="1"/>
    <s v="PF"/>
    <s v="R"/>
    <n v="67"/>
    <s v="&lt;=0.1200"/>
    <s v="&lt;=0.5000"/>
    <s v=" &lt;=2.0000"/>
    <s v="&lt;=0.2500"/>
    <s v="&lt;=2.0000"/>
    <s v=" &lt;=0.1200"/>
    <s v="&lt;=1.0000"/>
    <x v="0"/>
  </r>
  <r>
    <x v="1"/>
    <x v="1"/>
    <s v="simulans"/>
    <s v="new"/>
    <x v="1"/>
    <s v="PF"/>
    <s v="R"/>
    <n v="73"/>
    <s v="&lt;=0.1200"/>
    <s v="&lt;=0.5000"/>
    <s v=" &lt;=2.0000"/>
    <s v="&lt;=0.2500"/>
    <s v="&lt;=2.0000"/>
    <n v="0.25"/>
    <s v="&lt;=1.0000"/>
    <x v="0"/>
  </r>
  <r>
    <x v="1"/>
    <x v="2"/>
    <s v="caprae"/>
    <s v="new"/>
    <x v="1"/>
    <s v="PF"/>
    <s v="R"/>
    <n v="74"/>
    <s v="&lt;=0.1200"/>
    <s v="&lt;=0.5000"/>
    <s v=" &lt;=2.0000"/>
    <s v="&lt;=0.2500"/>
    <s v="&lt;=2.0000"/>
    <s v=" &lt;=0.1200"/>
    <s v="&lt;=1.0000"/>
    <x v="0"/>
  </r>
  <r>
    <x v="1"/>
    <x v="2"/>
    <s v="xylosus"/>
    <s v="new"/>
    <x v="1"/>
    <s v="PF"/>
    <s v="L"/>
    <n v="75"/>
    <s v="&lt;=0.1200"/>
    <s v="&lt;=0.5000"/>
    <s v=" &lt;=2.0000"/>
    <s v=" &gt;4.0000"/>
    <s v="&lt;=2.0000"/>
    <s v=" &lt;=0.1200"/>
    <s v="&lt;=1.0000"/>
    <x v="0"/>
  </r>
  <r>
    <x v="1"/>
    <x v="2"/>
    <s v="ureilyticus"/>
    <s v="new"/>
    <x v="1"/>
    <s v="PF"/>
    <s v="R"/>
    <n v="76"/>
    <s v="&lt;=0.1200"/>
    <n v="2"/>
    <s v=" &lt;=2.0000"/>
    <s v="&lt;=0.2500"/>
    <s v="&lt;=2.0000"/>
    <s v=" &lt;=0.1200"/>
    <s v="&lt;=1.0000"/>
    <x v="0"/>
  </r>
  <r>
    <x v="1"/>
    <x v="1"/>
    <s v="hominis"/>
    <s v="new"/>
    <x v="1"/>
    <s v="PF"/>
    <s v="L"/>
    <n v="77"/>
    <n v="0.5"/>
    <n v="1"/>
    <s v=" &lt;=2.0000"/>
    <s v="&lt;=0.2500"/>
    <s v="&lt;=2.0000"/>
    <n v="0.25"/>
    <s v="&lt;=1.0000"/>
    <x v="0"/>
  </r>
  <r>
    <x v="1"/>
    <x v="1"/>
    <s v="warneri"/>
    <s v="new"/>
    <x v="1"/>
    <s v="PF"/>
    <s v="R"/>
    <n v="78"/>
    <s v="&lt;=0.1200"/>
    <s v="&lt;=0.5000"/>
    <s v=" &lt;=2.0000"/>
    <s v="&lt;=0.2500"/>
    <s v="&lt;=2.0000"/>
    <s v=" &lt;=0.1200"/>
    <s v="&lt;=1.0000"/>
    <x v="0"/>
  </r>
  <r>
    <x v="1"/>
    <x v="0"/>
    <s v="Lugdenensis"/>
    <s v="Cure"/>
    <x v="3"/>
    <s v="DO"/>
    <s v="L"/>
    <n v="24"/>
    <s v="&lt;=0.1200"/>
    <s v="&lt;=0.5000"/>
    <s v=" &lt;=2.0000"/>
    <s v="&lt;=0.2500"/>
    <s v="&lt;=2.0000"/>
    <s v=" &lt;=0.1200"/>
    <s v="&lt;=1.0000"/>
    <x v="0"/>
  </r>
  <r>
    <x v="1"/>
    <x v="0"/>
    <s v="epidermidis"/>
    <s v="new"/>
    <x v="1"/>
    <s v="PF"/>
    <s v="L"/>
    <n v="79"/>
    <s v="&lt;=0.1200"/>
    <s v="&lt;=0.5000"/>
    <s v=" &lt;=2.0000"/>
    <s v="&lt;=0.2500"/>
    <s v="&lt;=2.0000"/>
    <s v=" &lt;=0.1200"/>
    <s v="&lt;=1.0000"/>
    <x v="0"/>
  </r>
  <r>
    <x v="1"/>
    <x v="0"/>
    <s v="caprae"/>
    <s v="new"/>
    <x v="1"/>
    <s v="PF"/>
    <s v="R"/>
    <n v="80.099999999999994"/>
    <s v="&lt;=0.1200"/>
    <s v="&lt;=0.5000"/>
    <s v=" &lt;=2.0000"/>
    <s v="&lt;=0.2500"/>
    <s v="&lt;=2.0000"/>
    <s v=" &lt;=0.1200"/>
    <s v="&lt;=1.0000"/>
    <x v="0"/>
  </r>
  <r>
    <x v="1"/>
    <x v="0"/>
    <s v="chromogenes"/>
    <s v="new"/>
    <x v="1"/>
    <s v="PF"/>
    <s v="R"/>
    <n v="80.2"/>
    <s v="&lt;=0.1200"/>
    <s v="&lt;=0.5000"/>
    <s v=" &lt;=2.0000"/>
    <s v="&lt;=0.2500"/>
    <s v="&lt;=2.0000"/>
    <s v=" &lt;=0.1200"/>
    <s v="&lt;=1.0000"/>
    <x v="0"/>
  </r>
  <r>
    <x v="1"/>
    <x v="0"/>
    <s v="epidermidis"/>
    <s v="Cure"/>
    <x v="3"/>
    <s v="DO"/>
    <s v="R"/>
    <n v="25"/>
    <s v="&lt;=0.1200"/>
    <n v="1"/>
    <s v=" &lt;=2.0000"/>
    <s v="&lt;=0.2500"/>
    <s v="&lt;=2.0000"/>
    <s v=" &lt;=0.1200"/>
    <s v="&lt;=1.0000"/>
    <x v="0"/>
  </r>
  <r>
    <x v="1"/>
    <x v="0"/>
    <s v="simulans"/>
    <s v="new"/>
    <x v="1"/>
    <s v="PF"/>
    <s v="R"/>
    <n v="50"/>
    <s v="&lt;=0.1200"/>
    <n v="1"/>
    <s v=" &lt;=2.0000"/>
    <s v="&lt;=0.2500"/>
    <s v="&lt;=2.0000"/>
    <s v=" &lt;=0.1200"/>
    <s v="&lt;=1.0000"/>
    <x v="0"/>
  </r>
  <r>
    <x v="1"/>
    <x v="0"/>
    <s v="chromogenes"/>
    <s v="new"/>
    <x v="1"/>
    <s v="PF"/>
    <s v="R"/>
    <n v="81"/>
    <s v="&lt;=0.1200"/>
    <n v="1"/>
    <s v=" &lt;=2.0000"/>
    <s v="&lt;=0.2500"/>
    <s v="&lt;=2.0000"/>
    <s v=" &lt;=0.1200"/>
    <s v="&lt;=1.0000"/>
    <x v="0"/>
  </r>
  <r>
    <x v="1"/>
    <x v="1"/>
    <s v="simulans"/>
    <s v="NC"/>
    <x v="2"/>
    <s v="DO"/>
    <s v="L"/>
    <n v="26"/>
    <s v="&lt;=0.1200"/>
    <s v="&lt;=0.5000"/>
    <s v=" &lt;=2.0000"/>
    <s v="&lt;=0.2500"/>
    <s v="&lt;=2.0000"/>
    <s v=" &lt;=0.1200"/>
    <s v="&lt;=1.0000"/>
    <x v="0"/>
  </r>
  <r>
    <x v="1"/>
    <x v="1"/>
    <s v="simulans"/>
    <s v="NC"/>
    <x v="2"/>
    <s v="DO"/>
    <s v="R"/>
    <n v="27"/>
    <s v="&lt;=0.1200"/>
    <s v="&lt;=0.5000"/>
    <s v=" &lt;=2.0000"/>
    <s v="&lt;=0.2500"/>
    <s v="&lt;=2.0000"/>
    <s v=" &lt;=0.1200"/>
    <s v="&lt;=1.0000"/>
    <x v="0"/>
  </r>
  <r>
    <x v="1"/>
    <x v="1"/>
    <s v="simulans"/>
    <s v="NC"/>
    <x v="0"/>
    <s v="PF"/>
    <s v="L"/>
    <n v="51"/>
    <s v="&lt;=0.1200"/>
    <s v="&lt;=0.5000"/>
    <s v=" &lt;=2.0000"/>
    <s v="&lt;=0.2500"/>
    <s v="&lt;=2.0000"/>
    <s v=" &lt;=0.1200"/>
    <s v="&lt;=1.0000"/>
    <x v="0"/>
  </r>
  <r>
    <x v="1"/>
    <x v="1"/>
    <s v="simulans"/>
    <s v="NC"/>
    <x v="0"/>
    <s v="PF"/>
    <s v="R"/>
    <n v="82"/>
    <s v="&lt;=0.1200"/>
    <n v="1"/>
    <s v=" &lt;=2.0000"/>
    <s v="&lt;=0.2500"/>
    <s v="&lt;=2.0000"/>
    <s v=" &lt;=0.1200"/>
    <s v="&lt;=1.0000"/>
    <x v="0"/>
  </r>
  <r>
    <x v="1"/>
    <x v="2"/>
    <s v="simulans"/>
    <s v="NC"/>
    <x v="3"/>
    <s v="DO"/>
    <s v="L"/>
    <n v="28"/>
    <s v="&lt;=0.1200"/>
    <n v="1"/>
    <s v=" &lt;=2.0000"/>
    <s v="&lt;=0.2500"/>
    <s v="&lt;=2.0000"/>
    <s v=" &lt;=0.1200"/>
    <s v="&lt;=1.0000"/>
    <x v="0"/>
  </r>
  <r>
    <x v="1"/>
    <x v="2"/>
    <s v="Lugdenensis"/>
    <s v="NC"/>
    <x v="2"/>
    <s v="DO"/>
    <s v="R"/>
    <n v="29"/>
    <s v="&lt;=0.1200"/>
    <n v="1"/>
    <s v=" &lt;=2.0000"/>
    <s v="&lt;=0.2500"/>
    <s v="&lt;=2.0000"/>
    <s v=" &lt;=0.1200"/>
    <s v="&lt;=1.0000"/>
    <x v="0"/>
  </r>
  <r>
    <x v="1"/>
    <x v="2"/>
    <s v="Lugdenensis"/>
    <s v="NC"/>
    <x v="1"/>
    <s v="PF"/>
    <s v="L"/>
    <n v="83"/>
    <s v="&lt;=0.1200"/>
    <n v="1"/>
    <s v=" &lt;=2.0000"/>
    <s v="&lt;=0.2500"/>
    <s v="&lt;=2.0000"/>
    <s v=" &lt;=0.1200"/>
    <s v="&lt;=1.0000"/>
    <x v="0"/>
  </r>
  <r>
    <x v="1"/>
    <x v="2"/>
    <s v="Lugdenensis"/>
    <s v="NC"/>
    <x v="0"/>
    <s v="PF"/>
    <s v="R"/>
    <n v="84"/>
    <s v="&lt;=0.1200"/>
    <n v="1"/>
    <s v=" &lt;=2.0000"/>
    <s v="&lt;=0.2500"/>
    <s v="&lt;=2.0000"/>
    <s v=" &lt;=0.1200"/>
    <s v="&lt;=1.0000"/>
    <x v="0"/>
  </r>
  <r>
    <x v="1"/>
    <x v="1"/>
    <s v="petrasi"/>
    <s v="new"/>
    <x v="1"/>
    <s v="PF"/>
    <s v="L"/>
    <n v="68"/>
    <s v="&lt;=0.1200"/>
    <n v="1"/>
    <s v=" &lt;=2.0000"/>
    <s v="&lt;=0.2500"/>
    <s v="&lt;=2.0000"/>
    <s v=" &lt;=0.1200"/>
    <s v="&lt;=1.0000"/>
    <x v="0"/>
  </r>
  <r>
    <x v="1"/>
    <x v="1"/>
    <s v="petrasi"/>
    <s v="new"/>
    <x v="1"/>
    <s v="PF"/>
    <s v="R"/>
    <n v="85"/>
    <s v="&lt;=0.1200"/>
    <n v="1"/>
    <s v=" &lt;=2.0000"/>
    <s v="&lt;=0.2500"/>
    <s v="&lt;=2.0000"/>
    <s v=" &lt;=0.1200"/>
    <s v="&lt;=1.0000"/>
    <x v="0"/>
  </r>
  <r>
    <x v="1"/>
    <x v="2"/>
    <s v="epidermidis"/>
    <s v="new"/>
    <x v="1"/>
    <s v="PF"/>
    <s v="R"/>
    <n v="69"/>
    <s v="&lt;=0.1200"/>
    <s v="&lt;=0.5000"/>
    <s v=" &lt;=2.0000"/>
    <s v="&lt;=0.2500"/>
    <s v="&lt;=2.0000"/>
    <s v=" &lt;=0.1200"/>
    <s v="&lt;=1.0000"/>
    <x v="0"/>
  </r>
  <r>
    <x v="1"/>
    <x v="2"/>
    <s v="caprae"/>
    <s v="new"/>
    <x v="1"/>
    <s v="PF"/>
    <s v="L"/>
    <n v="86.1"/>
    <s v="&lt;=0.1200"/>
    <s v="&lt;=0.5000"/>
    <s v=" &lt;=2.0000"/>
    <s v="&lt;=0.2500"/>
    <s v="&lt;=2.0000"/>
    <s v=" &lt;=0.1200"/>
    <s v="&lt;=1.0000"/>
    <x v="0"/>
  </r>
  <r>
    <x v="1"/>
    <x v="2"/>
    <s v="caprae"/>
    <s v="new"/>
    <x v="1"/>
    <s v="PF"/>
    <s v="L"/>
    <n v="86.2"/>
    <s v="&lt;=0.1200"/>
    <s v="&lt;=0.5000"/>
    <s v=" &lt;=2.0000"/>
    <s v="&lt;=0.2500"/>
    <s v="&lt;=2.0000"/>
    <s v=" &lt;=0.1200"/>
    <s v="&lt;=1.0000"/>
    <x v="0"/>
  </r>
  <r>
    <x v="1"/>
    <x v="2"/>
    <s v="simulans"/>
    <s v="new"/>
    <x v="1"/>
    <s v="PF"/>
    <s v="R"/>
    <n v="87"/>
    <s v="&lt;=0.1200"/>
    <n v="1"/>
    <s v=" &lt;=2.0000"/>
    <s v="&lt;=0.2500"/>
    <s v="&lt;=2.0000"/>
    <s v=" &lt;=0.1200"/>
    <s v="&lt;=1.0000"/>
    <x v="0"/>
  </r>
  <r>
    <x v="1"/>
    <x v="1"/>
    <s v="chromogenes"/>
    <s v="new"/>
    <x v="1"/>
    <s v="PF"/>
    <s v="R"/>
    <n v="70"/>
    <s v="&lt;=0.1200"/>
    <n v="1"/>
    <s v=" &lt;=2.0000"/>
    <n v="0.5"/>
    <s v="&lt;=2.0000"/>
    <s v=" &lt;=0.1200"/>
    <s v="&lt;=1.0000"/>
    <x v="0"/>
  </r>
  <r>
    <x v="1"/>
    <x v="0"/>
    <s v="auricularis"/>
    <s v="new"/>
    <x v="1"/>
    <s v="PF"/>
    <s v="R"/>
    <n v="89"/>
    <n v="1"/>
    <n v="1"/>
    <s v=" &lt;=2.0000"/>
    <s v="&lt;=0.2500"/>
    <s v="&lt;=2.0000"/>
    <s v=" &gt;8.0000"/>
    <s v="&lt;=1.0000"/>
    <x v="0"/>
  </r>
  <r>
    <x v="1"/>
    <x v="2"/>
    <s v="Lugdenensis"/>
    <s v="NC"/>
    <x v="2"/>
    <s v="DO"/>
    <s v="L"/>
    <n v="31"/>
    <s v="&lt;=0.1200"/>
    <s v="&lt;=0.5000"/>
    <s v=" &lt;=2.0000"/>
    <s v="&lt;=0.2500"/>
    <s v="&lt;=2.0000"/>
    <s v=" &lt;=0.1200"/>
    <s v="&lt;=1.0000"/>
    <x v="0"/>
  </r>
  <r>
    <x v="1"/>
    <x v="2"/>
    <s v="simulans"/>
    <s v="NC"/>
    <x v="2"/>
    <s v="DO"/>
    <s v="R"/>
    <n v="32"/>
    <s v="&lt;=0.1200"/>
    <s v="&lt;=0.5000"/>
    <s v=" &lt;=2.0000"/>
    <s v="&lt;=0.2500"/>
    <s v="&lt;=2.0000"/>
    <s v=" &lt;=0.1200"/>
    <s v="&lt;=1.0000"/>
    <x v="0"/>
  </r>
  <r>
    <x v="1"/>
    <x v="2"/>
    <s v="chromogenes"/>
    <s v="new"/>
    <x v="1"/>
    <s v="PF"/>
    <s v="L"/>
    <n v="90.1"/>
    <s v="&lt;=0.1200"/>
    <n v="1"/>
    <s v=" &lt;=2.0000"/>
    <n v="0.5"/>
    <s v="&lt;=2.0000"/>
    <s v=" &lt;=0.1200"/>
    <s v="&lt;=1.0000"/>
    <x v="0"/>
  </r>
  <r>
    <x v="1"/>
    <x v="2"/>
    <s v="Lugdenensis"/>
    <s v="NC"/>
    <x v="0"/>
    <s v="PF"/>
    <s v="L"/>
    <n v="90.2"/>
    <s v="&lt;=0.1200"/>
    <n v="1"/>
    <s v=" &lt;=2.0000"/>
    <n v="0.5"/>
    <s v="&lt;=2.0000"/>
    <s v=" &lt;=0.1200"/>
    <s v="&lt;=1.0000"/>
    <x v="0"/>
  </r>
  <r>
    <x v="1"/>
    <x v="2"/>
    <s v="simulans"/>
    <s v="NC"/>
    <x v="0"/>
    <s v="PF"/>
    <s v="R"/>
    <n v="91"/>
    <s v="&lt;=0.1200"/>
    <s v="&lt;=0.5000"/>
    <s v=" &lt;=2.0000"/>
    <s v="&lt;=0.2500"/>
    <s v="&lt;=2.0000"/>
    <s v=" &lt;=0.1200"/>
    <s v="&lt;=1.0000"/>
    <x v="0"/>
  </r>
  <r>
    <x v="1"/>
    <x v="2"/>
    <s v="chromogenes"/>
    <s v="Cure"/>
    <x v="3"/>
    <s v="DO"/>
    <s v="L"/>
    <n v="33"/>
    <s v="&lt;=0.1200"/>
    <n v="1"/>
    <s v=" &lt;=2.0000"/>
    <s v="&lt;=0.2500"/>
    <s v="&lt;=2.0000"/>
    <s v=" &lt;=0.1200"/>
    <s v="&lt;=1.0000"/>
    <x v="0"/>
  </r>
  <r>
    <x v="1"/>
    <x v="2"/>
    <s v="epidermidis"/>
    <s v="new"/>
    <x v="1"/>
    <s v="PF"/>
    <s v="L"/>
    <n v="53"/>
    <s v="&lt;=0.1200"/>
    <s v="&lt;=0.5000"/>
    <s v=" &lt;=2.0000"/>
    <s v="&lt;=0.2500"/>
    <s v="&lt;=2.0000"/>
    <n v="0.5"/>
    <s v="&lt;=1.0000"/>
    <x v="0"/>
  </r>
  <r>
    <x v="0"/>
    <x v="1"/>
    <s v="epidermidis"/>
    <s v="NC"/>
    <x v="2"/>
    <s v="DO"/>
    <s v="L"/>
    <n v="2"/>
    <s v="&lt;=0.1200"/>
    <s v="&lt;=0.5000"/>
    <s v=" &lt;=2.0000"/>
    <s v="&lt;=0.2500"/>
    <s v="&lt;=2.0000"/>
    <n v="0.25"/>
    <s v="&lt;=1.0000"/>
    <x v="0"/>
  </r>
  <r>
    <x v="0"/>
    <x v="1"/>
    <s v="epidermidis"/>
    <s v="NC"/>
    <x v="0"/>
    <s v="PF"/>
    <s v="L"/>
    <n v="48"/>
    <n v="0.25"/>
    <s v="&lt;=0.5000"/>
    <s v=" &lt;=2.0000"/>
    <s v="&lt;=0.2500"/>
    <s v="&lt;=2.0000"/>
    <n v="0.5"/>
    <s v="&lt;=1.0000"/>
    <x v="0"/>
  </r>
  <r>
    <x v="1"/>
    <x v="2"/>
    <s v="chromogenes"/>
    <s v="Cure"/>
    <x v="3"/>
    <s v="DO"/>
    <s v="R"/>
    <n v="34"/>
    <s v="&lt;=0.1200"/>
    <s v="&lt;=0.5000"/>
    <s v=" &lt;=2.0000"/>
    <s v="&lt;=0.2500"/>
    <s v="&lt;=2.0000"/>
    <s v=" &lt;=0.1200"/>
    <s v="&lt;=1.0000"/>
    <x v="0"/>
  </r>
  <r>
    <x v="1"/>
    <x v="2"/>
    <s v="epidermidis"/>
    <s v="new"/>
    <x v="1"/>
    <s v="PF"/>
    <s v="R"/>
    <n v="54"/>
    <s v="&lt;=0.1200"/>
    <s v="&lt;=0.5000"/>
    <s v=" &lt;=2.0000"/>
    <s v="&lt;=0.2500"/>
    <s v="&lt;=2.0000"/>
    <s v=" &lt;=0.1200"/>
    <s v="&lt;=1.0000"/>
    <x v="0"/>
  </r>
  <r>
    <x v="1"/>
    <x v="2"/>
    <s v="chromogenes"/>
    <s v="new"/>
    <x v="1"/>
    <s v="PF"/>
    <s v="R"/>
    <n v="92.1"/>
    <s v="&lt;=0.1200"/>
    <s v="&lt;=0.5000"/>
    <s v=" &lt;=2.0000"/>
    <s v="&lt;=0.2500"/>
    <s v="&lt;=2.0000"/>
    <s v=" &lt;=0.1200"/>
    <s v="&lt;=1.0000"/>
    <x v="1"/>
  </r>
  <r>
    <x v="1"/>
    <x v="2"/>
    <s v="petrasi"/>
    <s v="new"/>
    <x v="1"/>
    <s v="PF"/>
    <s v="R"/>
    <n v="93.2"/>
    <s v="&lt;=0.1200"/>
    <s v="&lt;=0.5000"/>
    <s v=" &lt;=2.0000"/>
    <s v="&lt;=0.2500"/>
    <s v="&lt;=2.0000"/>
    <s v=" &lt;=0.1200"/>
    <s v="&lt;=1.0000"/>
    <x v="1"/>
  </r>
  <r>
    <x v="0"/>
    <x v="0"/>
    <s v="epidermidis"/>
    <s v="NC"/>
    <x v="2"/>
    <s v="DO"/>
    <s v="L"/>
    <n v="3"/>
    <s v="&lt;=0.1200"/>
    <s v="&lt;=0.5000"/>
    <s v=" &lt;=2.0000"/>
    <s v="&lt;=0.2500"/>
    <s v="&lt;=2.0000"/>
    <s v=" &lt;=0.1200"/>
    <s v="&lt;=1.0000"/>
    <x v="0"/>
  </r>
  <r>
    <x v="0"/>
    <x v="0"/>
    <s v="epidermidis"/>
    <s v="NC"/>
    <x v="0"/>
    <s v="PF"/>
    <s v="L"/>
    <n v="49"/>
    <s v="&lt;=0.1200"/>
    <s v="&lt;=0.5000"/>
    <s v=" &lt;=2.0000"/>
    <s v="&lt;=0.2500"/>
    <s v="&lt;=2.0000"/>
    <s v=" &lt;=0.1200"/>
    <s v="&lt;=1.0000"/>
    <x v="0"/>
  </r>
  <r>
    <x v="0"/>
    <x v="2"/>
    <s v="epidermidis"/>
    <s v="new"/>
    <x v="1"/>
    <s v="PF"/>
    <s v="R"/>
    <n v="50"/>
    <s v="&lt;=0.1200"/>
    <s v="&lt;=0.5000"/>
    <s v=" &lt;=2.0000"/>
    <s v="&lt;=0.2500"/>
    <s v="&lt;=2.0000"/>
    <n v="0.25"/>
    <s v="&lt;=1.0000"/>
    <x v="0"/>
  </r>
  <r>
    <x v="0"/>
    <x v="1"/>
    <s v="epidermidis"/>
    <s v="NC"/>
    <x v="2"/>
    <s v="DO"/>
    <s v="L"/>
    <n v="5"/>
    <s v="&lt;=0.1200"/>
    <s v="&lt;=0.5000"/>
    <s v=" &lt;=2.0000"/>
    <s v="&lt;=0.2500"/>
    <s v="&lt;=2.0000"/>
    <n v="0.5"/>
    <s v="&lt;=1.0000"/>
    <x v="0"/>
  </r>
  <r>
    <x v="0"/>
    <x v="1"/>
    <s v="epidermidis"/>
    <s v="NC"/>
    <x v="0"/>
    <s v="PF"/>
    <s v="L"/>
    <n v="51"/>
    <s v="&lt;=0.1200"/>
    <s v="&lt;=0.5000"/>
    <s v=" &lt;=2.0000"/>
    <s v=" &gt;4.0000"/>
    <s v="&lt;=2.0000"/>
    <s v=" &lt;=0.1200"/>
    <s v="&lt;=1.0000"/>
    <x v="0"/>
  </r>
  <r>
    <x v="1"/>
    <x v="0"/>
    <s v="chromogenes"/>
    <s v="new"/>
    <x v="1"/>
    <s v="PF"/>
    <s v="L"/>
    <n v="94"/>
    <s v="&lt;=0.1200"/>
    <n v="1"/>
    <s v=" &lt;=2.0000"/>
    <s v="&lt;=0.2500"/>
    <s v="&lt;=2.0000"/>
    <s v=" &lt;=0.1200"/>
    <s v="&lt;=1.0000"/>
    <x v="0"/>
  </r>
  <r>
    <x v="1"/>
    <x v="1"/>
    <s v="epidermidis"/>
    <s v="Cure"/>
    <x v="2"/>
    <s v="DO"/>
    <s v="L"/>
    <n v="35"/>
    <s v="&lt;=0.1200"/>
    <s v="&lt;=0.5000"/>
    <s v=" &lt;=2.0000"/>
    <s v="&lt;=0.2500"/>
    <s v="&lt;=2.0000"/>
    <s v=" &lt;=0.1200"/>
    <s v="&lt;=1.0000"/>
    <x v="0"/>
  </r>
  <r>
    <x v="1"/>
    <x v="1"/>
    <s v="chromogenes"/>
    <s v="new"/>
    <x v="1"/>
    <s v="PF"/>
    <s v="L"/>
    <n v="95"/>
    <n v="0.5"/>
    <n v="1"/>
    <s v=" &lt;=2.0000"/>
    <n v="0.5"/>
    <s v="&lt;=2.0000"/>
    <n v="1"/>
    <s v="&lt;=1.0000"/>
    <x v="0"/>
  </r>
  <r>
    <x v="1"/>
    <x v="1"/>
    <s v="epidermidis"/>
    <s v="new"/>
    <x v="0"/>
    <s v="PF"/>
    <s v="L"/>
    <n v="96"/>
    <n v="0.5"/>
    <n v="1"/>
    <s v=" &lt;=2.0000"/>
    <n v="0.5"/>
    <s v="&lt;=2.0000"/>
    <n v="1"/>
    <s v="&lt;=1.0000"/>
    <x v="0"/>
  </r>
  <r>
    <x v="1"/>
    <x v="1"/>
    <s v="chromogenes"/>
    <s v="new"/>
    <x v="1"/>
    <s v="PF"/>
    <s v="L"/>
    <n v="97.1"/>
    <s v="&lt;=0.1200"/>
    <n v="1"/>
    <s v=" &lt;=2.0000"/>
    <s v="&lt;=0.2500"/>
    <s v="&lt;=2.0000"/>
    <s v=" &lt;=0.1200"/>
    <s v="&lt;=1.0000"/>
    <x v="0"/>
  </r>
  <r>
    <x v="1"/>
    <x v="1"/>
    <s v="chromogenes"/>
    <s v="new"/>
    <x v="1"/>
    <s v="PF"/>
    <s v="L"/>
    <n v="97.2"/>
    <s v="&lt;=0.1200"/>
    <n v="1"/>
    <s v=" &lt;=2.0000"/>
    <s v="&lt;=0.2500"/>
    <s v="&lt;=2.0000"/>
    <s v=" &lt;=0.1200"/>
    <s v="&lt;=1.0000"/>
    <x v="0"/>
  </r>
  <r>
    <x v="1"/>
    <x v="2"/>
    <s v="epidermidis"/>
    <s v="NC"/>
    <x v="2"/>
    <s v="DO"/>
    <s v="L"/>
    <n v="36"/>
    <s v="&lt;=0.1200"/>
    <s v="&lt;=0.5000"/>
    <s v=" &lt;=2.0000"/>
    <s v="&lt;=0.2500"/>
    <s v="&lt;=2.0000"/>
    <s v=" &lt;=0.1200"/>
    <s v="&lt;=1.0000"/>
    <x v="0"/>
  </r>
  <r>
    <x v="1"/>
    <x v="2"/>
    <s v="simulans"/>
    <s v="new"/>
    <x v="1"/>
    <s v="PF"/>
    <s v="R"/>
    <n v="98"/>
    <s v="&lt;=0.1200"/>
    <n v="1"/>
    <s v=" &lt;=2.0000"/>
    <s v="&lt;=0.2500"/>
    <s v="&lt;=2.0000"/>
    <s v=" &lt;=0.1200"/>
    <s v="&lt;=1.0000"/>
    <x v="0"/>
  </r>
  <r>
    <x v="1"/>
    <x v="2"/>
    <s v="epidermidis"/>
    <s v="NC"/>
    <x v="0"/>
    <s v="PF"/>
    <s v="L"/>
    <n v="55"/>
    <s v="&lt;=0.1200"/>
    <s v="&lt;=0.5000"/>
    <s v=" &lt;=2.0000"/>
    <s v="&lt;=0.2500"/>
    <s v="&lt;=2.0000"/>
    <s v=" &lt;=0.1200"/>
    <s v="&lt;=1.0000"/>
    <x v="0"/>
  </r>
  <r>
    <x v="0"/>
    <x v="1"/>
    <s v="Equorum"/>
    <s v="new"/>
    <x v="1"/>
    <s v="PF"/>
    <s v="L"/>
    <n v="52"/>
    <s v="&lt;=0.1200"/>
    <s v="&lt;=0.5000"/>
    <s v=" &lt;=2.0000"/>
    <n v="4"/>
    <s v="&lt;=2.0000"/>
    <s v=" &lt;=0.1200"/>
    <s v="&lt;=1.0000"/>
    <x v="0"/>
  </r>
  <r>
    <x v="1"/>
    <x v="0"/>
    <s v="epidermidis"/>
    <s v="Cure"/>
    <x v="3"/>
    <s v="DO"/>
    <s v="R"/>
    <n v="37"/>
    <s v="&lt;=0.1200"/>
    <s v="&lt;=0.5000"/>
    <s v=" &lt;=2.0000"/>
    <s v="&lt;=0.2500"/>
    <s v="&lt;=2.0000"/>
    <s v=" &lt;=0.1200"/>
    <s v="&lt;=1.0000"/>
    <x v="0"/>
  </r>
  <r>
    <x v="1"/>
    <x v="0"/>
    <s v="chromogenes"/>
    <s v="new"/>
    <x v="1"/>
    <s v="PF"/>
    <s v="R"/>
    <n v="99.1"/>
    <s v="&lt;=0.1200"/>
    <s v="&lt;=0.5000"/>
    <s v=" &lt;=2.0000"/>
    <s v="&lt;=0.2500"/>
    <s v="&lt;=2.0000"/>
    <s v=" &lt;=0.1200"/>
    <s v="&lt;=1.0000"/>
    <x v="0"/>
  </r>
  <r>
    <x v="1"/>
    <x v="0"/>
    <s v="chromogenes"/>
    <s v="new"/>
    <x v="1"/>
    <s v="PF"/>
    <s v="R"/>
    <n v="99.2"/>
    <s v="&lt;=0.1200"/>
    <s v="&lt;=0.5000"/>
    <s v=" &lt;=2.0000"/>
    <s v="&lt;=0.2500"/>
    <s v="&lt;=2.0000"/>
    <s v=" &lt;=0.1200"/>
    <s v="&lt;=1.0000"/>
    <x v="0"/>
  </r>
  <r>
    <x v="0"/>
    <x v="0"/>
    <s v="epidermidis"/>
    <s v="NC"/>
    <x v="2"/>
    <s v="DO"/>
    <s v="R"/>
    <n v="6"/>
    <s v="&lt;=0.1200"/>
    <s v="&lt;=0.5000"/>
    <s v=" &lt;=2.0000"/>
    <s v="&lt;=0.2500"/>
    <s v="&lt;=2.0000"/>
    <n v="0.25"/>
    <s v="&lt;=1.0000"/>
    <x v="0"/>
  </r>
  <r>
    <x v="0"/>
    <x v="0"/>
    <s v="epidermidis"/>
    <s v="new"/>
    <x v="1"/>
    <s v="PF"/>
    <s v="L"/>
    <n v="53"/>
    <s v="&lt;=0.1200"/>
    <s v="&lt;=0.5000"/>
    <s v=" &lt;=2.0000"/>
    <s v="&lt;=0.2500"/>
    <s v="&lt;=2.0000"/>
    <s v=" &lt;=0.1200"/>
    <s v="&lt;=1.0000"/>
    <x v="0"/>
  </r>
  <r>
    <x v="0"/>
    <x v="0"/>
    <s v="epidermidis"/>
    <s v="NC"/>
    <x v="0"/>
    <s v="PF"/>
    <s v="R"/>
    <n v="54"/>
    <s v="&lt;=0.1200"/>
    <s v="&lt;=0.5000"/>
    <s v=" &lt;=2.0000"/>
    <s v="&lt;=0.2500"/>
    <s v="&lt;=2.0000"/>
    <n v="0.25"/>
    <s v="&lt;=1.0000"/>
    <x v="0"/>
  </r>
  <r>
    <x v="0"/>
    <x v="2"/>
    <s v="epidermidis"/>
    <s v="NC"/>
    <x v="2"/>
    <s v="DO"/>
    <s v="R"/>
    <n v="7"/>
    <n v="0.25"/>
    <s v="&lt;=0.5000"/>
    <s v=" &lt;=2.0000"/>
    <s v="&lt;=0.2500"/>
    <s v="&lt;=2.0000"/>
    <s v=" &lt;=0.1200"/>
    <s v="&lt;=1.0000"/>
    <x v="0"/>
  </r>
  <r>
    <x v="0"/>
    <x v="2"/>
    <s v="epidermidis"/>
    <s v="NC"/>
    <x v="0"/>
    <s v="PF"/>
    <s v="R"/>
    <n v="55"/>
    <s v="&lt;=0.1200"/>
    <s v="&lt;=0.5000"/>
    <s v=" &lt;=2.0000"/>
    <s v="&lt;=0.2500"/>
    <s v="&lt;=2.0000"/>
    <n v="0.25"/>
    <s v="&lt;=1.0000"/>
    <x v="0"/>
  </r>
  <r>
    <x v="0"/>
    <x v="1"/>
    <s v="Equorum"/>
    <s v="new"/>
    <x v="1"/>
    <s v="PF"/>
    <s v="L"/>
    <n v="56"/>
    <s v="&lt;=0.1200"/>
    <s v="&lt;=0.5000"/>
    <s v=" &lt;=2.0000"/>
    <n v="0.5"/>
    <s v="&lt;=2.0000"/>
    <s v=" &lt;=0.1200"/>
    <s v="&lt;=1.0000"/>
    <x v="0"/>
  </r>
  <r>
    <x v="0"/>
    <x v="1"/>
    <s v="Equorum"/>
    <s v="new"/>
    <x v="1"/>
    <s v="PF"/>
    <s v="R"/>
    <n v="57"/>
    <s v="&lt;=0.1200"/>
    <s v="&lt;=0.5000"/>
    <s v=" &lt;=2.0000"/>
    <n v="4"/>
    <s v="&lt;=2.0000"/>
    <s v=" &lt;=0.1200"/>
    <s v="&lt;=1.0000"/>
    <x v="0"/>
  </r>
  <r>
    <x v="0"/>
    <x v="1"/>
    <s v="Equorum"/>
    <s v="new"/>
    <x v="1"/>
    <s v="PF"/>
    <s v="L"/>
    <n v="58"/>
    <s v="&lt;=0.1200"/>
    <n v="1"/>
    <s v=" &lt;=2.0000"/>
    <s v="&lt;=0.2500"/>
    <s v="&lt;=2.0000"/>
    <s v=" &lt;=0.1200"/>
    <s v="&lt;=1.0000"/>
    <x v="0"/>
  </r>
  <r>
    <x v="0"/>
    <x v="1"/>
    <s v="Equorum"/>
    <s v="new"/>
    <x v="1"/>
    <s v="PF"/>
    <s v="R"/>
    <n v="59"/>
    <s v="&lt;=0.1200"/>
    <s v="&lt;=0.5000"/>
    <s v=" &lt;=2.0000"/>
    <s v="&lt;=0.2500"/>
    <s v="&lt;=2.0000"/>
    <s v=" &lt;=0.1200"/>
    <s v="&lt;=1.0000"/>
    <x v="0"/>
  </r>
  <r>
    <x v="0"/>
    <x v="2"/>
    <s v="epidermidis"/>
    <s v="NC"/>
    <x v="2"/>
    <s v="DO"/>
    <s v="L"/>
    <n v="8"/>
    <s v="&lt;=0.1200"/>
    <s v="&lt;=0.5000"/>
    <s v=" &lt;=2.0000"/>
    <s v="&lt;=0.2500"/>
    <s v="&lt;=2.0000"/>
    <n v="0.25"/>
    <s v="&lt;=1.0000"/>
    <x v="0"/>
  </r>
  <r>
    <x v="0"/>
    <x v="2"/>
    <s v="epidermidis"/>
    <s v="NC"/>
    <x v="0"/>
    <s v="PF"/>
    <s v="L"/>
    <n v="60"/>
    <s v="&lt;=0.1200"/>
    <s v="&lt;=0.5000"/>
    <s v=" &lt;=2.0000"/>
    <s v="&lt;=0.2500"/>
    <s v="&lt;=2.0000"/>
    <s v=" &lt;=0.1200"/>
    <s v="&lt;=1.0000"/>
    <x v="0"/>
  </r>
  <r>
    <x v="0"/>
    <x v="0"/>
    <s v="Equorum"/>
    <s v="new"/>
    <x v="1"/>
    <s v="PF"/>
    <s v="R"/>
    <n v="61"/>
    <s v="&lt;=0.1200"/>
    <s v="&lt;=0.5000"/>
    <s v=" &lt;=2.0000"/>
    <n v="4"/>
    <s v="&lt;=2.0000"/>
    <s v=" &lt;=0.1200"/>
    <s v="&lt;=1.0000"/>
    <x v="0"/>
  </r>
  <r>
    <x v="0"/>
    <x v="0"/>
    <s v="epidermidis"/>
    <s v="NC"/>
    <x v="2"/>
    <s v="DO"/>
    <s v="R"/>
    <n v="9"/>
    <s v="&lt;=0.1200"/>
    <s v="&lt;=0.5000"/>
    <s v=" &lt;=2.0000"/>
    <s v="&lt;=0.2500"/>
    <s v="&lt;=2.0000"/>
    <n v="0.25"/>
    <s v="&lt;=1.0000"/>
    <x v="0"/>
  </r>
  <r>
    <x v="0"/>
    <x v="0"/>
    <s v="epidermidis"/>
    <s v="NC"/>
    <x v="0"/>
    <s v="PF"/>
    <s v="R"/>
    <n v="62"/>
    <s v="&lt;=0.1200"/>
    <s v="&lt;=0.5000"/>
    <s v=" &lt;=2.0000"/>
    <s v="&lt;=0.2500"/>
    <s v="&lt;=2.0000"/>
    <n v="0.25"/>
    <s v="&lt;=1.0000"/>
    <x v="0"/>
  </r>
  <r>
    <x v="0"/>
    <x v="1"/>
    <s v="Equorum"/>
    <s v="new"/>
    <x v="1"/>
    <s v="PF"/>
    <s v="L"/>
    <n v="63"/>
    <s v="&lt;=0.1200"/>
    <n v="1"/>
    <s v=" &lt;=2.0000"/>
    <s v="&lt;=0.2500"/>
    <s v="&lt;=2.0000"/>
    <s v=" &lt;=0.1200"/>
    <s v="&lt;=1.0000"/>
    <x v="0"/>
  </r>
  <r>
    <x v="0"/>
    <x v="0"/>
    <s v="Equorum"/>
    <s v="new"/>
    <x v="1"/>
    <s v="PF"/>
    <s v="R"/>
    <n v="64"/>
    <s v="&lt;=0.1200"/>
    <n v="1"/>
    <s v=" &lt;=2.0000"/>
    <s v="&lt;=0.2500"/>
    <s v="&lt;=2.0000"/>
    <s v=" &lt;=0.1200"/>
    <s v="&lt;=1.0000"/>
    <x v="0"/>
  </r>
  <r>
    <x v="0"/>
    <x v="2"/>
    <s v="epidermidis"/>
    <s v="NC"/>
    <x v="2"/>
    <s v="DO"/>
    <s v="L"/>
    <n v="10"/>
    <s v="&lt;=0.1200"/>
    <s v="&lt;=0.5000"/>
    <s v=" &lt;=2.0000"/>
    <s v="&lt;=0.2500"/>
    <s v="&lt;=2.0000"/>
    <n v="0.25"/>
    <s v="&lt;=1.0000"/>
    <x v="0"/>
  </r>
  <r>
    <x v="0"/>
    <x v="2"/>
    <s v="epidermidis"/>
    <s v="NC"/>
    <x v="0"/>
    <s v="PF"/>
    <s v="L"/>
    <n v="65"/>
    <s v="&lt;=0.1200"/>
    <s v="&lt;=0.5000"/>
    <s v=" &lt;=2.0000"/>
    <s v="&lt;=0.2500"/>
    <s v="&lt;=2.0000"/>
    <n v="0.25"/>
    <s v="&lt;=1.0000"/>
    <x v="0"/>
  </r>
  <r>
    <x v="0"/>
    <x v="2"/>
    <s v="epidermidis"/>
    <s v="Cure"/>
    <x v="3"/>
    <s v="DO"/>
    <s v="L"/>
    <n v="11"/>
    <n v="0.25"/>
    <s v="&lt;=0.5000"/>
    <s v=" &lt;=2.0000"/>
    <s v="&lt;=0.2500"/>
    <s v="&lt;=2.0000"/>
    <n v="0.25"/>
    <s v="&lt;=1.0000"/>
    <x v="0"/>
  </r>
  <r>
    <x v="0"/>
    <x v="2"/>
    <s v="epidermidis"/>
    <s v="Cure"/>
    <x v="3"/>
    <s v="DO"/>
    <s v="R"/>
    <n v="12"/>
    <n v="0.25"/>
    <n v="1"/>
    <s v=" &lt;=2.0000"/>
    <s v=" &gt;4.0000"/>
    <s v="&lt;=2.0000"/>
    <n v="0.5"/>
    <s v="&lt;=1.0000"/>
    <x v="0"/>
  </r>
  <r>
    <x v="0"/>
    <x v="1"/>
    <s v="Equorum"/>
    <s v="new"/>
    <x v="1"/>
    <s v="PF"/>
    <s v="R"/>
    <n v="66"/>
    <s v="&lt;=0.1200"/>
    <s v="&lt;=0.5000"/>
    <s v=" &lt;=2.0000"/>
    <s v=" &gt;4.0000"/>
    <s v="&lt;=2.0000"/>
    <s v=" &lt;=0.1200"/>
    <s v="&lt;=1.0000"/>
    <x v="0"/>
  </r>
  <r>
    <x v="0"/>
    <x v="2"/>
    <s v="epidermidis"/>
    <s v="NC"/>
    <x v="2"/>
    <s v="DO"/>
    <s v="R"/>
    <n v="13"/>
    <n v="0.25"/>
    <s v="&lt;=0.5000"/>
    <s v=" &lt;=2.0000"/>
    <s v="&lt;=0.2500"/>
    <s v="&lt;=2.0000"/>
    <n v="0.5"/>
    <s v="&lt;=1.0000"/>
    <x v="0"/>
  </r>
  <r>
    <x v="0"/>
    <x v="2"/>
    <s v="epidermidis"/>
    <s v="NC"/>
    <x v="0"/>
    <s v="PF"/>
    <s v="R"/>
    <n v="67"/>
    <n v="0.25"/>
    <s v="&lt;=0.5000"/>
    <s v=" &lt;=2.0000"/>
    <s v="&lt;=0.2500"/>
    <s v="&lt;=2.0000"/>
    <n v="0.25"/>
    <s v="&lt;=1.0000"/>
    <x v="0"/>
  </r>
  <r>
    <x v="0"/>
    <x v="1"/>
    <s v="epidermidis"/>
    <s v="NC"/>
    <x v="2"/>
    <s v="DO"/>
    <s v="R"/>
    <n v="14"/>
    <n v="0.25"/>
    <s v="&lt;=0.5000"/>
    <s v=" &lt;=2.0000"/>
    <s v="&lt;=0.2500"/>
    <s v="&lt;=2.0000"/>
    <n v="0.5"/>
    <s v="&lt;=1.0000"/>
    <x v="0"/>
  </r>
  <r>
    <x v="0"/>
    <x v="1"/>
    <s v="epidermidis"/>
    <s v="NC"/>
    <x v="0"/>
    <s v="PF"/>
    <s v="R"/>
    <n v="68"/>
    <n v="0.25"/>
    <s v="&lt;=0.5000"/>
    <s v=" &lt;=2.0000"/>
    <s v="&lt;=0.2500"/>
    <s v="&lt;=2.0000"/>
    <n v="1"/>
    <s v="&lt;=1.0000"/>
    <x v="0"/>
  </r>
  <r>
    <x v="0"/>
    <x v="1"/>
    <s v="epidermidis"/>
    <s v="NC"/>
    <x v="2"/>
    <s v="DO"/>
    <s v="R"/>
    <n v="15"/>
    <s v="&lt;=0.1200"/>
    <s v="&lt;=0.5000"/>
    <s v=" &lt;=2.0000"/>
    <s v="&lt;=0.2500"/>
    <s v="&lt;=2.0000"/>
    <s v=" &lt;=0.1200"/>
    <s v="&lt;=1.0000"/>
    <x v="0"/>
  </r>
  <r>
    <x v="0"/>
    <x v="1"/>
    <s v="epidermidis"/>
    <s v="NC"/>
    <x v="0"/>
    <s v="PF"/>
    <s v="R"/>
    <n v="69"/>
    <s v="&lt;=0.1200"/>
    <s v="&lt;=0.5000"/>
    <s v=" &lt;=2.0000"/>
    <s v="&lt;=0.2500"/>
    <s v="&lt;=2.0000"/>
    <n v="0.5"/>
    <s v="&lt;=1.0000"/>
    <x v="0"/>
  </r>
  <r>
    <x v="0"/>
    <x v="0"/>
    <s v="Equorum"/>
    <s v="new"/>
    <x v="1"/>
    <s v="PF"/>
    <s v="L"/>
    <n v="70"/>
    <s v="&lt;=0.1200"/>
    <n v="1"/>
    <s v=" &lt;=2.0000"/>
    <s v="&lt;=0.2500"/>
    <s v="&lt;=2.0000"/>
    <s v=" &lt;=0.1200"/>
    <s v="&lt;=1.0000"/>
    <x v="0"/>
  </r>
  <r>
    <x v="0"/>
    <x v="2"/>
    <s v="epidermidis"/>
    <s v="NC"/>
    <x v="2"/>
    <s v="DO"/>
    <s v="L"/>
    <n v="16"/>
    <n v="0.25"/>
    <s v="&lt;=0.5000"/>
    <s v=" &lt;=2.0000"/>
    <s v="&lt;=0.2500"/>
    <s v="&lt;=2.0000"/>
    <n v="0.25"/>
    <s v="&lt;=1.0000"/>
    <x v="0"/>
  </r>
  <r>
    <x v="0"/>
    <x v="2"/>
    <s v="epidermidis"/>
    <s v="NC"/>
    <x v="0"/>
    <s v="PF"/>
    <s v="L"/>
    <n v="71"/>
    <n v="0.25"/>
    <s v="&lt;=0.5000"/>
    <s v=" &lt;=2.0000"/>
    <s v="&lt;=0.2500"/>
    <s v="&lt;=2.0000"/>
    <n v="4"/>
    <s v="&lt;=1.0000"/>
    <x v="0"/>
  </r>
  <r>
    <x v="0"/>
    <x v="1"/>
    <s v="caprae"/>
    <s v="NC"/>
    <x v="1"/>
    <s v="PF"/>
    <s v="L"/>
    <n v="72"/>
    <s v="&lt;=0.1200"/>
    <s v="&lt;=0.5000"/>
    <s v=" &lt;=2.0000"/>
    <s v="&lt;=0.2500"/>
    <s v="&lt;=2.0000"/>
    <s v=" &lt;=0.1200"/>
    <s v="&lt;=1.0000"/>
    <x v="0"/>
  </r>
  <r>
    <x v="0"/>
    <x v="1"/>
    <s v="simulans"/>
    <s v="NC"/>
    <x v="1"/>
    <s v="PF"/>
    <s v="R"/>
    <n v="73"/>
    <s v="&lt;=0.1200"/>
    <s v="&lt;=0.5000"/>
    <s v=" &lt;=2.0000"/>
    <s v="&lt;=0.2500"/>
    <s v="&lt;=2.0000"/>
    <s v=" &lt;=0.1200"/>
    <s v="&lt;=1.0000"/>
    <x v="0"/>
  </r>
  <r>
    <x v="0"/>
    <x v="1"/>
    <s v="epidermidis"/>
    <s v="NC"/>
    <x v="2"/>
    <s v="DO"/>
    <s v="L"/>
    <n v="17"/>
    <n v="0.25"/>
    <s v="&lt;=0.5000"/>
    <s v=" &lt;=2.0000"/>
    <s v="&lt;=0.2500"/>
    <s v="&lt;=2.0000"/>
    <n v="2"/>
    <s v="&lt;=1.0000"/>
    <x v="0"/>
  </r>
  <r>
    <x v="0"/>
    <x v="1"/>
    <s v="epidermidis"/>
    <s v="NC"/>
    <x v="2"/>
    <s v="DO"/>
    <s v="R"/>
    <n v="18"/>
    <s v="&lt;=0.1200"/>
    <s v="&lt;=0.5000"/>
    <s v=" &lt;=2.0000"/>
    <s v="&lt;=0.2500"/>
    <s v="&lt;=2.0000"/>
    <s v=" &lt;=0.1200"/>
    <s v="&lt;=1.0000"/>
    <x v="0"/>
  </r>
  <r>
    <x v="0"/>
    <x v="1"/>
    <s v="epidermidis"/>
    <s v="NC"/>
    <x v="0"/>
    <s v="PF"/>
    <s v="L"/>
    <n v="74"/>
    <s v="&lt;=0.1200"/>
    <s v="&lt;=0.5000"/>
    <s v=" &lt;=2.0000"/>
    <s v="&lt;=0.2500"/>
    <s v="&lt;=2.0000"/>
    <n v="0.25"/>
    <s v="&lt;=1.0000"/>
    <x v="0"/>
  </r>
  <r>
    <x v="0"/>
    <x v="1"/>
    <s v="epidermidis"/>
    <s v="NC"/>
    <x v="0"/>
    <s v="PF"/>
    <s v="R"/>
    <n v="75"/>
    <s v="&lt;=0.1200"/>
    <s v="&lt;=0.5000"/>
    <s v=" &lt;=2.0000"/>
    <s v="&lt;=0.2500"/>
    <s v="&lt;=2.0000"/>
    <s v=" &lt;=0.1200"/>
    <s v="&lt;=1.0000"/>
    <x v="0"/>
  </r>
  <r>
    <x v="0"/>
    <x v="2"/>
    <s v="epidermidis"/>
    <s v="NC"/>
    <x v="2"/>
    <s v="DO"/>
    <s v="L"/>
    <n v="19"/>
    <n v="0.5"/>
    <s v="&lt;=0.5000"/>
    <s v=" &lt;=2.0000"/>
    <s v="&lt;=0.2500"/>
    <s v="&lt;=2.0000"/>
    <n v="1"/>
    <s v="&lt;=1.0000"/>
    <x v="0"/>
  </r>
  <r>
    <x v="0"/>
    <x v="2"/>
    <s v="epidermidis"/>
    <s v="NC"/>
    <x v="0"/>
    <s v="PF"/>
    <s v="L"/>
    <n v="76"/>
    <n v="0.25"/>
    <s v="&lt;=0.5000"/>
    <s v=" &lt;=2.0000"/>
    <s v="&lt;=0.2500"/>
    <s v="&lt;=2.0000"/>
    <n v="0.5"/>
    <s v="&lt;=1.0000"/>
    <x v="0"/>
  </r>
  <r>
    <x v="0"/>
    <x v="1"/>
    <s v="Equorum"/>
    <s v="new"/>
    <x v="1"/>
    <s v="PF"/>
    <s v="R"/>
    <n v="77"/>
    <s v="&lt;=0.1200"/>
    <s v="&lt;=0.5000"/>
    <s v=" &lt;=2.0000"/>
    <s v="&lt;=0.2500"/>
    <s v="&lt;=2.0000"/>
    <s v=" &lt;=0.1200"/>
    <s v="&lt;=1.0000"/>
    <x v="0"/>
  </r>
  <r>
    <x v="0"/>
    <x v="0"/>
    <s v="Equorum"/>
    <s v="new"/>
    <x v="1"/>
    <s v="PF"/>
    <s v="R"/>
    <n v="78"/>
    <s v="&lt;=0.1200"/>
    <n v="2"/>
    <s v=" &lt;=2.0000"/>
    <n v="4"/>
    <s v="&lt;=2.0000"/>
    <n v="0.25"/>
    <s v="&lt;=1.0000"/>
    <x v="0"/>
  </r>
  <r>
    <x v="0"/>
    <x v="2"/>
    <s v="epidermidis"/>
    <s v="new"/>
    <x v="1"/>
    <s v="PF"/>
    <s v="R"/>
    <n v="79"/>
    <n v="0.25"/>
    <s v="&lt;=0.5000"/>
    <s v=" &lt;=2.0000"/>
    <s v="&lt;=0.2500"/>
    <s v="&lt;=2.0000"/>
    <n v="0.5"/>
    <s v="&lt;=1.0000"/>
    <x v="0"/>
  </r>
  <r>
    <x v="0"/>
    <x v="1"/>
    <s v="epidermidis"/>
    <s v="new"/>
    <x v="1"/>
    <s v="PF"/>
    <s v="L"/>
    <n v="80"/>
    <s v="&lt;=0.1200"/>
    <n v="1"/>
    <s v=" &lt;=2.0000"/>
    <n v="2"/>
    <s v="&lt;=2.0000"/>
    <s v=" &lt;=0.1200"/>
    <s v="&lt;=1.0000"/>
    <x v="0"/>
  </r>
  <r>
    <x v="0"/>
    <x v="2"/>
    <s v="epidermidis"/>
    <s v="NC"/>
    <x v="2"/>
    <s v="DO"/>
    <s v="L"/>
    <n v="21"/>
    <s v="&lt;=0.1200"/>
    <s v="&lt;=0.5000"/>
    <s v=" &lt;=2.0000"/>
    <s v="&lt;=0.2500"/>
    <s v="&lt;=2.0000"/>
    <n v="0.25"/>
    <s v="&lt;=1.0000"/>
    <x v="0"/>
  </r>
  <r>
    <x v="0"/>
    <x v="2"/>
    <s v="epidermidis"/>
    <s v="new"/>
    <x v="1"/>
    <s v="PF"/>
    <s v="R"/>
    <n v="82"/>
    <s v="&lt;=0.1200"/>
    <s v="&lt;=0.5000"/>
    <s v=" &lt;=2.0000"/>
    <n v="0.5"/>
    <s v="&lt;=2.0000"/>
    <s v=" &lt;=0.1200"/>
    <s v="&lt;=1.0000"/>
    <x v="0"/>
  </r>
  <r>
    <x v="0"/>
    <x v="2"/>
    <s v="epidermidis"/>
    <s v="NC"/>
    <x v="0"/>
    <s v="PF"/>
    <s v="L"/>
    <n v="81"/>
    <s v="&lt;=0.1200"/>
    <s v="&lt;=0.5000"/>
    <s v=" &lt;=2.0000"/>
    <s v="&lt;=0.2500"/>
    <s v="&lt;=2.0000"/>
    <s v=" &lt;=0.1200"/>
    <s v="&lt;=1.0000"/>
    <x v="0"/>
  </r>
  <r>
    <x v="0"/>
    <x v="0"/>
    <s v="epidermidis"/>
    <s v="NC"/>
    <x v="2"/>
    <s v="DO"/>
    <s v="L"/>
    <n v="22"/>
    <s v="&lt;=0.1200"/>
    <s v="&lt;=0.5000"/>
    <s v=" &lt;=2.0000"/>
    <s v="&lt;=0.2500"/>
    <s v="&lt;=2.0000"/>
    <n v="0.25"/>
    <s v="&lt;=1.0000"/>
    <x v="0"/>
  </r>
  <r>
    <x v="0"/>
    <x v="0"/>
    <s v="epidermidis"/>
    <s v="NC"/>
    <x v="0"/>
    <s v="PF"/>
    <s v="L"/>
    <n v="83"/>
    <s v="&lt;=0.1200"/>
    <s v="&lt;=0.5000"/>
    <s v=" &lt;=2.0000"/>
    <s v="&lt;=0.2500"/>
    <s v="&lt;=2.0000"/>
    <n v="0.25"/>
    <s v="&lt;=1.0000"/>
    <x v="0"/>
  </r>
  <r>
    <x v="0"/>
    <x v="1"/>
    <s v="epidermidis"/>
    <s v="NC"/>
    <x v="2"/>
    <s v="DO"/>
    <s v="L"/>
    <n v="23"/>
    <n v="0.5"/>
    <s v="&lt;=0.5000"/>
    <s v=" &lt;=2.0000"/>
    <s v="&lt;=0.2500"/>
    <s v="&lt;=2.0000"/>
    <n v="1"/>
    <s v="&lt;=1.0000"/>
    <x v="0"/>
  </r>
  <r>
    <x v="0"/>
    <x v="1"/>
    <s v="epidermidis"/>
    <s v="NC"/>
    <x v="0"/>
    <s v="PF"/>
    <s v="L"/>
    <n v="84"/>
    <n v="8"/>
    <s v="&lt;=0.5000"/>
    <s v=" &lt;=2.0000"/>
    <s v="&lt;=0.2500"/>
    <s v="&lt;=2.0000"/>
    <n v="2"/>
    <s v="&lt;=1.0000"/>
    <x v="0"/>
  </r>
  <r>
    <x v="0"/>
    <x v="0"/>
    <s v="Equorum"/>
    <s v="new"/>
    <x v="1"/>
    <s v="PF"/>
    <s v="R"/>
    <n v="85"/>
    <s v="&lt;=0.1200"/>
    <n v="2"/>
    <s v=" &lt;=2.0000"/>
    <s v="&lt;=0.2500"/>
    <s v="&lt;=2.0000"/>
    <s v=" &lt;=0.1200"/>
    <s v="&lt;=1.0000"/>
    <x v="0"/>
  </r>
  <r>
    <x v="0"/>
    <x v="0"/>
    <s v="simulans"/>
    <s v="new"/>
    <x v="1"/>
    <s v="PF"/>
    <s v="L"/>
    <n v="86"/>
    <s v="&lt;=0.1200"/>
    <s v="&lt;=0.5000"/>
    <s v=" &lt;=2.0000"/>
    <s v="&lt;=0.2500"/>
    <s v="&lt;=2.0000"/>
    <s v=" &lt;=0.1200"/>
    <s v="&lt;=1.0000"/>
    <x v="0"/>
  </r>
  <r>
    <x v="0"/>
    <x v="1"/>
    <s v="epidermidis"/>
    <s v="NC"/>
    <x v="2"/>
    <s v="DO"/>
    <s v="L"/>
    <n v="24"/>
    <s v="&lt;=0.1200"/>
    <s v="&lt;=0.5000"/>
    <s v=" &lt;=2.0000"/>
    <s v="&lt;=0.2500"/>
    <s v="&lt;=2.0000"/>
    <s v=" &lt;=0.1200"/>
    <s v="&lt;=1.0000"/>
    <x v="0"/>
  </r>
  <r>
    <x v="0"/>
    <x v="1"/>
    <s v="epidermidis"/>
    <s v="NC"/>
    <x v="2"/>
    <s v="DO"/>
    <s v="R"/>
    <n v="25"/>
    <n v="0.5"/>
    <n v="1"/>
    <s v=" &lt;=2.0000"/>
    <s v="&lt;=0.2500"/>
    <s v="&lt;=2.0000"/>
    <n v="2"/>
    <s v="&lt;=1.0000"/>
    <x v="0"/>
  </r>
  <r>
    <x v="0"/>
    <x v="1"/>
    <s v="epidermidis"/>
    <s v="NC"/>
    <x v="0"/>
    <s v="PF"/>
    <s v="L"/>
    <n v="87"/>
    <n v="0.25"/>
    <s v="&lt;=0.5000"/>
    <s v=" &lt;=2.0000"/>
    <s v="&lt;=0.2500"/>
    <s v="&lt;=2.0000"/>
    <n v="0.25"/>
    <s v="&lt;=1.0000"/>
    <x v="0"/>
  </r>
  <r>
    <x v="0"/>
    <x v="1"/>
    <s v="epidermidis"/>
    <s v="NC"/>
    <x v="0"/>
    <s v="PF"/>
    <s v="R"/>
    <n v="88"/>
    <n v="0.25"/>
    <s v="&lt;=0.5000"/>
    <s v=" &lt;=2.0000"/>
    <s v="&lt;=0.2500"/>
    <s v="&lt;=2.0000"/>
    <n v="0.25"/>
    <s v="&lt;=1.0000"/>
    <x v="0"/>
  </r>
  <r>
    <x v="0"/>
    <x v="0"/>
    <s v="epidermidis"/>
    <s v="NC"/>
    <x v="2"/>
    <s v="DO"/>
    <s v="L"/>
    <s v="26A"/>
    <n v="0.25"/>
    <s v="&lt;=0.5000"/>
    <s v=" &lt;=2.0000"/>
    <s v="&lt;=0.2500"/>
    <s v="&lt;=2.0000"/>
    <n v="1"/>
    <s v="&lt;=1.0000"/>
    <x v="0"/>
  </r>
  <r>
    <x v="0"/>
    <x v="0"/>
    <s v="epidermidis"/>
    <s v="NC"/>
    <x v="2"/>
    <s v="DO"/>
    <s v="L"/>
    <s v="26B"/>
    <n v="0.25"/>
    <s v="&lt;=0.5000"/>
    <s v=" &lt;=2.0000"/>
    <s v="&lt;=0.2500"/>
    <s v="&lt;=2.0000"/>
    <n v="1"/>
    <s v="&lt;=1.0000"/>
    <x v="0"/>
  </r>
  <r>
    <x v="0"/>
    <x v="0"/>
    <s v="epidermidis"/>
    <s v="NC"/>
    <x v="2"/>
    <s v="DO"/>
    <s v="R"/>
    <n v="27"/>
    <n v="0.25"/>
    <s v="&lt;=0.5000"/>
    <s v=" &lt;=2.0000"/>
    <s v="&lt;=0.2500"/>
    <s v="&lt;=2.0000"/>
    <n v="0.25"/>
    <s v="&lt;=1.0000"/>
    <x v="0"/>
  </r>
  <r>
    <x v="0"/>
    <x v="0"/>
    <s v="epidermidis"/>
    <s v="NC"/>
    <x v="0"/>
    <s v="PF"/>
    <s v="L"/>
    <n v="89"/>
    <s v="&lt;=0.1200"/>
    <s v="&lt;=0.5000"/>
    <s v=" &lt;=2.0000"/>
    <s v="&lt;=0.2500"/>
    <s v="&lt;=2.0000"/>
    <n v="0.25"/>
    <s v="&lt;=1.0000"/>
    <x v="0"/>
  </r>
  <r>
    <x v="0"/>
    <x v="0"/>
    <s v="epidermidis"/>
    <s v="NC"/>
    <x v="0"/>
    <s v="PF"/>
    <s v="R"/>
    <n v="90"/>
    <n v="0.5"/>
    <s v="&lt;=0.5000"/>
    <s v=" &lt;=2.0000"/>
    <s v="&lt;=0.2500"/>
    <s v="&lt;=2.0000"/>
    <n v="1"/>
    <s v="&lt;=1.0000"/>
    <x v="0"/>
  </r>
  <r>
    <x v="0"/>
    <x v="2"/>
    <s v="chromogenes"/>
    <s v="NC"/>
    <x v="2"/>
    <s v="DO"/>
    <s v="R"/>
    <n v="28"/>
    <n v="0.25"/>
    <s v="&lt;=0.5000"/>
    <s v=" &lt;=2.0000"/>
    <s v="&lt;=0.2500"/>
    <s v="&lt;=2.0000"/>
    <n v="0.25"/>
    <s v="&lt;=1.0000"/>
    <x v="0"/>
  </r>
  <r>
    <x v="0"/>
    <x v="2"/>
    <s v="chromogenes"/>
    <s v="NC"/>
    <x v="0"/>
    <s v="PF"/>
    <s v="R"/>
    <n v="91"/>
    <n v="0.25"/>
    <s v="&lt;=0.5000"/>
    <s v=" &lt;=2.0000"/>
    <s v="&lt;=0.2500"/>
    <s v="&lt;=2.0000"/>
    <n v="0.5"/>
    <s v="&lt;=1.0000"/>
    <x v="0"/>
  </r>
  <r>
    <x v="0"/>
    <x v="1"/>
    <s v="Equorum"/>
    <s v="new"/>
    <x v="1"/>
    <s v="PF"/>
    <s v="L"/>
    <n v="92"/>
    <s v="&lt;=0.1200"/>
    <s v="&lt;=0.5000"/>
    <s v=" &lt;=2.0000"/>
    <s v="&lt;=0.2500"/>
    <s v="&lt;=2.0000"/>
    <s v=" &lt;=0.1200"/>
    <s v="&lt;=1.0000"/>
    <x v="0"/>
  </r>
  <r>
    <x v="0"/>
    <x v="2"/>
    <s v="epidermidis"/>
    <s v="NC"/>
    <x v="2"/>
    <s v="DO"/>
    <s v="R"/>
    <n v="29"/>
    <n v="0.25"/>
    <s v="&lt;=0.5000"/>
    <s v=" &lt;=2.0000"/>
    <s v="&lt;=0.2500"/>
    <s v="&lt;=2.0000"/>
    <n v="1"/>
    <s v="&lt;=1.0000"/>
    <x v="0"/>
  </r>
  <r>
    <x v="0"/>
    <x v="2"/>
    <s v="epidermidis"/>
    <s v="NC"/>
    <x v="0"/>
    <s v="PF"/>
    <s v="R"/>
    <n v="93"/>
    <n v="0.25"/>
    <s v="&lt;=0.5000"/>
    <s v=" &lt;=2.0000"/>
    <s v="&lt;=0.2500"/>
    <s v="&lt;=2.0000"/>
    <n v="0.5"/>
    <s v="&lt;=1.0000"/>
    <x v="0"/>
  </r>
  <r>
    <x v="0"/>
    <x v="2"/>
    <s v="Equorum"/>
    <s v="new"/>
    <x v="1"/>
    <s v="PF"/>
    <s v="L"/>
    <n v="94"/>
    <s v="&lt;=0.1200"/>
    <s v="&lt;=0.5000"/>
    <s v=" &lt;=2.0000"/>
    <s v="&lt;=0.2500"/>
    <s v="&lt;=2.0000"/>
    <s v=" &lt;=0.1200"/>
    <s v="&lt;=1.0000"/>
    <x v="0"/>
  </r>
  <r>
    <x v="0"/>
    <x v="2"/>
    <s v="Equorum"/>
    <s v="new"/>
    <x v="1"/>
    <s v="PF"/>
    <s v="R"/>
    <n v="95"/>
    <s v="&lt;=0.1200"/>
    <s v="&lt;=0.5000"/>
    <s v=" &lt;=2.0000"/>
    <n v="4"/>
    <s v="&lt;=2.0000"/>
    <s v=" &lt;=0.1200"/>
    <s v="&lt;=1.0000"/>
    <x v="0"/>
  </r>
  <r>
    <x v="0"/>
    <x v="0"/>
    <s v="chromogenes"/>
    <s v="NC"/>
    <x v="2"/>
    <s v="DO"/>
    <s v="R"/>
    <n v="30"/>
    <s v="&lt;=0.1200"/>
    <s v="&lt;=0.5000"/>
    <s v=" &lt;=2.0000"/>
    <s v="&lt;=0.2500"/>
    <s v="&lt;=2.0000"/>
    <s v=" &lt;=0.1200"/>
    <s v="&lt;=1.0000"/>
    <x v="0"/>
  </r>
  <r>
    <x v="0"/>
    <x v="0"/>
    <s v="chromogenes"/>
    <s v="new"/>
    <x v="1"/>
    <s v="PF"/>
    <s v="L"/>
    <n v="96"/>
    <s v="&lt;=0.1200"/>
    <n v="1"/>
    <s v=" &lt;=2.0000"/>
    <s v="&lt;=0.2500"/>
    <s v="&lt;=2.0000"/>
    <s v=" &lt;=0.1200"/>
    <s v="&lt;=1.0000"/>
    <x v="0"/>
  </r>
  <r>
    <x v="0"/>
    <x v="0"/>
    <s v="chromogenes"/>
    <s v="NC"/>
    <x v="0"/>
    <s v="PF"/>
    <s v="R"/>
    <n v="97"/>
    <s v="&lt;=0.1200"/>
    <n v="1"/>
    <s v=" &lt;=2.0000"/>
    <s v="&lt;=0.2500"/>
    <s v="&lt;=2.0000"/>
    <s v=" &lt;=0.1200"/>
    <s v="&lt;=1.0000"/>
    <x v="0"/>
  </r>
  <r>
    <x v="0"/>
    <x v="0"/>
    <s v="auricularis"/>
    <s v="new"/>
    <x v="1"/>
    <s v="PF"/>
    <s v="L"/>
    <n v="98"/>
    <s v="&lt;=0.1200"/>
    <s v="&lt;=0.5000"/>
    <s v=" &lt;=2.0000"/>
    <s v="&lt;=0.2500"/>
    <s v="&lt;=2.0000"/>
    <s v=" &lt;=0.1200"/>
    <s v="&lt;=1.0000"/>
    <x v="0"/>
  </r>
  <r>
    <x v="0"/>
    <x v="0"/>
    <s v="epidermidis"/>
    <s v="NC"/>
    <x v="2"/>
    <s v="DO"/>
    <s v="L"/>
    <n v="31"/>
    <n v="0.25"/>
    <s v="&lt;=0.5000"/>
    <s v=" &lt;=2.0000"/>
    <s v="&lt;=0.2500"/>
    <s v="&lt;=2.0000"/>
    <n v="0.5"/>
    <s v="&lt;=1.0000"/>
    <x v="0"/>
  </r>
  <r>
    <x v="0"/>
    <x v="0"/>
    <s v="epidermidis"/>
    <s v="NC"/>
    <x v="2"/>
    <s v="DO"/>
    <s v="R"/>
    <n v="32"/>
    <s v="&lt;=0.1200"/>
    <s v="&lt;=0.5000"/>
    <s v=" &lt;=2.0000"/>
    <s v="&lt;=0.2500"/>
    <s v="&lt;=2.0000"/>
    <s v=" &lt;=0.1200"/>
    <s v="&lt;=1.0000"/>
    <x v="0"/>
  </r>
  <r>
    <x v="0"/>
    <x v="0"/>
    <s v="epidermidis"/>
    <s v="NC"/>
    <x v="0"/>
    <s v="PF"/>
    <s v="L"/>
    <n v="99"/>
    <n v="1"/>
    <s v="&lt;=0.5000"/>
    <s v=" &lt;=2.0000"/>
    <s v="&lt;=0.2500"/>
    <s v="&lt;=2.0000"/>
    <n v="0.5"/>
    <s v="&lt;=1.0000"/>
    <x v="0"/>
  </r>
  <r>
    <x v="0"/>
    <x v="0"/>
    <s v="epidermidis"/>
    <s v="NC"/>
    <x v="0"/>
    <s v="PF"/>
    <s v="R"/>
    <n v="100"/>
    <n v="0.25"/>
    <s v="&lt;=0.5000"/>
    <s v=" &lt;=2.0000"/>
    <s v="&lt;=0.2500"/>
    <s v="&lt;=2.0000"/>
    <n v="0.25"/>
    <s v="&lt;=1.0000"/>
    <x v="0"/>
  </r>
  <r>
    <x v="0"/>
    <x v="0"/>
    <s v="epidermidis"/>
    <s v="NC"/>
    <x v="2"/>
    <s v="DO"/>
    <s v="L"/>
    <n v="33"/>
    <s v="&lt;=0.1200"/>
    <s v="&lt;=0.5000"/>
    <s v=" &lt;=2.0000"/>
    <n v="0.5"/>
    <s v="&lt;=2.0000"/>
    <s v=" &lt;=0.1200"/>
    <s v="&lt;=1.0000"/>
    <x v="2"/>
  </r>
  <r>
    <x v="0"/>
    <x v="0"/>
    <s v="epidermidis"/>
    <s v="NC"/>
    <x v="0"/>
    <s v="PF"/>
    <s v="L"/>
    <n v="101"/>
    <s v="&lt;=0.1200"/>
    <s v="&lt;=0.5000"/>
    <s v=" &lt;=2.0000"/>
    <s v="&lt;=0.2500"/>
    <s v="&lt;=2.0000"/>
    <n v="0.25"/>
    <s v="&lt;=1.0000"/>
    <x v="0"/>
  </r>
  <r>
    <x v="0"/>
    <x v="2"/>
    <s v="epidermidis"/>
    <s v="NC"/>
    <x v="2"/>
    <s v="DO"/>
    <s v="L"/>
    <n v="34"/>
    <n v="0.25"/>
    <s v="&lt;=0.5000"/>
    <s v=" &lt;=2.0000"/>
    <s v="&lt;=0.2500"/>
    <s v="&lt;=2.0000"/>
    <n v="0.5"/>
    <s v="&lt;=1.0000"/>
    <x v="0"/>
  </r>
  <r>
    <x v="0"/>
    <x v="2"/>
    <s v="epidermidis"/>
    <s v="NC"/>
    <x v="2"/>
    <s v="DO"/>
    <s v="R"/>
    <n v="35"/>
    <n v="0.25"/>
    <s v="&lt;=0.5000"/>
    <s v=" &lt;=2.0000"/>
    <s v="&lt;=0.2500"/>
    <s v="&lt;=2.0000"/>
    <n v="1"/>
    <s v="&lt;=1.0000"/>
    <x v="0"/>
  </r>
  <r>
    <x v="0"/>
    <x v="2"/>
    <s v="epidermidis"/>
    <s v="NC"/>
    <x v="0"/>
    <s v="PF"/>
    <s v="L"/>
    <n v="102"/>
    <s v="&lt;=0.1200"/>
    <s v="&lt;=0.5000"/>
    <s v=" &lt;=2.0000"/>
    <s v="&lt;=0.2500"/>
    <s v="&lt;=2.0000"/>
    <n v="0.25"/>
    <s v="&lt;=1.0000"/>
    <x v="0"/>
  </r>
  <r>
    <x v="0"/>
    <x v="2"/>
    <s v="epidermidis"/>
    <s v="NC"/>
    <x v="0"/>
    <s v="PF"/>
    <s v="R"/>
    <n v="103"/>
    <s v="&lt;=0.1200"/>
    <s v="&lt;=0.5000"/>
    <s v=" &lt;=2.0000"/>
    <s v="&lt;=0.2500"/>
    <s v="&lt;=2.0000"/>
    <n v="0.25"/>
    <s v="&lt;=1.0000"/>
    <x v="0"/>
  </r>
  <r>
    <x v="0"/>
    <x v="0"/>
    <s v="epidermidis"/>
    <s v="NC"/>
    <x v="2"/>
    <s v="DO"/>
    <s v="L"/>
    <n v="36"/>
    <s v="&lt;=0.1200"/>
    <s v="&lt;=0.5000"/>
    <s v=" &lt;=2.0000"/>
    <s v="&lt;=0.2500"/>
    <s v="&lt;=2.0000"/>
    <n v="0.5"/>
    <s v="&lt;=1.0000"/>
    <x v="0"/>
  </r>
  <r>
    <x v="0"/>
    <x v="0"/>
    <s v="epidermidis"/>
    <s v="NC"/>
    <x v="0"/>
    <s v="PF"/>
    <s v="L"/>
    <n v="104"/>
    <n v="0.25"/>
    <s v="&lt;=0.5000"/>
    <s v=" &lt;=2.0000"/>
    <s v="&lt;=0.2500"/>
    <s v="&lt;=2.0000"/>
    <n v="0.5"/>
    <s v="&lt;=1.0000"/>
    <x v="0"/>
  </r>
  <r>
    <x v="0"/>
    <x v="1"/>
    <s v="simulans"/>
    <s v="new"/>
    <x v="1"/>
    <s v="PF"/>
    <s v="L"/>
    <n v="105"/>
    <s v="&lt;=0.1200"/>
    <s v="&lt;=0.5000"/>
    <s v=" &lt;=2.0000"/>
    <s v="&lt;=0.2500"/>
    <s v="&lt;=2.0000"/>
    <s v=" &lt;=0.1200"/>
    <s v="&lt;=1.0000"/>
    <x v="0"/>
  </r>
  <r>
    <x v="0"/>
    <x v="1"/>
    <s v="Equorum"/>
    <s v="new"/>
    <x v="1"/>
    <s v="PF"/>
    <s v="R"/>
    <n v="106"/>
    <s v="&lt;=0.1200"/>
    <s v="&lt;=0.5000"/>
    <s v=" &lt;=2.0000"/>
    <s v="&lt;=0.2500"/>
    <s v="&lt;=2.0000"/>
    <s v=" &lt;=0.1200"/>
    <s v="&lt;=1.0000"/>
    <x v="0"/>
  </r>
  <r>
    <x v="0"/>
    <x v="1"/>
    <s v="epidermidis"/>
    <s v="NC"/>
    <x v="2"/>
    <s v="DO"/>
    <s v="L"/>
    <n v="37"/>
    <s v="&lt;=0.1200"/>
    <s v="&lt;=0.5000"/>
    <s v=" &lt;=2.0000"/>
    <s v="&lt;=0.2500"/>
    <s v="&lt;=2.0000"/>
    <n v="0.25"/>
    <s v="&lt;=1.0000"/>
    <x v="0"/>
  </r>
  <r>
    <x v="0"/>
    <x v="1"/>
    <s v="epidermidis"/>
    <s v="NC"/>
    <x v="2"/>
    <s v="DO"/>
    <s v="R"/>
    <n v="38"/>
    <s v="&lt;=0.1200"/>
    <s v="&lt;=0.5000"/>
    <s v=" &lt;=2.0000"/>
    <s v="&lt;=0.2500"/>
    <s v="&lt;=2.0000"/>
    <s v=" &lt;=0.1200"/>
    <s v="&lt;=1.0000"/>
    <x v="0"/>
  </r>
  <r>
    <x v="0"/>
    <x v="1"/>
    <s v="epidermidis"/>
    <s v="NC"/>
    <x v="0"/>
    <s v="PF"/>
    <s v="L"/>
    <n v="107"/>
    <s v="&lt;=0.1200"/>
    <s v="&lt;=0.5000"/>
    <s v=" &lt;=2.0000"/>
    <s v="&lt;=0.2500"/>
    <s v="&lt;=2.0000"/>
    <s v=" &lt;=0.1200"/>
    <s v="&lt;=1.0000"/>
    <x v="0"/>
  </r>
  <r>
    <x v="0"/>
    <x v="1"/>
    <s v="epidermidis"/>
    <s v="NC"/>
    <x v="0"/>
    <s v="PF"/>
    <s v="R"/>
    <n v="108"/>
    <s v="&lt;=0.1200"/>
    <s v="&lt;=0.5000"/>
    <s v=" &lt;=2.0000"/>
    <s v="&lt;=0.2500"/>
    <s v="&lt;=2.0000"/>
    <n v="0.25"/>
    <s v="&lt;=1.0000"/>
    <x v="0"/>
  </r>
  <r>
    <x v="0"/>
    <x v="2"/>
    <s v="hominis"/>
    <s v="new"/>
    <x v="1"/>
    <s v="PF"/>
    <s v="L"/>
    <n v="109"/>
    <s v="&lt;=0.1200"/>
    <s v="&lt;=0.5000"/>
    <s v=" &lt;=2.0000"/>
    <s v="&lt;=0.2500"/>
    <s v="&lt;=2.0000"/>
    <s v=" &lt;=0.1200"/>
    <s v="&lt;=1.0000"/>
    <x v="0"/>
  </r>
  <r>
    <x v="0"/>
    <x v="2"/>
    <s v="epidermidis"/>
    <s v="new"/>
    <x v="1"/>
    <s v="PF"/>
    <s v="R"/>
    <n v="110"/>
    <s v="&lt;=0.1200"/>
    <s v="&lt;=0.5000"/>
    <s v=" &lt;=2.0000"/>
    <s v="&lt;=0.2500"/>
    <s v="&lt;=2.0000"/>
    <n v="0.25"/>
    <s v="&lt;=1.0000"/>
    <x v="0"/>
  </r>
  <r>
    <x v="0"/>
    <x v="2"/>
    <s v="Equorum"/>
    <s v="new"/>
    <x v="1"/>
    <s v="PF"/>
    <s v="R"/>
    <n v="111"/>
    <s v="&lt;=0.1200"/>
    <n v="1"/>
    <s v=" &lt;=2.0000"/>
    <n v="4"/>
    <s v="&lt;=2.0000"/>
    <s v=" &lt;=0.1200"/>
    <s v="&lt;=1.0000"/>
    <x v="0"/>
  </r>
  <r>
    <x v="0"/>
    <x v="2"/>
    <s v="Equorum"/>
    <s v="new"/>
    <x v="1"/>
    <s v="PF"/>
    <s v="R"/>
    <n v="112"/>
    <s v="&lt;=0.1200"/>
    <n v="1"/>
    <s v=" &lt;=2.0000"/>
    <s v="&lt;=0.2500"/>
    <s v="&lt;=2.0000"/>
    <s v=" &lt;=0.1200"/>
    <s v="&lt;=1.0000"/>
    <x v="0"/>
  </r>
  <r>
    <x v="0"/>
    <x v="1"/>
    <s v="Equorum"/>
    <s v="new"/>
    <x v="1"/>
    <s v="PF"/>
    <s v="L"/>
    <n v="113"/>
    <s v="&lt;=0.1200"/>
    <s v="&lt;=0.5000"/>
    <s v=" &lt;=2.0000"/>
    <s v="&lt;=0.2500"/>
    <s v="&lt;=2.0000"/>
    <s v=" &lt;=0.1200"/>
    <s v="&lt;=1.0000"/>
    <x v="0"/>
  </r>
  <r>
    <x v="0"/>
    <x v="0"/>
    <s v="Equorum"/>
    <s v="new"/>
    <x v="1"/>
    <s v="PF"/>
    <s v="R"/>
    <n v="114"/>
    <s v="&lt;=0.1200"/>
    <s v="&lt;=0.5000"/>
    <s v=" &lt;=2.0000"/>
    <s v=" &gt;4.0000"/>
    <s v="&lt;=2.0000"/>
    <s v=" &lt;=0.1200"/>
    <s v="&lt;=1.0000"/>
    <x v="0"/>
  </r>
  <r>
    <x v="0"/>
    <x v="0"/>
    <s v="Equorum"/>
    <s v="new"/>
    <x v="1"/>
    <s v="PF"/>
    <s v="L"/>
    <n v="115"/>
    <s v="&lt;=0.1200"/>
    <s v="&lt;=0.5000"/>
    <s v=" &lt;=2.0000"/>
    <n v="0.5"/>
    <s v="&lt;=2.0000"/>
    <s v=" &lt;=0.1200"/>
    <s v="&lt;=1.0000"/>
    <x v="0"/>
  </r>
  <r>
    <x v="0"/>
    <x v="0"/>
    <s v="Equorum"/>
    <s v="new"/>
    <x v="1"/>
    <s v="PF"/>
    <s v="R"/>
    <n v="116"/>
    <s v="&lt;=0.1200"/>
    <s v="&lt;=0.5000"/>
    <s v=" &lt;=2.0000"/>
    <s v="&lt;=0.2500"/>
    <s v="&lt;=2.0000"/>
    <s v=" &lt;=0.1200"/>
    <s v="&lt;=1.0000"/>
    <x v="0"/>
  </r>
  <r>
    <x v="0"/>
    <x v="2"/>
    <s v="epidermidis"/>
    <s v="NC"/>
    <x v="2"/>
    <s v="DO"/>
    <s v="L"/>
    <n v="41"/>
    <s v="&lt;=0.1200"/>
    <s v="&lt;=0.5000"/>
    <s v=" &lt;=2.0000"/>
    <s v="&lt;=0.2500"/>
    <s v="&lt;=2.0000"/>
    <n v="0.25"/>
    <s v="&lt;=1.0000"/>
    <x v="0"/>
  </r>
  <r>
    <x v="0"/>
    <x v="2"/>
    <s v="epidermidis"/>
    <s v="NC"/>
    <x v="0"/>
    <s v="PF"/>
    <s v="L"/>
    <n v="118"/>
    <s v="&lt;=0.1200"/>
    <s v="&lt;=0.5000"/>
    <s v=" &lt;=2.0000"/>
    <s v="&lt;=0.2500"/>
    <s v="&lt;=2.0000"/>
    <n v="0.25"/>
    <s v="&lt;=1.0000"/>
    <x v="0"/>
  </r>
  <r>
    <x v="0"/>
    <x v="1"/>
    <s v="Equorum"/>
    <s v="new"/>
    <x v="1"/>
    <s v="PF"/>
    <s v="L"/>
    <n v="119"/>
    <s v="&lt;=0.1200"/>
    <s v="&lt;=0.5000"/>
    <s v=" &lt;=2.0000"/>
    <s v=" &gt;4.0000"/>
    <s v="&lt;=2.0000"/>
    <s v=" &lt;=0.1200"/>
    <s v="&lt;=1.0000"/>
    <x v="0"/>
  </r>
  <r>
    <x v="0"/>
    <x v="1"/>
    <s v="Equorum"/>
    <s v="new"/>
    <x v="1"/>
    <s v="PF"/>
    <s v="R"/>
    <n v="120"/>
    <s v="&lt;=0.1200"/>
    <s v="&lt;=0.5000"/>
    <s v=" &lt;=2.0000"/>
    <n v="4"/>
    <s v="&lt;=2.0000"/>
    <s v=" &lt;=0.1200"/>
    <s v="&lt;=1.0000"/>
    <x v="0"/>
  </r>
  <r>
    <x v="0"/>
    <x v="0"/>
    <s v="Equorum"/>
    <s v="new"/>
    <x v="1"/>
    <s v="PF"/>
    <s v="L"/>
    <n v="121"/>
    <s v="&lt;=0.1200"/>
    <s v="&lt;=0.5000"/>
    <s v=" &lt;=2.0000"/>
    <s v="&lt;=0.2500"/>
    <s v="&lt;=2.0000"/>
    <s v=" &lt;=0.1200"/>
    <s v="&lt;=1.0000"/>
    <x v="0"/>
  </r>
  <r>
    <x v="0"/>
    <x v="0"/>
    <s v="Equorum"/>
    <s v="new"/>
    <x v="1"/>
    <s v="PF"/>
    <s v="R"/>
    <n v="122"/>
    <s v="&lt;=0.1200"/>
    <s v="&lt;=0.5000"/>
    <s v=" &lt;=2.0000"/>
    <s v="&lt;=0.2500"/>
    <s v="&lt;=2.0000"/>
    <s v=" &lt;=0.1200"/>
    <s v="&lt;=1.0000"/>
    <x v="0"/>
  </r>
  <r>
    <x v="0"/>
    <x v="1"/>
    <s v="simulans"/>
    <s v="new"/>
    <x v="1"/>
    <s v="PF"/>
    <s v="R"/>
    <n v="123"/>
    <s v="&lt;=0.1200"/>
    <s v="&lt;=0.5000"/>
    <s v=" &lt;=2.0000"/>
    <s v="&lt;=0.2500"/>
    <s v="&lt;=2.0000"/>
    <s v=" &lt;=0.1200"/>
    <s v="&lt;=1.0000"/>
    <x v="0"/>
  </r>
  <r>
    <x v="0"/>
    <x v="1"/>
    <s v="chromogenes"/>
    <s v="NC"/>
    <x v="2"/>
    <s v="DO"/>
    <s v="L"/>
    <n v="42"/>
    <s v="&lt;=0.1200"/>
    <s v="&lt;=0.5000"/>
    <s v=" &lt;=2.0000"/>
    <s v=" &gt;4.0000"/>
    <s v="&lt;=2.0000"/>
    <s v=" &lt;=0.1200"/>
    <s v="&lt;=1.0000"/>
    <x v="2"/>
  </r>
  <r>
    <x v="0"/>
    <x v="1"/>
    <s v="simulans"/>
    <s v="NC"/>
    <x v="2"/>
    <s v="DO"/>
    <s v="R"/>
    <n v="43"/>
    <s v="&lt;=0.1200"/>
    <s v="&lt;=0.5000"/>
    <s v=" &lt;=2.0000"/>
    <s v="&lt;=0.2500"/>
    <s v="&lt;=2.0000"/>
    <s v=" &lt;=0.1200"/>
    <s v="&lt;=1.0000"/>
    <x v="3"/>
  </r>
  <r>
    <x v="0"/>
    <x v="1"/>
    <s v="chromogenes"/>
    <s v="NC"/>
    <x v="0"/>
    <s v="PF"/>
    <s v="L"/>
    <n v="124"/>
    <s v="&lt;=0.1200"/>
    <s v="&lt;=0.5000"/>
    <s v=" &lt;=2.0000"/>
    <s v=" &gt;4.0000"/>
    <s v="&lt;=2.0000"/>
    <s v=" &lt;=0.1200"/>
    <s v="&lt;=1.0000"/>
    <x v="2"/>
  </r>
  <r>
    <x v="0"/>
    <x v="1"/>
    <s v="simulans"/>
    <s v="NC"/>
    <x v="0"/>
    <s v="PF"/>
    <s v="R"/>
    <n v="125"/>
    <s v="&lt;=0.1200"/>
    <n v="1"/>
    <s v=" &lt;=2.0000"/>
    <s v="&lt;=0.2500"/>
    <s v="&lt;=2.0000"/>
    <s v=" &lt;=0.1200"/>
    <s v="&lt;=1.0000"/>
    <x v="4"/>
  </r>
  <r>
    <x v="0"/>
    <x v="2"/>
    <s v="epidermidis"/>
    <s v="NC"/>
    <x v="2"/>
    <s v="DO"/>
    <s v="L"/>
    <n v="44"/>
    <s v="&lt;=0.1200"/>
    <s v="&lt;=0.5000"/>
    <s v=" &lt;=2.0000"/>
    <s v="&lt;=0.2500"/>
    <s v="&lt;=2.0000"/>
    <n v="0.5"/>
    <s v="&lt;=1.0000"/>
    <x v="0"/>
  </r>
  <r>
    <x v="0"/>
    <x v="2"/>
    <s v="epidermidis"/>
    <s v="NC"/>
    <x v="0"/>
    <s v="PF"/>
    <s v="L"/>
    <n v="126"/>
    <s v="&lt;=0.1200"/>
    <s v="&lt;=0.5000"/>
    <s v=" &lt;=2.0000"/>
    <s v="&lt;=0.2500"/>
    <s v="&lt;=2.0000"/>
    <n v="0.25"/>
    <s v="&lt;=1.0000"/>
    <x v="0"/>
  </r>
  <r>
    <x v="0"/>
    <x v="1"/>
    <s v="hominis"/>
    <s v="new"/>
    <x v="1"/>
    <s v="PF"/>
    <s v="R"/>
    <n v="127"/>
    <s v="&lt;=0.1200"/>
    <s v="&lt;=0.5000"/>
    <s v=" &lt;=2.0000"/>
    <s v="&lt;=0.2500"/>
    <s v="&lt;=2.0000"/>
    <s v=" &lt;=0.1200"/>
    <s v="&lt;=1.0000"/>
    <x v="0"/>
  </r>
  <r>
    <x v="0"/>
    <x v="0"/>
    <s v="Equorum"/>
    <s v="new"/>
    <x v="1"/>
    <s v="PF"/>
    <s v="L"/>
    <n v="128"/>
    <s v="&lt;=0.1200"/>
    <s v="&lt;=0.5000"/>
    <s v=" &lt;=2.0000"/>
    <s v="&lt;=0.2500"/>
    <s v="&lt;=2.0000"/>
    <s v=" &lt;=0.1200"/>
    <s v="&lt;=1.0000"/>
    <x v="0"/>
  </r>
  <r>
    <x v="0"/>
    <x v="0"/>
    <s v="epidermidis"/>
    <s v="NC"/>
    <x v="2"/>
    <s v="DO"/>
    <s v="L"/>
    <n v="45"/>
    <s v="&lt;=0.1200"/>
    <s v="&lt;=0.5000"/>
    <s v=" &lt;=2.0000"/>
    <s v="&lt;=0.2500"/>
    <s v="&lt;=2.0000"/>
    <s v=" &lt;=0.1200"/>
    <s v="&lt;=1.0000"/>
    <x v="0"/>
  </r>
  <r>
    <x v="0"/>
    <x v="0"/>
    <s v="epidermidis"/>
    <s v="NC"/>
    <x v="2"/>
    <s v="DO"/>
    <s v="R"/>
    <n v="46"/>
    <s v="&lt;=0.1200"/>
    <s v="&lt;=0.5000"/>
    <s v=" &lt;=2.0000"/>
    <s v="&lt;=0.2500"/>
    <s v="&lt;=2.0000"/>
    <s v=" &lt;=0.1200"/>
    <s v="&lt;=1.0000"/>
    <x v="0"/>
  </r>
  <r>
    <x v="0"/>
    <x v="0"/>
    <s v="epidermidis"/>
    <s v="NC"/>
    <x v="0"/>
    <s v="PF"/>
    <s v="L"/>
    <n v="129"/>
    <s v="&lt;=0.1200"/>
    <s v="&lt;=0.5000"/>
    <s v=" &lt;=2.0000"/>
    <s v=" &gt;4.0000"/>
    <s v="&lt;=2.0000"/>
    <s v=" &lt;=0.1200"/>
    <s v="&lt;=1.0000"/>
    <x v="0"/>
  </r>
  <r>
    <x v="0"/>
    <x v="0"/>
    <s v="epidermidis"/>
    <s v="NC"/>
    <x v="0"/>
    <s v="PF"/>
    <s v="R"/>
    <n v="130"/>
    <s v="&lt;=0.1200"/>
    <s v="&lt;=0.5000"/>
    <s v=" &lt;=2.0000"/>
    <s v="&lt;=0.2500"/>
    <s v="&lt;=2.0000"/>
    <s v=" &lt;=0.1200"/>
    <s v="&lt;=1.0000"/>
    <x v="0"/>
  </r>
  <r>
    <x v="2"/>
    <x v="1"/>
    <s v="Equorum"/>
    <s v="new"/>
    <x v="1"/>
    <s v="PF"/>
    <s v="L"/>
    <n v="2"/>
    <s v="&lt;=0.1200"/>
    <s v="&lt;=0.5000"/>
    <s v=" &lt;=2.0000"/>
    <n v="4"/>
    <s v="&lt;=2.0000"/>
    <s v=" &lt;=0.1200"/>
    <s v="&lt;=1.0000"/>
    <x v="1"/>
  </r>
  <r>
    <x v="2"/>
    <x v="1"/>
    <s v="caprae"/>
    <s v="new"/>
    <x v="1"/>
    <s v="PF"/>
    <s v="R"/>
    <n v="3"/>
    <s v="&lt;=0.1200"/>
    <s v="&lt;=0.5000"/>
    <s v=" &lt;=2.0000"/>
    <s v="&lt;=0.2500"/>
    <s v="&lt;=2.0000"/>
    <s v=" &lt;=0.1200"/>
    <s v="&lt;=1.0000"/>
    <x v="0"/>
  </r>
  <r>
    <x v="2"/>
    <x v="2"/>
    <s v="chromogenes"/>
    <s v="NC"/>
    <x v="2"/>
    <s v="DO"/>
    <s v="L"/>
    <n v="4"/>
    <n v="8"/>
    <n v="1"/>
    <s v=" &lt;=2.0000"/>
    <s v=" &gt;4.0000"/>
    <s v="&lt;=2.0000"/>
    <s v=" &gt;8.0000"/>
    <s v="&lt;=1.0000"/>
    <x v="0"/>
  </r>
  <r>
    <x v="2"/>
    <x v="2"/>
    <s v="chromogenes"/>
    <s v="NC"/>
    <x v="0"/>
    <s v="PF"/>
    <s v="L"/>
    <n v="5"/>
    <n v="4"/>
    <n v="1"/>
    <s v=" &lt;=2.0000"/>
    <s v=" &gt;4.0000"/>
    <s v="&lt;=2.0000"/>
    <s v=" &gt;8.0000"/>
    <s v="&lt;=1.0000"/>
    <x v="0"/>
  </r>
  <r>
    <x v="2"/>
    <x v="2"/>
    <s v="caprae"/>
    <s v="Cure"/>
    <x v="2"/>
    <s v="DO"/>
    <s v="R"/>
    <n v="8"/>
    <s v="&lt;=0.1200"/>
    <s v="&lt;=0.5000"/>
    <s v=" &lt;=2.0000"/>
    <s v="&lt;=0.2500"/>
    <s v="&lt;=2.0000"/>
    <s v=" &lt;=0.1200"/>
    <s v="&lt;=1.0000"/>
    <x v="0"/>
  </r>
  <r>
    <x v="2"/>
    <x v="2"/>
    <s v="caprae"/>
    <s v="new"/>
    <x v="1"/>
    <s v="PF"/>
    <s v="L"/>
    <n v="6"/>
    <n v="0.25"/>
    <n v="1"/>
    <s v=" &lt;=2.0000"/>
    <s v=" &gt;4.0000"/>
    <s v="&lt;=2.0000"/>
    <n v="0.5"/>
    <s v="&lt;=1.0000"/>
    <x v="0"/>
  </r>
  <r>
    <x v="2"/>
    <x v="2"/>
    <s v="epidermidis"/>
    <s v="new"/>
    <x v="1"/>
    <s v="PF"/>
    <s v="L"/>
    <n v="7"/>
    <n v="0.25"/>
    <n v="1"/>
    <s v=" &lt;=2.0000"/>
    <s v=" &gt;4.0000"/>
    <s v="&lt;=2.0000"/>
    <n v="0.5"/>
    <s v="&lt;=1.0000"/>
    <x v="0"/>
  </r>
  <r>
    <x v="2"/>
    <x v="2"/>
    <s v="epidermidis"/>
    <s v="new"/>
    <x v="0"/>
    <s v="PF"/>
    <s v="R"/>
    <n v="9"/>
    <s v="&lt;=0.1200"/>
    <s v="&lt;=0.5000"/>
    <s v=" &lt;=2.0000"/>
    <s v="&lt;=0.2500"/>
    <s v="&lt;=2.0000"/>
    <s v=" &lt;=0.1200"/>
    <s v="&lt;=1.0000"/>
    <x v="0"/>
  </r>
  <r>
    <x v="2"/>
    <x v="1"/>
    <s v="simulans"/>
    <s v="new"/>
    <x v="1"/>
    <s v="PF"/>
    <s v="R"/>
    <n v="10"/>
    <s v="&lt;=0.1200"/>
    <s v="&lt;=0.5000"/>
    <s v=" &lt;=2.0000"/>
    <s v="&lt;=0.2500"/>
    <s v="&lt;=2.0000"/>
    <s v=" &lt;=0.1200"/>
    <s v="&lt;=1.0000"/>
    <x v="0"/>
  </r>
  <r>
    <x v="2"/>
    <x v="0"/>
    <s v="chromogenes"/>
    <s v="NC"/>
    <x v="2"/>
    <s v="DO"/>
    <s v="R"/>
    <n v="11.1"/>
    <s v="&lt;=0.1200"/>
    <s v="&lt;=0.5000"/>
    <s v=" &lt;=2.0000"/>
    <s v="&lt;=0.2500"/>
    <s v="&lt;=2.0000"/>
    <s v=" &lt;=0.1200"/>
    <s v="&lt;=1.0000"/>
    <x v="0"/>
  </r>
  <r>
    <x v="2"/>
    <x v="0"/>
    <s v="chromogenes"/>
    <s v="NC"/>
    <x v="2"/>
    <s v="DO"/>
    <s v="R"/>
    <n v="11.2"/>
    <s v="&lt;=0.1200"/>
    <s v="&lt;=0.5000"/>
    <s v=" &lt;=2.0000"/>
    <s v="&lt;=0.2500"/>
    <s v="&lt;=2.0000"/>
    <s v=" &lt;=0.1200"/>
    <s v="&lt;=1.0000"/>
    <x v="0"/>
  </r>
  <r>
    <x v="2"/>
    <x v="0"/>
    <s v="chromogenes"/>
    <s v="NC"/>
    <x v="0"/>
    <s v="PF"/>
    <s v="R"/>
    <n v="12"/>
    <s v="&lt;=0.1200"/>
    <s v="&lt;=0.5000"/>
    <s v=" &lt;=2.0000"/>
    <s v=" &gt;4.0000"/>
    <s v="&lt;=2.0000"/>
    <s v=" &lt;=0.1200"/>
    <s v="&lt;=1.0000"/>
    <x v="0"/>
  </r>
  <r>
    <x v="2"/>
    <x v="0"/>
    <s v="Equorum"/>
    <s v="new"/>
    <x v="1"/>
    <s v="PF"/>
    <s v="L"/>
    <n v="56"/>
    <n v="0.5"/>
    <s v=" &gt;4.0000"/>
    <n v="16"/>
    <n v="1"/>
    <n v="4"/>
    <n v="2"/>
    <s v="&lt;=1.0000"/>
    <x v="2"/>
  </r>
  <r>
    <x v="2"/>
    <x v="0"/>
    <s v="epidermidis"/>
    <s v="new"/>
    <x v="1"/>
    <s v="PF"/>
    <s v="R"/>
    <n v="16.100000000000001"/>
    <n v="0.25"/>
    <s v="&lt;=0.5000"/>
    <s v=" &lt;=2.0000"/>
    <s v="&lt;=0.2500"/>
    <s v="&lt;=2.0000"/>
    <n v="1"/>
    <s v="&lt;=1.0000"/>
    <x v="0"/>
  </r>
  <r>
    <x v="2"/>
    <x v="0"/>
    <s v="epidermidis"/>
    <s v="new"/>
    <x v="1"/>
    <s v="PF"/>
    <s v="R"/>
    <n v="16.2"/>
    <n v="0.25"/>
    <s v="&lt;=0.5000"/>
    <s v=" &lt;=2.0000"/>
    <s v="&lt;=0.2500"/>
    <s v="&lt;=2.0000"/>
    <n v="1"/>
    <s v="&lt;=1.0000"/>
    <x v="0"/>
  </r>
  <r>
    <x v="2"/>
    <x v="2"/>
    <s v="epidermidis"/>
    <s v="NC"/>
    <x v="2"/>
    <s v="DO"/>
    <s v="L"/>
    <n v="1"/>
    <s v="&lt;=0.1200"/>
    <s v="&lt;=0.5000"/>
    <s v=" &lt;=2.0000"/>
    <s v="&lt;=0.2500"/>
    <s v="&lt;=2.0000"/>
    <s v=" &lt;=0.1200"/>
    <n v="4"/>
    <x v="0"/>
  </r>
  <r>
    <x v="2"/>
    <x v="2"/>
    <s v="epidermidis"/>
    <s v="NC"/>
    <x v="2"/>
    <s v="DO"/>
    <s v="R"/>
    <n v="17"/>
    <s v="&lt;=0.1200"/>
    <s v="&lt;=0.5000"/>
    <s v=" &lt;=2.0000"/>
    <s v="&lt;=0.2500"/>
    <s v="&lt;=2.0000"/>
    <s v=" &lt;=0.1200"/>
    <s v="&lt;=1.0000"/>
    <x v="0"/>
  </r>
  <r>
    <x v="2"/>
    <x v="2"/>
    <s v="epidermidis"/>
    <s v="NC"/>
    <x v="0"/>
    <s v="PF"/>
    <s v="L"/>
    <n v="38"/>
    <s v="&lt;=0.1200"/>
    <s v="&lt;=0.5000"/>
    <s v=" &lt;=2.0000"/>
    <s v="&lt;=0.2500"/>
    <s v="&lt;=2.0000"/>
    <n v="0.25"/>
    <s v="&lt;=1.0000"/>
    <x v="0"/>
  </r>
  <r>
    <x v="2"/>
    <x v="2"/>
    <s v="epidermidis"/>
    <s v="NC"/>
    <x v="0"/>
    <s v="PF"/>
    <s v="R"/>
    <n v="18"/>
    <s v="&lt;=0.1200"/>
    <s v="&lt;=0.5000"/>
    <s v=" &lt;=2.0000"/>
    <s v="&lt;=0.2500"/>
    <s v="&lt;=2.0000"/>
    <s v=" &lt;=0.1200"/>
    <s v="&lt;=1.0000"/>
    <x v="1"/>
  </r>
  <r>
    <x v="2"/>
    <x v="2"/>
    <s v="chromogenes"/>
    <s v="Cure"/>
    <x v="3"/>
    <s v="DO"/>
    <s v="L"/>
    <n v="2"/>
    <s v="&lt;=0.1200"/>
    <s v="&lt;=0.5000"/>
    <s v=" &lt;=2.0000"/>
    <s v="&lt;=0.2500"/>
    <s v="&lt;=2.0000"/>
    <s v=" &lt;=0.1200"/>
    <s v="&lt;=1.0000"/>
    <x v="0"/>
  </r>
  <r>
    <x v="2"/>
    <x v="2"/>
    <s v="simulans"/>
    <s v="NC"/>
    <x v="2"/>
    <s v="DO"/>
    <s v="R"/>
    <n v="3"/>
    <s v="&lt;=0.1200"/>
    <s v="&lt;=0.5000"/>
    <s v=" &lt;=2.0000"/>
    <s v=" &gt;4.0000"/>
    <s v="&lt;=2.0000"/>
    <s v=" &lt;=0.1200"/>
    <s v="&lt;=1.0000"/>
    <x v="0"/>
  </r>
  <r>
    <x v="2"/>
    <x v="2"/>
    <s v="simulans"/>
    <s v="new"/>
    <x v="1"/>
    <s v="PF"/>
    <s v="L"/>
    <n v="19"/>
    <n v="1"/>
    <n v="1"/>
    <s v=" &lt;=2.0000"/>
    <s v="&lt;=0.2500"/>
    <s v="&lt;=2.0000"/>
    <n v="8"/>
    <s v="&lt;=1.0000"/>
    <x v="0"/>
  </r>
  <r>
    <x v="2"/>
    <x v="2"/>
    <s v="simulans"/>
    <s v="new"/>
    <x v="1"/>
    <s v="PF"/>
    <s v="L"/>
    <n v="20"/>
    <n v="1"/>
    <n v="1"/>
    <s v=" &lt;=2.0000"/>
    <s v="&lt;=0.2500"/>
    <s v="&lt;=2.0000"/>
    <n v="8"/>
    <s v="&lt;=1.0000"/>
    <x v="0"/>
  </r>
  <r>
    <x v="2"/>
    <x v="2"/>
    <s v="simulans"/>
    <s v="NC"/>
    <x v="0"/>
    <s v="PF"/>
    <s v="R"/>
    <n v="21"/>
    <s v="&lt;=0.1200"/>
    <s v="&lt;=0.5000"/>
    <s v=" &lt;=2.0000"/>
    <s v=" &gt;4.0000"/>
    <s v="&lt;=2.0000"/>
    <s v=" &lt;=0.1200"/>
    <s v="&lt;=1.0000"/>
    <x v="0"/>
  </r>
  <r>
    <x v="2"/>
    <x v="2"/>
    <s v="simulans"/>
    <s v="NC"/>
    <x v="0"/>
    <s v="PF"/>
    <s v="R"/>
    <n v="22"/>
    <s v="&lt;=0.1200"/>
    <s v="&lt;=0.5000"/>
    <s v=" &lt;=2.0000"/>
    <s v=" &gt;4.0000"/>
    <s v="&lt;=2.0000"/>
    <s v=" &lt;=0.1200"/>
    <s v="&lt;=1.0000"/>
    <x v="0"/>
  </r>
  <r>
    <x v="2"/>
    <x v="2"/>
    <s v="chromogenes"/>
    <s v="NC"/>
    <x v="2"/>
    <s v="DO"/>
    <s v="L"/>
    <n v="4"/>
    <n v="2"/>
    <n v="2"/>
    <s v=" &lt;=2.0000"/>
    <s v=" &gt;4.0000"/>
    <s v="&lt;=2.0000"/>
    <s v=" &gt;8.0000"/>
    <s v="&lt;=1.0000"/>
    <x v="0"/>
  </r>
  <r>
    <x v="2"/>
    <x v="2"/>
    <s v="epidermidis"/>
    <s v="NC"/>
    <x v="2"/>
    <s v="DO"/>
    <s v="R"/>
    <n v="5"/>
    <s v="&lt;=0.1200"/>
    <s v="&lt;=0.5000"/>
    <s v=" &lt;=2.0000"/>
    <s v="&lt;=0.2500"/>
    <s v="&lt;=2.0000"/>
    <s v=" &lt;=0.1200"/>
    <s v="&lt;=1.0000"/>
    <x v="0"/>
  </r>
  <r>
    <x v="2"/>
    <x v="2"/>
    <s v="chromogenes"/>
    <s v="NC"/>
    <x v="0"/>
    <s v="PF"/>
    <s v="L"/>
    <n v="23"/>
    <n v="2"/>
    <n v="1"/>
    <s v=" &lt;=2.0000"/>
    <n v="0.5"/>
    <s v="&lt;=2.0000"/>
    <n v="8"/>
    <s v="&lt;=1.0000"/>
    <x v="0"/>
  </r>
  <r>
    <x v="2"/>
    <x v="2"/>
    <s v="chromogenes"/>
    <s v="NC"/>
    <x v="0"/>
    <s v="PF"/>
    <s v="L"/>
    <n v="24"/>
    <n v="2"/>
    <n v="1"/>
    <s v=" &lt;=2.0000"/>
    <n v="0.5"/>
    <s v="&lt;=2.0000"/>
    <n v="8"/>
    <s v="&lt;=1.0000"/>
    <x v="0"/>
  </r>
  <r>
    <x v="2"/>
    <x v="2"/>
    <s v="epidermidis"/>
    <s v="NC"/>
    <x v="0"/>
    <s v="PF"/>
    <s v="R"/>
    <n v="26"/>
    <s v="&lt;=0.1200"/>
    <s v="&lt;=0.5000"/>
    <s v=" &lt;=2.0000"/>
    <s v="&lt;=0.2500"/>
    <s v="&lt;=2.0000"/>
    <s v=" &lt;=0.1200"/>
    <s v="&lt;=1.0000"/>
    <x v="0"/>
  </r>
  <r>
    <x v="2"/>
    <x v="1"/>
    <s v="simulans"/>
    <s v="Cure"/>
    <x v="3"/>
    <s v="DO"/>
    <s v="R"/>
    <n v="6"/>
    <s v="&lt;=0.1200"/>
    <s v="&lt;=0.5000"/>
    <s v=" &lt;=2.0000"/>
    <s v="&lt;=0.2500"/>
    <s v="&lt;=2.0000"/>
    <s v=" &lt;=0.1200"/>
    <s v="&lt;=1.0000"/>
    <x v="0"/>
  </r>
  <r>
    <x v="2"/>
    <x v="1"/>
    <s v="chromogenes"/>
    <s v="new"/>
    <x v="1"/>
    <s v="PF"/>
    <s v="R"/>
    <n v="39"/>
    <n v="1"/>
    <n v="1"/>
    <s v=" &lt;=2.0000"/>
    <n v="0.5"/>
    <s v="&lt;=2.0000"/>
    <n v="1"/>
    <s v="&lt;=1.0000"/>
    <x v="3"/>
  </r>
  <r>
    <x v="2"/>
    <x v="2"/>
    <s v="caprae"/>
    <s v="new"/>
    <x v="1"/>
    <s v="PF"/>
    <s v="L"/>
    <n v="27"/>
    <s v="&lt;=0.1200"/>
    <s v="&lt;=0.5000"/>
    <s v=" &lt;=2.0000"/>
    <s v="&lt;=0.2500"/>
    <s v="&lt;=2.0000"/>
    <s v=" &lt;=0.1200"/>
    <s v="&lt;=1.0000"/>
    <x v="0"/>
  </r>
  <r>
    <x v="2"/>
    <x v="2"/>
    <s v="simulans"/>
    <s v="Cure"/>
    <x v="3"/>
    <s v="DO"/>
    <s v="L"/>
    <n v="7"/>
    <s v="&lt;=0.1200"/>
    <s v="&lt;=0.5000"/>
    <s v=" &lt;=2.0000"/>
    <s v="&lt;=0.2500"/>
    <s v="&lt;=2.0000"/>
    <s v=" &lt;=0.1200"/>
    <s v="&lt;=1.0000"/>
    <x v="0"/>
  </r>
  <r>
    <x v="2"/>
    <x v="1"/>
    <s v="caprae"/>
    <s v="new"/>
    <x v="1"/>
    <s v="PF"/>
    <s v="L"/>
    <n v="57"/>
    <s v="&lt;=0.1200"/>
    <s v="&lt;=0.5000"/>
    <s v=" &lt;=2.0000"/>
    <s v="&lt;=0.2500"/>
    <s v="&lt;=2.0000"/>
    <s v=" &lt;=0.1200"/>
    <s v="&lt;=1.0000"/>
    <x v="0"/>
  </r>
  <r>
    <x v="2"/>
    <x v="0"/>
    <s v="caprae"/>
    <s v="new"/>
    <x v="1"/>
    <s v="PF"/>
    <s v="R"/>
    <n v="29"/>
    <s v="&lt;=0.1200"/>
    <s v="&lt;=0.5000"/>
    <s v=" &lt;=2.0000"/>
    <s v="&lt;=0.2500"/>
    <s v="&lt;=2.0000"/>
    <s v=" &lt;=0.1200"/>
    <s v="&lt;=1.0000"/>
    <x v="0"/>
  </r>
  <r>
    <x v="2"/>
    <x v="0"/>
    <s v="caprae"/>
    <s v="NC"/>
    <x v="3"/>
    <s v="DO"/>
    <s v="L"/>
    <n v="30.1"/>
    <s v="&lt;=0.1200"/>
    <s v="&lt;=0.5000"/>
    <s v=" &lt;=2.0000"/>
    <s v="&lt;=0.2500"/>
    <s v="&lt;=2.0000"/>
    <s v=" &lt;=0.1200"/>
    <s v="&lt;=1.0000"/>
    <x v="0"/>
  </r>
  <r>
    <x v="2"/>
    <x v="0"/>
    <s v="epidermidis"/>
    <s v="NC"/>
    <x v="1"/>
    <s v="PF"/>
    <s v="L"/>
    <n v="30.2"/>
    <s v="&lt;=0.1200"/>
    <s v="&lt;=0.5000"/>
    <s v=" &lt;=2.0000"/>
    <s v="&lt;=0.2500"/>
    <s v="&lt;=2.0000"/>
    <s v=" &lt;=0.1200"/>
    <s v="&lt;=1.0000"/>
    <x v="0"/>
  </r>
  <r>
    <x v="2"/>
    <x v="2"/>
    <s v="simulans"/>
    <s v="Cure"/>
    <x v="3"/>
    <s v="DO"/>
    <s v="L"/>
    <n v="8"/>
    <s v="&lt;=0.1200"/>
    <s v="&lt;=0.5000"/>
    <s v=" &lt;=2.0000"/>
    <s v="&lt;=0.2500"/>
    <s v="&lt;=2.0000"/>
    <s v=" &lt;=0.1200"/>
    <s v="&lt;=1.0000"/>
    <x v="0"/>
  </r>
  <r>
    <x v="2"/>
    <x v="2"/>
    <s v="simulans"/>
    <s v="Cure"/>
    <x v="3"/>
    <s v="DO"/>
    <s v="L"/>
    <n v="8"/>
    <s v="&lt;=0.1200"/>
    <s v="&lt;=0.5000"/>
    <s v=" &lt;=2.0000"/>
    <s v="&lt;=0.2500"/>
    <s v="&lt;=2.0000"/>
    <s v=" &lt;=0.1200"/>
    <s v="&lt;=1.0000"/>
    <x v="0"/>
  </r>
  <r>
    <x v="2"/>
    <x v="2"/>
    <s v="simulans"/>
    <s v="NC"/>
    <x v="2"/>
    <s v="DO"/>
    <s v="R"/>
    <n v="31"/>
    <s v="&lt;=0.1200"/>
    <s v="&lt;=0.5000"/>
    <s v=" &lt;=2.0000"/>
    <s v="&lt;=0.2500"/>
    <s v="&lt;=2.0000"/>
    <s v=" &lt;=0.1200"/>
    <s v="&lt;=1.0000"/>
    <x v="0"/>
  </r>
  <r>
    <x v="2"/>
    <x v="2"/>
    <s v="epidermidis"/>
    <s v="new"/>
    <x v="1"/>
    <s v="PF"/>
    <s v="L"/>
    <n v="40"/>
    <s v="&lt;=0.1200"/>
    <s v="&lt;=0.5000"/>
    <s v=" &lt;=2.0000"/>
    <s v="&lt;=0.2500"/>
    <s v="&lt;=2.0000"/>
    <s v=" &lt;=0.1200"/>
    <s v="&lt;=1.0000"/>
    <x v="0"/>
  </r>
  <r>
    <x v="2"/>
    <x v="2"/>
    <s v="simulans"/>
    <s v="NC"/>
    <x v="0"/>
    <s v="PF"/>
    <s v="R"/>
    <n v="32.1"/>
    <s v="&lt;=0.1200"/>
    <s v="&lt;=0.5000"/>
    <s v=" &lt;=2.0000"/>
    <s v="&lt;=0.2500"/>
    <s v="&lt;=2.0000"/>
    <s v=" &lt;=0.1200"/>
    <s v="&lt;=1.0000"/>
    <x v="0"/>
  </r>
  <r>
    <x v="2"/>
    <x v="2"/>
    <s v="simulans"/>
    <s v="NC"/>
    <x v="0"/>
    <s v="PF"/>
    <s v="R"/>
    <n v="32.200000000000003"/>
    <s v="&lt;=0.1200"/>
    <s v="&lt;=0.5000"/>
    <s v=" &lt;=2.0000"/>
    <s v="&lt;=0.2500"/>
    <s v="&lt;=2.0000"/>
    <s v=" &lt;=0.1200"/>
    <s v="&lt;=1.0000"/>
    <x v="0"/>
  </r>
  <r>
    <x v="2"/>
    <x v="2"/>
    <s v="caprae"/>
    <s v="Cure"/>
    <x v="3"/>
    <s v="DO"/>
    <s v="L"/>
    <n v="9"/>
    <n v="1"/>
    <s v="&lt;=0.5000"/>
    <s v=" &lt;=2.0000"/>
    <s v="&lt;=0.2500"/>
    <s v="&lt;=2.0000"/>
    <n v="4"/>
    <s v="&lt;=1.0000"/>
    <x v="0"/>
  </r>
  <r>
    <x v="2"/>
    <x v="2"/>
    <s v="simulans"/>
    <s v="NC"/>
    <x v="1"/>
    <s v="PF"/>
    <s v="L"/>
    <n v="41"/>
    <s v="&lt;=0.1200"/>
    <s v="&lt;=0.5000"/>
    <s v=" &lt;=2.0000"/>
    <s v="&lt;=0.2500"/>
    <s v="&lt;=2.0000"/>
    <s v=" &lt;=0.1200"/>
    <s v="&lt;=1.0000"/>
    <x v="0"/>
  </r>
  <r>
    <x v="2"/>
    <x v="0"/>
    <s v="simulans"/>
    <s v="Cure"/>
    <x v="3"/>
    <s v="DO"/>
    <s v="R"/>
    <n v="72"/>
    <s v="&lt;=0.1200"/>
    <s v="&lt;=0.5000"/>
    <s v=" &lt;=2.0000"/>
    <s v="&lt;=0.2500"/>
    <s v="&lt;=2.0000"/>
    <s v=" &lt;=0.1200"/>
    <s v="&lt;=1.0000"/>
    <x v="0"/>
  </r>
  <r>
    <x v="2"/>
    <x v="0"/>
    <s v="Equorum"/>
    <s v="new"/>
    <x v="1"/>
    <s v="PF"/>
    <s v="R"/>
    <n v="73"/>
    <n v="0.5"/>
    <n v="2"/>
    <s v=" &lt;=2.0000"/>
    <s v=" &gt;4.0000"/>
    <s v="&lt;=2.0000"/>
    <n v="0.5"/>
    <s v="&lt;=1.0000"/>
    <x v="0"/>
  </r>
  <r>
    <x v="2"/>
    <x v="2"/>
    <s v="caprae"/>
    <s v="NC"/>
    <x v="2"/>
    <s v="DO"/>
    <s v="L"/>
    <n v="33"/>
    <n v="0.5"/>
    <s v="&lt;=0.5000"/>
    <s v=" &lt;=2.0000"/>
    <s v="&lt;=0.2500"/>
    <s v="&lt;=2.0000"/>
    <n v="2"/>
    <s v="&lt;=1.0000"/>
    <x v="0"/>
  </r>
  <r>
    <x v="2"/>
    <x v="2"/>
    <s v="caprae"/>
    <s v="NC"/>
    <x v="0"/>
    <s v="PF"/>
    <s v="L"/>
    <n v="34"/>
    <n v="0.5"/>
    <s v="&lt;=0.5000"/>
    <s v=" &lt;=2.0000"/>
    <s v="&lt;=0.2500"/>
    <s v="&lt;=2.0000"/>
    <n v="2"/>
    <s v="&lt;=1.0000"/>
    <x v="0"/>
  </r>
  <r>
    <x v="2"/>
    <x v="2"/>
    <s v="epidermidis"/>
    <s v="Cure"/>
    <x v="3"/>
    <s v="DO"/>
    <s v="L"/>
    <n v="10"/>
    <s v="&lt;=0.1200"/>
    <s v="&lt;=0.5000"/>
    <s v=" &lt;=2.0000"/>
    <s v="&lt;=0.2500"/>
    <s v="&lt;=2.0000"/>
    <s v=" &lt;=0.1200"/>
    <s v="&lt;=1.0000"/>
    <x v="0"/>
  </r>
  <r>
    <x v="2"/>
    <x v="2"/>
    <s v="caprae"/>
    <s v="NC"/>
    <x v="2"/>
    <s v="DO"/>
    <s v="R"/>
    <n v="11"/>
    <s v="&lt;=0.1200"/>
    <n v="1"/>
    <s v=" &lt;=2.0000"/>
    <s v="&lt;=0.2500"/>
    <s v="&lt;=2.0000"/>
    <n v="0.5"/>
    <s v="&lt;=1.0000"/>
    <x v="0"/>
  </r>
  <r>
    <x v="2"/>
    <x v="2"/>
    <s v="simulans"/>
    <s v="new"/>
    <x v="1"/>
    <s v="PF"/>
    <s v="L"/>
    <n v="42"/>
    <s v="&lt;=0.1200"/>
    <s v="&lt;=0.5000"/>
    <s v=" &lt;=2.0000"/>
    <s v="&lt;=0.2500"/>
    <s v="&lt;=2.0000"/>
    <s v=" &lt;=0.1200"/>
    <s v="&lt;=1.0000"/>
    <x v="0"/>
  </r>
  <r>
    <x v="2"/>
    <x v="2"/>
    <s v="caprae"/>
    <s v="NC"/>
    <x v="0"/>
    <s v="PF"/>
    <s v="R"/>
    <n v="35"/>
    <s v="&lt;=0.1200"/>
    <n v="4"/>
    <s v=" &lt;=2.0000"/>
    <s v="&lt;=0.2500"/>
    <s v="&lt;=2.0000"/>
    <s v=" &lt;=0.1200"/>
    <s v="&lt;=1.0000"/>
    <x v="0"/>
  </r>
  <r>
    <x v="2"/>
    <x v="2"/>
    <s v="simulans"/>
    <s v="Cure"/>
    <x v="3"/>
    <s v="DO"/>
    <s v="L"/>
    <n v="12"/>
    <s v="&lt;=0.1200"/>
    <s v="&lt;=0.5000"/>
    <s v=" &lt;=2.0000"/>
    <s v="&lt;=0.2500"/>
    <s v="&lt;=2.0000"/>
    <s v=" &lt;=0.1200"/>
    <s v="&lt;=1.0000"/>
    <x v="0"/>
  </r>
  <r>
    <x v="2"/>
    <x v="2"/>
    <s v="epidermidis"/>
    <s v="Cure"/>
    <x v="3"/>
    <s v="DO"/>
    <s v="R"/>
    <n v="13"/>
    <s v="&lt;=0.1200"/>
    <s v="&lt;=0.5000"/>
    <s v=" &lt;=2.0000"/>
    <s v="&lt;=0.2500"/>
    <s v="&lt;=2.0000"/>
    <s v=" &lt;=0.1200"/>
    <s v="&lt;=1.0000"/>
    <x v="0"/>
  </r>
  <r>
    <x v="2"/>
    <x v="2"/>
    <s v="caprae"/>
    <s v="NC"/>
    <x v="2"/>
    <s v="DO"/>
    <s v="R"/>
    <n v="13"/>
    <s v="&lt;=0.1200"/>
    <s v="&lt;=0.5000"/>
    <s v=" &lt;=2.0000"/>
    <s v="&lt;=0.2500"/>
    <s v="&lt;=2.0000"/>
    <s v=" &lt;=0.1200"/>
    <s v="&lt;=1.0000"/>
    <x v="0"/>
  </r>
  <r>
    <x v="2"/>
    <x v="2"/>
    <s v="caprae"/>
    <s v="new"/>
    <x v="1"/>
    <s v="PF"/>
    <s v="L"/>
    <n v="43"/>
    <n v="0.25"/>
    <s v="&lt;=0.5000"/>
    <s v=" &lt;=2.0000"/>
    <s v="&lt;=0.2500"/>
    <s v="&lt;=2.0000"/>
    <n v="1"/>
    <s v="&lt;=1.0000"/>
    <x v="0"/>
  </r>
  <r>
    <x v="2"/>
    <x v="2"/>
    <s v="caprae"/>
    <s v="NC"/>
    <x v="0"/>
    <s v="PF"/>
    <s v="R"/>
    <n v="36"/>
    <s v="&lt;=0.1200"/>
    <s v="&lt;=0.5000"/>
    <s v=" &lt;=2.0000"/>
    <s v="&lt;=0.2500"/>
    <s v="&lt;=2.0000"/>
    <s v=" &lt;=0.1200"/>
    <s v="&lt;=1.0000"/>
    <x v="0"/>
  </r>
  <r>
    <x v="2"/>
    <x v="0"/>
    <s v="simulans"/>
    <s v="new"/>
    <x v="1"/>
    <s v="PF"/>
    <s v="L"/>
    <n v="58"/>
    <s v="&lt;=0.1200"/>
    <s v="&lt;=0.5000"/>
    <s v=" &lt;=2.0000"/>
    <s v="&lt;=0.2500"/>
    <s v="&lt;=2.0000"/>
    <s v=" &lt;=0.1200"/>
    <s v="&lt;=1.0000"/>
    <x v="0"/>
  </r>
  <r>
    <x v="2"/>
    <x v="2"/>
    <s v="epidermidis"/>
    <s v="Cure"/>
    <x v="3"/>
    <s v="DO"/>
    <s v="R"/>
    <n v="37.200000000000003"/>
    <s v="&lt;=0.1200"/>
    <s v="&lt;=0.5000"/>
    <s v=" &lt;=2.0000"/>
    <s v="&lt;=0.2500"/>
    <s v="&lt;=2.0000"/>
    <s v=" &lt;=0.1200"/>
    <s v="&lt;=1.0000"/>
    <x v="0"/>
  </r>
  <r>
    <x v="2"/>
    <x v="2"/>
    <s v="caprae"/>
    <s v="NC"/>
    <x v="2"/>
    <s v="DO"/>
    <s v="R"/>
    <n v="37.1"/>
    <s v="&lt;=0.1200"/>
    <s v="&lt;=0.5000"/>
    <s v=" &lt;=2.0000"/>
    <s v="&lt;=0.2500"/>
    <s v="&lt;=2.0000"/>
    <s v=" &lt;=0.1200"/>
    <s v="&lt;=1.0000"/>
    <x v="0"/>
  </r>
  <r>
    <x v="2"/>
    <x v="2"/>
    <s v="caprae"/>
    <s v="NC"/>
    <x v="0"/>
    <s v="PF"/>
    <s v="R"/>
    <n v="38"/>
    <s v="&lt;=0.1200"/>
    <s v="&lt;=0.5000"/>
    <s v=" &lt;=2.0000"/>
    <s v="&lt;=0.2500"/>
    <s v="&lt;=2.0000"/>
    <s v=" &lt;=0.1200"/>
    <s v="&lt;=1.0000"/>
    <x v="0"/>
  </r>
  <r>
    <x v="2"/>
    <x v="0"/>
    <s v="simulans"/>
    <s v="NC"/>
    <x v="2"/>
    <s v="DO"/>
    <s v="L"/>
    <n v="14"/>
    <s v="&lt;=0.1200"/>
    <s v="&lt;=0.5000"/>
    <s v=" &lt;=2.0000"/>
    <s v="&lt;=0.2500"/>
    <s v="&lt;=2.0000"/>
    <s v=" &lt;=0.1200"/>
    <s v="&lt;=1.0000"/>
    <x v="0"/>
  </r>
  <r>
    <x v="2"/>
    <x v="0"/>
    <s v="simulans"/>
    <s v="NC"/>
    <x v="0"/>
    <s v="PF"/>
    <s v="L"/>
    <n v="39"/>
    <s v="&lt;=0.1200"/>
    <s v="&lt;=0.5000"/>
    <s v=" &lt;=2.0000"/>
    <s v="&lt;=0.2500"/>
    <s v="&lt;=2.0000"/>
    <s v=" &lt;=0.1200"/>
    <s v="&lt;=1.0000"/>
    <x v="0"/>
  </r>
  <r>
    <x v="2"/>
    <x v="1"/>
    <s v="caprae"/>
    <s v="new"/>
    <x v="1"/>
    <s v="PF"/>
    <s v="L"/>
    <n v="59"/>
    <s v="&lt;=0.1200"/>
    <s v="&lt;=0.5000"/>
    <s v=" &lt;=2.0000"/>
    <s v="&lt;=0.2500"/>
    <s v="&lt;=2.0000"/>
    <s v=" &lt;=0.1200"/>
    <s v="&lt;=1.0000"/>
    <x v="0"/>
  </r>
  <r>
    <x v="2"/>
    <x v="0"/>
    <s v="caprae"/>
    <s v="new"/>
    <x v="1"/>
    <s v="PF"/>
    <s v="L"/>
    <n v="40"/>
    <s v="&lt;=0.1200"/>
    <s v="&lt;=0.5000"/>
    <s v=" &lt;=2.0000"/>
    <s v="&lt;=0.2500"/>
    <s v="&lt;=2.0000"/>
    <s v=" &lt;=0.1200"/>
    <s v="&lt;=1.0000"/>
    <x v="0"/>
  </r>
  <r>
    <x v="2"/>
    <x v="0"/>
    <s v="Equorum"/>
    <s v="new"/>
    <x v="1"/>
    <s v="PF"/>
    <s v="R"/>
    <n v="53"/>
    <s v="&lt;=0.1200"/>
    <n v="2"/>
    <s v=" &lt;=2.0000"/>
    <s v="&lt;=0.2500"/>
    <s v="&lt;=2.0000"/>
    <s v=" &lt;=0.1200"/>
    <s v="&lt;=1.0000"/>
    <x v="0"/>
  </r>
  <r>
    <x v="2"/>
    <x v="1"/>
    <s v="epidermidis"/>
    <s v="NC"/>
    <x v="2"/>
    <s v="DO"/>
    <s v="L"/>
    <n v="42"/>
    <s v="&lt;=0.1200"/>
    <s v="&lt;=0.5000"/>
    <s v=" &lt;=2.0000"/>
    <s v="&lt;=0.2500"/>
    <s v="&lt;=2.0000"/>
    <s v=" &lt;=0.1200"/>
    <s v="&lt;=1.0000"/>
    <x v="0"/>
  </r>
  <r>
    <x v="2"/>
    <x v="1"/>
    <s v="epidermidis"/>
    <s v="NC"/>
    <x v="0"/>
    <s v="PF"/>
    <s v="L"/>
    <n v="43"/>
    <s v="&lt;=0.1200"/>
    <s v="&lt;=0.5000"/>
    <s v=" &lt;=2.0000"/>
    <s v="&lt;=0.2500"/>
    <s v="&lt;=2.0000"/>
    <s v=" &lt;=0.1200"/>
    <s v="&lt;=1.0000"/>
    <x v="0"/>
  </r>
  <r>
    <x v="2"/>
    <x v="1"/>
    <s v="caprae"/>
    <s v="Cure"/>
    <x v="3"/>
    <s v="DO"/>
    <s v="L"/>
    <n v="15"/>
    <s v="&lt;=0.1200"/>
    <s v="&lt;=0.5000"/>
    <s v=" &lt;=2.0000"/>
    <s v="&lt;=0.2500"/>
    <s v="&lt;=2.0000"/>
    <s v=" &lt;=0.1200"/>
    <s v="&lt;=1.0000"/>
    <x v="0"/>
  </r>
  <r>
    <x v="2"/>
    <x v="1"/>
    <s v="epidermidis"/>
    <s v="new"/>
    <x v="1"/>
    <s v="PF"/>
    <s v="L"/>
    <n v="44"/>
    <s v="&lt;=0.1200"/>
    <s v="&lt;=0.5000"/>
    <s v=" &lt;=2.0000"/>
    <s v="&lt;=0.2500"/>
    <s v="&lt;=2.0000"/>
    <s v=" &lt;=0.1200"/>
    <s v="&lt;=1.0000"/>
    <x v="0"/>
  </r>
  <r>
    <x v="2"/>
    <x v="1"/>
    <s v="caprae"/>
    <s v="new"/>
    <x v="1"/>
    <s v="PF"/>
    <s v="R"/>
    <n v="44"/>
    <s v="&lt;=0.1200"/>
    <s v="&lt;=0.5000"/>
    <s v=" &lt;=2.0000"/>
    <n v="1"/>
    <s v="&lt;=2.0000"/>
    <s v=" &lt;=0.1200"/>
    <s v="&lt;=1.0000"/>
    <x v="0"/>
  </r>
  <r>
    <x v="2"/>
    <x v="1"/>
    <s v="simulans"/>
    <s v="new"/>
    <x v="1"/>
    <s v="PF"/>
    <s v="R"/>
    <n v="60"/>
    <s v="&lt;=0.1200"/>
    <n v="1"/>
    <s v=" &lt;=2.0000"/>
    <s v="&lt;=0.2500"/>
    <s v="&lt;=2.0000"/>
    <s v=" &lt;=0.1200"/>
    <s v="&lt;=1.0000"/>
    <x v="0"/>
  </r>
  <r>
    <x v="2"/>
    <x v="0"/>
    <s v="caprae"/>
    <s v="new"/>
    <x v="1"/>
    <s v="PF"/>
    <s v="L"/>
    <n v="61"/>
    <n v="2"/>
    <s v="&lt;=0.5000"/>
    <s v=" &lt;=2.0000"/>
    <n v="0.5"/>
    <s v="&lt;=2.0000"/>
    <n v="8"/>
    <s v="&lt;=1.0000"/>
    <x v="0"/>
  </r>
  <r>
    <x v="2"/>
    <x v="2"/>
    <s v="epidermidis"/>
    <s v="NC"/>
    <x v="2"/>
    <s v="DO"/>
    <s v="L"/>
    <n v="16"/>
    <s v="&lt;=0.1200"/>
    <s v="&lt;=0.5000"/>
    <s v=" &lt;=2.0000"/>
    <s v="&lt;=0.2500"/>
    <s v="&lt;=2.0000"/>
    <s v=" &lt;=0.1200"/>
    <s v="&lt;=1.0000"/>
    <x v="0"/>
  </r>
  <r>
    <x v="2"/>
    <x v="2"/>
    <s v="epidermidis"/>
    <s v="new"/>
    <x v="1"/>
    <s v="PF"/>
    <s v="R"/>
    <n v="47"/>
    <s v="&lt;=0.1200"/>
    <s v="&lt;=0.5000"/>
    <s v=" &lt;=2.0000"/>
    <s v="&lt;=0.2500"/>
    <s v="&lt;=2.0000"/>
    <s v=" &lt;=0.1200"/>
    <s v="&lt;=1.0000"/>
    <x v="0"/>
  </r>
  <r>
    <x v="2"/>
    <x v="2"/>
    <s v="epidermidis"/>
    <s v="NC"/>
    <x v="0"/>
    <s v="PF"/>
    <s v="L"/>
    <n v="46"/>
    <s v="&lt;=0.1200"/>
    <s v="&lt;=0.5000"/>
    <s v=" &lt;=2.0000"/>
    <s v="&lt;=0.2500"/>
    <s v="&lt;=2.0000"/>
    <s v=" &lt;=0.1200"/>
    <s v="&lt;=1.0000"/>
    <x v="0"/>
  </r>
  <r>
    <x v="2"/>
    <x v="2"/>
    <s v="caprae"/>
    <s v="Cure"/>
    <x v="3"/>
    <s v="DO"/>
    <s v="L"/>
    <n v="17"/>
    <s v="&lt;=0.1200"/>
    <s v="&lt;=0.5000"/>
    <s v=" &lt;=2.0000"/>
    <s v="&lt;=0.2500"/>
    <s v="&lt;=2.0000"/>
    <s v=" &lt;=0.1200"/>
    <s v="&lt;=1.0000"/>
    <x v="0"/>
  </r>
  <r>
    <x v="2"/>
    <x v="2"/>
    <s v="simulans"/>
    <s v="new"/>
    <x v="1"/>
    <s v="PF"/>
    <s v="L"/>
    <n v="45"/>
    <s v="&lt;=0.1200"/>
    <s v="&lt;=0.5000"/>
    <s v=" &lt;=2.0000"/>
    <s v="&lt;=0.2500"/>
    <s v="&lt;=2.0000"/>
    <s v=" &lt;=0.1200"/>
    <s v="&lt;=1.0000"/>
    <x v="0"/>
  </r>
  <r>
    <x v="2"/>
    <x v="2"/>
    <s v="caprae"/>
    <s v="new"/>
    <x v="0"/>
    <s v="PF"/>
    <s v="R"/>
    <n v="48"/>
    <s v="&lt;=0.1200"/>
    <s v="&lt;=0.5000"/>
    <s v=" &lt;=2.0000"/>
    <s v="&lt;=0.2500"/>
    <s v="&lt;=2.0000"/>
    <s v=" &lt;=0.1200"/>
    <s v="&lt;=1.0000"/>
    <x v="0"/>
  </r>
  <r>
    <x v="2"/>
    <x v="2"/>
    <s v="caprae"/>
    <s v="NC"/>
    <x v="2"/>
    <s v="DO"/>
    <s v="R"/>
    <n v="18"/>
    <s v="&lt;=0.1200"/>
    <s v="&lt;=0.5000"/>
    <s v=" &lt;=2.0000"/>
    <s v="&lt;=0.2500"/>
    <s v="&lt;=2.0000"/>
    <s v=" &lt;=0.1200"/>
    <s v="&lt;=1.0000"/>
    <x v="0"/>
  </r>
  <r>
    <x v="2"/>
    <x v="2"/>
    <s v="caprae"/>
    <s v="NC"/>
    <x v="0"/>
    <s v="PF"/>
    <s v="R"/>
    <n v="49"/>
    <s v="&lt;=0.1200"/>
    <s v="&lt;=0.5000"/>
    <s v=" &lt;=2.0000"/>
    <s v="&lt;=0.2500"/>
    <s v="&lt;=2.0000"/>
    <s v=" &lt;=0.1200"/>
    <s v="&lt;=1.0000"/>
    <x v="0"/>
  </r>
  <r>
    <x v="2"/>
    <x v="2"/>
    <s v="caprae"/>
    <s v="NC"/>
    <x v="2"/>
    <s v="DO"/>
    <s v="L"/>
    <n v="50"/>
    <s v="&lt;=0.1200"/>
    <s v="&lt;=0.5000"/>
    <s v=" &lt;=2.0000"/>
    <s v="&lt;=0.2500"/>
    <s v="&lt;=2.0000"/>
    <s v=" &lt;=0.1200"/>
    <s v="&lt;=1.0000"/>
    <x v="0"/>
  </r>
  <r>
    <x v="2"/>
    <x v="2"/>
    <s v="caprae"/>
    <s v="new"/>
    <x v="1"/>
    <s v="PF"/>
    <s v="R"/>
    <n v="52.1"/>
    <s v="&lt;=0.1200"/>
    <n v="1"/>
    <s v=" &lt;=2.0000"/>
    <s v=" &gt;4.0000"/>
    <s v="&lt;=2.0000"/>
    <s v=" &lt;=0.1200"/>
    <s v="&lt;=1.0000"/>
    <x v="2"/>
  </r>
  <r>
    <x v="2"/>
    <x v="2"/>
    <s v="cohnii"/>
    <s v="new"/>
    <x v="1"/>
    <s v="PF"/>
    <s v="R"/>
    <n v="52.2"/>
    <s v="&lt;=0.1200"/>
    <n v="1"/>
    <s v=" &lt;=2.0000"/>
    <s v=" &gt;4.0000"/>
    <s v="&lt;=2.0000"/>
    <s v=" &lt;=0.1200"/>
    <s v="&lt;=1.0000"/>
    <x v="2"/>
  </r>
  <r>
    <x v="2"/>
    <x v="2"/>
    <s v="caprae"/>
    <s v="NC"/>
    <x v="0"/>
    <s v="PF"/>
    <s v="L"/>
    <n v="51"/>
    <s v="&lt;=0.1200"/>
    <s v="&lt;=0.5000"/>
    <s v=" &lt;=2.0000"/>
    <s v="&lt;=0.2500"/>
    <s v="&lt;=2.0000"/>
    <s v=" &lt;=0.1200"/>
    <s v="&lt;=1.0000"/>
    <x v="0"/>
  </r>
  <r>
    <x v="2"/>
    <x v="0"/>
    <s v="Hyicus"/>
    <s v="NC"/>
    <x v="2"/>
    <s v="DO"/>
    <s v="R"/>
    <n v="19"/>
    <s v="&lt;=0.1200"/>
    <n v="1"/>
    <s v=" &lt;=2.0000"/>
    <s v="&lt;=0.2500"/>
    <s v="&lt;=2.0000"/>
    <s v=" &lt;=0.1200"/>
    <s v="&lt;=1.0000"/>
    <x v="0"/>
  </r>
  <r>
    <x v="2"/>
    <x v="0"/>
    <s v="Hyicus"/>
    <s v="NC"/>
    <x v="0"/>
    <s v="PF"/>
    <s v="R"/>
    <n v="46"/>
    <s v="&lt;=0.1200"/>
    <n v="1"/>
    <s v=" &lt;=2.0000"/>
    <s v="&lt;=0.2500"/>
    <s v="&lt;=2.0000"/>
    <s v=" &lt;=0.1200"/>
    <s v="&lt;=1.0000"/>
    <x v="0"/>
  </r>
  <r>
    <x v="2"/>
    <x v="0"/>
    <s v="caprae"/>
    <s v="new"/>
    <x v="1"/>
    <s v="PF"/>
    <s v="L"/>
    <n v="62"/>
    <s v="&lt;=0.1200"/>
    <s v="&lt;=0.5000"/>
    <s v=" &lt;=2.0000"/>
    <s v="&lt;=0.2500"/>
    <s v="&lt;=2.0000"/>
    <s v=" &lt;=0.1200"/>
    <s v="&lt;=1.0000"/>
    <x v="0"/>
  </r>
  <r>
    <x v="2"/>
    <x v="1"/>
    <s v="Equorum"/>
    <s v="new"/>
    <x v="1"/>
    <s v="PF"/>
    <s v="R"/>
    <n v="54"/>
    <s v="&lt;=0.1200"/>
    <n v="2"/>
    <s v=" &lt;=2.0000"/>
    <n v="4"/>
    <s v="&lt;=2.0000"/>
    <s v=" &lt;=0.1200"/>
    <s v="&lt;=1.0000"/>
    <x v="0"/>
  </r>
  <r>
    <x v="2"/>
    <x v="2"/>
    <s v="caprae"/>
    <s v="Cure"/>
    <x v="3"/>
    <s v="DO"/>
    <s v="L"/>
    <n v="55.1"/>
    <n v="0.25"/>
    <s v="&lt;=0.5000"/>
    <s v=" &lt;=2.0000"/>
    <n v="0.5"/>
    <s v="&lt;=2.0000"/>
    <n v="0.5"/>
    <s v="&lt;=1.0000"/>
    <x v="0"/>
  </r>
  <r>
    <x v="2"/>
    <x v="2"/>
    <s v="caprae"/>
    <s v="Cure"/>
    <x v="3"/>
    <s v="DO"/>
    <s v="L"/>
    <n v="55.2"/>
    <n v="0.25"/>
    <s v="&lt;=0.5000"/>
    <s v=" &lt;=2.0000"/>
    <n v="0.5"/>
    <s v="&lt;=2.0000"/>
    <n v="0.5"/>
    <s v="&lt;=1.0000"/>
    <x v="0"/>
  </r>
  <r>
    <x v="2"/>
    <x v="2"/>
    <s v="epidermidis"/>
    <s v="new"/>
    <x v="1"/>
    <s v="PF"/>
    <s v="L"/>
    <n v="56"/>
    <s v="&lt;=0.1200"/>
    <s v="&lt;=0.5000"/>
    <s v=" &lt;=2.0000"/>
    <s v="&lt;=0.2500"/>
    <s v="&lt;=2.0000"/>
    <s v=" &lt;=0.1200"/>
    <s v="&lt;=1.0000"/>
    <x v="0"/>
  </r>
  <r>
    <x v="2"/>
    <x v="2"/>
    <s v="caprae"/>
    <s v="new"/>
    <x v="1"/>
    <s v="PF"/>
    <s v="R"/>
    <n v="63"/>
    <n v="0.25"/>
    <s v="&lt;=0.5000"/>
    <s v=" &lt;=2.0000"/>
    <n v="0.5"/>
    <s v="&lt;=2.0000"/>
    <n v="2"/>
    <s v="&lt;=1.0000"/>
    <x v="0"/>
  </r>
  <r>
    <x v="2"/>
    <x v="1"/>
    <s v="epidermidis"/>
    <s v="new"/>
    <x v="1"/>
    <s v="PF"/>
    <s v="L"/>
    <n v="57"/>
    <s v="&lt;=0.1200"/>
    <s v="&lt;=0.5000"/>
    <s v=" &lt;=2.0000"/>
    <s v="&lt;=0.2500"/>
    <s v="&lt;=2.0000"/>
    <s v=" &lt;=0.1200"/>
    <s v="&lt;=1.0000"/>
    <x v="0"/>
  </r>
  <r>
    <x v="2"/>
    <x v="1"/>
    <s v="Equorum"/>
    <s v="new"/>
    <x v="1"/>
    <s v="PF"/>
    <s v="R"/>
    <n v="58"/>
    <s v="&lt;=0.1200"/>
    <s v="&lt;=0.5000"/>
    <s v=" &lt;=2.0000"/>
    <s v=" &gt;4.0000"/>
    <s v="&lt;=2.0000"/>
    <s v=" &lt;=0.1200"/>
    <s v="&lt;=1.0000"/>
    <x v="0"/>
  </r>
  <r>
    <x v="2"/>
    <x v="2"/>
    <s v="chromogenes"/>
    <s v="NC"/>
    <x v="2"/>
    <s v="DO"/>
    <s v="R"/>
    <n v="20"/>
    <s v="&lt;=0.1200"/>
    <s v="&lt;=0.5000"/>
    <s v=" &lt;=2.0000"/>
    <s v=" &gt;4.0000"/>
    <s v="&lt;=2.0000"/>
    <s v=" &lt;=0.1200"/>
    <s v="&lt;=1.0000"/>
    <x v="0"/>
  </r>
  <r>
    <x v="2"/>
    <x v="2"/>
    <s v="chromogenes"/>
    <s v="NC"/>
    <x v="0"/>
    <s v="PF"/>
    <s v="R"/>
    <n v="47"/>
    <s v="&lt;=0.1200"/>
    <s v="&lt;=0.5000"/>
    <s v=" &lt;=2.0000"/>
    <s v=" &gt;4.0000"/>
    <s v="&lt;=2.0000"/>
    <s v=" &lt;=0.1200"/>
    <s v="&lt;=1.0000"/>
    <x v="0"/>
  </r>
  <r>
    <x v="2"/>
    <x v="2"/>
    <s v="caprae"/>
    <s v="new"/>
    <x v="1"/>
    <s v="PF"/>
    <s v="L"/>
    <n v="60"/>
    <n v="0.5"/>
    <n v="2"/>
    <s v=" &lt;=2.0000"/>
    <n v="0.5"/>
    <s v="&lt;=2.0000"/>
    <n v="0.5"/>
    <s v="&lt;=1.0000"/>
    <x v="0"/>
  </r>
  <r>
    <x v="2"/>
    <x v="2"/>
    <s v="caprae"/>
    <s v="NC"/>
    <x v="2"/>
    <s v="DO"/>
    <s v="L"/>
    <n v="21"/>
    <s v="&lt;=0.1200"/>
    <s v="&lt;=0.5000"/>
    <s v=" &lt;=2.0000"/>
    <s v="&lt;=0.2500"/>
    <s v="&lt;=2.0000"/>
    <s v=" &lt;=0.1200"/>
    <s v="&lt;=1.0000"/>
    <x v="0"/>
  </r>
  <r>
    <x v="2"/>
    <x v="2"/>
    <s v="caprae"/>
    <s v="NC"/>
    <x v="0"/>
    <s v="PF"/>
    <s v="L"/>
    <n v="48"/>
    <s v="&lt;=0.1200"/>
    <s v="&lt;=0.5000"/>
    <s v=" &lt;=2.0000"/>
    <s v="&lt;=0.2500"/>
    <s v="&lt;=2.0000"/>
    <s v=" &lt;=0.1200"/>
    <s v="&lt;=1.0000"/>
    <x v="0"/>
  </r>
  <r>
    <x v="3"/>
    <x v="3"/>
    <m/>
    <m/>
    <x v="4"/>
    <m/>
    <m/>
    <m/>
    <m/>
    <m/>
    <m/>
    <m/>
    <m/>
    <m/>
    <m/>
    <x v="5"/>
  </r>
  <r>
    <x v="3"/>
    <x v="3"/>
    <m/>
    <m/>
    <x v="4"/>
    <m/>
    <m/>
    <m/>
    <m/>
    <m/>
    <m/>
    <m/>
    <m/>
    <m/>
    <m/>
    <x v="5"/>
  </r>
  <r>
    <x v="3"/>
    <x v="3"/>
    <m/>
    <m/>
    <x v="4"/>
    <m/>
    <m/>
    <m/>
    <m/>
    <m/>
    <m/>
    <m/>
    <m/>
    <m/>
    <m/>
    <x v="5"/>
  </r>
  <r>
    <x v="3"/>
    <x v="3"/>
    <m/>
    <m/>
    <x v="4"/>
    <m/>
    <m/>
    <m/>
    <m/>
    <m/>
    <m/>
    <m/>
    <m/>
    <m/>
    <m/>
    <x v="5"/>
  </r>
  <r>
    <x v="3"/>
    <x v="3"/>
    <m/>
    <m/>
    <x v="4"/>
    <m/>
    <m/>
    <m/>
    <m/>
    <m/>
    <m/>
    <m/>
    <m/>
    <m/>
    <m/>
    <x v="5"/>
  </r>
  <r>
    <x v="3"/>
    <x v="3"/>
    <m/>
    <m/>
    <x v="4"/>
    <m/>
    <m/>
    <m/>
    <m/>
    <m/>
    <m/>
    <m/>
    <m/>
    <m/>
    <m/>
    <x v="5"/>
  </r>
</pivotCacheRecords>
</file>

<file path=xl/pivotCache/pivotCacheRecords2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3">
  <r>
    <x v="0"/>
    <x v="0"/>
    <s v="epidermidis"/>
    <s v="NC"/>
    <x v="0"/>
    <s v="PF"/>
    <s v="L"/>
    <n v="47"/>
    <n v="0.25"/>
    <s v="&lt;=0.5000"/>
    <s v=" &lt;=2.0000"/>
    <s v="&lt;=0.2500"/>
    <s v="&lt;=2.0000"/>
    <n v="0.25"/>
    <s v="&lt;=1.0000"/>
    <s v="&lt;=0.5000"/>
    <x v="0"/>
  </r>
  <r>
    <x v="1"/>
    <x v="0"/>
    <s v="simulans"/>
    <s v="new"/>
    <x v="1"/>
    <s v="PF"/>
    <s v="L"/>
    <n v="64"/>
    <s v="&lt;=0.1200"/>
    <n v="1"/>
    <s v=" &lt;=2.0000"/>
    <s v="&lt;=0.2500"/>
    <s v="&lt;=2.0000"/>
    <s v=" &lt;=0.1200"/>
    <s v="&lt;=1.0000"/>
    <s v="&lt;=0.5000"/>
    <x v="0"/>
  </r>
  <r>
    <x v="1"/>
    <x v="1"/>
    <s v="caprae"/>
    <s v="new"/>
    <x v="1"/>
    <s v="PF"/>
    <s v="L"/>
    <n v="61.1"/>
    <s v="&lt;=0.1200"/>
    <s v="&lt;=0.5000"/>
    <s v=" &lt;=2.0000"/>
    <s v="&lt;=0.2500"/>
    <s v="&lt;=2.0000"/>
    <s v=" &lt;=0.1200"/>
    <s v="&lt;=1.0000"/>
    <s v="&lt;=0.5000"/>
    <x v="1"/>
  </r>
  <r>
    <x v="1"/>
    <x v="1"/>
    <s v="auricularis"/>
    <s v="new"/>
    <x v="1"/>
    <s v="PF"/>
    <s v="L"/>
    <n v="61.2"/>
    <s v="&lt;=0.1200"/>
    <s v="&lt;=0.5000"/>
    <s v=" &lt;=2.0000"/>
    <s v="&lt;=0.2500"/>
    <s v="&lt;=2.0000"/>
    <s v=" &lt;=0.1200"/>
    <s v="&lt;=1.0000"/>
    <s v="&lt;=0.5000"/>
    <x v="1"/>
  </r>
  <r>
    <x v="1"/>
    <x v="1"/>
    <s v="rostri"/>
    <s v="new"/>
    <x v="1"/>
    <s v="PF"/>
    <s v="R"/>
    <n v="63"/>
    <s v="&lt;=0.1200"/>
    <s v="&lt;=0.5000"/>
    <s v=" &lt;=2.0000"/>
    <n v="1"/>
    <s v="&lt;=2.0000"/>
    <s v=" &lt;=0.1200"/>
    <s v="&lt;=1.0000"/>
    <s v="&lt;=0.5000"/>
    <x v="1"/>
  </r>
  <r>
    <x v="1"/>
    <x v="2"/>
    <s v="chromogenes"/>
    <s v="new"/>
    <x v="1"/>
    <s v="PF"/>
    <s v="L"/>
    <n v="64.099999999999994"/>
    <n v="0.5"/>
    <s v="&lt;=0.5000"/>
    <s v=" &lt;=2.0000"/>
    <n v="0.5"/>
    <s v="&lt;=2.0000"/>
    <n v="0.5"/>
    <s v="&lt;=1.0000"/>
    <s v="&lt;=0.5000"/>
    <x v="1"/>
  </r>
  <r>
    <x v="1"/>
    <x v="2"/>
    <s v="auricularis"/>
    <s v="new"/>
    <x v="1"/>
    <s v="PF"/>
    <s v="L"/>
    <n v="64.2"/>
    <n v="0.5"/>
    <s v="&lt;=0.5000"/>
    <s v=" &lt;=2.0000"/>
    <n v="0.5"/>
    <s v="&lt;=2.0000"/>
    <n v="0.5"/>
    <s v="&lt;=1.0000"/>
    <s v="&lt;=0.5000"/>
    <x v="1"/>
  </r>
  <r>
    <x v="1"/>
    <x v="2"/>
    <s v="simulans"/>
    <s v="new"/>
    <x v="1"/>
    <s v="PF"/>
    <s v="L"/>
    <n v="65"/>
    <s v="&lt;=0.1200"/>
    <n v="1"/>
    <s v=" &lt;=2.0000"/>
    <s v="&lt;=0.2500"/>
    <s v="&lt;=2.0000"/>
    <s v=" &lt;=0.1200"/>
    <s v="&lt;=1.0000"/>
    <s v="&lt;=0.5000"/>
    <x v="0"/>
  </r>
  <r>
    <x v="1"/>
    <x v="0"/>
    <s v="simulans"/>
    <s v="new"/>
    <x v="1"/>
    <s v="PF"/>
    <s v="L"/>
    <n v="66"/>
    <s v="&lt;=0.1200"/>
    <n v="1"/>
    <s v=" &lt;=2.0000"/>
    <s v="&lt;=0.2500"/>
    <s v="&lt;=2.0000"/>
    <s v=" &lt;=0.1200"/>
    <s v="&lt;=1.0000"/>
    <s v="&lt;=0.5000"/>
    <x v="1"/>
  </r>
  <r>
    <x v="1"/>
    <x v="0"/>
    <s v="Lugdenensis"/>
    <s v="new"/>
    <x v="1"/>
    <s v="PF"/>
    <s v="L"/>
    <n v="66"/>
    <s v="&lt;=0.1200"/>
    <s v="&lt;=0.5000"/>
    <s v=" &lt;=2.0000"/>
    <s v="&lt;=0.2500"/>
    <s v="&lt;=2.0000"/>
    <s v=" &lt;=0.1200"/>
    <s v="&lt;=1.0000"/>
    <s v="&lt;=0.5000"/>
    <x v="0"/>
  </r>
  <r>
    <x v="1"/>
    <x v="0"/>
    <s v="caprae"/>
    <s v="new"/>
    <x v="1"/>
    <s v="PF"/>
    <s v="L"/>
    <n v="67"/>
    <s v="&lt;=0.1200"/>
    <n v="1"/>
    <s v=" &lt;=2.0000"/>
    <s v="&lt;=0.2500"/>
    <s v="&lt;=2.0000"/>
    <s v=" &lt;=0.1200"/>
    <s v="&lt;=1.0000"/>
    <s v="&lt;=0.5000"/>
    <x v="1"/>
  </r>
  <r>
    <x v="1"/>
    <x v="0"/>
    <s v="caprae"/>
    <s v="new"/>
    <x v="1"/>
    <s v="PF"/>
    <s v="R"/>
    <n v="68.099999999999994"/>
    <s v="&lt;=0.1200"/>
    <n v="1"/>
    <s v=" &lt;=2.0000"/>
    <s v="&lt;=0.2500"/>
    <s v="&lt;=2.0000"/>
    <s v=" &lt;=0.1200"/>
    <s v="&lt;=1.0000"/>
    <s v="&lt;=0.5000"/>
    <x v="1"/>
  </r>
  <r>
    <x v="1"/>
    <x v="0"/>
    <s v="auricularis"/>
    <s v="new"/>
    <x v="1"/>
    <s v="PF"/>
    <s v="R"/>
    <n v="68.2"/>
    <s v="&lt;=0.1200"/>
    <n v="1"/>
    <s v=" &lt;=2.0000"/>
    <s v="&lt;=0.2500"/>
    <s v="&lt;=2.0000"/>
    <s v=" &lt;=0.1200"/>
    <s v="&lt;=1.0000"/>
    <s v="&lt;=0.5000"/>
    <x v="1"/>
  </r>
  <r>
    <x v="1"/>
    <x v="1"/>
    <s v="caprae"/>
    <s v="NC"/>
    <x v="2"/>
    <s v="DO"/>
    <s v="L"/>
    <n v="22"/>
    <s v="&lt;=0.1200"/>
    <s v="&lt;=0.5000"/>
    <s v=" &lt;=2.0000"/>
    <s v="&lt;=0.2500"/>
    <s v="&lt;=2.0000"/>
    <s v=" &lt;=0.1200"/>
    <s v="&lt;=1.0000"/>
    <s v="&lt;=0.5000"/>
    <x v="0"/>
  </r>
  <r>
    <x v="1"/>
    <x v="1"/>
    <s v="caprae"/>
    <s v="NC"/>
    <x v="0"/>
    <s v="PF"/>
    <s v="L"/>
    <n v="69"/>
    <s v="&lt;=0.1200"/>
    <s v="&lt;=0.5000"/>
    <s v=" &lt;=2.0000"/>
    <s v="&lt;=0.2500"/>
    <s v="&lt;=2.0000"/>
    <s v=" &lt;=0.1200"/>
    <s v="&lt;=1.0000"/>
    <s v="&lt;=0.5000"/>
    <x v="1"/>
  </r>
  <r>
    <x v="1"/>
    <x v="0"/>
    <s v="Equorum"/>
    <s v="Cure"/>
    <x v="3"/>
    <s v="DO"/>
    <s v="L"/>
    <n v="23"/>
    <s v="&lt;=0.1200"/>
    <s v="&lt;=0.5000"/>
    <s v=" &lt;=2.0000"/>
    <s v=" &gt;4.0000"/>
    <s v="&lt;=2.0000"/>
    <s v=" &lt;=0.1200"/>
    <s v="&lt;=1.0000"/>
    <s v="&lt;=0.5000"/>
    <x v="1"/>
  </r>
  <r>
    <x v="1"/>
    <x v="0"/>
    <s v="Lugdenensis"/>
    <s v="new"/>
    <x v="1"/>
    <s v="PF"/>
    <s v="L"/>
    <n v="49"/>
    <s v="&lt;=0.1200"/>
    <s v="&lt;=0.5000"/>
    <s v=" &lt;=2.0000"/>
    <s v="&lt;=0.2500"/>
    <s v="&lt;=2.0000"/>
    <s v=" &lt;=0.1200"/>
    <s v="&lt;=1.0000"/>
    <s v="&lt;=0.5000"/>
    <x v="0"/>
  </r>
  <r>
    <x v="1"/>
    <x v="0"/>
    <s v="simulans"/>
    <s v="new"/>
    <x v="1"/>
    <s v="PF"/>
    <s v="R"/>
    <n v="71"/>
    <s v="&lt;=0.1200"/>
    <s v="&lt;=0.5000"/>
    <s v=" &lt;=2.0000"/>
    <s v="&lt;=0.2500"/>
    <s v="&lt;=2.0000"/>
    <s v=" &lt;=0.1200"/>
    <s v="&lt;=1.0000"/>
    <s v="&lt;=0.5000"/>
    <x v="0"/>
  </r>
  <r>
    <x v="1"/>
    <x v="1"/>
    <s v="caprae"/>
    <s v="new"/>
    <x v="1"/>
    <s v="PF"/>
    <s v="R"/>
    <n v="67"/>
    <s v="&lt;=0.1200"/>
    <s v="&lt;=0.5000"/>
    <s v=" &lt;=2.0000"/>
    <s v="&lt;=0.2500"/>
    <s v="&lt;=2.0000"/>
    <s v=" &lt;=0.1200"/>
    <s v="&lt;=1.0000"/>
    <s v="&lt;=0.5000"/>
    <x v="0"/>
  </r>
  <r>
    <x v="1"/>
    <x v="1"/>
    <s v="simulans"/>
    <s v="new"/>
    <x v="1"/>
    <s v="PF"/>
    <s v="R"/>
    <n v="73"/>
    <s v="&lt;=0.1200"/>
    <s v="&lt;=0.5000"/>
    <s v=" &lt;=2.0000"/>
    <s v="&lt;=0.2500"/>
    <s v="&lt;=2.0000"/>
    <n v="0.25"/>
    <s v="&lt;=1.0000"/>
    <s v="&lt;=0.5000"/>
    <x v="0"/>
  </r>
  <r>
    <x v="1"/>
    <x v="2"/>
    <s v="caprae"/>
    <s v="new"/>
    <x v="1"/>
    <s v="PF"/>
    <s v="R"/>
    <n v="74"/>
    <s v="&lt;=0.1200"/>
    <s v="&lt;=0.5000"/>
    <s v=" &lt;=2.0000"/>
    <s v="&lt;=0.2500"/>
    <s v="&lt;=2.0000"/>
    <s v=" &lt;=0.1200"/>
    <s v="&lt;=1.0000"/>
    <s v="&lt;=0.5000"/>
    <x v="1"/>
  </r>
  <r>
    <x v="1"/>
    <x v="2"/>
    <s v="xylosus"/>
    <s v="new"/>
    <x v="1"/>
    <s v="PF"/>
    <s v="L"/>
    <n v="75"/>
    <s v="&lt;=0.1200"/>
    <s v="&lt;=0.5000"/>
    <s v=" &lt;=2.0000"/>
    <s v=" &gt;4.0000"/>
    <s v="&lt;=2.0000"/>
    <s v=" &lt;=0.1200"/>
    <s v="&lt;=1.0000"/>
    <s v="&lt;=0.5000"/>
    <x v="1"/>
  </r>
  <r>
    <x v="1"/>
    <x v="2"/>
    <s v="ureilyticus"/>
    <s v="new"/>
    <x v="1"/>
    <s v="PF"/>
    <s v="R"/>
    <n v="76"/>
    <s v="&lt;=0.1200"/>
    <n v="2"/>
    <s v=" &lt;=2.0000"/>
    <s v="&lt;=0.2500"/>
    <s v="&lt;=2.0000"/>
    <s v=" &lt;=0.1200"/>
    <s v="&lt;=1.0000"/>
    <s v="&lt;=0.5000"/>
    <x v="1"/>
  </r>
  <r>
    <x v="1"/>
    <x v="1"/>
    <s v="hominis"/>
    <s v="new"/>
    <x v="1"/>
    <s v="PF"/>
    <s v="L"/>
    <n v="77"/>
    <n v="0.5"/>
    <n v="1"/>
    <s v=" &lt;=2.0000"/>
    <s v="&lt;=0.2500"/>
    <s v="&lt;=2.0000"/>
    <n v="0.25"/>
    <s v="&lt;=1.0000"/>
    <s v="&lt;=0.5000"/>
    <x v="0"/>
  </r>
  <r>
    <x v="1"/>
    <x v="1"/>
    <s v="warneri"/>
    <s v="new"/>
    <x v="1"/>
    <s v="PF"/>
    <s v="R"/>
    <n v="78"/>
    <s v="&lt;=0.1200"/>
    <s v="&lt;=0.5000"/>
    <s v=" &lt;=2.0000"/>
    <s v="&lt;=0.2500"/>
    <s v="&lt;=2.0000"/>
    <s v=" &lt;=0.1200"/>
    <s v="&lt;=1.0000"/>
    <s v="&lt;=0.5000"/>
    <x v="1"/>
  </r>
  <r>
    <x v="1"/>
    <x v="0"/>
    <s v="Lugdenensis"/>
    <s v="Cure"/>
    <x v="3"/>
    <s v="DO"/>
    <s v="L"/>
    <n v="24"/>
    <s v="&lt;=0.1200"/>
    <s v="&lt;=0.5000"/>
    <s v=" &lt;=2.0000"/>
    <s v="&lt;=0.2500"/>
    <s v="&lt;=2.0000"/>
    <s v=" &lt;=0.1200"/>
    <s v="&lt;=1.0000"/>
    <s v="&lt;=0.5000"/>
    <x v="0"/>
  </r>
  <r>
    <x v="1"/>
    <x v="0"/>
    <s v="epidermidis"/>
    <s v="new"/>
    <x v="1"/>
    <s v="PF"/>
    <s v="L"/>
    <n v="79"/>
    <s v="&lt;=0.1200"/>
    <s v="&lt;=0.5000"/>
    <s v=" &lt;=2.0000"/>
    <s v="&lt;=0.2500"/>
    <s v="&lt;=2.0000"/>
    <s v=" &lt;=0.1200"/>
    <s v="&lt;=1.0000"/>
    <s v="&lt;=0.5000"/>
    <x v="1"/>
  </r>
  <r>
    <x v="1"/>
    <x v="0"/>
    <s v="caprae"/>
    <s v="new"/>
    <x v="1"/>
    <s v="PF"/>
    <s v="R"/>
    <n v="80.099999999999994"/>
    <s v="&lt;=0.1200"/>
    <s v="&lt;=0.5000"/>
    <s v=" &lt;=2.0000"/>
    <s v="&lt;=0.2500"/>
    <s v="&lt;=2.0000"/>
    <s v=" &lt;=0.1200"/>
    <s v="&lt;=1.0000"/>
    <s v="&lt;=0.5000"/>
    <x v="1"/>
  </r>
  <r>
    <x v="1"/>
    <x v="0"/>
    <s v="chromogenes"/>
    <s v="new"/>
    <x v="1"/>
    <s v="PF"/>
    <s v="R"/>
    <n v="80.2"/>
    <s v="&lt;=0.1200"/>
    <s v="&lt;=0.5000"/>
    <s v=" &lt;=2.0000"/>
    <s v="&lt;=0.2500"/>
    <s v="&lt;=2.0000"/>
    <s v=" &lt;=0.1200"/>
    <s v="&lt;=1.0000"/>
    <s v="&lt;=0.5000"/>
    <x v="1"/>
  </r>
  <r>
    <x v="1"/>
    <x v="0"/>
    <s v="epidermidis"/>
    <s v="Cure"/>
    <x v="3"/>
    <s v="DO"/>
    <s v="R"/>
    <n v="25"/>
    <s v="&lt;=0.1200"/>
    <n v="1"/>
    <s v=" &lt;=2.0000"/>
    <s v="&lt;=0.2500"/>
    <s v="&lt;=2.0000"/>
    <s v=" &lt;=0.1200"/>
    <s v="&lt;=1.0000"/>
    <s v="&lt;=0.5000"/>
    <x v="0"/>
  </r>
  <r>
    <x v="1"/>
    <x v="0"/>
    <s v="simulans"/>
    <s v="new"/>
    <x v="1"/>
    <s v="PF"/>
    <s v="R"/>
    <n v="50"/>
    <s v="&lt;=0.1200"/>
    <n v="1"/>
    <s v=" &lt;=2.0000"/>
    <s v="&lt;=0.2500"/>
    <s v="&lt;=2.0000"/>
    <s v=" &lt;=0.1200"/>
    <s v="&lt;=1.0000"/>
    <s v="&lt;=0.5000"/>
    <x v="0"/>
  </r>
  <r>
    <x v="1"/>
    <x v="0"/>
    <s v="chromogenes"/>
    <s v="new"/>
    <x v="1"/>
    <s v="PF"/>
    <s v="R"/>
    <n v="81"/>
    <s v="&lt;=0.1200"/>
    <n v="1"/>
    <s v=" &lt;=2.0000"/>
    <s v="&lt;=0.2500"/>
    <s v="&lt;=2.0000"/>
    <s v=" &lt;=0.1200"/>
    <s v="&lt;=1.0000"/>
    <s v="&lt;=0.5000"/>
    <x v="2"/>
  </r>
  <r>
    <x v="1"/>
    <x v="1"/>
    <s v="simulans"/>
    <s v="NC"/>
    <x v="2"/>
    <s v="DO"/>
    <s v="L"/>
    <n v="26"/>
    <s v="&lt;=0.1200"/>
    <s v="&lt;=0.5000"/>
    <s v=" &lt;=2.0000"/>
    <s v="&lt;=0.2500"/>
    <s v="&lt;=2.0000"/>
    <s v=" &lt;=0.1200"/>
    <s v="&lt;=1.0000"/>
    <s v="&lt;=0.5000"/>
    <x v="0"/>
  </r>
  <r>
    <x v="1"/>
    <x v="1"/>
    <s v="simulans"/>
    <s v="NC"/>
    <x v="2"/>
    <s v="DO"/>
    <s v="R"/>
    <n v="27"/>
    <s v="&lt;=0.1200"/>
    <s v="&lt;=0.5000"/>
    <s v=" &lt;=2.0000"/>
    <s v="&lt;=0.2500"/>
    <s v="&lt;=2.0000"/>
    <s v=" &lt;=0.1200"/>
    <s v="&lt;=1.0000"/>
    <s v="&lt;=0.5000"/>
    <x v="0"/>
  </r>
  <r>
    <x v="1"/>
    <x v="1"/>
    <s v="simulans"/>
    <s v="NC"/>
    <x v="0"/>
    <s v="PF"/>
    <s v="L"/>
    <n v="51"/>
    <s v="&lt;=0.1200"/>
    <s v="&lt;=0.5000"/>
    <s v=" &lt;=2.0000"/>
    <s v="&lt;=0.2500"/>
    <s v="&lt;=2.0000"/>
    <s v=" &lt;=0.1200"/>
    <s v="&lt;=1.0000"/>
    <s v="&lt;=0.5000"/>
    <x v="0"/>
  </r>
  <r>
    <x v="1"/>
    <x v="1"/>
    <s v="simulans"/>
    <s v="NC"/>
    <x v="0"/>
    <s v="PF"/>
    <s v="R"/>
    <n v="82"/>
    <s v="&lt;=0.1200"/>
    <n v="1"/>
    <s v=" &lt;=2.0000"/>
    <s v="&lt;=0.2500"/>
    <s v="&lt;=2.0000"/>
    <s v=" &lt;=0.1200"/>
    <s v="&lt;=1.0000"/>
    <s v="&lt;=0.5000"/>
    <x v="1"/>
  </r>
  <r>
    <x v="1"/>
    <x v="2"/>
    <s v="simulans"/>
    <s v="NC"/>
    <x v="3"/>
    <s v="DO"/>
    <s v="L"/>
    <n v="28"/>
    <s v="&lt;=0.1200"/>
    <n v="1"/>
    <s v=" &lt;=2.0000"/>
    <s v="&lt;=0.2500"/>
    <s v="&lt;=2.0000"/>
    <s v=" &lt;=0.1200"/>
    <s v="&lt;=1.0000"/>
    <s v="&lt;=0.5000"/>
    <x v="0"/>
  </r>
  <r>
    <x v="1"/>
    <x v="2"/>
    <s v="Lugdenensis"/>
    <s v="NC"/>
    <x v="2"/>
    <s v="DO"/>
    <s v="R"/>
    <n v="29"/>
    <s v="&lt;=0.1200"/>
    <n v="1"/>
    <s v=" &lt;=2.0000"/>
    <s v="&lt;=0.2500"/>
    <s v="&lt;=2.0000"/>
    <s v=" &lt;=0.1200"/>
    <s v="&lt;=1.0000"/>
    <s v="&lt;=0.5000"/>
    <x v="0"/>
  </r>
  <r>
    <x v="1"/>
    <x v="2"/>
    <s v="Lugdenensis"/>
    <s v="NC"/>
    <x v="1"/>
    <s v="PF"/>
    <s v="L"/>
    <n v="83"/>
    <s v="&lt;=0.1200"/>
    <n v="1"/>
    <s v=" &lt;=2.0000"/>
    <s v="&lt;=0.2500"/>
    <s v="&lt;=2.0000"/>
    <s v=" &lt;=0.1200"/>
    <s v="&lt;=1.0000"/>
    <s v="&lt;=0.5000"/>
    <x v="3"/>
  </r>
  <r>
    <x v="1"/>
    <x v="2"/>
    <s v="Lugdenensis"/>
    <s v="NC"/>
    <x v="0"/>
    <s v="PF"/>
    <s v="R"/>
    <n v="84"/>
    <s v="&lt;=0.1200"/>
    <n v="1"/>
    <s v=" &lt;=2.0000"/>
    <s v="&lt;=0.2500"/>
    <s v="&lt;=2.0000"/>
    <s v=" &lt;=0.1200"/>
    <s v="&lt;=1.0000"/>
    <s v="&lt;=0.5000"/>
    <x v="4"/>
  </r>
  <r>
    <x v="1"/>
    <x v="1"/>
    <s v="petrasi"/>
    <s v="new"/>
    <x v="1"/>
    <s v="PF"/>
    <s v="L"/>
    <n v="68"/>
    <s v="&lt;=0.1200"/>
    <n v="1"/>
    <s v=" &lt;=2.0000"/>
    <s v="&lt;=0.2500"/>
    <s v="&lt;=2.0000"/>
    <s v=" &lt;=0.1200"/>
    <s v="&lt;=1.0000"/>
    <s v="&lt;=0.5000"/>
    <x v="0"/>
  </r>
  <r>
    <x v="1"/>
    <x v="1"/>
    <s v="petrasi"/>
    <s v="new"/>
    <x v="1"/>
    <s v="PF"/>
    <s v="R"/>
    <n v="85"/>
    <s v="&lt;=0.1200"/>
    <n v="1"/>
    <s v=" &lt;=2.0000"/>
    <s v="&lt;=0.2500"/>
    <s v="&lt;=2.0000"/>
    <s v=" &lt;=0.1200"/>
    <s v="&lt;=1.0000"/>
    <s v="&lt;=0.5000"/>
    <x v="1"/>
  </r>
  <r>
    <x v="1"/>
    <x v="2"/>
    <s v="epidermidis"/>
    <s v="new"/>
    <x v="1"/>
    <s v="PF"/>
    <s v="R"/>
    <n v="69"/>
    <s v="&lt;=0.1200"/>
    <s v="&lt;=0.5000"/>
    <s v=" &lt;=2.0000"/>
    <s v="&lt;=0.2500"/>
    <s v="&lt;=2.0000"/>
    <s v=" &lt;=0.1200"/>
    <s v="&lt;=1.0000"/>
    <s v="&lt;=0.5000"/>
    <x v="0"/>
  </r>
  <r>
    <x v="1"/>
    <x v="2"/>
    <s v="caprae"/>
    <s v="new"/>
    <x v="1"/>
    <s v="PF"/>
    <s v="L"/>
    <n v="86.1"/>
    <s v="&lt;=0.1200"/>
    <s v="&lt;=0.5000"/>
    <s v=" &lt;=2.0000"/>
    <s v="&lt;=0.2500"/>
    <s v="&lt;=2.0000"/>
    <s v=" &lt;=0.1200"/>
    <s v="&lt;=1.0000"/>
    <s v="&lt;=0.5000"/>
    <x v="1"/>
  </r>
  <r>
    <x v="1"/>
    <x v="2"/>
    <s v="caprae"/>
    <s v="new"/>
    <x v="1"/>
    <s v="PF"/>
    <s v="L"/>
    <n v="86.2"/>
    <s v="&lt;=0.1200"/>
    <s v="&lt;=0.5000"/>
    <s v=" &lt;=2.0000"/>
    <s v="&lt;=0.2500"/>
    <s v="&lt;=2.0000"/>
    <s v=" &lt;=0.1200"/>
    <s v="&lt;=1.0000"/>
    <s v="&lt;=0.5000"/>
    <x v="1"/>
  </r>
  <r>
    <x v="1"/>
    <x v="2"/>
    <s v="simulans"/>
    <s v="new"/>
    <x v="1"/>
    <s v="PF"/>
    <s v="R"/>
    <n v="87"/>
    <s v="&lt;=0.1200"/>
    <n v="1"/>
    <s v=" &lt;=2.0000"/>
    <s v="&lt;=0.2500"/>
    <s v="&lt;=2.0000"/>
    <s v=" &lt;=0.1200"/>
    <s v="&lt;=1.0000"/>
    <s v="&lt;=0.5000"/>
    <x v="1"/>
  </r>
  <r>
    <x v="1"/>
    <x v="1"/>
    <s v="chromogenes"/>
    <s v="new"/>
    <x v="1"/>
    <s v="PF"/>
    <s v="R"/>
    <n v="70"/>
    <s v="&lt;=0.1200"/>
    <n v="1"/>
    <s v=" &lt;=2.0000"/>
    <n v="0.5"/>
    <s v="&lt;=2.0000"/>
    <s v=" &lt;=0.1200"/>
    <s v="&lt;=1.0000"/>
    <s v="&lt;=0.5000"/>
    <x v="1"/>
  </r>
  <r>
    <x v="1"/>
    <x v="0"/>
    <s v="auricularis"/>
    <s v="new"/>
    <x v="1"/>
    <s v="PF"/>
    <s v="R"/>
    <n v="89"/>
    <n v="1"/>
    <n v="1"/>
    <s v=" &lt;=2.0000"/>
    <s v="&lt;=0.2500"/>
    <s v="&lt;=2.0000"/>
    <s v=" &gt;8.0000"/>
    <s v="&lt;=1.0000"/>
    <s v="&lt;=0.5000"/>
    <x v="3"/>
  </r>
  <r>
    <x v="1"/>
    <x v="2"/>
    <s v="Lugdenensis"/>
    <s v="NC"/>
    <x v="2"/>
    <s v="DO"/>
    <s v="L"/>
    <n v="31"/>
    <s v="&lt;=0.1200"/>
    <s v="&lt;=0.5000"/>
    <s v=" &lt;=2.0000"/>
    <s v="&lt;=0.2500"/>
    <s v="&lt;=2.0000"/>
    <s v=" &lt;=0.1200"/>
    <s v="&lt;=1.0000"/>
    <s v="&lt;=0.5000"/>
    <x v="0"/>
  </r>
  <r>
    <x v="1"/>
    <x v="2"/>
    <s v="simulans"/>
    <s v="NC"/>
    <x v="2"/>
    <s v="DO"/>
    <s v="R"/>
    <n v="32"/>
    <s v="&lt;=0.1200"/>
    <s v="&lt;=0.5000"/>
    <s v=" &lt;=2.0000"/>
    <s v="&lt;=0.2500"/>
    <s v="&lt;=2.0000"/>
    <s v=" &lt;=0.1200"/>
    <s v="&lt;=1.0000"/>
    <s v="&lt;=0.5000"/>
    <x v="0"/>
  </r>
  <r>
    <x v="1"/>
    <x v="2"/>
    <s v="chromogenes"/>
    <s v="new"/>
    <x v="1"/>
    <s v="PF"/>
    <s v="L"/>
    <n v="90.1"/>
    <s v="&lt;=0.1200"/>
    <n v="1"/>
    <s v=" &lt;=2.0000"/>
    <n v="0.5"/>
    <s v="&lt;=2.0000"/>
    <s v=" &lt;=0.1200"/>
    <s v="&lt;=1.0000"/>
    <s v="&lt;=0.5000"/>
    <x v="1"/>
  </r>
  <r>
    <x v="1"/>
    <x v="2"/>
    <s v="Lugdenensis"/>
    <s v="NC"/>
    <x v="0"/>
    <s v="PF"/>
    <s v="L"/>
    <n v="90.2"/>
    <s v="&lt;=0.1200"/>
    <n v="1"/>
    <s v=" &lt;=2.0000"/>
    <n v="0.5"/>
    <s v="&lt;=2.0000"/>
    <s v=" &lt;=0.1200"/>
    <s v="&lt;=1.0000"/>
    <s v="&lt;=0.5000"/>
    <x v="1"/>
  </r>
  <r>
    <x v="1"/>
    <x v="2"/>
    <s v="simulans"/>
    <s v="NC"/>
    <x v="0"/>
    <s v="PF"/>
    <s v="R"/>
    <n v="91"/>
    <s v="&lt;=0.1200"/>
    <s v="&lt;=0.5000"/>
    <s v=" &lt;=2.0000"/>
    <s v="&lt;=0.2500"/>
    <s v="&lt;=2.0000"/>
    <s v=" &lt;=0.1200"/>
    <s v="&lt;=1.0000"/>
    <s v="&lt;=0.5000"/>
    <x v="1"/>
  </r>
  <r>
    <x v="1"/>
    <x v="2"/>
    <s v="chromogenes"/>
    <s v="Cure"/>
    <x v="3"/>
    <s v="DO"/>
    <s v="L"/>
    <n v="33"/>
    <s v="&lt;=0.1200"/>
    <n v="1"/>
    <s v=" &lt;=2.0000"/>
    <s v="&lt;=0.2500"/>
    <s v="&lt;=2.0000"/>
    <s v=" &lt;=0.1200"/>
    <s v="&lt;=1.0000"/>
    <s v="&lt;=0.5000"/>
    <x v="0"/>
  </r>
  <r>
    <x v="1"/>
    <x v="2"/>
    <s v="epidermidis"/>
    <s v="new"/>
    <x v="1"/>
    <s v="PF"/>
    <s v="L"/>
    <n v="53"/>
    <s v="&lt;=0.1200"/>
    <s v="&lt;=0.5000"/>
    <s v=" &lt;=2.0000"/>
    <s v="&lt;=0.2500"/>
    <s v="&lt;=2.0000"/>
    <n v="0.5"/>
    <s v="&lt;=1.0000"/>
    <s v="&lt;=0.5000"/>
    <x v="0"/>
  </r>
  <r>
    <x v="0"/>
    <x v="1"/>
    <s v="epidermidis"/>
    <s v="NC"/>
    <x v="2"/>
    <s v="DO"/>
    <s v="L"/>
    <n v="2"/>
    <s v="&lt;=0.1200"/>
    <s v="&lt;=0.5000"/>
    <s v=" &lt;=2.0000"/>
    <s v="&lt;=0.2500"/>
    <s v="&lt;=2.0000"/>
    <n v="0.25"/>
    <s v="&lt;=1.0000"/>
    <s v="&lt;=0.5000"/>
    <x v="0"/>
  </r>
  <r>
    <x v="0"/>
    <x v="1"/>
    <s v="epidermidis"/>
    <s v="NC"/>
    <x v="0"/>
    <s v="PF"/>
    <s v="L"/>
    <n v="48"/>
    <n v="0.25"/>
    <s v="&lt;=0.5000"/>
    <s v=" &lt;=2.0000"/>
    <s v="&lt;=0.2500"/>
    <s v="&lt;=2.0000"/>
    <n v="0.5"/>
    <s v="&lt;=1.0000"/>
    <s v="&lt;=0.5000"/>
    <x v="0"/>
  </r>
  <r>
    <x v="1"/>
    <x v="2"/>
    <s v="chromogenes"/>
    <s v="Cure"/>
    <x v="3"/>
    <s v="DO"/>
    <s v="R"/>
    <n v="34"/>
    <s v="&lt;=0.1200"/>
    <s v="&lt;=0.5000"/>
    <s v=" &lt;=2.0000"/>
    <s v="&lt;=0.2500"/>
    <s v="&lt;=2.0000"/>
    <s v=" &lt;=0.1200"/>
    <s v="&lt;=1.0000"/>
    <s v="&lt;=0.5000"/>
    <x v="1"/>
  </r>
  <r>
    <x v="1"/>
    <x v="2"/>
    <s v="epidermidis"/>
    <s v="new"/>
    <x v="1"/>
    <s v="PF"/>
    <s v="R"/>
    <n v="54"/>
    <s v="&lt;=0.1200"/>
    <s v="&lt;=0.5000"/>
    <s v=" &lt;=2.0000"/>
    <s v="&lt;=0.2500"/>
    <s v="&lt;=2.0000"/>
    <s v=" &lt;=0.1200"/>
    <s v="&lt;=1.0000"/>
    <s v="&lt;=0.5000"/>
    <x v="4"/>
  </r>
  <r>
    <x v="1"/>
    <x v="2"/>
    <s v="chromogenes"/>
    <s v="new"/>
    <x v="1"/>
    <s v="PF"/>
    <s v="R"/>
    <n v="92.1"/>
    <s v="&lt;=0.1200"/>
    <s v="&lt;=0.5000"/>
    <s v=" &lt;=2.0000"/>
    <s v="&lt;=0.2500"/>
    <s v="&lt;=2.0000"/>
    <s v=" &lt;=0.1200"/>
    <s v="&lt;=1.0000"/>
    <n v="1"/>
    <x v="3"/>
  </r>
  <r>
    <x v="1"/>
    <x v="2"/>
    <s v="petrasi"/>
    <s v="new"/>
    <x v="1"/>
    <s v="PF"/>
    <s v="R"/>
    <n v="93.2"/>
    <s v="&lt;=0.1200"/>
    <s v="&lt;=0.5000"/>
    <s v=" &lt;=2.0000"/>
    <s v="&lt;=0.2500"/>
    <s v="&lt;=2.0000"/>
    <s v=" &lt;=0.1200"/>
    <s v="&lt;=1.0000"/>
    <n v="1"/>
    <x v="3"/>
  </r>
  <r>
    <x v="0"/>
    <x v="0"/>
    <s v="epidermidis"/>
    <s v="NC"/>
    <x v="2"/>
    <s v="DO"/>
    <s v="L"/>
    <n v="3"/>
    <s v="&lt;=0.1200"/>
    <s v="&lt;=0.5000"/>
    <s v=" &lt;=2.0000"/>
    <s v="&lt;=0.2500"/>
    <s v="&lt;=2.0000"/>
    <s v=" &lt;=0.1200"/>
    <s v="&lt;=1.0000"/>
    <s v="&lt;=0.5000"/>
    <x v="3"/>
  </r>
  <r>
    <x v="0"/>
    <x v="0"/>
    <s v="epidermidis"/>
    <s v="NC"/>
    <x v="0"/>
    <s v="PF"/>
    <s v="L"/>
    <n v="49"/>
    <s v="&lt;=0.1200"/>
    <s v="&lt;=0.5000"/>
    <s v=" &lt;=2.0000"/>
    <s v="&lt;=0.2500"/>
    <s v="&lt;=2.0000"/>
    <s v=" &lt;=0.1200"/>
    <s v="&lt;=1.0000"/>
    <s v="&lt;=0.5000"/>
    <x v="3"/>
  </r>
  <r>
    <x v="0"/>
    <x v="2"/>
    <s v="epidermidis"/>
    <s v="new"/>
    <x v="1"/>
    <s v="PF"/>
    <s v="R"/>
    <n v="50"/>
    <s v="&lt;=0.1200"/>
    <s v="&lt;=0.5000"/>
    <s v=" &lt;=2.0000"/>
    <s v="&lt;=0.2500"/>
    <s v="&lt;=2.0000"/>
    <n v="0.25"/>
    <s v="&lt;=1.0000"/>
    <s v="&lt;=0.5000"/>
    <x v="0"/>
  </r>
  <r>
    <x v="0"/>
    <x v="1"/>
    <s v="epidermidis"/>
    <s v="NC"/>
    <x v="2"/>
    <s v="DO"/>
    <s v="L"/>
    <n v="5"/>
    <s v="&lt;=0.1200"/>
    <s v="&lt;=0.5000"/>
    <s v=" &lt;=2.0000"/>
    <s v="&lt;=0.2500"/>
    <s v="&lt;=2.0000"/>
    <n v="0.5"/>
    <s v="&lt;=1.0000"/>
    <s v="&lt;=0.5000"/>
    <x v="0"/>
  </r>
  <r>
    <x v="0"/>
    <x v="1"/>
    <s v="epidermidis"/>
    <s v="NC"/>
    <x v="0"/>
    <s v="PF"/>
    <s v="L"/>
    <n v="51"/>
    <s v="&lt;=0.1200"/>
    <s v="&lt;=0.5000"/>
    <s v=" &lt;=2.0000"/>
    <s v=" &gt;4.0000"/>
    <s v="&lt;=2.0000"/>
    <s v=" &lt;=0.1200"/>
    <s v="&lt;=1.0000"/>
    <s v="&lt;=0.5000"/>
    <x v="4"/>
  </r>
  <r>
    <x v="1"/>
    <x v="0"/>
    <s v="chromogenes"/>
    <s v="new"/>
    <x v="1"/>
    <s v="PF"/>
    <s v="L"/>
    <n v="94"/>
    <s v="&lt;=0.1200"/>
    <n v="1"/>
    <s v=" &lt;=2.0000"/>
    <s v="&lt;=0.2500"/>
    <s v="&lt;=2.0000"/>
    <s v=" &lt;=0.1200"/>
    <s v="&lt;=1.0000"/>
    <s v="&lt;=0.5000"/>
    <x v="1"/>
  </r>
  <r>
    <x v="1"/>
    <x v="1"/>
    <s v="epidermidis"/>
    <s v="Cure"/>
    <x v="2"/>
    <s v="DO"/>
    <s v="L"/>
    <n v="35"/>
    <s v="&lt;=0.1200"/>
    <s v="&lt;=0.5000"/>
    <s v=" &lt;=2.0000"/>
    <s v="&lt;=0.2500"/>
    <s v="&lt;=2.0000"/>
    <s v=" &lt;=0.1200"/>
    <s v="&lt;=1.0000"/>
    <s v="&lt;=0.5000"/>
    <x v="1"/>
  </r>
  <r>
    <x v="1"/>
    <x v="1"/>
    <s v="chromogenes"/>
    <s v="new"/>
    <x v="1"/>
    <s v="PF"/>
    <s v="L"/>
    <n v="95"/>
    <n v="0.5"/>
    <n v="1"/>
    <s v=" &lt;=2.0000"/>
    <n v="0.5"/>
    <s v="&lt;=2.0000"/>
    <n v="1"/>
    <s v="&lt;=1.0000"/>
    <s v="&lt;=0.5000"/>
    <x v="0"/>
  </r>
  <r>
    <x v="1"/>
    <x v="1"/>
    <s v="epidermidis"/>
    <s v="new"/>
    <x v="0"/>
    <s v="PF"/>
    <s v="L"/>
    <n v="96"/>
    <n v="0.5"/>
    <n v="1"/>
    <s v=" &lt;=2.0000"/>
    <n v="0.5"/>
    <s v="&lt;=2.0000"/>
    <n v="1"/>
    <s v="&lt;=1.0000"/>
    <s v="&lt;=0.5000"/>
    <x v="0"/>
  </r>
  <r>
    <x v="1"/>
    <x v="1"/>
    <s v="chromogenes"/>
    <s v="new"/>
    <x v="1"/>
    <s v="PF"/>
    <s v="L"/>
    <n v="97.1"/>
    <s v="&lt;=0.1200"/>
    <n v="1"/>
    <s v=" &lt;=2.0000"/>
    <s v="&lt;=0.2500"/>
    <s v="&lt;=2.0000"/>
    <s v=" &lt;=0.1200"/>
    <s v="&lt;=1.0000"/>
    <s v="&lt;=0.5000"/>
    <x v="1"/>
  </r>
  <r>
    <x v="1"/>
    <x v="1"/>
    <s v="chromogenes"/>
    <s v="new"/>
    <x v="1"/>
    <s v="PF"/>
    <s v="L"/>
    <n v="97.2"/>
    <s v="&lt;=0.1200"/>
    <n v="1"/>
    <s v=" &lt;=2.0000"/>
    <s v="&lt;=0.2500"/>
    <s v="&lt;=2.0000"/>
    <s v=" &lt;=0.1200"/>
    <s v="&lt;=1.0000"/>
    <s v="&lt;=0.5000"/>
    <x v="1"/>
  </r>
  <r>
    <x v="1"/>
    <x v="2"/>
    <s v="epidermidis"/>
    <s v="NC"/>
    <x v="2"/>
    <s v="DO"/>
    <s v="L"/>
    <n v="36"/>
    <s v="&lt;=0.1200"/>
    <s v="&lt;=0.5000"/>
    <s v=" &lt;=2.0000"/>
    <s v="&lt;=0.2500"/>
    <s v="&lt;=2.0000"/>
    <s v=" &lt;=0.1200"/>
    <s v="&lt;=1.0000"/>
    <s v="&lt;=0.5000"/>
    <x v="0"/>
  </r>
  <r>
    <x v="1"/>
    <x v="2"/>
    <s v="simulans"/>
    <s v="new"/>
    <x v="1"/>
    <s v="PF"/>
    <s v="R"/>
    <n v="98"/>
    <s v="&lt;=0.1200"/>
    <n v="1"/>
    <s v=" &lt;=2.0000"/>
    <s v="&lt;=0.2500"/>
    <s v="&lt;=2.0000"/>
    <s v=" &lt;=0.1200"/>
    <s v="&lt;=1.0000"/>
    <s v="&lt;=0.5000"/>
    <x v="0"/>
  </r>
  <r>
    <x v="1"/>
    <x v="2"/>
    <s v="epidermidis"/>
    <s v="NC"/>
    <x v="0"/>
    <s v="PF"/>
    <s v="L"/>
    <n v="55"/>
    <s v="&lt;=0.1200"/>
    <s v="&lt;=0.5000"/>
    <s v=" &lt;=2.0000"/>
    <s v="&lt;=0.2500"/>
    <s v="&lt;=2.0000"/>
    <s v=" &lt;=0.1200"/>
    <s v="&lt;=1.0000"/>
    <s v="&lt;=0.5000"/>
    <x v="1"/>
  </r>
  <r>
    <x v="0"/>
    <x v="1"/>
    <s v="Equorum"/>
    <s v="new"/>
    <x v="1"/>
    <s v="PF"/>
    <s v="L"/>
    <n v="52"/>
    <s v="&lt;=0.1200"/>
    <s v="&lt;=0.5000"/>
    <s v=" &lt;=2.0000"/>
    <n v="4"/>
    <s v="&lt;=2.0000"/>
    <s v=" &lt;=0.1200"/>
    <s v="&lt;=1.0000"/>
    <s v="&lt;=0.5000"/>
    <x v="1"/>
  </r>
  <r>
    <x v="1"/>
    <x v="0"/>
    <s v="epidermidis"/>
    <s v="Cure"/>
    <x v="3"/>
    <s v="DO"/>
    <s v="R"/>
    <n v="37"/>
    <s v="&lt;=0.1200"/>
    <s v="&lt;=0.5000"/>
    <s v=" &lt;=2.0000"/>
    <s v="&lt;=0.2500"/>
    <s v="&lt;=2.0000"/>
    <s v=" &lt;=0.1200"/>
    <s v="&lt;=1.0000"/>
    <s v="&lt;=0.5000"/>
    <x v="1"/>
  </r>
  <r>
    <x v="1"/>
    <x v="0"/>
    <s v="chromogenes"/>
    <s v="new"/>
    <x v="1"/>
    <s v="PF"/>
    <s v="R"/>
    <n v="99.1"/>
    <s v="&lt;=0.1200"/>
    <s v="&lt;=0.5000"/>
    <s v=" &lt;=2.0000"/>
    <s v="&lt;=0.2500"/>
    <s v="&lt;=2.0000"/>
    <s v=" &lt;=0.1200"/>
    <s v="&lt;=1.0000"/>
    <s v="&lt;=0.5000"/>
    <x v="1"/>
  </r>
  <r>
    <x v="1"/>
    <x v="0"/>
    <s v="chromogenes"/>
    <s v="new"/>
    <x v="1"/>
    <s v="PF"/>
    <s v="R"/>
    <n v="99.2"/>
    <s v="&lt;=0.1200"/>
    <s v="&lt;=0.5000"/>
    <s v=" &lt;=2.0000"/>
    <s v="&lt;=0.2500"/>
    <s v="&lt;=2.0000"/>
    <s v=" &lt;=0.1200"/>
    <s v="&lt;=1.0000"/>
    <s v="&lt;=0.5000"/>
    <x v="1"/>
  </r>
  <r>
    <x v="0"/>
    <x v="0"/>
    <s v="epidermidis"/>
    <s v="NC"/>
    <x v="2"/>
    <s v="DO"/>
    <s v="R"/>
    <n v="6"/>
    <s v="&lt;=0.1200"/>
    <s v="&lt;=0.5000"/>
    <s v=" &lt;=2.0000"/>
    <s v="&lt;=0.2500"/>
    <s v="&lt;=2.0000"/>
    <n v="0.25"/>
    <s v="&lt;=1.0000"/>
    <s v="&lt;=0.5000"/>
    <x v="0"/>
  </r>
  <r>
    <x v="0"/>
    <x v="0"/>
    <s v="epidermidis"/>
    <s v="new"/>
    <x v="1"/>
    <s v="PF"/>
    <s v="L"/>
    <n v="53"/>
    <s v="&lt;=0.1200"/>
    <s v="&lt;=0.5000"/>
    <s v=" &lt;=2.0000"/>
    <s v="&lt;=0.2500"/>
    <s v="&lt;=2.0000"/>
    <s v=" &lt;=0.1200"/>
    <s v="&lt;=1.0000"/>
    <s v="&lt;=0.5000"/>
    <x v="4"/>
  </r>
  <r>
    <x v="0"/>
    <x v="0"/>
    <s v="epidermidis"/>
    <s v="NC"/>
    <x v="0"/>
    <s v="PF"/>
    <s v="R"/>
    <n v="54"/>
    <s v="&lt;=0.1200"/>
    <s v="&lt;=0.5000"/>
    <s v=" &lt;=2.0000"/>
    <s v="&lt;=0.2500"/>
    <s v="&lt;=2.0000"/>
    <n v="0.25"/>
    <s v="&lt;=1.0000"/>
    <s v="&lt;=0.5000"/>
    <x v="0"/>
  </r>
  <r>
    <x v="0"/>
    <x v="2"/>
    <s v="epidermidis"/>
    <s v="NC"/>
    <x v="2"/>
    <s v="DO"/>
    <s v="R"/>
    <n v="7"/>
    <n v="0.25"/>
    <s v="&lt;=0.5000"/>
    <s v=" &lt;=2.0000"/>
    <s v="&lt;=0.2500"/>
    <s v="&lt;=2.0000"/>
    <s v=" &lt;=0.1200"/>
    <s v="&lt;=1.0000"/>
    <s v="&lt;=0.5000"/>
    <x v="0"/>
  </r>
  <r>
    <x v="0"/>
    <x v="2"/>
    <s v="epidermidis"/>
    <s v="NC"/>
    <x v="0"/>
    <s v="PF"/>
    <s v="R"/>
    <n v="55"/>
    <s v="&lt;=0.1200"/>
    <s v="&lt;=0.5000"/>
    <s v=" &lt;=2.0000"/>
    <s v="&lt;=0.2500"/>
    <s v="&lt;=2.0000"/>
    <n v="0.25"/>
    <s v="&lt;=1.0000"/>
    <s v="&lt;=0.5000"/>
    <x v="0"/>
  </r>
  <r>
    <x v="0"/>
    <x v="1"/>
    <s v="Equorum"/>
    <s v="new"/>
    <x v="1"/>
    <s v="PF"/>
    <s v="L"/>
    <n v="56"/>
    <s v="&lt;=0.1200"/>
    <s v="&lt;=0.5000"/>
    <s v=" &lt;=2.0000"/>
    <n v="0.5"/>
    <s v="&lt;=2.0000"/>
    <s v=" &lt;=0.1200"/>
    <s v="&lt;=1.0000"/>
    <s v="&lt;=0.5000"/>
    <x v="1"/>
  </r>
  <r>
    <x v="0"/>
    <x v="1"/>
    <s v="Equorum"/>
    <s v="new"/>
    <x v="1"/>
    <s v="PF"/>
    <s v="R"/>
    <n v="57"/>
    <s v="&lt;=0.1200"/>
    <s v="&lt;=0.5000"/>
    <s v=" &lt;=2.0000"/>
    <n v="4"/>
    <s v="&lt;=2.0000"/>
    <s v=" &lt;=0.1200"/>
    <s v="&lt;=1.0000"/>
    <s v="&lt;=0.5000"/>
    <x v="1"/>
  </r>
  <r>
    <x v="0"/>
    <x v="1"/>
    <s v="Equorum"/>
    <s v="new"/>
    <x v="1"/>
    <s v="PF"/>
    <s v="L"/>
    <n v="58"/>
    <s v="&lt;=0.1200"/>
    <n v="1"/>
    <s v=" &lt;=2.0000"/>
    <s v="&lt;=0.2500"/>
    <s v="&lt;=2.0000"/>
    <s v=" &lt;=0.1200"/>
    <s v="&lt;=1.0000"/>
    <s v="&lt;=0.5000"/>
    <x v="1"/>
  </r>
  <r>
    <x v="0"/>
    <x v="1"/>
    <s v="Equorum"/>
    <s v="new"/>
    <x v="1"/>
    <s v="PF"/>
    <s v="R"/>
    <n v="59"/>
    <s v="&lt;=0.1200"/>
    <s v="&lt;=0.5000"/>
    <s v=" &lt;=2.0000"/>
    <s v="&lt;=0.2500"/>
    <s v="&lt;=2.0000"/>
    <s v=" &lt;=0.1200"/>
    <s v="&lt;=1.0000"/>
    <s v="&lt;=0.5000"/>
    <x v="1"/>
  </r>
  <r>
    <x v="0"/>
    <x v="2"/>
    <s v="epidermidis"/>
    <s v="NC"/>
    <x v="2"/>
    <s v="DO"/>
    <s v="L"/>
    <n v="8"/>
    <s v="&lt;=0.1200"/>
    <s v="&lt;=0.5000"/>
    <s v=" &lt;=2.0000"/>
    <s v="&lt;=0.2500"/>
    <s v="&lt;=2.0000"/>
    <n v="0.25"/>
    <s v="&lt;=1.0000"/>
    <s v="&lt;=0.5000"/>
    <x v="0"/>
  </r>
  <r>
    <x v="0"/>
    <x v="2"/>
    <s v="epidermidis"/>
    <s v="NC"/>
    <x v="0"/>
    <s v="PF"/>
    <s v="L"/>
    <n v="60"/>
    <s v="&lt;=0.1200"/>
    <s v="&lt;=0.5000"/>
    <s v=" &lt;=2.0000"/>
    <s v="&lt;=0.2500"/>
    <s v="&lt;=2.0000"/>
    <s v=" &lt;=0.1200"/>
    <s v="&lt;=1.0000"/>
    <s v="&lt;=0.5000"/>
    <x v="0"/>
  </r>
  <r>
    <x v="0"/>
    <x v="0"/>
    <s v="Equorum"/>
    <s v="new"/>
    <x v="1"/>
    <s v="PF"/>
    <s v="R"/>
    <n v="61"/>
    <s v="&lt;=0.1200"/>
    <s v="&lt;=0.5000"/>
    <s v=" &lt;=2.0000"/>
    <n v="4"/>
    <s v="&lt;=2.0000"/>
    <s v=" &lt;=0.1200"/>
    <s v="&lt;=1.0000"/>
    <s v="&lt;=0.5000"/>
    <x v="1"/>
  </r>
  <r>
    <x v="0"/>
    <x v="0"/>
    <s v="epidermidis"/>
    <s v="NC"/>
    <x v="2"/>
    <s v="DO"/>
    <s v="R"/>
    <n v="9"/>
    <s v="&lt;=0.1200"/>
    <s v="&lt;=0.5000"/>
    <s v=" &lt;=2.0000"/>
    <s v="&lt;=0.2500"/>
    <s v="&lt;=2.0000"/>
    <n v="0.25"/>
    <s v="&lt;=1.0000"/>
    <s v="&lt;=0.5000"/>
    <x v="0"/>
  </r>
  <r>
    <x v="0"/>
    <x v="0"/>
    <s v="epidermidis"/>
    <s v="NC"/>
    <x v="0"/>
    <s v="PF"/>
    <s v="R"/>
    <n v="62"/>
    <s v="&lt;=0.1200"/>
    <s v="&lt;=0.5000"/>
    <s v=" &lt;=2.0000"/>
    <s v="&lt;=0.2500"/>
    <s v="&lt;=2.0000"/>
    <n v="0.25"/>
    <s v="&lt;=1.0000"/>
    <s v="&lt;=0.5000"/>
    <x v="0"/>
  </r>
  <r>
    <x v="0"/>
    <x v="1"/>
    <s v="Equorum"/>
    <s v="new"/>
    <x v="1"/>
    <s v="PF"/>
    <s v="L"/>
    <n v="63"/>
    <s v="&lt;=0.1200"/>
    <n v="1"/>
    <s v=" &lt;=2.0000"/>
    <s v="&lt;=0.2500"/>
    <s v="&lt;=2.0000"/>
    <s v=" &lt;=0.1200"/>
    <s v="&lt;=1.0000"/>
    <s v="&lt;=0.5000"/>
    <x v="0"/>
  </r>
  <r>
    <x v="0"/>
    <x v="0"/>
    <s v="Equorum"/>
    <s v="new"/>
    <x v="1"/>
    <s v="PF"/>
    <s v="R"/>
    <n v="64"/>
    <s v="&lt;=0.1200"/>
    <n v="1"/>
    <s v=" &lt;=2.0000"/>
    <s v="&lt;=0.2500"/>
    <s v="&lt;=2.0000"/>
    <s v=" &lt;=0.1200"/>
    <s v="&lt;=1.0000"/>
    <s v="&lt;=0.5000"/>
    <x v="1"/>
  </r>
  <r>
    <x v="0"/>
    <x v="2"/>
    <s v="epidermidis"/>
    <s v="NC"/>
    <x v="2"/>
    <s v="DO"/>
    <s v="L"/>
    <n v="10"/>
    <s v="&lt;=0.1200"/>
    <s v="&lt;=0.5000"/>
    <s v=" &lt;=2.0000"/>
    <s v="&lt;=0.2500"/>
    <s v="&lt;=2.0000"/>
    <n v="0.25"/>
    <s v="&lt;=1.0000"/>
    <s v="&lt;=0.5000"/>
    <x v="0"/>
  </r>
  <r>
    <x v="0"/>
    <x v="2"/>
    <s v="epidermidis"/>
    <s v="NC"/>
    <x v="0"/>
    <s v="PF"/>
    <s v="L"/>
    <n v="65"/>
    <s v="&lt;=0.1200"/>
    <s v="&lt;=0.5000"/>
    <s v=" &lt;=2.0000"/>
    <s v="&lt;=0.2500"/>
    <s v="&lt;=2.0000"/>
    <n v="0.25"/>
    <s v="&lt;=1.0000"/>
    <s v="&lt;=0.5000"/>
    <x v="0"/>
  </r>
  <r>
    <x v="0"/>
    <x v="2"/>
    <s v="epidermidis"/>
    <s v="Cure"/>
    <x v="3"/>
    <s v="DO"/>
    <s v="L"/>
    <n v="11"/>
    <n v="0.25"/>
    <s v="&lt;=0.5000"/>
    <s v=" &lt;=2.0000"/>
    <s v="&lt;=0.2500"/>
    <s v="&lt;=2.0000"/>
    <n v="0.25"/>
    <s v="&lt;=1.0000"/>
    <s v="&lt;=0.5000"/>
    <x v="0"/>
  </r>
  <r>
    <x v="0"/>
    <x v="2"/>
    <s v="epidermidis"/>
    <s v="Cure"/>
    <x v="3"/>
    <s v="DO"/>
    <s v="R"/>
    <n v="12"/>
    <n v="0.25"/>
    <n v="1"/>
    <s v=" &lt;=2.0000"/>
    <s v=" &gt;4.0000"/>
    <s v="&lt;=2.0000"/>
    <n v="0.5"/>
    <s v="&lt;=1.0000"/>
    <s v="&lt;=0.5000"/>
    <x v="0"/>
  </r>
  <r>
    <x v="0"/>
    <x v="1"/>
    <s v="Equorum"/>
    <s v="new"/>
    <x v="1"/>
    <s v="PF"/>
    <s v="R"/>
    <n v="66"/>
    <s v="&lt;=0.1200"/>
    <s v="&lt;=0.5000"/>
    <s v=" &lt;=2.0000"/>
    <s v=" &gt;4.0000"/>
    <s v="&lt;=2.0000"/>
    <s v=" &lt;=0.1200"/>
    <s v="&lt;=1.0000"/>
    <s v="&lt;=0.5000"/>
    <x v="1"/>
  </r>
  <r>
    <x v="0"/>
    <x v="2"/>
    <s v="epidermidis"/>
    <s v="NC"/>
    <x v="2"/>
    <s v="DO"/>
    <s v="R"/>
    <n v="13"/>
    <n v="0.25"/>
    <s v="&lt;=0.5000"/>
    <s v=" &lt;=2.0000"/>
    <s v="&lt;=0.2500"/>
    <s v="&lt;=2.0000"/>
    <n v="0.5"/>
    <s v="&lt;=1.0000"/>
    <s v="&lt;=0.5000"/>
    <x v="0"/>
  </r>
  <r>
    <x v="0"/>
    <x v="2"/>
    <s v="epidermidis"/>
    <s v="NC"/>
    <x v="0"/>
    <s v="PF"/>
    <s v="R"/>
    <n v="67"/>
    <n v="0.25"/>
    <s v="&lt;=0.5000"/>
    <s v=" &lt;=2.0000"/>
    <s v="&lt;=0.2500"/>
    <s v="&lt;=2.0000"/>
    <n v="0.25"/>
    <s v="&lt;=1.0000"/>
    <s v="&lt;=0.5000"/>
    <x v="0"/>
  </r>
  <r>
    <x v="0"/>
    <x v="1"/>
    <s v="epidermidis"/>
    <s v="NC"/>
    <x v="2"/>
    <s v="DO"/>
    <s v="R"/>
    <n v="14"/>
    <n v="0.25"/>
    <s v="&lt;=0.5000"/>
    <s v=" &lt;=2.0000"/>
    <s v="&lt;=0.2500"/>
    <s v="&lt;=2.0000"/>
    <n v="0.5"/>
    <s v="&lt;=1.0000"/>
    <s v="&lt;=0.5000"/>
    <x v="0"/>
  </r>
  <r>
    <x v="0"/>
    <x v="1"/>
    <s v="epidermidis"/>
    <s v="NC"/>
    <x v="0"/>
    <s v="PF"/>
    <s v="R"/>
    <n v="68"/>
    <n v="0.25"/>
    <s v="&lt;=0.5000"/>
    <s v=" &lt;=2.0000"/>
    <s v="&lt;=0.2500"/>
    <s v="&lt;=2.0000"/>
    <n v="1"/>
    <s v="&lt;=1.0000"/>
    <s v="&lt;=0.5000"/>
    <x v="0"/>
  </r>
  <r>
    <x v="0"/>
    <x v="1"/>
    <s v="epidermidis"/>
    <s v="NC"/>
    <x v="2"/>
    <s v="DO"/>
    <s v="R"/>
    <n v="15"/>
    <s v="&lt;=0.1200"/>
    <s v="&lt;=0.5000"/>
    <s v=" &lt;=2.0000"/>
    <s v="&lt;=0.2500"/>
    <s v="&lt;=2.0000"/>
    <s v=" &lt;=0.1200"/>
    <s v="&lt;=1.0000"/>
    <s v="&lt;=0.5000"/>
    <x v="3"/>
  </r>
  <r>
    <x v="0"/>
    <x v="1"/>
    <s v="epidermidis"/>
    <s v="NC"/>
    <x v="0"/>
    <s v="PF"/>
    <s v="R"/>
    <n v="69"/>
    <s v="&lt;=0.1200"/>
    <s v="&lt;=0.5000"/>
    <s v=" &lt;=2.0000"/>
    <s v="&lt;=0.2500"/>
    <s v="&lt;=2.0000"/>
    <n v="0.5"/>
    <s v="&lt;=1.0000"/>
    <s v="&lt;=0.5000"/>
    <x v="0"/>
  </r>
  <r>
    <x v="0"/>
    <x v="0"/>
    <s v="Equorum"/>
    <s v="new"/>
    <x v="1"/>
    <s v="PF"/>
    <s v="L"/>
    <n v="70"/>
    <s v="&lt;=0.1200"/>
    <n v="1"/>
    <s v=" &lt;=2.0000"/>
    <s v="&lt;=0.2500"/>
    <s v="&lt;=2.0000"/>
    <s v=" &lt;=0.1200"/>
    <s v="&lt;=1.0000"/>
    <s v="&lt;=0.5000"/>
    <x v="1"/>
  </r>
  <r>
    <x v="0"/>
    <x v="2"/>
    <s v="epidermidis"/>
    <s v="NC"/>
    <x v="2"/>
    <s v="DO"/>
    <s v="L"/>
    <n v="16"/>
    <n v="0.25"/>
    <s v="&lt;=0.5000"/>
    <s v=" &lt;=2.0000"/>
    <s v="&lt;=0.2500"/>
    <s v="&lt;=2.0000"/>
    <n v="0.25"/>
    <s v="&lt;=1.0000"/>
    <s v="&lt;=0.5000"/>
    <x v="0"/>
  </r>
  <r>
    <x v="0"/>
    <x v="2"/>
    <s v="epidermidis"/>
    <s v="NC"/>
    <x v="0"/>
    <s v="PF"/>
    <s v="L"/>
    <n v="71"/>
    <n v="0.25"/>
    <s v="&lt;=0.5000"/>
    <s v=" &lt;=2.0000"/>
    <s v="&lt;=0.2500"/>
    <s v="&lt;=2.0000"/>
    <n v="4"/>
    <s v="&lt;=1.0000"/>
    <s v="&lt;=0.5000"/>
    <x v="0"/>
  </r>
  <r>
    <x v="0"/>
    <x v="1"/>
    <s v="caprae"/>
    <s v="NC"/>
    <x v="1"/>
    <s v="PF"/>
    <s v="L"/>
    <n v="72"/>
    <s v="&lt;=0.1200"/>
    <s v="&lt;=0.5000"/>
    <s v=" &lt;=2.0000"/>
    <s v="&lt;=0.2500"/>
    <s v="&lt;=2.0000"/>
    <s v=" &lt;=0.1200"/>
    <s v="&lt;=1.0000"/>
    <s v="&lt;=0.5000"/>
    <x v="0"/>
  </r>
  <r>
    <x v="0"/>
    <x v="1"/>
    <s v="simulans"/>
    <s v="NC"/>
    <x v="1"/>
    <s v="PF"/>
    <s v="R"/>
    <n v="73"/>
    <s v="&lt;=0.1200"/>
    <s v="&lt;=0.5000"/>
    <s v=" &lt;=2.0000"/>
    <s v="&lt;=0.2500"/>
    <s v="&lt;=2.0000"/>
    <s v=" &lt;=0.1200"/>
    <s v="&lt;=1.0000"/>
    <s v="&lt;=0.5000"/>
    <x v="4"/>
  </r>
  <r>
    <x v="0"/>
    <x v="1"/>
    <s v="epidermidis"/>
    <s v="NC"/>
    <x v="2"/>
    <s v="DO"/>
    <s v="L"/>
    <n v="17"/>
    <n v="0.25"/>
    <s v="&lt;=0.5000"/>
    <s v=" &lt;=2.0000"/>
    <s v="&lt;=0.2500"/>
    <s v="&lt;=2.0000"/>
    <n v="2"/>
    <s v="&lt;=1.0000"/>
    <s v="&lt;=0.5000"/>
    <x v="0"/>
  </r>
  <r>
    <x v="0"/>
    <x v="1"/>
    <s v="epidermidis"/>
    <s v="NC"/>
    <x v="2"/>
    <s v="DO"/>
    <s v="R"/>
    <n v="18"/>
    <s v="&lt;=0.1200"/>
    <s v="&lt;=0.5000"/>
    <s v=" &lt;=2.0000"/>
    <s v="&lt;=0.2500"/>
    <s v="&lt;=2.0000"/>
    <s v=" &lt;=0.1200"/>
    <s v="&lt;=1.0000"/>
    <s v="&lt;=0.5000"/>
    <x v="4"/>
  </r>
  <r>
    <x v="0"/>
    <x v="1"/>
    <s v="epidermidis"/>
    <s v="NC"/>
    <x v="0"/>
    <s v="PF"/>
    <s v="L"/>
    <n v="74"/>
    <s v="&lt;=0.1200"/>
    <s v="&lt;=0.5000"/>
    <s v=" &lt;=2.0000"/>
    <s v="&lt;=0.2500"/>
    <s v="&lt;=2.0000"/>
    <n v="0.25"/>
    <s v="&lt;=1.0000"/>
    <s v="&lt;=0.5000"/>
    <x v="0"/>
  </r>
  <r>
    <x v="0"/>
    <x v="1"/>
    <s v="epidermidis"/>
    <s v="NC"/>
    <x v="0"/>
    <s v="PF"/>
    <s v="R"/>
    <n v="75"/>
    <s v="&lt;=0.1200"/>
    <s v="&lt;=0.5000"/>
    <s v=" &lt;=2.0000"/>
    <s v="&lt;=0.2500"/>
    <s v="&lt;=2.0000"/>
    <s v=" &lt;=0.1200"/>
    <s v="&lt;=1.0000"/>
    <s v="&lt;=0.5000"/>
    <x v="4"/>
  </r>
  <r>
    <x v="0"/>
    <x v="2"/>
    <s v="epidermidis"/>
    <s v="NC"/>
    <x v="2"/>
    <s v="DO"/>
    <s v="L"/>
    <n v="19"/>
    <n v="0.5"/>
    <s v="&lt;=0.5000"/>
    <s v=" &lt;=2.0000"/>
    <s v="&lt;=0.2500"/>
    <s v="&lt;=2.0000"/>
    <n v="1"/>
    <s v="&lt;=1.0000"/>
    <s v="&lt;=0.5000"/>
    <x v="0"/>
  </r>
  <r>
    <x v="0"/>
    <x v="2"/>
    <s v="epidermidis"/>
    <s v="NC"/>
    <x v="0"/>
    <s v="PF"/>
    <s v="L"/>
    <n v="76"/>
    <n v="0.25"/>
    <s v="&lt;=0.5000"/>
    <s v=" &lt;=2.0000"/>
    <s v="&lt;=0.2500"/>
    <s v="&lt;=2.0000"/>
    <n v="0.5"/>
    <s v="&lt;=1.0000"/>
    <s v="&lt;=0.5000"/>
    <x v="0"/>
  </r>
  <r>
    <x v="0"/>
    <x v="1"/>
    <s v="Equorum"/>
    <s v="new"/>
    <x v="1"/>
    <s v="PF"/>
    <s v="R"/>
    <n v="77"/>
    <s v="&lt;=0.1200"/>
    <s v="&lt;=0.5000"/>
    <s v=" &lt;=2.0000"/>
    <s v="&lt;=0.2500"/>
    <s v="&lt;=2.0000"/>
    <s v=" &lt;=0.1200"/>
    <s v="&lt;=1.0000"/>
    <s v="&lt;=0.5000"/>
    <x v="1"/>
  </r>
  <r>
    <x v="0"/>
    <x v="0"/>
    <s v="Equorum"/>
    <s v="new"/>
    <x v="1"/>
    <s v="PF"/>
    <s v="R"/>
    <n v="78"/>
    <s v="&lt;=0.1200"/>
    <n v="2"/>
    <s v=" &lt;=2.0000"/>
    <n v="4"/>
    <s v="&lt;=2.0000"/>
    <n v="0.25"/>
    <s v="&lt;=1.0000"/>
    <s v="&lt;=0.5000"/>
    <x v="1"/>
  </r>
  <r>
    <x v="0"/>
    <x v="2"/>
    <s v="epidermidis"/>
    <s v="new"/>
    <x v="1"/>
    <s v="PF"/>
    <s v="R"/>
    <n v="79"/>
    <n v="0.25"/>
    <s v="&lt;=0.5000"/>
    <s v=" &lt;=2.0000"/>
    <s v="&lt;=0.2500"/>
    <s v="&lt;=2.0000"/>
    <n v="0.5"/>
    <s v="&lt;=1.0000"/>
    <s v="&lt;=0.5000"/>
    <x v="0"/>
  </r>
  <r>
    <x v="0"/>
    <x v="1"/>
    <s v="epidermidis"/>
    <s v="new"/>
    <x v="1"/>
    <s v="PF"/>
    <s v="L"/>
    <n v="80"/>
    <s v="&lt;=0.1200"/>
    <n v="1"/>
    <s v=" &lt;=2.0000"/>
    <n v="2"/>
    <s v="&lt;=2.0000"/>
    <s v=" &lt;=0.1200"/>
    <s v="&lt;=1.0000"/>
    <s v="&lt;=0.5000"/>
    <x v="1"/>
  </r>
  <r>
    <x v="0"/>
    <x v="2"/>
    <s v="epidermidis"/>
    <s v="NC"/>
    <x v="2"/>
    <s v="DO"/>
    <s v="L"/>
    <n v="21"/>
    <s v="&lt;=0.1200"/>
    <s v="&lt;=0.5000"/>
    <s v=" &lt;=2.0000"/>
    <s v="&lt;=0.2500"/>
    <s v="&lt;=2.0000"/>
    <n v="0.25"/>
    <s v="&lt;=1.0000"/>
    <s v="&lt;=0.5000"/>
    <x v="2"/>
  </r>
  <r>
    <x v="0"/>
    <x v="2"/>
    <s v="epidermidis"/>
    <s v="new"/>
    <x v="1"/>
    <s v="PF"/>
    <s v="R"/>
    <n v="82"/>
    <s v="&lt;=0.1200"/>
    <s v="&lt;=0.5000"/>
    <s v=" &lt;=2.0000"/>
    <n v="0.5"/>
    <s v="&lt;=2.0000"/>
    <s v=" &lt;=0.1200"/>
    <s v="&lt;=1.0000"/>
    <s v="&lt;=0.5000"/>
    <x v="0"/>
  </r>
  <r>
    <x v="0"/>
    <x v="2"/>
    <s v="epidermidis"/>
    <s v="NC"/>
    <x v="0"/>
    <s v="PF"/>
    <s v="L"/>
    <n v="81"/>
    <s v="&lt;=0.1200"/>
    <s v="&lt;=0.5000"/>
    <s v=" &lt;=2.0000"/>
    <s v="&lt;=0.2500"/>
    <s v="&lt;=2.0000"/>
    <s v=" &lt;=0.1200"/>
    <s v="&lt;=1.0000"/>
    <s v="&lt;=0.5000"/>
    <x v="0"/>
  </r>
  <r>
    <x v="0"/>
    <x v="0"/>
    <s v="epidermidis"/>
    <s v="NC"/>
    <x v="2"/>
    <s v="DO"/>
    <s v="L"/>
    <n v="22"/>
    <s v="&lt;=0.1200"/>
    <s v="&lt;=0.5000"/>
    <s v=" &lt;=2.0000"/>
    <s v="&lt;=0.2500"/>
    <s v="&lt;=2.0000"/>
    <n v="0.25"/>
    <s v="&lt;=1.0000"/>
    <s v="&lt;=0.5000"/>
    <x v="0"/>
  </r>
  <r>
    <x v="0"/>
    <x v="0"/>
    <s v="epidermidis"/>
    <s v="NC"/>
    <x v="0"/>
    <s v="PF"/>
    <s v="L"/>
    <n v="83"/>
    <s v="&lt;=0.1200"/>
    <s v="&lt;=0.5000"/>
    <s v=" &lt;=2.0000"/>
    <s v="&lt;=0.2500"/>
    <s v="&lt;=2.0000"/>
    <n v="0.25"/>
    <s v="&lt;=1.0000"/>
    <s v="&lt;=0.5000"/>
    <x v="0"/>
  </r>
  <r>
    <x v="0"/>
    <x v="1"/>
    <s v="epidermidis"/>
    <s v="NC"/>
    <x v="2"/>
    <s v="DO"/>
    <s v="L"/>
    <n v="23"/>
    <n v="0.5"/>
    <s v="&lt;=0.5000"/>
    <s v=" &lt;=2.0000"/>
    <s v="&lt;=0.2500"/>
    <s v="&lt;=2.0000"/>
    <n v="1"/>
    <s v="&lt;=1.0000"/>
    <s v="&lt;=0.5000"/>
    <x v="0"/>
  </r>
  <r>
    <x v="0"/>
    <x v="1"/>
    <s v="epidermidis"/>
    <s v="NC"/>
    <x v="0"/>
    <s v="PF"/>
    <s v="L"/>
    <n v="84"/>
    <n v="8"/>
    <s v="&lt;=0.5000"/>
    <s v=" &lt;=2.0000"/>
    <s v="&lt;=0.2500"/>
    <s v="&lt;=2.0000"/>
    <n v="2"/>
    <s v="&lt;=1.0000"/>
    <s v="&lt;=0.5000"/>
    <x v="0"/>
  </r>
  <r>
    <x v="0"/>
    <x v="0"/>
    <s v="Equorum"/>
    <s v="new"/>
    <x v="1"/>
    <s v="PF"/>
    <s v="R"/>
    <n v="85"/>
    <s v="&lt;=0.1200"/>
    <n v="2"/>
    <s v=" &lt;=2.0000"/>
    <s v="&lt;=0.2500"/>
    <s v="&lt;=2.0000"/>
    <s v=" &lt;=0.1200"/>
    <s v="&lt;=1.0000"/>
    <s v="&lt;=0.5000"/>
    <x v="1"/>
  </r>
  <r>
    <x v="0"/>
    <x v="0"/>
    <s v="simulans"/>
    <s v="new"/>
    <x v="1"/>
    <s v="PF"/>
    <s v="L"/>
    <n v="86"/>
    <s v="&lt;=0.1200"/>
    <s v="&lt;=0.5000"/>
    <s v=" &lt;=2.0000"/>
    <s v="&lt;=0.2500"/>
    <s v="&lt;=2.0000"/>
    <s v=" &lt;=0.1200"/>
    <s v="&lt;=1.0000"/>
    <s v="&lt;=0.5000"/>
    <x v="2"/>
  </r>
  <r>
    <x v="0"/>
    <x v="1"/>
    <s v="epidermidis"/>
    <s v="NC"/>
    <x v="2"/>
    <s v="DO"/>
    <s v="L"/>
    <n v="24"/>
    <s v="&lt;=0.1200"/>
    <s v="&lt;=0.5000"/>
    <s v=" &lt;=2.0000"/>
    <s v="&lt;=0.2500"/>
    <s v="&lt;=2.0000"/>
    <s v=" &lt;=0.1200"/>
    <s v="&lt;=1.0000"/>
    <s v="&lt;=0.5000"/>
    <x v="3"/>
  </r>
  <r>
    <x v="0"/>
    <x v="1"/>
    <s v="epidermidis"/>
    <s v="NC"/>
    <x v="2"/>
    <s v="DO"/>
    <s v="R"/>
    <n v="25"/>
    <n v="0.5"/>
    <n v="1"/>
    <s v=" &lt;=2.0000"/>
    <s v="&lt;=0.2500"/>
    <s v="&lt;=2.0000"/>
    <n v="2"/>
    <s v="&lt;=1.0000"/>
    <s v="&lt;=0.5000"/>
    <x v="0"/>
  </r>
  <r>
    <x v="0"/>
    <x v="1"/>
    <s v="epidermidis"/>
    <s v="NC"/>
    <x v="0"/>
    <s v="PF"/>
    <s v="L"/>
    <n v="87"/>
    <n v="0.25"/>
    <s v="&lt;=0.5000"/>
    <s v=" &lt;=2.0000"/>
    <s v="&lt;=0.2500"/>
    <s v="&lt;=2.0000"/>
    <n v="0.25"/>
    <s v="&lt;=1.0000"/>
    <s v="&lt;=0.5000"/>
    <x v="0"/>
  </r>
  <r>
    <x v="0"/>
    <x v="1"/>
    <s v="epidermidis"/>
    <s v="NC"/>
    <x v="0"/>
    <s v="PF"/>
    <s v="R"/>
    <n v="88"/>
    <n v="0.25"/>
    <s v="&lt;=0.5000"/>
    <s v=" &lt;=2.0000"/>
    <s v="&lt;=0.2500"/>
    <s v="&lt;=2.0000"/>
    <n v="0.25"/>
    <s v="&lt;=1.0000"/>
    <s v="&lt;=0.5000"/>
    <x v="0"/>
  </r>
  <r>
    <x v="0"/>
    <x v="0"/>
    <s v="epidermidis"/>
    <s v="NC"/>
    <x v="2"/>
    <s v="DO"/>
    <s v="L"/>
    <s v="26A"/>
    <n v="0.25"/>
    <s v="&lt;=0.5000"/>
    <s v=" &lt;=2.0000"/>
    <s v="&lt;=0.2500"/>
    <s v="&lt;=2.0000"/>
    <n v="1"/>
    <s v="&lt;=1.0000"/>
    <s v="&lt;=0.5000"/>
    <x v="0"/>
  </r>
  <r>
    <x v="0"/>
    <x v="0"/>
    <s v="epidermidis"/>
    <s v="NC"/>
    <x v="2"/>
    <s v="DO"/>
    <s v="L"/>
    <s v="26B"/>
    <n v="0.25"/>
    <s v="&lt;=0.5000"/>
    <s v=" &lt;=2.0000"/>
    <s v="&lt;=0.2500"/>
    <s v="&lt;=2.0000"/>
    <n v="1"/>
    <s v="&lt;=1.0000"/>
    <s v="&lt;=0.5000"/>
    <x v="0"/>
  </r>
  <r>
    <x v="0"/>
    <x v="0"/>
    <s v="epidermidis"/>
    <s v="NC"/>
    <x v="2"/>
    <s v="DO"/>
    <s v="R"/>
    <n v="27"/>
    <n v="0.25"/>
    <s v="&lt;=0.5000"/>
    <s v=" &lt;=2.0000"/>
    <s v="&lt;=0.2500"/>
    <s v="&lt;=2.0000"/>
    <n v="0.25"/>
    <s v="&lt;=1.0000"/>
    <s v="&lt;=0.5000"/>
    <x v="0"/>
  </r>
  <r>
    <x v="0"/>
    <x v="0"/>
    <s v="epidermidis"/>
    <s v="NC"/>
    <x v="0"/>
    <s v="PF"/>
    <s v="L"/>
    <n v="89"/>
    <s v="&lt;=0.1200"/>
    <s v="&lt;=0.5000"/>
    <s v=" &lt;=2.0000"/>
    <s v="&lt;=0.2500"/>
    <s v="&lt;=2.0000"/>
    <n v="0.25"/>
    <s v="&lt;=1.0000"/>
    <s v="&lt;=0.5000"/>
    <x v="0"/>
  </r>
  <r>
    <x v="0"/>
    <x v="0"/>
    <s v="epidermidis"/>
    <s v="NC"/>
    <x v="0"/>
    <s v="PF"/>
    <s v="R"/>
    <n v="90"/>
    <n v="0.5"/>
    <s v="&lt;=0.5000"/>
    <s v=" &lt;=2.0000"/>
    <s v="&lt;=0.2500"/>
    <s v="&lt;=2.0000"/>
    <n v="1"/>
    <s v="&lt;=1.0000"/>
    <s v="&lt;=0.5000"/>
    <x v="0"/>
  </r>
  <r>
    <x v="0"/>
    <x v="2"/>
    <s v="chromogenes"/>
    <s v="NC"/>
    <x v="2"/>
    <s v="DO"/>
    <s v="R"/>
    <n v="28"/>
    <n v="0.25"/>
    <s v="&lt;=0.5000"/>
    <s v=" &lt;=2.0000"/>
    <s v="&lt;=0.2500"/>
    <s v="&lt;=2.0000"/>
    <n v="0.25"/>
    <s v="&lt;=1.0000"/>
    <s v="&lt;=0.5000"/>
    <x v="1"/>
  </r>
  <r>
    <x v="0"/>
    <x v="2"/>
    <s v="chromogenes"/>
    <s v="NC"/>
    <x v="0"/>
    <s v="PF"/>
    <s v="R"/>
    <n v="91"/>
    <n v="0.25"/>
    <s v="&lt;=0.5000"/>
    <s v=" &lt;=2.0000"/>
    <s v="&lt;=0.2500"/>
    <s v="&lt;=2.0000"/>
    <n v="0.5"/>
    <s v="&lt;=1.0000"/>
    <s v="&lt;=0.5000"/>
    <x v="1"/>
  </r>
  <r>
    <x v="0"/>
    <x v="1"/>
    <s v="Equorum"/>
    <s v="new"/>
    <x v="1"/>
    <s v="PF"/>
    <s v="L"/>
    <n v="92"/>
    <s v="&lt;=0.1200"/>
    <s v="&lt;=0.5000"/>
    <s v=" &lt;=2.0000"/>
    <s v="&lt;=0.2500"/>
    <s v="&lt;=2.0000"/>
    <s v=" &lt;=0.1200"/>
    <s v="&lt;=1.0000"/>
    <s v="&lt;=0.5000"/>
    <x v="1"/>
  </r>
  <r>
    <x v="0"/>
    <x v="2"/>
    <s v="epidermidis"/>
    <s v="NC"/>
    <x v="2"/>
    <s v="DO"/>
    <s v="R"/>
    <n v="29"/>
    <n v="0.25"/>
    <s v="&lt;=0.5000"/>
    <s v=" &lt;=2.0000"/>
    <s v="&lt;=0.2500"/>
    <s v="&lt;=2.0000"/>
    <n v="1"/>
    <s v="&lt;=1.0000"/>
    <s v="&lt;=0.5000"/>
    <x v="0"/>
  </r>
  <r>
    <x v="0"/>
    <x v="2"/>
    <s v="epidermidis"/>
    <s v="NC"/>
    <x v="0"/>
    <s v="PF"/>
    <s v="R"/>
    <n v="93"/>
    <n v="0.25"/>
    <s v="&lt;=0.5000"/>
    <s v=" &lt;=2.0000"/>
    <s v="&lt;=0.2500"/>
    <s v="&lt;=2.0000"/>
    <n v="0.5"/>
    <s v="&lt;=1.0000"/>
    <s v="&lt;=0.5000"/>
    <x v="0"/>
  </r>
  <r>
    <x v="0"/>
    <x v="2"/>
    <s v="Equorum"/>
    <s v="new"/>
    <x v="1"/>
    <s v="PF"/>
    <s v="L"/>
    <n v="94"/>
    <s v="&lt;=0.1200"/>
    <s v="&lt;=0.5000"/>
    <s v=" &lt;=2.0000"/>
    <s v="&lt;=0.2500"/>
    <s v="&lt;=2.0000"/>
    <s v=" &lt;=0.1200"/>
    <s v="&lt;=1.0000"/>
    <s v="&lt;=0.5000"/>
    <x v="1"/>
  </r>
  <r>
    <x v="0"/>
    <x v="2"/>
    <s v="Equorum"/>
    <s v="new"/>
    <x v="1"/>
    <s v="PF"/>
    <s v="R"/>
    <n v="95"/>
    <s v="&lt;=0.1200"/>
    <s v="&lt;=0.5000"/>
    <s v=" &lt;=2.0000"/>
    <n v="4"/>
    <s v="&lt;=2.0000"/>
    <s v=" &lt;=0.1200"/>
    <s v="&lt;=1.0000"/>
    <s v="&lt;=0.5000"/>
    <x v="1"/>
  </r>
  <r>
    <x v="0"/>
    <x v="0"/>
    <s v="chromogenes"/>
    <s v="NC"/>
    <x v="2"/>
    <s v="DO"/>
    <s v="R"/>
    <n v="30"/>
    <s v="&lt;=0.1200"/>
    <s v="&lt;=0.5000"/>
    <s v=" &lt;=2.0000"/>
    <s v="&lt;=0.2500"/>
    <s v="&lt;=2.0000"/>
    <s v=" &lt;=0.1200"/>
    <s v="&lt;=1.0000"/>
    <s v="&lt;=0.5000"/>
    <x v="1"/>
  </r>
  <r>
    <x v="0"/>
    <x v="0"/>
    <s v="chromogenes"/>
    <s v="new"/>
    <x v="1"/>
    <s v="PF"/>
    <s v="L"/>
    <n v="96"/>
    <s v="&lt;=0.1200"/>
    <n v="1"/>
    <s v=" &lt;=2.0000"/>
    <s v="&lt;=0.2500"/>
    <s v="&lt;=2.0000"/>
    <s v=" &lt;=0.1200"/>
    <s v="&lt;=1.0000"/>
    <s v="&lt;=0.5000"/>
    <x v="1"/>
  </r>
  <r>
    <x v="0"/>
    <x v="0"/>
    <s v="chromogenes"/>
    <s v="NC"/>
    <x v="0"/>
    <s v="PF"/>
    <s v="R"/>
    <n v="97"/>
    <s v="&lt;=0.1200"/>
    <n v="1"/>
    <s v=" &lt;=2.0000"/>
    <s v="&lt;=0.2500"/>
    <s v="&lt;=2.0000"/>
    <s v=" &lt;=0.1200"/>
    <s v="&lt;=1.0000"/>
    <s v="&lt;=0.5000"/>
    <x v="1"/>
  </r>
  <r>
    <x v="0"/>
    <x v="0"/>
    <s v="auricularis"/>
    <s v="new"/>
    <x v="1"/>
    <s v="PF"/>
    <s v="L"/>
    <n v="98"/>
    <s v="&lt;=0.1200"/>
    <s v="&lt;=0.5000"/>
    <s v=" &lt;=2.0000"/>
    <s v="&lt;=0.2500"/>
    <s v="&lt;=2.0000"/>
    <s v=" &lt;=0.1200"/>
    <s v="&lt;=1.0000"/>
    <s v="&lt;=0.5000"/>
    <x v="0"/>
  </r>
  <r>
    <x v="0"/>
    <x v="0"/>
    <s v="epidermidis"/>
    <s v="NC"/>
    <x v="2"/>
    <s v="DO"/>
    <s v="L"/>
    <n v="31"/>
    <n v="0.25"/>
    <s v="&lt;=0.5000"/>
    <s v=" &lt;=2.0000"/>
    <s v="&lt;=0.2500"/>
    <s v="&lt;=2.0000"/>
    <n v="0.5"/>
    <s v="&lt;=1.0000"/>
    <s v="&lt;=0.5000"/>
    <x v="3"/>
  </r>
  <r>
    <x v="0"/>
    <x v="0"/>
    <s v="epidermidis"/>
    <s v="NC"/>
    <x v="2"/>
    <s v="DO"/>
    <s v="R"/>
    <n v="32"/>
    <s v="&lt;=0.1200"/>
    <s v="&lt;=0.5000"/>
    <s v=" &lt;=2.0000"/>
    <s v="&lt;=0.2500"/>
    <s v="&lt;=2.0000"/>
    <s v=" &lt;=0.1200"/>
    <s v="&lt;=1.0000"/>
    <s v="&lt;=0.5000"/>
    <x v="3"/>
  </r>
  <r>
    <x v="0"/>
    <x v="0"/>
    <s v="epidermidis"/>
    <s v="NC"/>
    <x v="0"/>
    <s v="PF"/>
    <s v="L"/>
    <n v="99"/>
    <n v="1"/>
    <s v="&lt;=0.5000"/>
    <s v=" &lt;=2.0000"/>
    <s v="&lt;=0.2500"/>
    <s v="&lt;=2.0000"/>
    <n v="0.5"/>
    <s v="&lt;=1.0000"/>
    <s v="&lt;=0.5000"/>
    <x v="0"/>
  </r>
  <r>
    <x v="0"/>
    <x v="0"/>
    <s v="epidermidis"/>
    <s v="NC"/>
    <x v="0"/>
    <s v="PF"/>
    <s v="R"/>
    <n v="100"/>
    <n v="0.25"/>
    <s v="&lt;=0.5000"/>
    <s v=" &lt;=2.0000"/>
    <s v="&lt;=0.2500"/>
    <s v="&lt;=2.0000"/>
    <n v="0.25"/>
    <s v="&lt;=1.0000"/>
    <s v="&lt;=0.5000"/>
    <x v="0"/>
  </r>
  <r>
    <x v="0"/>
    <x v="0"/>
    <s v="epidermidis"/>
    <s v="NC"/>
    <x v="2"/>
    <s v="DO"/>
    <s v="L"/>
    <n v="33"/>
    <s v="&lt;=0.1200"/>
    <s v="&lt;=0.5000"/>
    <s v=" &lt;=2.0000"/>
    <n v="0.5"/>
    <s v="&lt;=2.0000"/>
    <s v=" &lt;=0.1200"/>
    <s v="&lt;=1.0000"/>
    <s v="&gt;4.0000"/>
    <x v="1"/>
  </r>
  <r>
    <x v="0"/>
    <x v="0"/>
    <s v="epidermidis"/>
    <s v="NC"/>
    <x v="0"/>
    <s v="PF"/>
    <s v="L"/>
    <n v="101"/>
    <s v="&lt;=0.1200"/>
    <s v="&lt;=0.5000"/>
    <s v=" &lt;=2.0000"/>
    <s v="&lt;=0.2500"/>
    <s v="&lt;=2.0000"/>
    <n v="0.25"/>
    <s v="&lt;=1.0000"/>
    <s v="&lt;=0.5000"/>
    <x v="0"/>
  </r>
  <r>
    <x v="0"/>
    <x v="2"/>
    <s v="epidermidis"/>
    <s v="NC"/>
    <x v="2"/>
    <s v="DO"/>
    <s v="L"/>
    <n v="34"/>
    <n v="0.25"/>
    <s v="&lt;=0.5000"/>
    <s v=" &lt;=2.0000"/>
    <s v="&lt;=0.2500"/>
    <s v="&lt;=2.0000"/>
    <n v="0.5"/>
    <s v="&lt;=1.0000"/>
    <s v="&lt;=0.5000"/>
    <x v="3"/>
  </r>
  <r>
    <x v="0"/>
    <x v="2"/>
    <s v="epidermidis"/>
    <s v="NC"/>
    <x v="2"/>
    <s v="DO"/>
    <s v="R"/>
    <n v="35"/>
    <n v="0.25"/>
    <s v="&lt;=0.5000"/>
    <s v=" &lt;=2.0000"/>
    <s v="&lt;=0.2500"/>
    <s v="&lt;=2.0000"/>
    <n v="1"/>
    <s v="&lt;=1.0000"/>
    <s v="&lt;=0.5000"/>
    <x v="0"/>
  </r>
  <r>
    <x v="0"/>
    <x v="2"/>
    <s v="epidermidis"/>
    <s v="NC"/>
    <x v="0"/>
    <s v="PF"/>
    <s v="L"/>
    <n v="102"/>
    <s v="&lt;=0.1200"/>
    <s v="&lt;=0.5000"/>
    <s v=" &lt;=2.0000"/>
    <s v="&lt;=0.2500"/>
    <s v="&lt;=2.0000"/>
    <n v="0.25"/>
    <s v="&lt;=1.0000"/>
    <s v="&lt;=0.5000"/>
    <x v="0"/>
  </r>
  <r>
    <x v="0"/>
    <x v="2"/>
    <s v="epidermidis"/>
    <s v="NC"/>
    <x v="0"/>
    <s v="PF"/>
    <s v="R"/>
    <n v="103"/>
    <s v="&lt;=0.1200"/>
    <s v="&lt;=0.5000"/>
    <s v=" &lt;=2.0000"/>
    <s v="&lt;=0.2500"/>
    <s v="&lt;=2.0000"/>
    <n v="0.25"/>
    <s v="&lt;=1.0000"/>
    <s v="&lt;=0.5000"/>
    <x v="0"/>
  </r>
  <r>
    <x v="0"/>
    <x v="0"/>
    <s v="epidermidis"/>
    <s v="NC"/>
    <x v="2"/>
    <s v="DO"/>
    <s v="L"/>
    <n v="36"/>
    <s v="&lt;=0.1200"/>
    <s v="&lt;=0.5000"/>
    <s v=" &lt;=2.0000"/>
    <s v="&lt;=0.2500"/>
    <s v="&lt;=2.0000"/>
    <n v="0.5"/>
    <s v="&lt;=1.0000"/>
    <s v="&lt;=0.5000"/>
    <x v="0"/>
  </r>
  <r>
    <x v="0"/>
    <x v="0"/>
    <s v="epidermidis"/>
    <s v="NC"/>
    <x v="0"/>
    <s v="PF"/>
    <s v="L"/>
    <n v="104"/>
    <n v="0.25"/>
    <s v="&lt;=0.5000"/>
    <s v=" &lt;=2.0000"/>
    <s v="&lt;=0.2500"/>
    <s v="&lt;=2.0000"/>
    <n v="0.5"/>
    <s v="&lt;=1.0000"/>
    <s v="&lt;=0.5000"/>
    <x v="0"/>
  </r>
  <r>
    <x v="0"/>
    <x v="1"/>
    <s v="simulans"/>
    <s v="new"/>
    <x v="1"/>
    <s v="PF"/>
    <s v="L"/>
    <n v="105"/>
    <s v="&lt;=0.1200"/>
    <s v="&lt;=0.5000"/>
    <s v=" &lt;=2.0000"/>
    <s v="&lt;=0.2500"/>
    <s v="&lt;=2.0000"/>
    <s v=" &lt;=0.1200"/>
    <s v="&lt;=1.0000"/>
    <s v="&lt;=0.5000"/>
    <x v="0"/>
  </r>
  <r>
    <x v="0"/>
    <x v="1"/>
    <s v="Equorum"/>
    <s v="new"/>
    <x v="1"/>
    <s v="PF"/>
    <s v="R"/>
    <n v="106"/>
    <s v="&lt;=0.1200"/>
    <s v="&lt;=0.5000"/>
    <s v=" &lt;=2.0000"/>
    <s v="&lt;=0.2500"/>
    <s v="&lt;=2.0000"/>
    <s v=" &lt;=0.1200"/>
    <s v="&lt;=1.0000"/>
    <s v="&lt;=0.5000"/>
    <x v="1"/>
  </r>
  <r>
    <x v="0"/>
    <x v="1"/>
    <s v="epidermidis"/>
    <s v="NC"/>
    <x v="2"/>
    <s v="DO"/>
    <s v="L"/>
    <n v="37"/>
    <s v="&lt;=0.1200"/>
    <s v="&lt;=0.5000"/>
    <s v=" &lt;=2.0000"/>
    <s v="&lt;=0.2500"/>
    <s v="&lt;=2.0000"/>
    <n v="0.25"/>
    <s v="&lt;=1.0000"/>
    <s v="&lt;=0.5000"/>
    <x v="0"/>
  </r>
  <r>
    <x v="0"/>
    <x v="1"/>
    <s v="epidermidis"/>
    <s v="NC"/>
    <x v="2"/>
    <s v="DO"/>
    <s v="R"/>
    <n v="38"/>
    <s v="&lt;=0.1200"/>
    <s v="&lt;=0.5000"/>
    <s v=" &lt;=2.0000"/>
    <s v="&lt;=0.2500"/>
    <s v="&lt;=2.0000"/>
    <s v=" &lt;=0.1200"/>
    <s v="&lt;=1.0000"/>
    <s v="&lt;=0.5000"/>
    <x v="0"/>
  </r>
  <r>
    <x v="0"/>
    <x v="1"/>
    <s v="epidermidis"/>
    <s v="NC"/>
    <x v="0"/>
    <s v="PF"/>
    <s v="L"/>
    <n v="107"/>
    <s v="&lt;=0.1200"/>
    <s v="&lt;=0.5000"/>
    <s v=" &lt;=2.0000"/>
    <s v="&lt;=0.2500"/>
    <s v="&lt;=2.0000"/>
    <s v=" &lt;=0.1200"/>
    <s v="&lt;=1.0000"/>
    <s v="&lt;=0.5000"/>
    <x v="0"/>
  </r>
  <r>
    <x v="0"/>
    <x v="1"/>
    <s v="epidermidis"/>
    <s v="NC"/>
    <x v="0"/>
    <s v="PF"/>
    <s v="R"/>
    <n v="108"/>
    <s v="&lt;=0.1200"/>
    <s v="&lt;=0.5000"/>
    <s v=" &lt;=2.0000"/>
    <s v="&lt;=0.2500"/>
    <s v="&lt;=2.0000"/>
    <n v="0.25"/>
    <s v="&lt;=1.0000"/>
    <s v="&lt;=0.5000"/>
    <x v="0"/>
  </r>
  <r>
    <x v="0"/>
    <x v="2"/>
    <s v="hominis"/>
    <s v="new"/>
    <x v="1"/>
    <s v="PF"/>
    <s v="L"/>
    <n v="109"/>
    <s v="&lt;=0.1200"/>
    <s v="&lt;=0.5000"/>
    <s v=" &lt;=2.0000"/>
    <s v="&lt;=0.2500"/>
    <s v="&lt;=2.0000"/>
    <s v=" &lt;=0.1200"/>
    <s v="&lt;=1.0000"/>
    <s v="&lt;=0.5000"/>
    <x v="0"/>
  </r>
  <r>
    <x v="0"/>
    <x v="2"/>
    <s v="epidermidis"/>
    <s v="new"/>
    <x v="1"/>
    <s v="PF"/>
    <s v="R"/>
    <n v="110"/>
    <s v="&lt;=0.1200"/>
    <s v="&lt;=0.5000"/>
    <s v=" &lt;=2.0000"/>
    <s v="&lt;=0.2500"/>
    <s v="&lt;=2.0000"/>
    <n v="0.25"/>
    <s v="&lt;=1.0000"/>
    <s v="&lt;=0.5000"/>
    <x v="0"/>
  </r>
  <r>
    <x v="0"/>
    <x v="2"/>
    <s v="Equorum"/>
    <s v="new"/>
    <x v="1"/>
    <s v="PF"/>
    <s v="R"/>
    <n v="111"/>
    <s v="&lt;=0.1200"/>
    <n v="1"/>
    <s v=" &lt;=2.0000"/>
    <n v="4"/>
    <s v="&lt;=2.0000"/>
    <s v=" &lt;=0.1200"/>
    <s v="&lt;=1.0000"/>
    <s v="&lt;=0.5000"/>
    <x v="1"/>
  </r>
  <r>
    <x v="0"/>
    <x v="2"/>
    <s v="Equorum"/>
    <s v="new"/>
    <x v="1"/>
    <s v="PF"/>
    <s v="R"/>
    <n v="112"/>
    <s v="&lt;=0.1200"/>
    <n v="1"/>
    <s v=" &lt;=2.0000"/>
    <s v="&lt;=0.2500"/>
    <s v="&lt;=2.0000"/>
    <s v=" &lt;=0.1200"/>
    <s v="&lt;=1.0000"/>
    <s v="&lt;=0.5000"/>
    <x v="1"/>
  </r>
  <r>
    <x v="0"/>
    <x v="1"/>
    <s v="Equorum"/>
    <s v="new"/>
    <x v="1"/>
    <s v="PF"/>
    <s v="L"/>
    <n v="113"/>
    <s v="&lt;=0.1200"/>
    <s v="&lt;=0.5000"/>
    <s v=" &lt;=2.0000"/>
    <s v="&lt;=0.2500"/>
    <s v="&lt;=2.0000"/>
    <s v=" &lt;=0.1200"/>
    <s v="&lt;=1.0000"/>
    <s v="&lt;=0.5000"/>
    <x v="1"/>
  </r>
  <r>
    <x v="0"/>
    <x v="0"/>
    <s v="Equorum"/>
    <s v="new"/>
    <x v="1"/>
    <s v="PF"/>
    <s v="R"/>
    <n v="114"/>
    <s v="&lt;=0.1200"/>
    <s v="&lt;=0.5000"/>
    <s v=" &lt;=2.0000"/>
    <s v=" &gt;4.0000"/>
    <s v="&lt;=2.0000"/>
    <s v=" &lt;=0.1200"/>
    <s v="&lt;=1.0000"/>
    <s v="&lt;=0.5000"/>
    <x v="1"/>
  </r>
  <r>
    <x v="0"/>
    <x v="0"/>
    <s v="Equorum"/>
    <s v="new"/>
    <x v="1"/>
    <s v="PF"/>
    <s v="L"/>
    <n v="115"/>
    <s v="&lt;=0.1200"/>
    <s v="&lt;=0.5000"/>
    <s v=" &lt;=2.0000"/>
    <n v="0.5"/>
    <s v="&lt;=2.0000"/>
    <s v=" &lt;=0.1200"/>
    <s v="&lt;=1.0000"/>
    <s v="&lt;=0.5000"/>
    <x v="1"/>
  </r>
  <r>
    <x v="0"/>
    <x v="0"/>
    <s v="Equorum"/>
    <s v="new"/>
    <x v="1"/>
    <s v="PF"/>
    <s v="R"/>
    <n v="116"/>
    <s v="&lt;=0.1200"/>
    <s v="&lt;=0.5000"/>
    <s v=" &lt;=2.0000"/>
    <s v="&lt;=0.2500"/>
    <s v="&lt;=2.0000"/>
    <s v=" &lt;=0.1200"/>
    <s v="&lt;=1.0000"/>
    <s v="&lt;=0.5000"/>
    <x v="1"/>
  </r>
  <r>
    <x v="0"/>
    <x v="2"/>
    <s v="epidermidis"/>
    <s v="NC"/>
    <x v="2"/>
    <s v="DO"/>
    <s v="L"/>
    <n v="41"/>
    <s v="&lt;=0.1200"/>
    <s v="&lt;=0.5000"/>
    <s v=" &lt;=2.0000"/>
    <s v="&lt;=0.2500"/>
    <s v="&lt;=2.0000"/>
    <n v="0.25"/>
    <s v="&lt;=1.0000"/>
    <s v="&lt;=0.5000"/>
    <x v="0"/>
  </r>
  <r>
    <x v="0"/>
    <x v="2"/>
    <s v="epidermidis"/>
    <s v="NC"/>
    <x v="0"/>
    <s v="PF"/>
    <s v="L"/>
    <n v="118"/>
    <s v="&lt;=0.1200"/>
    <s v="&lt;=0.5000"/>
    <s v=" &lt;=2.0000"/>
    <s v="&lt;=0.2500"/>
    <s v="&lt;=2.0000"/>
    <n v="0.25"/>
    <s v="&lt;=1.0000"/>
    <s v="&lt;=0.5000"/>
    <x v="0"/>
  </r>
  <r>
    <x v="0"/>
    <x v="1"/>
    <s v="Equorum"/>
    <s v="new"/>
    <x v="1"/>
    <s v="PF"/>
    <s v="L"/>
    <n v="119"/>
    <s v="&lt;=0.1200"/>
    <s v="&lt;=0.5000"/>
    <s v=" &lt;=2.0000"/>
    <s v=" &gt;4.0000"/>
    <s v="&lt;=2.0000"/>
    <s v=" &lt;=0.1200"/>
    <s v="&lt;=1.0000"/>
    <s v="&lt;=0.5000"/>
    <x v="1"/>
  </r>
  <r>
    <x v="0"/>
    <x v="1"/>
    <s v="Equorum"/>
    <s v="new"/>
    <x v="1"/>
    <s v="PF"/>
    <s v="R"/>
    <n v="120"/>
    <s v="&lt;=0.1200"/>
    <s v="&lt;=0.5000"/>
    <s v=" &lt;=2.0000"/>
    <n v="4"/>
    <s v="&lt;=2.0000"/>
    <s v=" &lt;=0.1200"/>
    <s v="&lt;=1.0000"/>
    <s v="&lt;=0.5000"/>
    <x v="1"/>
  </r>
  <r>
    <x v="0"/>
    <x v="0"/>
    <s v="Equorum"/>
    <s v="new"/>
    <x v="1"/>
    <s v="PF"/>
    <s v="L"/>
    <n v="121"/>
    <s v="&lt;=0.1200"/>
    <s v="&lt;=0.5000"/>
    <s v=" &lt;=2.0000"/>
    <s v="&lt;=0.2500"/>
    <s v="&lt;=2.0000"/>
    <s v=" &lt;=0.1200"/>
    <s v="&lt;=1.0000"/>
    <s v="&lt;=0.5000"/>
    <x v="1"/>
  </r>
  <r>
    <x v="0"/>
    <x v="0"/>
    <s v="Equorum"/>
    <s v="new"/>
    <x v="1"/>
    <s v="PF"/>
    <s v="R"/>
    <n v="122"/>
    <s v="&lt;=0.1200"/>
    <s v="&lt;=0.5000"/>
    <s v=" &lt;=2.0000"/>
    <s v="&lt;=0.2500"/>
    <s v="&lt;=2.0000"/>
    <s v=" &lt;=0.1200"/>
    <s v="&lt;=1.0000"/>
    <s v="&lt;=0.5000"/>
    <x v="1"/>
  </r>
  <r>
    <x v="0"/>
    <x v="1"/>
    <s v="simulans"/>
    <s v="new"/>
    <x v="1"/>
    <s v="PF"/>
    <s v="R"/>
    <n v="123"/>
    <s v="&lt;=0.1200"/>
    <s v="&lt;=0.5000"/>
    <s v=" &lt;=2.0000"/>
    <s v="&lt;=0.2500"/>
    <s v="&lt;=2.0000"/>
    <s v=" &lt;=0.1200"/>
    <s v="&lt;=1.0000"/>
    <s v="&lt;=0.5000"/>
    <x v="0"/>
  </r>
  <r>
    <x v="0"/>
    <x v="1"/>
    <s v="chromogenes"/>
    <s v="NC"/>
    <x v="2"/>
    <s v="DO"/>
    <s v="L"/>
    <n v="42"/>
    <s v="&lt;=0.1200"/>
    <s v="&lt;=0.5000"/>
    <s v=" &lt;=2.0000"/>
    <s v=" &gt;4.0000"/>
    <s v="&lt;=2.0000"/>
    <s v=" &lt;=0.1200"/>
    <s v="&lt;=1.0000"/>
    <s v="&gt;4.0000"/>
    <x v="1"/>
  </r>
  <r>
    <x v="0"/>
    <x v="1"/>
    <s v="simulans"/>
    <s v="NC"/>
    <x v="2"/>
    <s v="DO"/>
    <s v="R"/>
    <n v="43"/>
    <s v="&lt;=0.1200"/>
    <s v="&lt;=0.5000"/>
    <s v=" &lt;=2.0000"/>
    <s v="&lt;=0.2500"/>
    <s v="&lt;=2.0000"/>
    <s v=" &lt;=0.1200"/>
    <s v="&lt;=1.0000"/>
    <n v="2"/>
    <x v="2"/>
  </r>
  <r>
    <x v="0"/>
    <x v="1"/>
    <s v="chromogenes"/>
    <s v="NC"/>
    <x v="0"/>
    <s v="PF"/>
    <s v="L"/>
    <n v="124"/>
    <s v="&lt;=0.1200"/>
    <s v="&lt;=0.5000"/>
    <s v=" &lt;=2.0000"/>
    <s v=" &gt;4.0000"/>
    <s v="&lt;=2.0000"/>
    <s v=" &lt;=0.1200"/>
    <s v="&lt;=1.0000"/>
    <s v="&gt;4.0000"/>
    <x v="1"/>
  </r>
  <r>
    <x v="0"/>
    <x v="1"/>
    <s v="simulans"/>
    <s v="NC"/>
    <x v="0"/>
    <s v="PF"/>
    <s v="R"/>
    <n v="125"/>
    <s v="&lt;=0.1200"/>
    <n v="1"/>
    <s v=" &lt;=2.0000"/>
    <s v="&lt;=0.2500"/>
    <s v="&lt;=2.0000"/>
    <s v=" &lt;=0.1200"/>
    <s v="&lt;=1.0000"/>
    <n v="4"/>
    <x v="0"/>
  </r>
  <r>
    <x v="0"/>
    <x v="2"/>
    <s v="epidermidis"/>
    <s v="NC"/>
    <x v="2"/>
    <s v="DO"/>
    <s v="L"/>
    <n v="44"/>
    <s v="&lt;=0.1200"/>
    <s v="&lt;=0.5000"/>
    <s v=" &lt;=2.0000"/>
    <s v="&lt;=0.2500"/>
    <s v="&lt;=2.0000"/>
    <n v="0.5"/>
    <s v="&lt;=1.0000"/>
    <s v="&lt;=0.5000"/>
    <x v="0"/>
  </r>
  <r>
    <x v="0"/>
    <x v="2"/>
    <s v="epidermidis"/>
    <s v="NC"/>
    <x v="0"/>
    <s v="PF"/>
    <s v="L"/>
    <n v="126"/>
    <s v="&lt;=0.1200"/>
    <s v="&lt;=0.5000"/>
    <s v=" &lt;=2.0000"/>
    <s v="&lt;=0.2500"/>
    <s v="&lt;=2.0000"/>
    <n v="0.25"/>
    <s v="&lt;=1.0000"/>
    <s v="&lt;=0.5000"/>
    <x v="0"/>
  </r>
  <r>
    <x v="0"/>
    <x v="1"/>
    <s v="hominis"/>
    <s v="new"/>
    <x v="1"/>
    <s v="PF"/>
    <s v="R"/>
    <n v="127"/>
    <s v="&lt;=0.1200"/>
    <s v="&lt;=0.5000"/>
    <s v=" &lt;=2.0000"/>
    <s v="&lt;=0.2500"/>
    <s v="&lt;=2.0000"/>
    <s v=" &lt;=0.1200"/>
    <s v="&lt;=1.0000"/>
    <s v="&lt;=0.5000"/>
    <x v="0"/>
  </r>
  <r>
    <x v="0"/>
    <x v="0"/>
    <s v="Equorum"/>
    <s v="new"/>
    <x v="1"/>
    <s v="PF"/>
    <s v="L"/>
    <n v="128"/>
    <s v="&lt;=0.1200"/>
    <s v="&lt;=0.5000"/>
    <s v=" &lt;=2.0000"/>
    <s v="&lt;=0.2500"/>
    <s v="&lt;=2.0000"/>
    <s v=" &lt;=0.1200"/>
    <s v="&lt;=1.0000"/>
    <s v="&lt;=0.5000"/>
    <x v="1"/>
  </r>
  <r>
    <x v="0"/>
    <x v="0"/>
    <s v="epidermidis"/>
    <s v="NC"/>
    <x v="2"/>
    <s v="DO"/>
    <s v="L"/>
    <n v="45"/>
    <s v="&lt;=0.1200"/>
    <s v="&lt;=0.5000"/>
    <s v=" &lt;=2.0000"/>
    <s v="&lt;=0.2500"/>
    <s v="&lt;=2.0000"/>
    <s v=" &lt;=0.1200"/>
    <s v="&lt;=1.0000"/>
    <s v="&lt;=0.5000"/>
    <x v="3"/>
  </r>
  <r>
    <x v="0"/>
    <x v="0"/>
    <s v="epidermidis"/>
    <s v="NC"/>
    <x v="2"/>
    <s v="DO"/>
    <s v="R"/>
    <n v="46"/>
    <s v="&lt;=0.1200"/>
    <s v="&lt;=0.5000"/>
    <s v=" &lt;=2.0000"/>
    <s v="&lt;=0.2500"/>
    <s v="&lt;=2.0000"/>
    <s v=" &lt;=0.1200"/>
    <s v="&lt;=1.0000"/>
    <s v="&lt;=0.5000"/>
    <x v="3"/>
  </r>
  <r>
    <x v="0"/>
    <x v="0"/>
    <s v="epidermidis"/>
    <s v="NC"/>
    <x v="0"/>
    <s v="PF"/>
    <s v="L"/>
    <n v="129"/>
    <s v="&lt;=0.1200"/>
    <s v="&lt;=0.5000"/>
    <s v=" &lt;=2.0000"/>
    <s v=" &gt;4.0000"/>
    <s v="&lt;=2.0000"/>
    <s v=" &lt;=0.1200"/>
    <s v="&lt;=1.0000"/>
    <s v="&lt;=0.5000"/>
    <x v="1"/>
  </r>
  <r>
    <x v="0"/>
    <x v="0"/>
    <s v="epidermidis"/>
    <s v="NC"/>
    <x v="0"/>
    <s v="PF"/>
    <s v="R"/>
    <n v="130"/>
    <s v="&lt;=0.1200"/>
    <s v="&lt;=0.5000"/>
    <s v=" &lt;=2.0000"/>
    <s v="&lt;=0.2500"/>
    <s v="&lt;=2.0000"/>
    <s v=" &lt;=0.1200"/>
    <s v="&lt;=1.0000"/>
    <s v="&lt;=0.5000"/>
    <x v="0"/>
  </r>
  <r>
    <x v="2"/>
    <x v="1"/>
    <s v="Equorum"/>
    <s v="new"/>
    <x v="1"/>
    <s v="PF"/>
    <s v="L"/>
    <n v="2"/>
    <s v="&lt;=0.1200"/>
    <s v="&lt;=0.5000"/>
    <s v=" &lt;=2.0000"/>
    <n v="4"/>
    <s v="&lt;=2.0000"/>
    <s v=" &lt;=0.1200"/>
    <s v="&lt;=1.0000"/>
    <n v="1"/>
    <x v="1"/>
  </r>
  <r>
    <x v="2"/>
    <x v="1"/>
    <s v="caprae"/>
    <s v="new"/>
    <x v="1"/>
    <s v="PF"/>
    <s v="R"/>
    <n v="3"/>
    <s v="&lt;=0.1200"/>
    <s v="&lt;=0.5000"/>
    <s v=" &lt;=2.0000"/>
    <s v="&lt;=0.2500"/>
    <s v="&lt;=2.0000"/>
    <s v=" &lt;=0.1200"/>
    <s v="&lt;=1.0000"/>
    <s v="&lt;=0.5000"/>
    <x v="1"/>
  </r>
  <r>
    <x v="2"/>
    <x v="2"/>
    <s v="chromogenes"/>
    <s v="NC"/>
    <x v="2"/>
    <s v="DO"/>
    <s v="L"/>
    <n v="4"/>
    <n v="8"/>
    <n v="1"/>
    <s v=" &lt;=2.0000"/>
    <s v=" &gt;4.0000"/>
    <s v="&lt;=2.0000"/>
    <s v=" &gt;8.0000"/>
    <s v="&lt;=1.0000"/>
    <s v="&lt;=0.5000"/>
    <x v="0"/>
  </r>
  <r>
    <x v="2"/>
    <x v="2"/>
    <s v="chromogenes"/>
    <s v="NC"/>
    <x v="0"/>
    <s v="PF"/>
    <s v="L"/>
    <n v="5"/>
    <n v="4"/>
    <n v="1"/>
    <s v=" &lt;=2.0000"/>
    <s v=" &gt;4.0000"/>
    <s v="&lt;=2.0000"/>
    <s v=" &gt;8.0000"/>
    <s v="&lt;=1.0000"/>
    <s v="&lt;=0.5000"/>
    <x v="0"/>
  </r>
  <r>
    <x v="2"/>
    <x v="2"/>
    <s v="caprae"/>
    <s v="Cure"/>
    <x v="2"/>
    <s v="DO"/>
    <s v="R"/>
    <n v="8"/>
    <s v="&lt;=0.1200"/>
    <s v="&lt;=0.5000"/>
    <s v=" &lt;=2.0000"/>
    <s v="&lt;=0.2500"/>
    <s v="&lt;=2.0000"/>
    <s v=" &lt;=0.1200"/>
    <s v="&lt;=1.0000"/>
    <s v="&lt;=0.5000"/>
    <x v="0"/>
  </r>
  <r>
    <x v="2"/>
    <x v="2"/>
    <s v="caprae"/>
    <s v="new"/>
    <x v="1"/>
    <s v="PF"/>
    <s v="L"/>
    <n v="6"/>
    <n v="0.25"/>
    <n v="1"/>
    <s v=" &lt;=2.0000"/>
    <s v=" &gt;4.0000"/>
    <s v="&lt;=2.0000"/>
    <n v="0.5"/>
    <s v="&lt;=1.0000"/>
    <s v="&lt;=0.5000"/>
    <x v="0"/>
  </r>
  <r>
    <x v="2"/>
    <x v="2"/>
    <s v="epidermidis"/>
    <s v="new"/>
    <x v="1"/>
    <s v="PF"/>
    <s v="L"/>
    <n v="7"/>
    <n v="0.25"/>
    <n v="1"/>
    <s v=" &lt;=2.0000"/>
    <s v=" &gt;4.0000"/>
    <s v="&lt;=2.0000"/>
    <n v="0.5"/>
    <s v="&lt;=1.0000"/>
    <s v="&lt;=0.5000"/>
    <x v="0"/>
  </r>
  <r>
    <x v="2"/>
    <x v="2"/>
    <s v="epidermidis"/>
    <s v="new"/>
    <x v="0"/>
    <s v="PF"/>
    <s v="R"/>
    <n v="9"/>
    <s v="&lt;=0.1200"/>
    <s v="&lt;=0.5000"/>
    <s v=" &lt;=2.0000"/>
    <s v="&lt;=0.2500"/>
    <s v="&lt;=2.0000"/>
    <s v=" &lt;=0.1200"/>
    <s v="&lt;=1.0000"/>
    <s v="&lt;=0.5000"/>
    <x v="1"/>
  </r>
  <r>
    <x v="2"/>
    <x v="1"/>
    <s v="simulans"/>
    <s v="new"/>
    <x v="1"/>
    <s v="PF"/>
    <s v="R"/>
    <n v="10"/>
    <s v="&lt;=0.1200"/>
    <s v="&lt;=0.5000"/>
    <s v=" &lt;=2.0000"/>
    <s v="&lt;=0.2500"/>
    <s v="&lt;=2.0000"/>
    <s v=" &lt;=0.1200"/>
    <s v="&lt;=1.0000"/>
    <s v="&lt;=0.5000"/>
    <x v="0"/>
  </r>
  <r>
    <x v="2"/>
    <x v="0"/>
    <s v="chromogenes"/>
    <s v="NC"/>
    <x v="2"/>
    <s v="DO"/>
    <s v="R"/>
    <n v="11.1"/>
    <s v="&lt;=0.1200"/>
    <s v="&lt;=0.5000"/>
    <s v=" &lt;=2.0000"/>
    <s v="&lt;=0.2500"/>
    <s v="&lt;=2.0000"/>
    <s v=" &lt;=0.1200"/>
    <s v="&lt;=1.0000"/>
    <s v="&lt;=0.5000"/>
    <x v="1"/>
  </r>
  <r>
    <x v="2"/>
    <x v="0"/>
    <s v="chromogenes"/>
    <s v="NC"/>
    <x v="2"/>
    <s v="DO"/>
    <s v="R"/>
    <n v="11.2"/>
    <s v="&lt;=0.1200"/>
    <s v="&lt;=0.5000"/>
    <s v=" &lt;=2.0000"/>
    <s v="&lt;=0.2500"/>
    <s v="&lt;=2.0000"/>
    <s v=" &lt;=0.1200"/>
    <s v="&lt;=1.0000"/>
    <s v="&lt;=0.5000"/>
    <x v="1"/>
  </r>
  <r>
    <x v="2"/>
    <x v="0"/>
    <s v="chromogenes"/>
    <s v="NC"/>
    <x v="0"/>
    <s v="PF"/>
    <s v="R"/>
    <n v="12"/>
    <s v="&lt;=0.1200"/>
    <s v="&lt;=0.5000"/>
    <s v=" &lt;=2.0000"/>
    <s v=" &gt;4.0000"/>
    <s v="&lt;=2.0000"/>
    <s v=" &lt;=0.1200"/>
    <s v="&lt;=1.0000"/>
    <s v="&lt;=0.5000"/>
    <x v="0"/>
  </r>
  <r>
    <x v="2"/>
    <x v="0"/>
    <s v="Equorum"/>
    <s v="new"/>
    <x v="1"/>
    <s v="PF"/>
    <s v="L"/>
    <n v="56"/>
    <n v="0.5"/>
    <s v=" &gt;4.0000"/>
    <n v="16"/>
    <n v="1"/>
    <n v="4"/>
    <n v="2"/>
    <s v="&lt;=1.0000"/>
    <s v="&gt;4.0000"/>
    <x v="0"/>
  </r>
  <r>
    <x v="2"/>
    <x v="0"/>
    <s v="epidermidis"/>
    <s v="new"/>
    <x v="1"/>
    <s v="PF"/>
    <s v="R"/>
    <n v="16.100000000000001"/>
    <n v="0.25"/>
    <s v="&lt;=0.5000"/>
    <s v=" &lt;=2.0000"/>
    <s v="&lt;=0.2500"/>
    <s v="&lt;=2.0000"/>
    <n v="1"/>
    <s v="&lt;=1.0000"/>
    <s v="&lt;=0.5000"/>
    <x v="1"/>
  </r>
  <r>
    <x v="2"/>
    <x v="0"/>
    <s v="epidermidis"/>
    <s v="new"/>
    <x v="1"/>
    <s v="PF"/>
    <s v="R"/>
    <n v="16.2"/>
    <n v="0.25"/>
    <s v="&lt;=0.5000"/>
    <s v=" &lt;=2.0000"/>
    <s v="&lt;=0.2500"/>
    <s v="&lt;=2.0000"/>
    <n v="1"/>
    <s v="&lt;=1.0000"/>
    <s v="&lt;=0.5000"/>
    <x v="1"/>
  </r>
  <r>
    <x v="2"/>
    <x v="2"/>
    <s v="epidermidis"/>
    <s v="NC"/>
    <x v="2"/>
    <s v="DO"/>
    <s v="L"/>
    <n v="1"/>
    <s v="&lt;=0.1200"/>
    <s v="&lt;=0.5000"/>
    <s v=" &lt;=2.0000"/>
    <s v="&lt;=0.2500"/>
    <s v="&lt;=2.0000"/>
    <s v=" &lt;=0.1200"/>
    <n v="4"/>
    <s v="&lt;=0.5000"/>
    <x v="0"/>
  </r>
  <r>
    <x v="2"/>
    <x v="2"/>
    <s v="epidermidis"/>
    <s v="NC"/>
    <x v="2"/>
    <s v="DO"/>
    <s v="R"/>
    <n v="17"/>
    <s v="&lt;=0.1200"/>
    <s v="&lt;=0.5000"/>
    <s v=" &lt;=2.0000"/>
    <s v="&lt;=0.2500"/>
    <s v="&lt;=2.0000"/>
    <s v=" &lt;=0.1200"/>
    <s v="&lt;=1.0000"/>
    <s v="&lt;=0.5000"/>
    <x v="0"/>
  </r>
  <r>
    <x v="2"/>
    <x v="2"/>
    <s v="epidermidis"/>
    <s v="NC"/>
    <x v="0"/>
    <s v="PF"/>
    <s v="L"/>
    <n v="38"/>
    <s v="&lt;=0.1200"/>
    <s v="&lt;=0.5000"/>
    <s v=" &lt;=2.0000"/>
    <s v="&lt;=0.2500"/>
    <s v="&lt;=2.0000"/>
    <n v="0.25"/>
    <s v="&lt;=1.0000"/>
    <s v="&lt;=0.5000"/>
    <x v="1"/>
  </r>
  <r>
    <x v="2"/>
    <x v="2"/>
    <s v="epidermidis"/>
    <s v="NC"/>
    <x v="0"/>
    <s v="PF"/>
    <s v="R"/>
    <n v="18"/>
    <s v="&lt;=0.1200"/>
    <s v="&lt;=0.5000"/>
    <s v=" &lt;=2.0000"/>
    <s v="&lt;=0.2500"/>
    <s v="&lt;=2.0000"/>
    <s v=" &lt;=0.1200"/>
    <s v="&lt;=1.0000"/>
    <n v="1"/>
    <x v="0"/>
  </r>
  <r>
    <x v="2"/>
    <x v="2"/>
    <s v="chromogenes"/>
    <s v="Cure"/>
    <x v="3"/>
    <s v="DO"/>
    <s v="L"/>
    <n v="2"/>
    <s v="&lt;=0.1200"/>
    <s v="&lt;=0.5000"/>
    <s v=" &lt;=2.0000"/>
    <s v="&lt;=0.2500"/>
    <s v="&lt;=2.0000"/>
    <s v=" &lt;=0.1200"/>
    <s v="&lt;=1.0000"/>
    <s v="&lt;=0.5000"/>
    <x v="0"/>
  </r>
  <r>
    <x v="2"/>
    <x v="2"/>
    <s v="simulans"/>
    <s v="NC"/>
    <x v="2"/>
    <s v="DO"/>
    <s v="R"/>
    <n v="3"/>
    <s v="&lt;=0.1200"/>
    <s v="&lt;=0.5000"/>
    <s v=" &lt;=2.0000"/>
    <s v=" &gt;4.0000"/>
    <s v="&lt;=2.0000"/>
    <s v=" &lt;=0.1200"/>
    <s v="&lt;=1.0000"/>
    <s v="&lt;=0.5000"/>
    <x v="0"/>
  </r>
  <r>
    <x v="2"/>
    <x v="2"/>
    <s v="simulans"/>
    <s v="new"/>
    <x v="1"/>
    <s v="PF"/>
    <s v="L"/>
    <n v="19"/>
    <n v="1"/>
    <n v="1"/>
    <s v=" &lt;=2.0000"/>
    <s v="&lt;=0.2500"/>
    <s v="&lt;=2.0000"/>
    <n v="8"/>
    <s v="&lt;=1.0000"/>
    <s v="&lt;=0.5000"/>
    <x v="2"/>
  </r>
  <r>
    <x v="2"/>
    <x v="2"/>
    <s v="simulans"/>
    <s v="new"/>
    <x v="1"/>
    <s v="PF"/>
    <s v="L"/>
    <n v="20"/>
    <n v="1"/>
    <n v="1"/>
    <s v=" &lt;=2.0000"/>
    <s v="&lt;=0.2500"/>
    <s v="&lt;=2.0000"/>
    <n v="8"/>
    <s v="&lt;=1.0000"/>
    <s v="&lt;=0.5000"/>
    <x v="2"/>
  </r>
  <r>
    <x v="2"/>
    <x v="2"/>
    <s v="simulans"/>
    <s v="NC"/>
    <x v="0"/>
    <s v="PF"/>
    <s v="R"/>
    <n v="21"/>
    <s v="&lt;=0.1200"/>
    <s v="&lt;=0.5000"/>
    <s v=" &lt;=2.0000"/>
    <s v=" &gt;4.0000"/>
    <s v="&lt;=2.0000"/>
    <s v=" &lt;=0.1200"/>
    <s v="&lt;=1.0000"/>
    <s v="&lt;=0.5000"/>
    <x v="0"/>
  </r>
  <r>
    <x v="2"/>
    <x v="2"/>
    <s v="simulans"/>
    <s v="NC"/>
    <x v="0"/>
    <s v="PF"/>
    <s v="R"/>
    <n v="22"/>
    <s v="&lt;=0.1200"/>
    <s v="&lt;=0.5000"/>
    <s v=" &lt;=2.0000"/>
    <s v=" &gt;4.0000"/>
    <s v="&lt;=2.0000"/>
    <s v=" &lt;=0.1200"/>
    <s v="&lt;=1.0000"/>
    <s v="&lt;=0.5000"/>
    <x v="0"/>
  </r>
  <r>
    <x v="2"/>
    <x v="2"/>
    <s v="chromogenes"/>
    <s v="NC"/>
    <x v="2"/>
    <s v="DO"/>
    <s v="L"/>
    <n v="4"/>
    <n v="2"/>
    <n v="2"/>
    <s v=" &lt;=2.0000"/>
    <s v=" &gt;4.0000"/>
    <s v="&lt;=2.0000"/>
    <s v=" &gt;8.0000"/>
    <s v="&lt;=1.0000"/>
    <s v="&lt;=0.5000"/>
    <x v="0"/>
  </r>
  <r>
    <x v="2"/>
    <x v="2"/>
    <s v="epidermidis"/>
    <s v="NC"/>
    <x v="2"/>
    <s v="DO"/>
    <s v="R"/>
    <n v="5"/>
    <s v="&lt;=0.1200"/>
    <s v="&lt;=0.5000"/>
    <s v=" &lt;=2.0000"/>
    <s v="&lt;=0.2500"/>
    <s v="&lt;=2.0000"/>
    <s v=" &lt;=0.1200"/>
    <s v="&lt;=1.0000"/>
    <s v="&lt;=0.5000"/>
    <x v="1"/>
  </r>
  <r>
    <x v="2"/>
    <x v="2"/>
    <s v="chromogenes"/>
    <s v="NC"/>
    <x v="0"/>
    <s v="PF"/>
    <s v="L"/>
    <n v="23"/>
    <n v="2"/>
    <n v="1"/>
    <s v=" &lt;=2.0000"/>
    <n v="0.5"/>
    <s v="&lt;=2.0000"/>
    <n v="8"/>
    <s v="&lt;=1.0000"/>
    <s v="&lt;=0.5000"/>
    <x v="0"/>
  </r>
  <r>
    <x v="2"/>
    <x v="2"/>
    <s v="chromogenes"/>
    <s v="NC"/>
    <x v="0"/>
    <s v="PF"/>
    <s v="L"/>
    <n v="24"/>
    <n v="2"/>
    <n v="1"/>
    <s v=" &lt;=2.0000"/>
    <n v="0.5"/>
    <s v="&lt;=2.0000"/>
    <n v="8"/>
    <s v="&lt;=1.0000"/>
    <s v="&lt;=0.5000"/>
    <x v="0"/>
  </r>
  <r>
    <x v="2"/>
    <x v="2"/>
    <s v="epidermidis"/>
    <s v="NC"/>
    <x v="0"/>
    <s v="PF"/>
    <s v="R"/>
    <n v="26"/>
    <s v="&lt;=0.1200"/>
    <s v="&lt;=0.5000"/>
    <s v=" &lt;=2.0000"/>
    <s v="&lt;=0.2500"/>
    <s v="&lt;=2.0000"/>
    <s v=" &lt;=0.1200"/>
    <s v="&lt;=1.0000"/>
    <s v="&lt;=0.5000"/>
    <x v="0"/>
  </r>
  <r>
    <x v="2"/>
    <x v="1"/>
    <s v="simulans"/>
    <s v="Cure"/>
    <x v="3"/>
    <s v="DO"/>
    <s v="R"/>
    <n v="6"/>
    <s v="&lt;=0.1200"/>
    <s v="&lt;=0.5000"/>
    <s v=" &lt;=2.0000"/>
    <s v="&lt;=0.2500"/>
    <s v="&lt;=2.0000"/>
    <s v=" &lt;=0.1200"/>
    <s v="&lt;=1.0000"/>
    <s v="&lt;=0.5000"/>
    <x v="0"/>
  </r>
  <r>
    <x v="2"/>
    <x v="1"/>
    <s v="chromogenes"/>
    <s v="new"/>
    <x v="1"/>
    <s v="PF"/>
    <s v="R"/>
    <n v="39"/>
    <n v="1"/>
    <n v="1"/>
    <s v=" &lt;=2.0000"/>
    <n v="0.5"/>
    <s v="&lt;=2.0000"/>
    <n v="1"/>
    <s v="&lt;=1.0000"/>
    <n v="2"/>
    <x v="0"/>
  </r>
  <r>
    <x v="2"/>
    <x v="2"/>
    <s v="caprae"/>
    <s v="new"/>
    <x v="1"/>
    <s v="PF"/>
    <s v="L"/>
    <n v="27"/>
    <s v="&lt;=0.1200"/>
    <s v="&lt;=0.5000"/>
    <s v=" &lt;=2.0000"/>
    <s v="&lt;=0.2500"/>
    <s v="&lt;=2.0000"/>
    <s v=" &lt;=0.1200"/>
    <s v="&lt;=1.0000"/>
    <s v="&lt;=0.5000"/>
    <x v="0"/>
  </r>
  <r>
    <x v="2"/>
    <x v="2"/>
    <s v="simulans"/>
    <s v="Cure"/>
    <x v="3"/>
    <s v="DO"/>
    <s v="L"/>
    <n v="7"/>
    <s v="&lt;=0.1200"/>
    <s v="&lt;=0.5000"/>
    <s v=" &lt;=2.0000"/>
    <s v="&lt;=0.2500"/>
    <s v="&lt;=2.0000"/>
    <s v=" &lt;=0.1200"/>
    <s v="&lt;=1.0000"/>
    <s v="&lt;=0.5000"/>
    <x v="0"/>
  </r>
  <r>
    <x v="2"/>
    <x v="1"/>
    <s v="caprae"/>
    <s v="new"/>
    <x v="1"/>
    <s v="PF"/>
    <s v="L"/>
    <n v="57"/>
    <s v="&lt;=0.1200"/>
    <s v="&lt;=0.5000"/>
    <s v=" &lt;=2.0000"/>
    <s v="&lt;=0.2500"/>
    <s v="&lt;=2.0000"/>
    <s v=" &lt;=0.1200"/>
    <s v="&lt;=1.0000"/>
    <s v="&lt;=0.5000"/>
    <x v="1"/>
  </r>
  <r>
    <x v="2"/>
    <x v="0"/>
    <s v="caprae"/>
    <s v="new"/>
    <x v="1"/>
    <s v="PF"/>
    <s v="R"/>
    <n v="29"/>
    <s v="&lt;=0.1200"/>
    <s v="&lt;=0.5000"/>
    <s v=" &lt;=2.0000"/>
    <s v="&lt;=0.2500"/>
    <s v="&lt;=2.0000"/>
    <s v=" &lt;=0.1200"/>
    <s v="&lt;=1.0000"/>
    <s v="&lt;=0.5000"/>
    <x v="0"/>
  </r>
  <r>
    <x v="2"/>
    <x v="0"/>
    <s v="caprae"/>
    <s v="NC"/>
    <x v="3"/>
    <s v="DO"/>
    <s v="L"/>
    <n v="30.1"/>
    <s v="&lt;=0.1200"/>
    <s v="&lt;=0.5000"/>
    <s v=" &lt;=2.0000"/>
    <s v="&lt;=0.2500"/>
    <s v="&lt;=2.0000"/>
    <s v=" &lt;=0.1200"/>
    <s v="&lt;=1.0000"/>
    <s v="&lt;=0.5000"/>
    <x v="0"/>
  </r>
  <r>
    <x v="2"/>
    <x v="0"/>
    <s v="epidermidis"/>
    <s v="NC"/>
    <x v="1"/>
    <s v="PF"/>
    <s v="L"/>
    <n v="30.2"/>
    <s v="&lt;=0.1200"/>
    <s v="&lt;=0.5000"/>
    <s v=" &lt;=2.0000"/>
    <s v="&lt;=0.2500"/>
    <s v="&lt;=2.0000"/>
    <s v=" &lt;=0.1200"/>
    <s v="&lt;=1.0000"/>
    <s v="&lt;=0.5000"/>
    <x v="1"/>
  </r>
  <r>
    <x v="2"/>
    <x v="2"/>
    <s v="simulans"/>
    <s v="Cure"/>
    <x v="3"/>
    <s v="DO"/>
    <s v="L"/>
    <n v="8"/>
    <s v="&lt;=0.1200"/>
    <s v="&lt;=0.5000"/>
    <s v=" &lt;=2.0000"/>
    <s v="&lt;=0.2500"/>
    <s v="&lt;=2.0000"/>
    <s v=" &lt;=0.1200"/>
    <s v="&lt;=1.0000"/>
    <s v="&lt;=0.5000"/>
    <x v="0"/>
  </r>
  <r>
    <x v="2"/>
    <x v="2"/>
    <s v="simulans"/>
    <s v="Cure"/>
    <x v="3"/>
    <s v="DO"/>
    <s v="L"/>
    <n v="8"/>
    <s v="&lt;=0.1200"/>
    <s v="&lt;=0.5000"/>
    <s v=" &lt;=2.0000"/>
    <s v="&lt;=0.2500"/>
    <s v="&lt;=2.0000"/>
    <s v=" &lt;=0.1200"/>
    <s v="&lt;=1.0000"/>
    <s v="&lt;=0.5000"/>
    <x v="0"/>
  </r>
  <r>
    <x v="2"/>
    <x v="2"/>
    <s v="simulans"/>
    <s v="NC"/>
    <x v="2"/>
    <s v="DO"/>
    <s v="R"/>
    <n v="31"/>
    <s v="&lt;=0.1200"/>
    <s v="&lt;=0.5000"/>
    <s v=" &lt;=2.0000"/>
    <s v="&lt;=0.2500"/>
    <s v="&lt;=2.0000"/>
    <s v=" &lt;=0.1200"/>
    <s v="&lt;=1.0000"/>
    <s v="&lt;=0.5000"/>
    <x v="3"/>
  </r>
  <r>
    <x v="2"/>
    <x v="2"/>
    <s v="epidermidis"/>
    <s v="new"/>
    <x v="1"/>
    <s v="PF"/>
    <s v="L"/>
    <n v="40"/>
    <s v="&lt;=0.1200"/>
    <s v="&lt;=0.5000"/>
    <s v=" &lt;=2.0000"/>
    <s v="&lt;=0.2500"/>
    <s v="&lt;=2.0000"/>
    <s v=" &lt;=0.1200"/>
    <s v="&lt;=1.0000"/>
    <s v="&lt;=0.5000"/>
    <x v="1"/>
  </r>
  <r>
    <x v="2"/>
    <x v="2"/>
    <s v="simulans"/>
    <s v="NC"/>
    <x v="0"/>
    <s v="PF"/>
    <s v="R"/>
    <n v="32.1"/>
    <s v="&lt;=0.1200"/>
    <s v="&lt;=0.5000"/>
    <s v=" &lt;=2.0000"/>
    <s v="&lt;=0.2500"/>
    <s v="&lt;=2.0000"/>
    <s v=" &lt;=0.1200"/>
    <s v="&lt;=1.0000"/>
    <s v="&lt;=0.5000"/>
    <x v="0"/>
  </r>
  <r>
    <x v="2"/>
    <x v="2"/>
    <s v="simulans"/>
    <s v="NC"/>
    <x v="0"/>
    <s v="PF"/>
    <s v="R"/>
    <n v="32.200000000000003"/>
    <s v="&lt;=0.1200"/>
    <s v="&lt;=0.5000"/>
    <s v=" &lt;=2.0000"/>
    <s v="&lt;=0.2500"/>
    <s v="&lt;=2.0000"/>
    <s v=" &lt;=0.1200"/>
    <s v="&lt;=1.0000"/>
    <s v="&lt;=0.5000"/>
    <x v="0"/>
  </r>
  <r>
    <x v="2"/>
    <x v="2"/>
    <s v="caprae"/>
    <s v="Cure"/>
    <x v="3"/>
    <s v="DO"/>
    <s v="L"/>
    <n v="9"/>
    <n v="1"/>
    <s v="&lt;=0.5000"/>
    <s v=" &lt;=2.0000"/>
    <s v="&lt;=0.2500"/>
    <s v="&lt;=2.0000"/>
    <n v="4"/>
    <s v="&lt;=1.0000"/>
    <s v="&lt;=0.5000"/>
    <x v="1"/>
  </r>
  <r>
    <x v="2"/>
    <x v="2"/>
    <s v="simulans"/>
    <s v="NC"/>
    <x v="1"/>
    <s v="PF"/>
    <s v="L"/>
    <n v="41"/>
    <s v="&lt;=0.1200"/>
    <s v="&lt;=0.5000"/>
    <s v=" &lt;=2.0000"/>
    <s v="&lt;=0.2500"/>
    <s v="&lt;=2.0000"/>
    <s v=" &lt;=0.1200"/>
    <s v="&lt;=1.0000"/>
    <s v="&lt;=0.5000"/>
    <x v="0"/>
  </r>
  <r>
    <x v="2"/>
    <x v="0"/>
    <s v="simulans"/>
    <s v="Cure"/>
    <x v="3"/>
    <s v="DO"/>
    <s v="R"/>
    <n v="72"/>
    <s v="&lt;=0.1200"/>
    <s v="&lt;=0.5000"/>
    <s v=" &lt;=2.0000"/>
    <s v="&lt;=0.2500"/>
    <s v="&lt;=2.0000"/>
    <s v=" &lt;=0.1200"/>
    <s v="&lt;=1.0000"/>
    <s v="&lt;=0.5000"/>
    <x v="0"/>
  </r>
  <r>
    <x v="2"/>
    <x v="0"/>
    <s v="Equorum"/>
    <s v="new"/>
    <x v="1"/>
    <s v="PF"/>
    <s v="R"/>
    <n v="73"/>
    <n v="0.5"/>
    <n v="2"/>
    <s v=" &lt;=2.0000"/>
    <s v=" &gt;4.0000"/>
    <s v="&lt;=2.0000"/>
    <n v="0.5"/>
    <s v="&lt;=1.0000"/>
    <s v="&lt;=0.5000"/>
    <x v="4"/>
  </r>
  <r>
    <x v="2"/>
    <x v="2"/>
    <s v="caprae"/>
    <s v="NC"/>
    <x v="2"/>
    <s v="DO"/>
    <s v="L"/>
    <n v="33"/>
    <n v="0.5"/>
    <s v="&lt;=0.5000"/>
    <s v=" &lt;=2.0000"/>
    <s v="&lt;=0.2500"/>
    <s v="&lt;=2.0000"/>
    <n v="2"/>
    <s v="&lt;=1.0000"/>
    <s v="&lt;=0.5000"/>
    <x v="1"/>
  </r>
  <r>
    <x v="2"/>
    <x v="2"/>
    <s v="caprae"/>
    <s v="NC"/>
    <x v="0"/>
    <s v="PF"/>
    <s v="L"/>
    <n v="34"/>
    <n v="0.5"/>
    <s v="&lt;=0.5000"/>
    <s v=" &lt;=2.0000"/>
    <s v="&lt;=0.2500"/>
    <s v="&lt;=2.0000"/>
    <n v="2"/>
    <s v="&lt;=1.0000"/>
    <s v="&lt;=0.5000"/>
    <x v="1"/>
  </r>
  <r>
    <x v="2"/>
    <x v="2"/>
    <s v="epidermidis"/>
    <s v="Cure"/>
    <x v="3"/>
    <s v="DO"/>
    <s v="L"/>
    <n v="10"/>
    <s v="&lt;=0.1200"/>
    <s v="&lt;=0.5000"/>
    <s v=" &lt;=2.0000"/>
    <s v="&lt;=0.2500"/>
    <s v="&lt;=2.0000"/>
    <s v=" &lt;=0.1200"/>
    <s v="&lt;=1.0000"/>
    <s v="&lt;=0.5000"/>
    <x v="1"/>
  </r>
  <r>
    <x v="2"/>
    <x v="2"/>
    <s v="caprae"/>
    <s v="NC"/>
    <x v="2"/>
    <s v="DO"/>
    <s v="R"/>
    <n v="11"/>
    <s v="&lt;=0.1200"/>
    <n v="1"/>
    <s v=" &lt;=2.0000"/>
    <s v="&lt;=0.2500"/>
    <s v="&lt;=2.0000"/>
    <n v="0.5"/>
    <s v="&lt;=1.0000"/>
    <s v="&lt;=0.5000"/>
    <x v="0"/>
  </r>
  <r>
    <x v="2"/>
    <x v="2"/>
    <s v="simulans"/>
    <s v="new"/>
    <x v="1"/>
    <s v="PF"/>
    <s v="L"/>
    <n v="42"/>
    <s v="&lt;=0.1200"/>
    <s v="&lt;=0.5000"/>
    <s v=" &lt;=2.0000"/>
    <s v="&lt;=0.2500"/>
    <s v="&lt;=2.0000"/>
    <s v=" &lt;=0.1200"/>
    <s v="&lt;=1.0000"/>
    <s v="&lt;=0.5000"/>
    <x v="0"/>
  </r>
  <r>
    <x v="2"/>
    <x v="2"/>
    <s v="caprae"/>
    <s v="NC"/>
    <x v="0"/>
    <s v="PF"/>
    <s v="R"/>
    <n v="35"/>
    <s v="&lt;=0.1200"/>
    <n v="4"/>
    <s v=" &lt;=2.0000"/>
    <s v="&lt;=0.2500"/>
    <s v="&lt;=2.0000"/>
    <s v=" &lt;=0.1200"/>
    <s v="&lt;=1.0000"/>
    <s v="&lt;=0.5000"/>
    <x v="1"/>
  </r>
  <r>
    <x v="2"/>
    <x v="2"/>
    <s v="simulans"/>
    <s v="Cure"/>
    <x v="3"/>
    <s v="DO"/>
    <s v="L"/>
    <n v="12"/>
    <s v="&lt;=0.1200"/>
    <s v="&lt;=0.5000"/>
    <s v=" &lt;=2.0000"/>
    <s v="&lt;=0.2500"/>
    <s v="&lt;=2.0000"/>
    <s v=" &lt;=0.1200"/>
    <s v="&lt;=1.0000"/>
    <s v="&lt;=0.5000"/>
    <x v="0"/>
  </r>
  <r>
    <x v="2"/>
    <x v="2"/>
    <s v="epidermidis"/>
    <s v="Cure"/>
    <x v="3"/>
    <s v="DO"/>
    <s v="R"/>
    <n v="13"/>
    <s v="&lt;=0.1200"/>
    <s v="&lt;=0.5000"/>
    <s v=" &lt;=2.0000"/>
    <s v="&lt;=0.2500"/>
    <s v="&lt;=2.0000"/>
    <s v=" &lt;=0.1200"/>
    <s v="&lt;=1.0000"/>
    <s v="&lt;=0.5000"/>
    <x v="1"/>
  </r>
  <r>
    <x v="2"/>
    <x v="2"/>
    <s v="caprae"/>
    <s v="NC"/>
    <x v="2"/>
    <s v="DO"/>
    <s v="R"/>
    <n v="13"/>
    <s v="&lt;=0.1200"/>
    <s v="&lt;=0.5000"/>
    <s v=" &lt;=2.0000"/>
    <s v="&lt;=0.2500"/>
    <s v="&lt;=2.0000"/>
    <s v=" &lt;=0.1200"/>
    <s v="&lt;=1.0000"/>
    <s v="&lt;=0.5000"/>
    <x v="1"/>
  </r>
  <r>
    <x v="2"/>
    <x v="2"/>
    <s v="caprae"/>
    <s v="new"/>
    <x v="1"/>
    <s v="PF"/>
    <s v="L"/>
    <n v="43"/>
    <n v="0.25"/>
    <s v="&lt;=0.5000"/>
    <s v=" &lt;=2.0000"/>
    <s v="&lt;=0.2500"/>
    <s v="&lt;=2.0000"/>
    <n v="1"/>
    <s v="&lt;=1.0000"/>
    <s v="&lt;=0.5000"/>
    <x v="1"/>
  </r>
  <r>
    <x v="2"/>
    <x v="2"/>
    <s v="caprae"/>
    <s v="NC"/>
    <x v="0"/>
    <s v="PF"/>
    <s v="R"/>
    <n v="36"/>
    <s v="&lt;=0.1200"/>
    <s v="&lt;=0.5000"/>
    <s v=" &lt;=2.0000"/>
    <s v="&lt;=0.2500"/>
    <s v="&lt;=2.0000"/>
    <s v=" &lt;=0.1200"/>
    <s v="&lt;=1.0000"/>
    <s v="&lt;=0.5000"/>
    <x v="1"/>
  </r>
  <r>
    <x v="2"/>
    <x v="0"/>
    <s v="simulans"/>
    <s v="new"/>
    <x v="1"/>
    <s v="PF"/>
    <s v="L"/>
    <n v="58"/>
    <s v="&lt;=0.1200"/>
    <s v="&lt;=0.5000"/>
    <s v=" &lt;=2.0000"/>
    <s v="&lt;=0.2500"/>
    <s v="&lt;=2.0000"/>
    <s v=" &lt;=0.1200"/>
    <s v="&lt;=1.0000"/>
    <s v="&lt;=0.5000"/>
    <x v="0"/>
  </r>
  <r>
    <x v="2"/>
    <x v="2"/>
    <s v="epidermidis"/>
    <s v="Cure"/>
    <x v="3"/>
    <s v="DO"/>
    <s v="R"/>
    <n v="37.200000000000003"/>
    <s v="&lt;=0.1200"/>
    <s v="&lt;=0.5000"/>
    <s v=" &lt;=2.0000"/>
    <s v="&lt;=0.2500"/>
    <s v="&lt;=2.0000"/>
    <s v=" &lt;=0.1200"/>
    <s v="&lt;=1.0000"/>
    <s v="&lt;=0.5000"/>
    <x v="1"/>
  </r>
  <r>
    <x v="2"/>
    <x v="2"/>
    <s v="caprae"/>
    <s v="NC"/>
    <x v="2"/>
    <s v="DO"/>
    <s v="R"/>
    <n v="37.1"/>
    <s v="&lt;=0.1200"/>
    <s v="&lt;=0.5000"/>
    <s v=" &lt;=2.0000"/>
    <s v="&lt;=0.2500"/>
    <s v="&lt;=2.0000"/>
    <s v=" &lt;=0.1200"/>
    <s v="&lt;=1.0000"/>
    <s v="&lt;=0.5000"/>
    <x v="1"/>
  </r>
  <r>
    <x v="2"/>
    <x v="2"/>
    <s v="caprae"/>
    <s v="NC"/>
    <x v="0"/>
    <s v="PF"/>
    <s v="R"/>
    <n v="38"/>
    <s v="&lt;=0.1200"/>
    <s v="&lt;=0.5000"/>
    <s v=" &lt;=2.0000"/>
    <s v="&lt;=0.2500"/>
    <s v="&lt;=2.0000"/>
    <s v=" &lt;=0.1200"/>
    <s v="&lt;=1.0000"/>
    <s v="&lt;=0.5000"/>
    <x v="1"/>
  </r>
  <r>
    <x v="2"/>
    <x v="0"/>
    <s v="simulans"/>
    <s v="NC"/>
    <x v="2"/>
    <s v="DO"/>
    <s v="L"/>
    <n v="14"/>
    <s v="&lt;=0.1200"/>
    <s v="&lt;=0.5000"/>
    <s v=" &lt;=2.0000"/>
    <s v="&lt;=0.2500"/>
    <s v="&lt;=2.0000"/>
    <s v=" &lt;=0.1200"/>
    <s v="&lt;=1.0000"/>
    <s v="&lt;=0.5000"/>
    <x v="0"/>
  </r>
  <r>
    <x v="2"/>
    <x v="0"/>
    <s v="simulans"/>
    <s v="NC"/>
    <x v="0"/>
    <s v="PF"/>
    <s v="L"/>
    <n v="39"/>
    <s v="&lt;=0.1200"/>
    <s v="&lt;=0.5000"/>
    <s v=" &lt;=2.0000"/>
    <s v="&lt;=0.2500"/>
    <s v="&lt;=2.0000"/>
    <s v=" &lt;=0.1200"/>
    <s v="&lt;=1.0000"/>
    <s v="&lt;=0.5000"/>
    <x v="3"/>
  </r>
  <r>
    <x v="2"/>
    <x v="1"/>
    <s v="caprae"/>
    <s v="new"/>
    <x v="1"/>
    <s v="PF"/>
    <s v="L"/>
    <n v="59"/>
    <s v="&lt;=0.1200"/>
    <s v="&lt;=0.5000"/>
    <s v=" &lt;=2.0000"/>
    <s v="&lt;=0.2500"/>
    <s v="&lt;=2.0000"/>
    <s v=" &lt;=0.1200"/>
    <s v="&lt;=1.0000"/>
    <s v="&lt;=0.5000"/>
    <x v="0"/>
  </r>
  <r>
    <x v="2"/>
    <x v="0"/>
    <s v="caprae"/>
    <s v="new"/>
    <x v="1"/>
    <s v="PF"/>
    <s v="L"/>
    <n v="40"/>
    <s v="&lt;=0.1200"/>
    <s v="&lt;=0.5000"/>
    <s v=" &lt;=2.0000"/>
    <s v="&lt;=0.2500"/>
    <s v="&lt;=2.0000"/>
    <s v=" &lt;=0.1200"/>
    <s v="&lt;=1.0000"/>
    <s v="&lt;=0.5000"/>
    <x v="1"/>
  </r>
  <r>
    <x v="2"/>
    <x v="0"/>
    <s v="Equorum"/>
    <s v="new"/>
    <x v="1"/>
    <s v="PF"/>
    <s v="R"/>
    <n v="53"/>
    <s v="&lt;=0.1200"/>
    <n v="2"/>
    <s v=" &lt;=2.0000"/>
    <s v="&lt;=0.2500"/>
    <s v="&lt;=2.0000"/>
    <s v=" &lt;=0.1200"/>
    <s v="&lt;=1.0000"/>
    <s v="&lt;=0.5000"/>
    <x v="1"/>
  </r>
  <r>
    <x v="2"/>
    <x v="1"/>
    <s v="epidermidis"/>
    <s v="NC"/>
    <x v="2"/>
    <s v="DO"/>
    <s v="L"/>
    <n v="42"/>
    <s v="&lt;=0.1200"/>
    <s v="&lt;=0.5000"/>
    <s v=" &lt;=2.0000"/>
    <s v="&lt;=0.2500"/>
    <s v="&lt;=2.0000"/>
    <s v=" &lt;=0.1200"/>
    <s v="&lt;=1.0000"/>
    <s v="&lt;=0.5000"/>
    <x v="1"/>
  </r>
  <r>
    <x v="2"/>
    <x v="1"/>
    <s v="epidermidis"/>
    <s v="NC"/>
    <x v="0"/>
    <s v="PF"/>
    <s v="L"/>
    <n v="43"/>
    <s v="&lt;=0.1200"/>
    <s v="&lt;=0.5000"/>
    <s v=" &lt;=2.0000"/>
    <s v="&lt;=0.2500"/>
    <s v="&lt;=2.0000"/>
    <s v=" &lt;=0.1200"/>
    <s v="&lt;=1.0000"/>
    <s v="&lt;=0.5000"/>
    <x v="1"/>
  </r>
  <r>
    <x v="2"/>
    <x v="1"/>
    <s v="caprae"/>
    <s v="Cure"/>
    <x v="3"/>
    <s v="DO"/>
    <s v="L"/>
    <n v="15"/>
    <s v="&lt;=0.1200"/>
    <s v="&lt;=0.5000"/>
    <s v=" &lt;=2.0000"/>
    <s v="&lt;=0.2500"/>
    <s v="&lt;=2.0000"/>
    <s v=" &lt;=0.1200"/>
    <s v="&lt;=1.0000"/>
    <s v="&lt;=0.5000"/>
    <x v="1"/>
  </r>
  <r>
    <x v="2"/>
    <x v="1"/>
    <s v="epidermidis"/>
    <s v="new"/>
    <x v="1"/>
    <s v="PF"/>
    <s v="L"/>
    <n v="44"/>
    <s v="&lt;=0.1200"/>
    <s v="&lt;=0.5000"/>
    <s v=" &lt;=2.0000"/>
    <s v="&lt;=0.2500"/>
    <s v="&lt;=2.0000"/>
    <s v=" &lt;=0.1200"/>
    <s v="&lt;=1.0000"/>
    <s v="&lt;=0.5000"/>
    <x v="1"/>
  </r>
  <r>
    <x v="2"/>
    <x v="1"/>
    <s v="caprae"/>
    <s v="new"/>
    <x v="1"/>
    <s v="PF"/>
    <s v="R"/>
    <n v="44"/>
    <s v="&lt;=0.1200"/>
    <s v="&lt;=0.5000"/>
    <s v=" &lt;=2.0000"/>
    <n v="1"/>
    <s v="&lt;=2.0000"/>
    <s v=" &lt;=0.1200"/>
    <s v="&lt;=1.0000"/>
    <s v="&lt;=0.5000"/>
    <x v="1"/>
  </r>
  <r>
    <x v="2"/>
    <x v="1"/>
    <s v="simulans"/>
    <s v="new"/>
    <x v="1"/>
    <s v="PF"/>
    <s v="R"/>
    <n v="60"/>
    <s v="&lt;=0.1200"/>
    <n v="1"/>
    <s v=" &lt;=2.0000"/>
    <s v="&lt;=0.2500"/>
    <s v="&lt;=2.0000"/>
    <s v=" &lt;=0.1200"/>
    <s v="&lt;=1.0000"/>
    <s v="&lt;=0.5000"/>
    <x v="0"/>
  </r>
  <r>
    <x v="2"/>
    <x v="0"/>
    <s v="caprae"/>
    <s v="new"/>
    <x v="1"/>
    <s v="PF"/>
    <s v="L"/>
    <n v="61"/>
    <n v="2"/>
    <s v="&lt;=0.5000"/>
    <s v=" &lt;=2.0000"/>
    <n v="0.5"/>
    <s v="&lt;=2.0000"/>
    <n v="8"/>
    <s v="&lt;=1.0000"/>
    <s v="&lt;=0.5000"/>
    <x v="4"/>
  </r>
  <r>
    <x v="2"/>
    <x v="2"/>
    <s v="epidermidis"/>
    <s v="NC"/>
    <x v="2"/>
    <s v="DO"/>
    <s v="L"/>
    <n v="16"/>
    <s v="&lt;=0.1200"/>
    <s v="&lt;=0.5000"/>
    <s v=" &lt;=2.0000"/>
    <s v="&lt;=0.2500"/>
    <s v="&lt;=2.0000"/>
    <s v=" &lt;=0.1200"/>
    <s v="&lt;=1.0000"/>
    <s v="&lt;=0.5000"/>
    <x v="1"/>
  </r>
  <r>
    <x v="2"/>
    <x v="2"/>
    <s v="epidermidis"/>
    <s v="new"/>
    <x v="1"/>
    <s v="PF"/>
    <s v="R"/>
    <n v="47"/>
    <s v="&lt;=0.1200"/>
    <s v="&lt;=0.5000"/>
    <s v=" &lt;=2.0000"/>
    <s v="&lt;=0.2500"/>
    <s v="&lt;=2.0000"/>
    <s v=" &lt;=0.1200"/>
    <s v="&lt;=1.0000"/>
    <s v="&lt;=0.5000"/>
    <x v="1"/>
  </r>
  <r>
    <x v="2"/>
    <x v="2"/>
    <s v="epidermidis"/>
    <s v="NC"/>
    <x v="0"/>
    <s v="PF"/>
    <s v="L"/>
    <n v="46"/>
    <s v="&lt;=0.1200"/>
    <s v="&lt;=0.5000"/>
    <s v=" &lt;=2.0000"/>
    <s v="&lt;=0.2500"/>
    <s v="&lt;=2.0000"/>
    <s v=" &lt;=0.1200"/>
    <s v="&lt;=1.0000"/>
    <s v="&lt;=0.5000"/>
    <x v="1"/>
  </r>
  <r>
    <x v="2"/>
    <x v="2"/>
    <s v="caprae"/>
    <s v="Cure"/>
    <x v="3"/>
    <s v="DO"/>
    <s v="L"/>
    <n v="17"/>
    <s v="&lt;=0.1200"/>
    <s v="&lt;=0.5000"/>
    <s v=" &lt;=2.0000"/>
    <s v="&lt;=0.2500"/>
    <s v="&lt;=2.0000"/>
    <s v=" &lt;=0.1200"/>
    <s v="&lt;=1.0000"/>
    <s v="&lt;=0.5000"/>
    <x v="0"/>
  </r>
  <r>
    <x v="2"/>
    <x v="2"/>
    <s v="simulans"/>
    <s v="new"/>
    <x v="1"/>
    <s v="PF"/>
    <s v="L"/>
    <n v="45"/>
    <s v="&lt;=0.1200"/>
    <s v="&lt;=0.5000"/>
    <s v=" &lt;=2.0000"/>
    <s v="&lt;=0.2500"/>
    <s v="&lt;=2.0000"/>
    <s v=" &lt;=0.1200"/>
    <s v="&lt;=1.0000"/>
    <s v="&lt;=0.5000"/>
    <x v="1"/>
  </r>
  <r>
    <x v="2"/>
    <x v="2"/>
    <s v="caprae"/>
    <s v="new"/>
    <x v="0"/>
    <s v="PF"/>
    <s v="R"/>
    <n v="48"/>
    <s v="&lt;=0.1200"/>
    <s v="&lt;=0.5000"/>
    <s v=" &lt;=2.0000"/>
    <s v="&lt;=0.2500"/>
    <s v="&lt;=2.0000"/>
    <s v=" &lt;=0.1200"/>
    <s v="&lt;=1.0000"/>
    <s v="&lt;=0.5000"/>
    <x v="3"/>
  </r>
  <r>
    <x v="2"/>
    <x v="2"/>
    <s v="caprae"/>
    <s v="NC"/>
    <x v="2"/>
    <s v="DO"/>
    <s v="R"/>
    <n v="18"/>
    <s v="&lt;=0.1200"/>
    <s v="&lt;=0.5000"/>
    <s v=" &lt;=2.0000"/>
    <s v="&lt;=0.2500"/>
    <s v="&lt;=2.0000"/>
    <s v=" &lt;=0.1200"/>
    <s v="&lt;=1.0000"/>
    <s v="&lt;=0.5000"/>
    <x v="0"/>
  </r>
  <r>
    <x v="2"/>
    <x v="2"/>
    <s v="caprae"/>
    <s v="NC"/>
    <x v="0"/>
    <s v="PF"/>
    <s v="R"/>
    <n v="49"/>
    <s v="&lt;=0.1200"/>
    <s v="&lt;=0.5000"/>
    <s v=" &lt;=2.0000"/>
    <s v="&lt;=0.2500"/>
    <s v="&lt;=2.0000"/>
    <s v=" &lt;=0.1200"/>
    <s v="&lt;=1.0000"/>
    <s v="&lt;=0.5000"/>
    <x v="1"/>
  </r>
  <r>
    <x v="2"/>
    <x v="2"/>
    <s v="caprae"/>
    <s v="NC"/>
    <x v="2"/>
    <s v="DO"/>
    <s v="L"/>
    <n v="50"/>
    <s v="&lt;=0.1200"/>
    <s v="&lt;=0.5000"/>
    <s v=" &lt;=2.0000"/>
    <s v="&lt;=0.2500"/>
    <s v="&lt;=2.0000"/>
    <s v=" &lt;=0.1200"/>
    <s v="&lt;=1.0000"/>
    <s v="&lt;=0.5000"/>
    <x v="3"/>
  </r>
  <r>
    <x v="2"/>
    <x v="2"/>
    <s v="caprae"/>
    <s v="new"/>
    <x v="1"/>
    <s v="PF"/>
    <s v="R"/>
    <n v="52.1"/>
    <s v="&lt;=0.1200"/>
    <n v="1"/>
    <s v=" &lt;=2.0000"/>
    <s v=" &gt;4.0000"/>
    <s v="&lt;=2.0000"/>
    <s v=" &lt;=0.1200"/>
    <s v="&lt;=1.0000"/>
    <s v="&gt;4.0000"/>
    <x v="1"/>
  </r>
  <r>
    <x v="2"/>
    <x v="2"/>
    <s v="cohnii"/>
    <s v="new"/>
    <x v="1"/>
    <s v="PF"/>
    <s v="R"/>
    <n v="52.2"/>
    <s v="&lt;=0.1200"/>
    <n v="1"/>
    <s v=" &lt;=2.0000"/>
    <s v=" &gt;4.0000"/>
    <s v="&lt;=2.0000"/>
    <s v=" &lt;=0.1200"/>
    <s v="&lt;=1.0000"/>
    <s v="&gt;4.0000"/>
    <x v="1"/>
  </r>
  <r>
    <x v="2"/>
    <x v="2"/>
    <s v="caprae"/>
    <s v="NC"/>
    <x v="0"/>
    <s v="PF"/>
    <s v="L"/>
    <n v="51"/>
    <s v="&lt;=0.1200"/>
    <s v="&lt;=0.5000"/>
    <s v=" &lt;=2.0000"/>
    <s v="&lt;=0.2500"/>
    <s v="&lt;=2.0000"/>
    <s v=" &lt;=0.1200"/>
    <s v="&lt;=1.0000"/>
    <s v="&lt;=0.5000"/>
    <x v="1"/>
  </r>
  <r>
    <x v="2"/>
    <x v="0"/>
    <s v="Hyicus"/>
    <s v="NC"/>
    <x v="2"/>
    <s v="DO"/>
    <s v="R"/>
    <n v="19"/>
    <s v="&lt;=0.1200"/>
    <n v="1"/>
    <s v=" &lt;=2.0000"/>
    <s v="&lt;=0.2500"/>
    <s v="&lt;=2.0000"/>
    <s v=" &lt;=0.1200"/>
    <s v="&lt;=1.0000"/>
    <s v="&lt;=0.5000"/>
    <x v="0"/>
  </r>
  <r>
    <x v="2"/>
    <x v="0"/>
    <s v="Hyicus"/>
    <s v="NC"/>
    <x v="0"/>
    <s v="PF"/>
    <s v="R"/>
    <n v="46"/>
    <s v="&lt;=0.1200"/>
    <n v="1"/>
    <s v=" &lt;=2.0000"/>
    <s v="&lt;=0.2500"/>
    <s v="&lt;=2.0000"/>
    <s v=" &lt;=0.1200"/>
    <s v="&lt;=1.0000"/>
    <s v="&lt;=0.5000"/>
    <x v="0"/>
  </r>
  <r>
    <x v="2"/>
    <x v="0"/>
    <s v="caprae"/>
    <s v="new"/>
    <x v="1"/>
    <s v="PF"/>
    <s v="L"/>
    <n v="62"/>
    <s v="&lt;=0.1200"/>
    <s v="&lt;=0.5000"/>
    <s v=" &lt;=2.0000"/>
    <s v="&lt;=0.2500"/>
    <s v="&lt;=2.0000"/>
    <s v=" &lt;=0.1200"/>
    <s v="&lt;=1.0000"/>
    <s v="&lt;=0.5000"/>
    <x v="0"/>
  </r>
  <r>
    <x v="2"/>
    <x v="1"/>
    <s v="Equorum"/>
    <s v="new"/>
    <x v="1"/>
    <s v="PF"/>
    <s v="R"/>
    <n v="54"/>
    <s v="&lt;=0.1200"/>
    <n v="2"/>
    <s v=" &lt;=2.0000"/>
    <n v="4"/>
    <s v="&lt;=2.0000"/>
    <s v=" &lt;=0.1200"/>
    <s v="&lt;=1.0000"/>
    <s v="&lt;=0.5000"/>
    <x v="1"/>
  </r>
  <r>
    <x v="2"/>
    <x v="2"/>
    <s v="caprae"/>
    <s v="Cure"/>
    <x v="3"/>
    <s v="DO"/>
    <s v="L"/>
    <n v="55.1"/>
    <n v="0.25"/>
    <s v="&lt;=0.5000"/>
    <s v=" &lt;=2.0000"/>
    <n v="0.5"/>
    <s v="&lt;=2.0000"/>
    <n v="0.5"/>
    <s v="&lt;=1.0000"/>
    <s v="&lt;=0.5000"/>
    <x v="1"/>
  </r>
  <r>
    <x v="2"/>
    <x v="2"/>
    <s v="caprae"/>
    <s v="Cure"/>
    <x v="3"/>
    <s v="DO"/>
    <s v="L"/>
    <n v="55.2"/>
    <n v="0.25"/>
    <s v="&lt;=0.5000"/>
    <s v=" &lt;=2.0000"/>
    <n v="0.5"/>
    <s v="&lt;=2.0000"/>
    <n v="0.5"/>
    <s v="&lt;=1.0000"/>
    <s v="&lt;=0.5000"/>
    <x v="1"/>
  </r>
  <r>
    <x v="2"/>
    <x v="2"/>
    <s v="epidermidis"/>
    <s v="new"/>
    <x v="1"/>
    <s v="PF"/>
    <s v="L"/>
    <n v="56"/>
    <s v="&lt;=0.1200"/>
    <s v="&lt;=0.5000"/>
    <s v=" &lt;=2.0000"/>
    <s v="&lt;=0.2500"/>
    <s v="&lt;=2.0000"/>
    <s v=" &lt;=0.1200"/>
    <s v="&lt;=1.0000"/>
    <s v="&lt;=0.5000"/>
    <x v="1"/>
  </r>
  <r>
    <x v="2"/>
    <x v="2"/>
    <s v="caprae"/>
    <s v="new"/>
    <x v="1"/>
    <s v="PF"/>
    <s v="R"/>
    <n v="63"/>
    <n v="0.25"/>
    <s v="&lt;=0.5000"/>
    <s v=" &lt;=2.0000"/>
    <n v="0.5"/>
    <s v="&lt;=2.0000"/>
    <n v="2"/>
    <s v="&lt;=1.0000"/>
    <s v="&lt;=0.5000"/>
    <x v="1"/>
  </r>
  <r>
    <x v="2"/>
    <x v="1"/>
    <s v="epidermidis"/>
    <s v="new"/>
    <x v="1"/>
    <s v="PF"/>
    <s v="L"/>
    <n v="57"/>
    <s v="&lt;=0.1200"/>
    <s v="&lt;=0.5000"/>
    <s v=" &lt;=2.0000"/>
    <s v="&lt;=0.2500"/>
    <s v="&lt;=2.0000"/>
    <s v=" &lt;=0.1200"/>
    <s v="&lt;=1.0000"/>
    <s v="&lt;=0.5000"/>
    <x v="1"/>
  </r>
  <r>
    <x v="2"/>
    <x v="1"/>
    <s v="Equorum"/>
    <s v="new"/>
    <x v="1"/>
    <s v="PF"/>
    <s v="R"/>
    <n v="58"/>
    <s v="&lt;=0.1200"/>
    <s v="&lt;=0.5000"/>
    <s v=" &lt;=2.0000"/>
    <s v=" &gt;4.0000"/>
    <s v="&lt;=2.0000"/>
    <s v=" &lt;=0.1200"/>
    <s v="&lt;=1.0000"/>
    <s v="&lt;=0.5000"/>
    <x v="1"/>
  </r>
  <r>
    <x v="2"/>
    <x v="2"/>
    <s v="chromogenes"/>
    <s v="NC"/>
    <x v="2"/>
    <s v="DO"/>
    <s v="R"/>
    <n v="20"/>
    <s v="&lt;=0.1200"/>
    <s v="&lt;=0.5000"/>
    <s v=" &lt;=2.0000"/>
    <s v=" &gt;4.0000"/>
    <s v="&lt;=2.0000"/>
    <s v=" &lt;=0.1200"/>
    <s v="&lt;=1.0000"/>
    <s v="&lt;=0.5000"/>
    <x v="0"/>
  </r>
  <r>
    <x v="2"/>
    <x v="2"/>
    <s v="chromogenes"/>
    <s v="NC"/>
    <x v="0"/>
    <s v="PF"/>
    <s v="R"/>
    <n v="47"/>
    <s v="&lt;=0.1200"/>
    <s v="&lt;=0.5000"/>
    <s v=" &lt;=2.0000"/>
    <s v=" &gt;4.0000"/>
    <s v="&lt;=2.0000"/>
    <s v=" &lt;=0.1200"/>
    <s v="&lt;=1.0000"/>
    <s v="&lt;=0.5000"/>
    <x v="1"/>
  </r>
  <r>
    <x v="2"/>
    <x v="2"/>
    <s v="caprae"/>
    <s v="new"/>
    <x v="1"/>
    <s v="PF"/>
    <s v="L"/>
    <n v="60"/>
    <n v="0.5"/>
    <n v="2"/>
    <s v=" &lt;=2.0000"/>
    <n v="0.5"/>
    <s v="&lt;=2.0000"/>
    <n v="0.5"/>
    <s v="&lt;=1.0000"/>
    <s v="&lt;=0.5000"/>
    <x v="1"/>
  </r>
  <r>
    <x v="2"/>
    <x v="2"/>
    <s v="caprae"/>
    <s v="NC"/>
    <x v="2"/>
    <s v="DO"/>
    <s v="L"/>
    <n v="21"/>
    <s v="&lt;=0.1200"/>
    <s v="&lt;=0.5000"/>
    <s v=" &lt;=2.0000"/>
    <s v="&lt;=0.2500"/>
    <s v="&lt;=2.0000"/>
    <s v=" &lt;=0.1200"/>
    <s v="&lt;=1.0000"/>
    <s v="&lt;=0.5000"/>
    <x v="1"/>
  </r>
  <r>
    <x v="2"/>
    <x v="2"/>
    <s v="caprae"/>
    <s v="NC"/>
    <x v="0"/>
    <s v="PF"/>
    <s v="L"/>
    <n v="48"/>
    <s v="&lt;=0.1200"/>
    <s v="&lt;=0.5000"/>
    <s v=" &lt;=2.0000"/>
    <s v="&lt;=0.2500"/>
    <s v="&lt;=2.0000"/>
    <s v=" &lt;=0.1200"/>
    <s v="&lt;=1.0000"/>
    <s v="&lt;=0.5000"/>
    <x v="0"/>
  </r>
  <r>
    <x v="3"/>
    <x v="3"/>
    <m/>
    <m/>
    <x v="4"/>
    <m/>
    <m/>
    <m/>
    <m/>
    <m/>
    <m/>
    <m/>
    <m/>
    <m/>
    <m/>
    <m/>
    <x v="5"/>
  </r>
  <r>
    <x v="3"/>
    <x v="3"/>
    <m/>
    <m/>
    <x v="4"/>
    <m/>
    <m/>
    <m/>
    <m/>
    <m/>
    <m/>
    <m/>
    <m/>
    <m/>
    <m/>
    <m/>
    <x v="5"/>
  </r>
  <r>
    <x v="3"/>
    <x v="3"/>
    <m/>
    <m/>
    <x v="4"/>
    <m/>
    <m/>
    <m/>
    <m/>
    <m/>
    <m/>
    <m/>
    <m/>
    <m/>
    <m/>
    <m/>
    <x v="5"/>
  </r>
  <r>
    <x v="3"/>
    <x v="3"/>
    <m/>
    <m/>
    <x v="4"/>
    <m/>
    <m/>
    <m/>
    <m/>
    <m/>
    <m/>
    <m/>
    <m/>
    <m/>
    <m/>
    <m/>
    <x v="5"/>
  </r>
  <r>
    <x v="3"/>
    <x v="3"/>
    <m/>
    <m/>
    <x v="4"/>
    <m/>
    <m/>
    <m/>
    <m/>
    <m/>
    <m/>
    <m/>
    <m/>
    <m/>
    <m/>
    <m/>
    <x v="5"/>
  </r>
  <r>
    <x v="3"/>
    <x v="3"/>
    <m/>
    <m/>
    <x v="4"/>
    <m/>
    <m/>
    <m/>
    <m/>
    <m/>
    <m/>
    <m/>
    <m/>
    <m/>
    <m/>
    <m/>
    <x v="5"/>
  </r>
</pivotCacheRecords>
</file>

<file path=xl/pivotCache/pivotCacheRecords2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3">
  <r>
    <x v="0"/>
    <x v="0"/>
    <s v="epidermidis"/>
    <s v="NC"/>
    <x v="0"/>
    <s v="PF"/>
    <s v="L"/>
    <n v="47"/>
    <n v="0.25"/>
    <s v="&lt;=0.5000"/>
    <s v=" &lt;=2.0000"/>
    <s v="&lt;=0.2500"/>
    <s v="&lt;=2.0000"/>
    <n v="0.25"/>
    <s v="&lt;=1.0000"/>
    <s v="&lt;=0.5000"/>
    <s v="&gt;256.0000"/>
    <x v="0"/>
  </r>
  <r>
    <x v="1"/>
    <x v="0"/>
    <s v="simulans"/>
    <s v="new"/>
    <x v="1"/>
    <s v="PF"/>
    <s v="L"/>
    <n v="64"/>
    <s v="&lt;=0.1200"/>
    <n v="1"/>
    <s v=" &lt;=2.0000"/>
    <s v="&lt;=0.2500"/>
    <s v="&lt;=2.0000"/>
    <s v=" &lt;=0.1200"/>
    <s v="&lt;=1.0000"/>
    <s v="&lt;=0.5000"/>
    <s v="&gt;256.0000"/>
    <x v="1"/>
  </r>
  <r>
    <x v="1"/>
    <x v="1"/>
    <s v="caprae"/>
    <s v="new"/>
    <x v="1"/>
    <s v="PF"/>
    <s v="L"/>
    <n v="61.1"/>
    <s v="&lt;=0.1200"/>
    <s v="&lt;=0.5000"/>
    <s v=" &lt;=2.0000"/>
    <s v="&lt;=0.2500"/>
    <s v="&lt;=2.0000"/>
    <s v=" &lt;=0.1200"/>
    <s v="&lt;=1.0000"/>
    <s v="&lt;=0.5000"/>
    <s v=" &lt;=32.0000"/>
    <x v="2"/>
  </r>
  <r>
    <x v="1"/>
    <x v="1"/>
    <s v="auricularis"/>
    <s v="new"/>
    <x v="1"/>
    <s v="PF"/>
    <s v="L"/>
    <n v="61.2"/>
    <s v="&lt;=0.1200"/>
    <s v="&lt;=0.5000"/>
    <s v=" &lt;=2.0000"/>
    <s v="&lt;=0.2500"/>
    <s v="&lt;=2.0000"/>
    <s v=" &lt;=0.1200"/>
    <s v="&lt;=1.0000"/>
    <s v="&lt;=0.5000"/>
    <s v=" &lt;=32.0000"/>
    <x v="2"/>
  </r>
  <r>
    <x v="1"/>
    <x v="1"/>
    <s v="rostri"/>
    <s v="new"/>
    <x v="1"/>
    <s v="PF"/>
    <s v="R"/>
    <n v="63"/>
    <s v="&lt;=0.1200"/>
    <s v="&lt;=0.5000"/>
    <s v=" &lt;=2.0000"/>
    <n v="1"/>
    <s v="&lt;=2.0000"/>
    <s v=" &lt;=0.1200"/>
    <s v="&lt;=1.0000"/>
    <s v="&lt;=0.5000"/>
    <s v=" &lt;=32.0000"/>
    <x v="3"/>
  </r>
  <r>
    <x v="1"/>
    <x v="2"/>
    <s v="chromogenes"/>
    <s v="new"/>
    <x v="1"/>
    <s v="PF"/>
    <s v="L"/>
    <n v="64.099999999999994"/>
    <n v="0.5"/>
    <s v="&lt;=0.5000"/>
    <s v=" &lt;=2.0000"/>
    <n v="0.5"/>
    <s v="&lt;=2.0000"/>
    <n v="0.5"/>
    <s v="&lt;=1.0000"/>
    <s v="&lt;=0.5000"/>
    <s v=" &lt;=32.0000"/>
    <x v="1"/>
  </r>
  <r>
    <x v="1"/>
    <x v="2"/>
    <s v="auricularis"/>
    <s v="new"/>
    <x v="1"/>
    <s v="PF"/>
    <s v="L"/>
    <n v="64.2"/>
    <n v="0.5"/>
    <s v="&lt;=0.5000"/>
    <s v=" &lt;=2.0000"/>
    <n v="0.5"/>
    <s v="&lt;=2.0000"/>
    <n v="0.5"/>
    <s v="&lt;=1.0000"/>
    <s v="&lt;=0.5000"/>
    <s v=" &lt;=32.0000"/>
    <x v="1"/>
  </r>
  <r>
    <x v="1"/>
    <x v="2"/>
    <s v="simulans"/>
    <s v="new"/>
    <x v="1"/>
    <s v="PF"/>
    <s v="L"/>
    <n v="65"/>
    <s v="&lt;=0.1200"/>
    <n v="1"/>
    <s v=" &lt;=2.0000"/>
    <s v="&lt;=0.2500"/>
    <s v="&lt;=2.0000"/>
    <s v=" &lt;=0.1200"/>
    <s v="&lt;=1.0000"/>
    <s v="&lt;=0.5000"/>
    <s v="&gt;256.0000"/>
    <x v="1"/>
  </r>
  <r>
    <x v="1"/>
    <x v="0"/>
    <s v="simulans"/>
    <s v="new"/>
    <x v="1"/>
    <s v="PF"/>
    <s v="L"/>
    <n v="66"/>
    <s v="&lt;=0.1200"/>
    <n v="1"/>
    <s v=" &lt;=2.0000"/>
    <s v="&lt;=0.2500"/>
    <s v="&lt;=2.0000"/>
    <s v=" &lt;=0.1200"/>
    <s v="&lt;=1.0000"/>
    <s v="&lt;=0.5000"/>
    <s v=" &lt;=32.0000"/>
    <x v="1"/>
  </r>
  <r>
    <x v="1"/>
    <x v="0"/>
    <s v="Lugdenensis"/>
    <s v="new"/>
    <x v="1"/>
    <s v="PF"/>
    <s v="L"/>
    <n v="66"/>
    <s v="&lt;=0.1200"/>
    <s v="&lt;=0.5000"/>
    <s v=" &lt;=2.0000"/>
    <s v="&lt;=0.2500"/>
    <s v="&lt;=2.0000"/>
    <s v=" &lt;=0.1200"/>
    <s v="&lt;=1.0000"/>
    <s v="&lt;=0.5000"/>
    <s v="&gt;256.0000"/>
    <x v="1"/>
  </r>
  <r>
    <x v="1"/>
    <x v="0"/>
    <s v="caprae"/>
    <s v="new"/>
    <x v="1"/>
    <s v="PF"/>
    <s v="L"/>
    <n v="67"/>
    <s v="&lt;=0.1200"/>
    <n v="1"/>
    <s v=" &lt;=2.0000"/>
    <s v="&lt;=0.2500"/>
    <s v="&lt;=2.0000"/>
    <s v=" &lt;=0.1200"/>
    <s v="&lt;=1.0000"/>
    <s v="&lt;=0.5000"/>
    <s v=" &lt;=32.0000"/>
    <x v="1"/>
  </r>
  <r>
    <x v="1"/>
    <x v="0"/>
    <s v="caprae"/>
    <s v="new"/>
    <x v="1"/>
    <s v="PF"/>
    <s v="R"/>
    <n v="68.099999999999994"/>
    <s v="&lt;=0.1200"/>
    <n v="1"/>
    <s v=" &lt;=2.0000"/>
    <s v="&lt;=0.2500"/>
    <s v="&lt;=2.0000"/>
    <s v=" &lt;=0.1200"/>
    <s v="&lt;=1.0000"/>
    <s v="&lt;=0.5000"/>
    <s v=" &lt;=32.0000"/>
    <x v="1"/>
  </r>
  <r>
    <x v="1"/>
    <x v="0"/>
    <s v="auricularis"/>
    <s v="new"/>
    <x v="1"/>
    <s v="PF"/>
    <s v="R"/>
    <n v="68.2"/>
    <s v="&lt;=0.1200"/>
    <n v="1"/>
    <s v=" &lt;=2.0000"/>
    <s v="&lt;=0.2500"/>
    <s v="&lt;=2.0000"/>
    <s v=" &lt;=0.1200"/>
    <s v="&lt;=1.0000"/>
    <s v="&lt;=0.5000"/>
    <s v=" &lt;=32.0000"/>
    <x v="1"/>
  </r>
  <r>
    <x v="1"/>
    <x v="1"/>
    <s v="caprae"/>
    <s v="NC"/>
    <x v="2"/>
    <s v="DO"/>
    <s v="L"/>
    <n v="22"/>
    <s v="&lt;=0.1200"/>
    <s v="&lt;=0.5000"/>
    <s v=" &lt;=2.0000"/>
    <s v="&lt;=0.2500"/>
    <s v="&lt;=2.0000"/>
    <s v=" &lt;=0.1200"/>
    <s v="&lt;=1.0000"/>
    <s v="&lt;=0.5000"/>
    <s v="&gt;256.0000"/>
    <x v="1"/>
  </r>
  <r>
    <x v="1"/>
    <x v="1"/>
    <s v="caprae"/>
    <s v="NC"/>
    <x v="0"/>
    <s v="PF"/>
    <s v="L"/>
    <n v="69"/>
    <s v="&lt;=0.1200"/>
    <s v="&lt;=0.5000"/>
    <s v=" &lt;=2.0000"/>
    <s v="&lt;=0.2500"/>
    <s v="&lt;=2.0000"/>
    <s v=" &lt;=0.1200"/>
    <s v="&lt;=1.0000"/>
    <s v="&lt;=0.5000"/>
    <s v=" &lt;=32.0000"/>
    <x v="1"/>
  </r>
  <r>
    <x v="1"/>
    <x v="0"/>
    <s v="Equorum"/>
    <s v="Cure"/>
    <x v="3"/>
    <s v="DO"/>
    <s v="L"/>
    <n v="23"/>
    <s v="&lt;=0.1200"/>
    <s v="&lt;=0.5000"/>
    <s v=" &lt;=2.0000"/>
    <s v=" &gt;4.0000"/>
    <s v="&lt;=2.0000"/>
    <s v=" &lt;=0.1200"/>
    <s v="&lt;=1.0000"/>
    <s v="&lt;=0.5000"/>
    <s v=" &lt;=32.0000"/>
    <x v="1"/>
  </r>
  <r>
    <x v="1"/>
    <x v="0"/>
    <s v="Lugdenensis"/>
    <s v="new"/>
    <x v="1"/>
    <s v="PF"/>
    <s v="L"/>
    <n v="49"/>
    <s v="&lt;=0.1200"/>
    <s v="&lt;=0.5000"/>
    <s v=" &lt;=2.0000"/>
    <s v="&lt;=0.2500"/>
    <s v="&lt;=2.0000"/>
    <s v=" &lt;=0.1200"/>
    <s v="&lt;=1.0000"/>
    <s v="&lt;=0.5000"/>
    <s v="&gt;256.0000"/>
    <x v="1"/>
  </r>
  <r>
    <x v="1"/>
    <x v="0"/>
    <s v="simulans"/>
    <s v="new"/>
    <x v="1"/>
    <s v="PF"/>
    <s v="R"/>
    <n v="71"/>
    <s v="&lt;=0.1200"/>
    <s v="&lt;=0.5000"/>
    <s v=" &lt;=2.0000"/>
    <s v="&lt;=0.2500"/>
    <s v="&lt;=2.0000"/>
    <s v=" &lt;=0.1200"/>
    <s v="&lt;=1.0000"/>
    <s v="&lt;=0.5000"/>
    <s v="&gt;256.0000"/>
    <x v="1"/>
  </r>
  <r>
    <x v="1"/>
    <x v="1"/>
    <s v="caprae"/>
    <s v="new"/>
    <x v="1"/>
    <s v="PF"/>
    <s v="R"/>
    <n v="67"/>
    <s v="&lt;=0.1200"/>
    <s v="&lt;=0.5000"/>
    <s v=" &lt;=2.0000"/>
    <s v="&lt;=0.2500"/>
    <s v="&lt;=2.0000"/>
    <s v=" &lt;=0.1200"/>
    <s v="&lt;=1.0000"/>
    <s v="&lt;=0.5000"/>
    <s v="&gt;256.0000"/>
    <x v="1"/>
  </r>
  <r>
    <x v="1"/>
    <x v="1"/>
    <s v="simulans"/>
    <s v="new"/>
    <x v="1"/>
    <s v="PF"/>
    <s v="R"/>
    <n v="73"/>
    <s v="&lt;=0.1200"/>
    <s v="&lt;=0.5000"/>
    <s v=" &lt;=2.0000"/>
    <s v="&lt;=0.2500"/>
    <s v="&lt;=2.0000"/>
    <n v="0.25"/>
    <s v="&lt;=1.0000"/>
    <s v="&lt;=0.5000"/>
    <s v="&gt;256.0000"/>
    <x v="3"/>
  </r>
  <r>
    <x v="1"/>
    <x v="2"/>
    <s v="caprae"/>
    <s v="new"/>
    <x v="1"/>
    <s v="PF"/>
    <s v="R"/>
    <n v="74"/>
    <s v="&lt;=0.1200"/>
    <s v="&lt;=0.5000"/>
    <s v=" &lt;=2.0000"/>
    <s v="&lt;=0.2500"/>
    <s v="&lt;=2.0000"/>
    <s v=" &lt;=0.1200"/>
    <s v="&lt;=1.0000"/>
    <s v="&lt;=0.5000"/>
    <s v=" &lt;=32.0000"/>
    <x v="1"/>
  </r>
  <r>
    <x v="1"/>
    <x v="2"/>
    <s v="xylosus"/>
    <s v="new"/>
    <x v="1"/>
    <s v="PF"/>
    <s v="L"/>
    <n v="75"/>
    <s v="&lt;=0.1200"/>
    <s v="&lt;=0.5000"/>
    <s v=" &lt;=2.0000"/>
    <s v=" &gt;4.0000"/>
    <s v="&lt;=2.0000"/>
    <s v=" &lt;=0.1200"/>
    <s v="&lt;=1.0000"/>
    <s v="&lt;=0.5000"/>
    <s v=" &lt;=32.0000"/>
    <x v="1"/>
  </r>
  <r>
    <x v="1"/>
    <x v="2"/>
    <s v="ureilyticus"/>
    <s v="new"/>
    <x v="1"/>
    <s v="PF"/>
    <s v="R"/>
    <n v="76"/>
    <s v="&lt;=0.1200"/>
    <n v="2"/>
    <s v=" &lt;=2.0000"/>
    <s v="&lt;=0.2500"/>
    <s v="&lt;=2.0000"/>
    <s v=" &lt;=0.1200"/>
    <s v="&lt;=1.0000"/>
    <s v="&lt;=0.5000"/>
    <s v=" &lt;=32.0000"/>
    <x v="1"/>
  </r>
  <r>
    <x v="1"/>
    <x v="1"/>
    <s v="hominis"/>
    <s v="new"/>
    <x v="1"/>
    <s v="PF"/>
    <s v="L"/>
    <n v="77"/>
    <n v="0.5"/>
    <n v="1"/>
    <s v=" &lt;=2.0000"/>
    <s v="&lt;=0.2500"/>
    <s v="&lt;=2.0000"/>
    <n v="0.25"/>
    <s v="&lt;=1.0000"/>
    <s v="&lt;=0.5000"/>
    <s v="&gt;256.0000"/>
    <x v="0"/>
  </r>
  <r>
    <x v="1"/>
    <x v="1"/>
    <s v="warneri"/>
    <s v="new"/>
    <x v="1"/>
    <s v="PF"/>
    <s v="R"/>
    <n v="78"/>
    <s v="&lt;=0.1200"/>
    <s v="&lt;=0.5000"/>
    <s v=" &lt;=2.0000"/>
    <s v="&lt;=0.2500"/>
    <s v="&lt;=2.0000"/>
    <s v=" &lt;=0.1200"/>
    <s v="&lt;=1.0000"/>
    <s v="&lt;=0.5000"/>
    <s v=" &lt;=32.0000"/>
    <x v="1"/>
  </r>
  <r>
    <x v="1"/>
    <x v="0"/>
    <s v="Lugdenensis"/>
    <s v="Cure"/>
    <x v="3"/>
    <s v="DO"/>
    <s v="L"/>
    <n v="24"/>
    <s v="&lt;=0.1200"/>
    <s v="&lt;=0.5000"/>
    <s v=" &lt;=2.0000"/>
    <s v="&lt;=0.2500"/>
    <s v="&lt;=2.0000"/>
    <s v=" &lt;=0.1200"/>
    <s v="&lt;=1.0000"/>
    <s v="&lt;=0.5000"/>
    <s v="&gt;256.0000"/>
    <x v="1"/>
  </r>
  <r>
    <x v="1"/>
    <x v="0"/>
    <s v="epidermidis"/>
    <s v="new"/>
    <x v="1"/>
    <s v="PF"/>
    <s v="L"/>
    <n v="79"/>
    <s v="&lt;=0.1200"/>
    <s v="&lt;=0.5000"/>
    <s v=" &lt;=2.0000"/>
    <s v="&lt;=0.2500"/>
    <s v="&lt;=2.0000"/>
    <s v=" &lt;=0.1200"/>
    <s v="&lt;=1.0000"/>
    <s v="&lt;=0.5000"/>
    <s v=" &lt;=32.0000"/>
    <x v="0"/>
  </r>
  <r>
    <x v="1"/>
    <x v="0"/>
    <s v="caprae"/>
    <s v="new"/>
    <x v="1"/>
    <s v="PF"/>
    <s v="R"/>
    <n v="80.099999999999994"/>
    <s v="&lt;=0.1200"/>
    <s v="&lt;=0.5000"/>
    <s v=" &lt;=2.0000"/>
    <s v="&lt;=0.2500"/>
    <s v="&lt;=2.0000"/>
    <s v=" &lt;=0.1200"/>
    <s v="&lt;=1.0000"/>
    <s v="&lt;=0.5000"/>
    <s v=" &lt;=32.0000"/>
    <x v="1"/>
  </r>
  <r>
    <x v="1"/>
    <x v="0"/>
    <s v="chromogenes"/>
    <s v="new"/>
    <x v="1"/>
    <s v="PF"/>
    <s v="R"/>
    <n v="80.2"/>
    <s v="&lt;=0.1200"/>
    <s v="&lt;=0.5000"/>
    <s v=" &lt;=2.0000"/>
    <s v="&lt;=0.2500"/>
    <s v="&lt;=2.0000"/>
    <s v=" &lt;=0.1200"/>
    <s v="&lt;=1.0000"/>
    <s v="&lt;=0.5000"/>
    <s v=" &lt;=32.0000"/>
    <x v="1"/>
  </r>
  <r>
    <x v="1"/>
    <x v="0"/>
    <s v="epidermidis"/>
    <s v="Cure"/>
    <x v="3"/>
    <s v="DO"/>
    <s v="R"/>
    <n v="25"/>
    <s v="&lt;=0.1200"/>
    <n v="1"/>
    <s v=" &lt;=2.0000"/>
    <s v="&lt;=0.2500"/>
    <s v="&lt;=2.0000"/>
    <s v=" &lt;=0.1200"/>
    <s v="&lt;=1.0000"/>
    <s v="&lt;=0.5000"/>
    <s v="&gt;256.0000"/>
    <x v="1"/>
  </r>
  <r>
    <x v="1"/>
    <x v="0"/>
    <s v="simulans"/>
    <s v="new"/>
    <x v="1"/>
    <s v="PF"/>
    <s v="R"/>
    <n v="50"/>
    <s v="&lt;=0.1200"/>
    <n v="1"/>
    <s v=" &lt;=2.0000"/>
    <s v="&lt;=0.2500"/>
    <s v="&lt;=2.0000"/>
    <s v=" &lt;=0.1200"/>
    <s v="&lt;=1.0000"/>
    <s v="&lt;=0.5000"/>
    <s v="&gt;256.0000"/>
    <x v="1"/>
  </r>
  <r>
    <x v="1"/>
    <x v="0"/>
    <s v="chromogenes"/>
    <s v="new"/>
    <x v="1"/>
    <s v="PF"/>
    <s v="R"/>
    <n v="81"/>
    <s v="&lt;=0.1200"/>
    <n v="1"/>
    <s v=" &lt;=2.0000"/>
    <s v="&lt;=0.2500"/>
    <s v="&lt;=2.0000"/>
    <s v=" &lt;=0.1200"/>
    <s v="&lt;=1.0000"/>
    <s v="&lt;=0.5000"/>
    <n v="64"/>
    <x v="1"/>
  </r>
  <r>
    <x v="1"/>
    <x v="1"/>
    <s v="simulans"/>
    <s v="NC"/>
    <x v="2"/>
    <s v="DO"/>
    <s v="L"/>
    <n v="26"/>
    <s v="&lt;=0.1200"/>
    <s v="&lt;=0.5000"/>
    <s v=" &lt;=2.0000"/>
    <s v="&lt;=0.2500"/>
    <s v="&lt;=2.0000"/>
    <s v=" &lt;=0.1200"/>
    <s v="&lt;=1.0000"/>
    <s v="&lt;=0.5000"/>
    <s v="&gt;256.0000"/>
    <x v="0"/>
  </r>
  <r>
    <x v="1"/>
    <x v="1"/>
    <s v="simulans"/>
    <s v="NC"/>
    <x v="2"/>
    <s v="DO"/>
    <s v="R"/>
    <n v="27"/>
    <s v="&lt;=0.1200"/>
    <s v="&lt;=0.5000"/>
    <s v=" &lt;=2.0000"/>
    <s v="&lt;=0.2500"/>
    <s v="&lt;=2.0000"/>
    <s v=" &lt;=0.1200"/>
    <s v="&lt;=1.0000"/>
    <s v="&lt;=0.5000"/>
    <s v="&gt;256.0000"/>
    <x v="1"/>
  </r>
  <r>
    <x v="1"/>
    <x v="1"/>
    <s v="simulans"/>
    <s v="NC"/>
    <x v="0"/>
    <s v="PF"/>
    <s v="L"/>
    <n v="51"/>
    <s v="&lt;=0.1200"/>
    <s v="&lt;=0.5000"/>
    <s v=" &lt;=2.0000"/>
    <s v="&lt;=0.2500"/>
    <s v="&lt;=2.0000"/>
    <s v=" &lt;=0.1200"/>
    <s v="&lt;=1.0000"/>
    <s v="&lt;=0.5000"/>
    <s v="&gt;256.0000"/>
    <x v="1"/>
  </r>
  <r>
    <x v="1"/>
    <x v="1"/>
    <s v="simulans"/>
    <s v="NC"/>
    <x v="0"/>
    <s v="PF"/>
    <s v="R"/>
    <n v="82"/>
    <s v="&lt;=0.1200"/>
    <n v="1"/>
    <s v=" &lt;=2.0000"/>
    <s v="&lt;=0.2500"/>
    <s v="&lt;=2.0000"/>
    <s v=" &lt;=0.1200"/>
    <s v="&lt;=1.0000"/>
    <s v="&lt;=0.5000"/>
    <s v=" &lt;=32.0000"/>
    <x v="2"/>
  </r>
  <r>
    <x v="1"/>
    <x v="2"/>
    <s v="simulans"/>
    <s v="NC"/>
    <x v="3"/>
    <s v="DO"/>
    <s v="L"/>
    <n v="28"/>
    <s v="&lt;=0.1200"/>
    <n v="1"/>
    <s v=" &lt;=2.0000"/>
    <s v="&lt;=0.2500"/>
    <s v="&lt;=2.0000"/>
    <s v=" &lt;=0.1200"/>
    <s v="&lt;=1.0000"/>
    <s v="&lt;=0.5000"/>
    <s v="&gt;256.0000"/>
    <x v="1"/>
  </r>
  <r>
    <x v="1"/>
    <x v="2"/>
    <s v="Lugdenensis"/>
    <s v="NC"/>
    <x v="2"/>
    <s v="DO"/>
    <s v="R"/>
    <n v="29"/>
    <s v="&lt;=0.1200"/>
    <n v="1"/>
    <s v=" &lt;=2.0000"/>
    <s v="&lt;=0.2500"/>
    <s v="&lt;=2.0000"/>
    <s v=" &lt;=0.1200"/>
    <s v="&lt;=1.0000"/>
    <s v="&lt;=0.5000"/>
    <s v="&gt;256.0000"/>
    <x v="1"/>
  </r>
  <r>
    <x v="1"/>
    <x v="2"/>
    <s v="Lugdenensis"/>
    <s v="NC"/>
    <x v="1"/>
    <s v="PF"/>
    <s v="L"/>
    <n v="83"/>
    <s v="&lt;=0.1200"/>
    <n v="1"/>
    <s v=" &lt;=2.0000"/>
    <s v="&lt;=0.2500"/>
    <s v="&lt;=2.0000"/>
    <s v=" &lt;=0.1200"/>
    <s v="&lt;=1.0000"/>
    <s v="&lt;=0.5000"/>
    <n v="256"/>
    <x v="1"/>
  </r>
  <r>
    <x v="1"/>
    <x v="2"/>
    <s v="Lugdenensis"/>
    <s v="NC"/>
    <x v="0"/>
    <s v="PF"/>
    <s v="R"/>
    <n v="84"/>
    <s v="&lt;=0.1200"/>
    <n v="1"/>
    <s v=" &lt;=2.0000"/>
    <s v="&lt;=0.2500"/>
    <s v="&lt;=2.0000"/>
    <s v=" &lt;=0.1200"/>
    <s v="&lt;=1.0000"/>
    <s v="&lt;=0.5000"/>
    <n v="128"/>
    <x v="1"/>
  </r>
  <r>
    <x v="1"/>
    <x v="1"/>
    <s v="petrasi"/>
    <s v="new"/>
    <x v="1"/>
    <s v="PF"/>
    <s v="L"/>
    <n v="68"/>
    <s v="&lt;=0.1200"/>
    <n v="1"/>
    <s v=" &lt;=2.0000"/>
    <s v="&lt;=0.2500"/>
    <s v="&lt;=2.0000"/>
    <s v=" &lt;=0.1200"/>
    <s v="&lt;=1.0000"/>
    <s v="&lt;=0.5000"/>
    <s v="&gt;256.0000"/>
    <x v="1"/>
  </r>
  <r>
    <x v="1"/>
    <x v="1"/>
    <s v="petrasi"/>
    <s v="new"/>
    <x v="1"/>
    <s v="PF"/>
    <s v="R"/>
    <n v="85"/>
    <s v="&lt;=0.1200"/>
    <n v="1"/>
    <s v=" &lt;=2.0000"/>
    <s v="&lt;=0.2500"/>
    <s v="&lt;=2.0000"/>
    <s v=" &lt;=0.1200"/>
    <s v="&lt;=1.0000"/>
    <s v="&lt;=0.5000"/>
    <s v=" &lt;=32.0000"/>
    <x v="1"/>
  </r>
  <r>
    <x v="1"/>
    <x v="2"/>
    <s v="epidermidis"/>
    <s v="new"/>
    <x v="1"/>
    <s v="PF"/>
    <s v="R"/>
    <n v="69"/>
    <s v="&lt;=0.1200"/>
    <s v="&lt;=0.5000"/>
    <s v=" &lt;=2.0000"/>
    <s v="&lt;=0.2500"/>
    <s v="&lt;=2.0000"/>
    <s v=" &lt;=0.1200"/>
    <s v="&lt;=1.0000"/>
    <s v="&lt;=0.5000"/>
    <s v="&gt;256.0000"/>
    <x v="0"/>
  </r>
  <r>
    <x v="1"/>
    <x v="2"/>
    <s v="caprae"/>
    <s v="new"/>
    <x v="1"/>
    <s v="PF"/>
    <s v="L"/>
    <n v="86.1"/>
    <s v="&lt;=0.1200"/>
    <s v="&lt;=0.5000"/>
    <s v=" &lt;=2.0000"/>
    <s v="&lt;=0.2500"/>
    <s v="&lt;=2.0000"/>
    <s v=" &lt;=0.1200"/>
    <s v="&lt;=1.0000"/>
    <s v="&lt;=0.5000"/>
    <s v=" &lt;=32.0000"/>
    <x v="1"/>
  </r>
  <r>
    <x v="1"/>
    <x v="2"/>
    <s v="caprae"/>
    <s v="new"/>
    <x v="1"/>
    <s v="PF"/>
    <s v="L"/>
    <n v="86.2"/>
    <s v="&lt;=0.1200"/>
    <s v="&lt;=0.5000"/>
    <s v=" &lt;=2.0000"/>
    <s v="&lt;=0.2500"/>
    <s v="&lt;=2.0000"/>
    <s v=" &lt;=0.1200"/>
    <s v="&lt;=1.0000"/>
    <s v="&lt;=0.5000"/>
    <s v=" &lt;=32.0000"/>
    <x v="1"/>
  </r>
  <r>
    <x v="1"/>
    <x v="2"/>
    <s v="simulans"/>
    <s v="new"/>
    <x v="1"/>
    <s v="PF"/>
    <s v="R"/>
    <n v="87"/>
    <s v="&lt;=0.1200"/>
    <n v="1"/>
    <s v=" &lt;=2.0000"/>
    <s v="&lt;=0.2500"/>
    <s v="&lt;=2.0000"/>
    <s v=" &lt;=0.1200"/>
    <s v="&lt;=1.0000"/>
    <s v="&lt;=0.5000"/>
    <s v=" &lt;=32.0000"/>
    <x v="1"/>
  </r>
  <r>
    <x v="1"/>
    <x v="1"/>
    <s v="chromogenes"/>
    <s v="new"/>
    <x v="1"/>
    <s v="PF"/>
    <s v="R"/>
    <n v="70"/>
    <s v="&lt;=0.1200"/>
    <n v="1"/>
    <s v=" &lt;=2.0000"/>
    <n v="0.5"/>
    <s v="&lt;=2.0000"/>
    <s v=" &lt;=0.1200"/>
    <s v="&lt;=1.0000"/>
    <s v="&lt;=0.5000"/>
    <s v=" &lt;=32.0000"/>
    <x v="1"/>
  </r>
  <r>
    <x v="1"/>
    <x v="0"/>
    <s v="auricularis"/>
    <s v="new"/>
    <x v="1"/>
    <s v="PF"/>
    <s v="R"/>
    <n v="89"/>
    <n v="1"/>
    <n v="1"/>
    <s v=" &lt;=2.0000"/>
    <s v="&lt;=0.2500"/>
    <s v="&lt;=2.0000"/>
    <s v=" &gt;8.0000"/>
    <s v="&lt;=1.0000"/>
    <s v="&lt;=0.5000"/>
    <n v="256"/>
    <x v="1"/>
  </r>
  <r>
    <x v="1"/>
    <x v="2"/>
    <s v="Lugdenensis"/>
    <s v="NC"/>
    <x v="2"/>
    <s v="DO"/>
    <s v="L"/>
    <n v="31"/>
    <s v="&lt;=0.1200"/>
    <s v="&lt;=0.5000"/>
    <s v=" &lt;=2.0000"/>
    <s v="&lt;=0.2500"/>
    <s v="&lt;=2.0000"/>
    <s v=" &lt;=0.1200"/>
    <s v="&lt;=1.0000"/>
    <s v="&lt;=0.5000"/>
    <s v="&gt;256.0000"/>
    <x v="1"/>
  </r>
  <r>
    <x v="1"/>
    <x v="2"/>
    <s v="simulans"/>
    <s v="NC"/>
    <x v="2"/>
    <s v="DO"/>
    <s v="R"/>
    <n v="32"/>
    <s v="&lt;=0.1200"/>
    <s v="&lt;=0.5000"/>
    <s v=" &lt;=2.0000"/>
    <s v="&lt;=0.2500"/>
    <s v="&lt;=2.0000"/>
    <s v=" &lt;=0.1200"/>
    <s v="&lt;=1.0000"/>
    <s v="&lt;=0.5000"/>
    <s v="&gt;256.0000"/>
    <x v="1"/>
  </r>
  <r>
    <x v="1"/>
    <x v="2"/>
    <s v="chromogenes"/>
    <s v="new"/>
    <x v="1"/>
    <s v="PF"/>
    <s v="L"/>
    <n v="90.1"/>
    <s v="&lt;=0.1200"/>
    <n v="1"/>
    <s v=" &lt;=2.0000"/>
    <n v="0.5"/>
    <s v="&lt;=2.0000"/>
    <s v=" &lt;=0.1200"/>
    <s v="&lt;=1.0000"/>
    <s v="&lt;=0.5000"/>
    <s v=" &lt;=32.0000"/>
    <x v="1"/>
  </r>
  <r>
    <x v="1"/>
    <x v="2"/>
    <s v="Lugdenensis"/>
    <s v="NC"/>
    <x v="0"/>
    <s v="PF"/>
    <s v="L"/>
    <n v="90.2"/>
    <s v="&lt;=0.1200"/>
    <n v="1"/>
    <s v=" &lt;=2.0000"/>
    <n v="0.5"/>
    <s v="&lt;=2.0000"/>
    <s v=" &lt;=0.1200"/>
    <s v="&lt;=1.0000"/>
    <s v="&lt;=0.5000"/>
    <s v=" &lt;=32.0000"/>
    <x v="1"/>
  </r>
  <r>
    <x v="1"/>
    <x v="2"/>
    <s v="simulans"/>
    <s v="NC"/>
    <x v="0"/>
    <s v="PF"/>
    <s v="R"/>
    <n v="91"/>
    <s v="&lt;=0.1200"/>
    <s v="&lt;=0.5000"/>
    <s v=" &lt;=2.0000"/>
    <s v="&lt;=0.2500"/>
    <s v="&lt;=2.0000"/>
    <s v=" &lt;=0.1200"/>
    <s v="&lt;=1.0000"/>
    <s v="&lt;=0.5000"/>
    <s v=" &lt;=32.0000"/>
    <x v="1"/>
  </r>
  <r>
    <x v="1"/>
    <x v="2"/>
    <s v="chromogenes"/>
    <s v="Cure"/>
    <x v="3"/>
    <s v="DO"/>
    <s v="L"/>
    <n v="33"/>
    <s v="&lt;=0.1200"/>
    <n v="1"/>
    <s v=" &lt;=2.0000"/>
    <s v="&lt;=0.2500"/>
    <s v="&lt;=2.0000"/>
    <s v=" &lt;=0.1200"/>
    <s v="&lt;=1.0000"/>
    <s v="&lt;=0.5000"/>
    <s v="&gt;256.0000"/>
    <x v="1"/>
  </r>
  <r>
    <x v="1"/>
    <x v="2"/>
    <s v="epidermidis"/>
    <s v="new"/>
    <x v="1"/>
    <s v="PF"/>
    <s v="L"/>
    <n v="53"/>
    <s v="&lt;=0.1200"/>
    <s v="&lt;=0.5000"/>
    <s v=" &lt;=2.0000"/>
    <s v="&lt;=0.2500"/>
    <s v="&lt;=2.0000"/>
    <n v="0.5"/>
    <s v="&lt;=1.0000"/>
    <s v="&lt;=0.5000"/>
    <s v="&gt;256.0000"/>
    <x v="1"/>
  </r>
  <r>
    <x v="0"/>
    <x v="1"/>
    <s v="epidermidis"/>
    <s v="NC"/>
    <x v="2"/>
    <s v="DO"/>
    <s v="L"/>
    <n v="2"/>
    <s v="&lt;=0.1200"/>
    <s v="&lt;=0.5000"/>
    <s v=" &lt;=2.0000"/>
    <s v="&lt;=0.2500"/>
    <s v="&lt;=2.0000"/>
    <n v="0.25"/>
    <s v="&lt;=1.0000"/>
    <s v="&lt;=0.5000"/>
    <s v="&gt;256.0000"/>
    <x v="0"/>
  </r>
  <r>
    <x v="0"/>
    <x v="1"/>
    <s v="epidermidis"/>
    <s v="NC"/>
    <x v="0"/>
    <s v="PF"/>
    <s v="L"/>
    <n v="48"/>
    <n v="0.25"/>
    <s v="&lt;=0.5000"/>
    <s v=" &lt;=2.0000"/>
    <s v="&lt;=0.2500"/>
    <s v="&lt;=2.0000"/>
    <n v="0.5"/>
    <s v="&lt;=1.0000"/>
    <s v="&lt;=0.5000"/>
    <s v="&gt;256.0000"/>
    <x v="0"/>
  </r>
  <r>
    <x v="1"/>
    <x v="2"/>
    <s v="chromogenes"/>
    <s v="Cure"/>
    <x v="3"/>
    <s v="DO"/>
    <s v="R"/>
    <n v="34"/>
    <s v="&lt;=0.1200"/>
    <s v="&lt;=0.5000"/>
    <s v=" &lt;=2.0000"/>
    <s v="&lt;=0.2500"/>
    <s v="&lt;=2.0000"/>
    <s v=" &lt;=0.1200"/>
    <s v="&lt;=1.0000"/>
    <s v="&lt;=0.5000"/>
    <s v=" &lt;=32.0000"/>
    <x v="1"/>
  </r>
  <r>
    <x v="1"/>
    <x v="2"/>
    <s v="epidermidis"/>
    <s v="new"/>
    <x v="1"/>
    <s v="PF"/>
    <s v="R"/>
    <n v="54"/>
    <s v="&lt;=0.1200"/>
    <s v="&lt;=0.5000"/>
    <s v=" &lt;=2.0000"/>
    <s v="&lt;=0.2500"/>
    <s v="&lt;=2.0000"/>
    <s v=" &lt;=0.1200"/>
    <s v="&lt;=1.0000"/>
    <s v="&lt;=0.5000"/>
    <n v="128"/>
    <x v="0"/>
  </r>
  <r>
    <x v="1"/>
    <x v="2"/>
    <s v="chromogenes"/>
    <s v="new"/>
    <x v="1"/>
    <s v="PF"/>
    <s v="R"/>
    <n v="92.1"/>
    <s v="&lt;=0.1200"/>
    <s v="&lt;=0.5000"/>
    <s v=" &lt;=2.0000"/>
    <s v="&lt;=0.2500"/>
    <s v="&lt;=2.0000"/>
    <s v=" &lt;=0.1200"/>
    <s v="&lt;=1.0000"/>
    <n v="1"/>
    <n v="256"/>
    <x v="2"/>
  </r>
  <r>
    <x v="1"/>
    <x v="2"/>
    <s v="petrasi"/>
    <s v="new"/>
    <x v="1"/>
    <s v="PF"/>
    <s v="R"/>
    <n v="93.2"/>
    <s v="&lt;=0.1200"/>
    <s v="&lt;=0.5000"/>
    <s v=" &lt;=2.0000"/>
    <s v="&lt;=0.2500"/>
    <s v="&lt;=2.0000"/>
    <s v=" &lt;=0.1200"/>
    <s v="&lt;=1.0000"/>
    <n v="1"/>
    <n v="256"/>
    <x v="2"/>
  </r>
  <r>
    <x v="0"/>
    <x v="0"/>
    <s v="epidermidis"/>
    <s v="NC"/>
    <x v="2"/>
    <s v="DO"/>
    <s v="L"/>
    <n v="3"/>
    <s v="&lt;=0.1200"/>
    <s v="&lt;=0.5000"/>
    <s v=" &lt;=2.0000"/>
    <s v="&lt;=0.2500"/>
    <s v="&lt;=2.0000"/>
    <s v=" &lt;=0.1200"/>
    <s v="&lt;=1.0000"/>
    <s v="&lt;=0.5000"/>
    <n v="256"/>
    <x v="0"/>
  </r>
  <r>
    <x v="0"/>
    <x v="0"/>
    <s v="epidermidis"/>
    <s v="NC"/>
    <x v="0"/>
    <s v="PF"/>
    <s v="L"/>
    <n v="49"/>
    <s v="&lt;=0.1200"/>
    <s v="&lt;=0.5000"/>
    <s v=" &lt;=2.0000"/>
    <s v="&lt;=0.2500"/>
    <s v="&lt;=2.0000"/>
    <s v=" &lt;=0.1200"/>
    <s v="&lt;=1.0000"/>
    <s v="&lt;=0.5000"/>
    <n v="256"/>
    <x v="0"/>
  </r>
  <r>
    <x v="0"/>
    <x v="2"/>
    <s v="epidermidis"/>
    <s v="new"/>
    <x v="1"/>
    <s v="PF"/>
    <s v="R"/>
    <n v="50"/>
    <s v="&lt;=0.1200"/>
    <s v="&lt;=0.5000"/>
    <s v=" &lt;=2.0000"/>
    <s v="&lt;=0.2500"/>
    <s v="&lt;=2.0000"/>
    <n v="0.25"/>
    <s v="&lt;=1.0000"/>
    <s v="&lt;=0.5000"/>
    <s v="&gt;256.0000"/>
    <x v="0"/>
  </r>
  <r>
    <x v="0"/>
    <x v="1"/>
    <s v="epidermidis"/>
    <s v="NC"/>
    <x v="2"/>
    <s v="DO"/>
    <s v="L"/>
    <n v="5"/>
    <s v="&lt;=0.1200"/>
    <s v="&lt;=0.5000"/>
    <s v=" &lt;=2.0000"/>
    <s v="&lt;=0.2500"/>
    <s v="&lt;=2.0000"/>
    <n v="0.5"/>
    <s v="&lt;=1.0000"/>
    <s v="&lt;=0.5000"/>
    <s v="&gt;256.0000"/>
    <x v="0"/>
  </r>
  <r>
    <x v="0"/>
    <x v="1"/>
    <s v="epidermidis"/>
    <s v="NC"/>
    <x v="0"/>
    <s v="PF"/>
    <s v="L"/>
    <n v="51"/>
    <s v="&lt;=0.1200"/>
    <s v="&lt;=0.5000"/>
    <s v=" &lt;=2.0000"/>
    <s v=" &gt;4.0000"/>
    <s v="&lt;=2.0000"/>
    <s v=" &lt;=0.1200"/>
    <s v="&lt;=1.0000"/>
    <s v="&lt;=0.5000"/>
    <n v="128"/>
    <x v="0"/>
  </r>
  <r>
    <x v="1"/>
    <x v="0"/>
    <s v="chromogenes"/>
    <s v="new"/>
    <x v="1"/>
    <s v="PF"/>
    <s v="L"/>
    <n v="94"/>
    <s v="&lt;=0.1200"/>
    <n v="1"/>
    <s v=" &lt;=2.0000"/>
    <s v="&lt;=0.2500"/>
    <s v="&lt;=2.0000"/>
    <s v=" &lt;=0.1200"/>
    <s v="&lt;=1.0000"/>
    <s v="&lt;=0.5000"/>
    <s v=" &lt;=32.0000"/>
    <x v="1"/>
  </r>
  <r>
    <x v="1"/>
    <x v="1"/>
    <s v="epidermidis"/>
    <s v="Cure"/>
    <x v="2"/>
    <s v="DO"/>
    <s v="L"/>
    <n v="35"/>
    <s v="&lt;=0.1200"/>
    <s v="&lt;=0.5000"/>
    <s v=" &lt;=2.0000"/>
    <s v="&lt;=0.2500"/>
    <s v="&lt;=2.0000"/>
    <s v=" &lt;=0.1200"/>
    <s v="&lt;=1.0000"/>
    <s v="&lt;=0.5000"/>
    <s v=" &lt;=32.0000"/>
    <x v="1"/>
  </r>
  <r>
    <x v="1"/>
    <x v="1"/>
    <s v="chromogenes"/>
    <s v="new"/>
    <x v="1"/>
    <s v="PF"/>
    <s v="L"/>
    <n v="95"/>
    <n v="0.5"/>
    <n v="1"/>
    <s v=" &lt;=2.0000"/>
    <n v="0.5"/>
    <s v="&lt;=2.0000"/>
    <n v="1"/>
    <s v="&lt;=1.0000"/>
    <s v="&lt;=0.5000"/>
    <s v="&gt;256.0000"/>
    <x v="1"/>
  </r>
  <r>
    <x v="1"/>
    <x v="1"/>
    <s v="epidermidis"/>
    <s v="new"/>
    <x v="0"/>
    <s v="PF"/>
    <s v="L"/>
    <n v="96"/>
    <n v="0.5"/>
    <n v="1"/>
    <s v=" &lt;=2.0000"/>
    <n v="0.5"/>
    <s v="&lt;=2.0000"/>
    <n v="1"/>
    <s v="&lt;=1.0000"/>
    <s v="&lt;=0.5000"/>
    <s v="&gt;256.0000"/>
    <x v="1"/>
  </r>
  <r>
    <x v="1"/>
    <x v="1"/>
    <s v="chromogenes"/>
    <s v="new"/>
    <x v="1"/>
    <s v="PF"/>
    <s v="L"/>
    <n v="97.1"/>
    <s v="&lt;=0.1200"/>
    <n v="1"/>
    <s v=" &lt;=2.0000"/>
    <s v="&lt;=0.2500"/>
    <s v="&lt;=2.0000"/>
    <s v=" &lt;=0.1200"/>
    <s v="&lt;=1.0000"/>
    <s v="&lt;=0.5000"/>
    <s v=" &lt;=32.0000"/>
    <x v="2"/>
  </r>
  <r>
    <x v="1"/>
    <x v="1"/>
    <s v="chromogenes"/>
    <s v="new"/>
    <x v="1"/>
    <s v="PF"/>
    <s v="L"/>
    <n v="97.2"/>
    <s v="&lt;=0.1200"/>
    <n v="1"/>
    <s v=" &lt;=2.0000"/>
    <s v="&lt;=0.2500"/>
    <s v="&lt;=2.0000"/>
    <s v=" &lt;=0.1200"/>
    <s v="&lt;=1.0000"/>
    <s v="&lt;=0.5000"/>
    <s v=" &lt;=32.0000"/>
    <x v="2"/>
  </r>
  <r>
    <x v="1"/>
    <x v="2"/>
    <s v="epidermidis"/>
    <s v="NC"/>
    <x v="2"/>
    <s v="DO"/>
    <s v="L"/>
    <n v="36"/>
    <s v="&lt;=0.1200"/>
    <s v="&lt;=0.5000"/>
    <s v=" &lt;=2.0000"/>
    <s v="&lt;=0.2500"/>
    <s v="&lt;=2.0000"/>
    <s v=" &lt;=0.1200"/>
    <s v="&lt;=1.0000"/>
    <s v="&lt;=0.5000"/>
    <s v="&gt;256.0000"/>
    <x v="0"/>
  </r>
  <r>
    <x v="1"/>
    <x v="2"/>
    <s v="simulans"/>
    <s v="new"/>
    <x v="1"/>
    <s v="PF"/>
    <s v="R"/>
    <n v="98"/>
    <s v="&lt;=0.1200"/>
    <n v="1"/>
    <s v=" &lt;=2.0000"/>
    <s v="&lt;=0.2500"/>
    <s v="&lt;=2.0000"/>
    <s v=" &lt;=0.1200"/>
    <s v="&lt;=1.0000"/>
    <s v="&lt;=0.5000"/>
    <s v="&gt;256.0000"/>
    <x v="1"/>
  </r>
  <r>
    <x v="1"/>
    <x v="2"/>
    <s v="epidermidis"/>
    <s v="NC"/>
    <x v="0"/>
    <s v="PF"/>
    <s v="L"/>
    <n v="55"/>
    <s v="&lt;=0.1200"/>
    <s v="&lt;=0.5000"/>
    <s v=" &lt;=2.0000"/>
    <s v="&lt;=0.2500"/>
    <s v="&lt;=2.0000"/>
    <s v=" &lt;=0.1200"/>
    <s v="&lt;=1.0000"/>
    <s v="&lt;=0.5000"/>
    <s v=" &lt;=32.0000"/>
    <x v="1"/>
  </r>
  <r>
    <x v="0"/>
    <x v="1"/>
    <s v="Equorum"/>
    <s v="new"/>
    <x v="1"/>
    <s v="PF"/>
    <s v="L"/>
    <n v="52"/>
    <s v="&lt;=0.1200"/>
    <s v="&lt;=0.5000"/>
    <s v=" &lt;=2.0000"/>
    <n v="4"/>
    <s v="&lt;=2.0000"/>
    <s v=" &lt;=0.1200"/>
    <s v="&lt;=1.0000"/>
    <s v="&lt;=0.5000"/>
    <s v=" &lt;=32.0000"/>
    <x v="1"/>
  </r>
  <r>
    <x v="1"/>
    <x v="0"/>
    <s v="epidermidis"/>
    <s v="Cure"/>
    <x v="3"/>
    <s v="DO"/>
    <s v="R"/>
    <n v="37"/>
    <s v="&lt;=0.1200"/>
    <s v="&lt;=0.5000"/>
    <s v=" &lt;=2.0000"/>
    <s v="&lt;=0.2500"/>
    <s v="&lt;=2.0000"/>
    <s v=" &lt;=0.1200"/>
    <s v="&lt;=1.0000"/>
    <s v="&lt;=0.5000"/>
    <s v=" &lt;=32.0000"/>
    <x v="1"/>
  </r>
  <r>
    <x v="1"/>
    <x v="0"/>
    <s v="chromogenes"/>
    <s v="new"/>
    <x v="1"/>
    <s v="PF"/>
    <s v="R"/>
    <n v="99.1"/>
    <s v="&lt;=0.1200"/>
    <s v="&lt;=0.5000"/>
    <s v=" &lt;=2.0000"/>
    <s v="&lt;=0.2500"/>
    <s v="&lt;=2.0000"/>
    <s v=" &lt;=0.1200"/>
    <s v="&lt;=1.0000"/>
    <s v="&lt;=0.5000"/>
    <s v=" &lt;=32.0000"/>
    <x v="1"/>
  </r>
  <r>
    <x v="1"/>
    <x v="0"/>
    <s v="chromogenes"/>
    <s v="new"/>
    <x v="1"/>
    <s v="PF"/>
    <s v="R"/>
    <n v="99.2"/>
    <s v="&lt;=0.1200"/>
    <s v="&lt;=0.5000"/>
    <s v=" &lt;=2.0000"/>
    <s v="&lt;=0.2500"/>
    <s v="&lt;=2.0000"/>
    <s v=" &lt;=0.1200"/>
    <s v="&lt;=1.0000"/>
    <s v="&lt;=0.5000"/>
    <s v=" &lt;=32.0000"/>
    <x v="1"/>
  </r>
  <r>
    <x v="0"/>
    <x v="0"/>
    <s v="epidermidis"/>
    <s v="NC"/>
    <x v="2"/>
    <s v="DO"/>
    <s v="R"/>
    <n v="6"/>
    <s v="&lt;=0.1200"/>
    <s v="&lt;=0.5000"/>
    <s v=" &lt;=2.0000"/>
    <s v="&lt;=0.2500"/>
    <s v="&lt;=2.0000"/>
    <n v="0.25"/>
    <s v="&lt;=1.0000"/>
    <s v="&lt;=0.5000"/>
    <s v="&gt;256.0000"/>
    <x v="0"/>
  </r>
  <r>
    <x v="0"/>
    <x v="0"/>
    <s v="epidermidis"/>
    <s v="new"/>
    <x v="1"/>
    <s v="PF"/>
    <s v="L"/>
    <n v="53"/>
    <s v="&lt;=0.1200"/>
    <s v="&lt;=0.5000"/>
    <s v=" &lt;=2.0000"/>
    <s v="&lt;=0.2500"/>
    <s v="&lt;=2.0000"/>
    <s v=" &lt;=0.1200"/>
    <s v="&lt;=1.0000"/>
    <s v="&lt;=0.5000"/>
    <n v="128"/>
    <x v="1"/>
  </r>
  <r>
    <x v="0"/>
    <x v="0"/>
    <s v="epidermidis"/>
    <s v="NC"/>
    <x v="0"/>
    <s v="PF"/>
    <s v="R"/>
    <n v="54"/>
    <s v="&lt;=0.1200"/>
    <s v="&lt;=0.5000"/>
    <s v=" &lt;=2.0000"/>
    <s v="&lt;=0.2500"/>
    <s v="&lt;=2.0000"/>
    <n v="0.25"/>
    <s v="&lt;=1.0000"/>
    <s v="&lt;=0.5000"/>
    <s v="&gt;256.0000"/>
    <x v="0"/>
  </r>
  <r>
    <x v="0"/>
    <x v="2"/>
    <s v="epidermidis"/>
    <s v="NC"/>
    <x v="2"/>
    <s v="DO"/>
    <s v="R"/>
    <n v="7"/>
    <n v="0.25"/>
    <s v="&lt;=0.5000"/>
    <s v=" &lt;=2.0000"/>
    <s v="&lt;=0.2500"/>
    <s v="&lt;=2.0000"/>
    <s v=" &lt;=0.1200"/>
    <s v="&lt;=1.0000"/>
    <s v="&lt;=0.5000"/>
    <s v="&gt;256.0000"/>
    <x v="0"/>
  </r>
  <r>
    <x v="0"/>
    <x v="2"/>
    <s v="epidermidis"/>
    <s v="NC"/>
    <x v="0"/>
    <s v="PF"/>
    <s v="R"/>
    <n v="55"/>
    <s v="&lt;=0.1200"/>
    <s v="&lt;=0.5000"/>
    <s v=" &lt;=2.0000"/>
    <s v="&lt;=0.2500"/>
    <s v="&lt;=2.0000"/>
    <n v="0.25"/>
    <s v="&lt;=1.0000"/>
    <s v="&lt;=0.5000"/>
    <s v="&gt;256.0000"/>
    <x v="0"/>
  </r>
  <r>
    <x v="0"/>
    <x v="1"/>
    <s v="Equorum"/>
    <s v="new"/>
    <x v="1"/>
    <s v="PF"/>
    <s v="L"/>
    <n v="56"/>
    <s v="&lt;=0.1200"/>
    <s v="&lt;=0.5000"/>
    <s v=" &lt;=2.0000"/>
    <n v="0.5"/>
    <s v="&lt;=2.0000"/>
    <s v=" &lt;=0.1200"/>
    <s v="&lt;=1.0000"/>
    <s v="&lt;=0.5000"/>
    <s v=" &lt;=32.0000"/>
    <x v="1"/>
  </r>
  <r>
    <x v="0"/>
    <x v="1"/>
    <s v="Equorum"/>
    <s v="new"/>
    <x v="1"/>
    <s v="PF"/>
    <s v="R"/>
    <n v="57"/>
    <s v="&lt;=0.1200"/>
    <s v="&lt;=0.5000"/>
    <s v=" &lt;=2.0000"/>
    <n v="4"/>
    <s v="&lt;=2.0000"/>
    <s v=" &lt;=0.1200"/>
    <s v="&lt;=1.0000"/>
    <s v="&lt;=0.5000"/>
    <s v=" &lt;=32.0000"/>
    <x v="1"/>
  </r>
  <r>
    <x v="0"/>
    <x v="1"/>
    <s v="Equorum"/>
    <s v="new"/>
    <x v="1"/>
    <s v="PF"/>
    <s v="L"/>
    <n v="58"/>
    <s v="&lt;=0.1200"/>
    <n v="1"/>
    <s v=" &lt;=2.0000"/>
    <s v="&lt;=0.2500"/>
    <s v="&lt;=2.0000"/>
    <s v=" &lt;=0.1200"/>
    <s v="&lt;=1.0000"/>
    <s v="&lt;=0.5000"/>
    <s v=" &lt;=32.0000"/>
    <x v="1"/>
  </r>
  <r>
    <x v="0"/>
    <x v="1"/>
    <s v="Equorum"/>
    <s v="new"/>
    <x v="1"/>
    <s v="PF"/>
    <s v="R"/>
    <n v="59"/>
    <s v="&lt;=0.1200"/>
    <s v="&lt;=0.5000"/>
    <s v=" &lt;=2.0000"/>
    <s v="&lt;=0.2500"/>
    <s v="&lt;=2.0000"/>
    <s v=" &lt;=0.1200"/>
    <s v="&lt;=1.0000"/>
    <s v="&lt;=0.5000"/>
    <s v=" &lt;=32.0000"/>
    <x v="1"/>
  </r>
  <r>
    <x v="0"/>
    <x v="2"/>
    <s v="epidermidis"/>
    <s v="NC"/>
    <x v="2"/>
    <s v="DO"/>
    <s v="L"/>
    <n v="8"/>
    <s v="&lt;=0.1200"/>
    <s v="&lt;=0.5000"/>
    <s v=" &lt;=2.0000"/>
    <s v="&lt;=0.2500"/>
    <s v="&lt;=2.0000"/>
    <n v="0.25"/>
    <s v="&lt;=1.0000"/>
    <s v="&lt;=0.5000"/>
    <s v="&gt;256.0000"/>
    <x v="0"/>
  </r>
  <r>
    <x v="0"/>
    <x v="2"/>
    <s v="epidermidis"/>
    <s v="NC"/>
    <x v="0"/>
    <s v="PF"/>
    <s v="L"/>
    <n v="60"/>
    <s v="&lt;=0.1200"/>
    <s v="&lt;=0.5000"/>
    <s v=" &lt;=2.0000"/>
    <s v="&lt;=0.2500"/>
    <s v="&lt;=2.0000"/>
    <s v=" &lt;=0.1200"/>
    <s v="&lt;=1.0000"/>
    <s v="&lt;=0.5000"/>
    <s v="&gt;256.0000"/>
    <x v="0"/>
  </r>
  <r>
    <x v="0"/>
    <x v="0"/>
    <s v="Equorum"/>
    <s v="new"/>
    <x v="1"/>
    <s v="PF"/>
    <s v="R"/>
    <n v="61"/>
    <s v="&lt;=0.1200"/>
    <s v="&lt;=0.5000"/>
    <s v=" &lt;=2.0000"/>
    <n v="4"/>
    <s v="&lt;=2.0000"/>
    <s v=" &lt;=0.1200"/>
    <s v="&lt;=1.0000"/>
    <s v="&lt;=0.5000"/>
    <s v=" &lt;=32.0000"/>
    <x v="1"/>
  </r>
  <r>
    <x v="0"/>
    <x v="0"/>
    <s v="epidermidis"/>
    <s v="NC"/>
    <x v="2"/>
    <s v="DO"/>
    <s v="R"/>
    <n v="9"/>
    <s v="&lt;=0.1200"/>
    <s v="&lt;=0.5000"/>
    <s v=" &lt;=2.0000"/>
    <s v="&lt;=0.2500"/>
    <s v="&lt;=2.0000"/>
    <n v="0.25"/>
    <s v="&lt;=1.0000"/>
    <s v="&lt;=0.5000"/>
    <s v="&gt;256.0000"/>
    <x v="0"/>
  </r>
  <r>
    <x v="0"/>
    <x v="0"/>
    <s v="epidermidis"/>
    <s v="NC"/>
    <x v="0"/>
    <s v="PF"/>
    <s v="R"/>
    <n v="62"/>
    <s v="&lt;=0.1200"/>
    <s v="&lt;=0.5000"/>
    <s v=" &lt;=2.0000"/>
    <s v="&lt;=0.2500"/>
    <s v="&lt;=2.0000"/>
    <n v="0.25"/>
    <s v="&lt;=1.0000"/>
    <s v="&lt;=0.5000"/>
    <s v="&gt;256.0000"/>
    <x v="0"/>
  </r>
  <r>
    <x v="0"/>
    <x v="1"/>
    <s v="Equorum"/>
    <s v="new"/>
    <x v="1"/>
    <s v="PF"/>
    <s v="L"/>
    <n v="63"/>
    <s v="&lt;=0.1200"/>
    <n v="1"/>
    <s v=" &lt;=2.0000"/>
    <s v="&lt;=0.2500"/>
    <s v="&lt;=2.0000"/>
    <s v=" &lt;=0.1200"/>
    <s v="&lt;=1.0000"/>
    <s v="&lt;=0.5000"/>
    <s v="&gt;256.0000"/>
    <x v="1"/>
  </r>
  <r>
    <x v="0"/>
    <x v="0"/>
    <s v="Equorum"/>
    <s v="new"/>
    <x v="1"/>
    <s v="PF"/>
    <s v="R"/>
    <n v="64"/>
    <s v="&lt;=0.1200"/>
    <n v="1"/>
    <s v=" &lt;=2.0000"/>
    <s v="&lt;=0.2500"/>
    <s v="&lt;=2.0000"/>
    <s v=" &lt;=0.1200"/>
    <s v="&lt;=1.0000"/>
    <s v="&lt;=0.5000"/>
    <s v=" &lt;=32.0000"/>
    <x v="1"/>
  </r>
  <r>
    <x v="0"/>
    <x v="2"/>
    <s v="epidermidis"/>
    <s v="NC"/>
    <x v="2"/>
    <s v="DO"/>
    <s v="L"/>
    <n v="10"/>
    <s v="&lt;=0.1200"/>
    <s v="&lt;=0.5000"/>
    <s v=" &lt;=2.0000"/>
    <s v="&lt;=0.2500"/>
    <s v="&lt;=2.0000"/>
    <n v="0.25"/>
    <s v="&lt;=1.0000"/>
    <s v="&lt;=0.5000"/>
    <s v="&gt;256.0000"/>
    <x v="0"/>
  </r>
  <r>
    <x v="0"/>
    <x v="2"/>
    <s v="epidermidis"/>
    <s v="NC"/>
    <x v="0"/>
    <s v="PF"/>
    <s v="L"/>
    <n v="65"/>
    <s v="&lt;=0.1200"/>
    <s v="&lt;=0.5000"/>
    <s v=" &lt;=2.0000"/>
    <s v="&lt;=0.2500"/>
    <s v="&lt;=2.0000"/>
    <n v="0.25"/>
    <s v="&lt;=1.0000"/>
    <s v="&lt;=0.5000"/>
    <s v="&gt;256.0000"/>
    <x v="0"/>
  </r>
  <r>
    <x v="0"/>
    <x v="2"/>
    <s v="epidermidis"/>
    <s v="Cure"/>
    <x v="3"/>
    <s v="DO"/>
    <s v="L"/>
    <n v="11"/>
    <n v="0.25"/>
    <s v="&lt;=0.5000"/>
    <s v=" &lt;=2.0000"/>
    <s v="&lt;=0.2500"/>
    <s v="&lt;=2.0000"/>
    <n v="0.25"/>
    <s v="&lt;=1.0000"/>
    <s v="&lt;=0.5000"/>
    <s v="&gt;256.0000"/>
    <x v="0"/>
  </r>
  <r>
    <x v="0"/>
    <x v="2"/>
    <s v="epidermidis"/>
    <s v="Cure"/>
    <x v="3"/>
    <s v="DO"/>
    <s v="R"/>
    <n v="12"/>
    <n v="0.25"/>
    <n v="1"/>
    <s v=" &lt;=2.0000"/>
    <s v=" &gt;4.0000"/>
    <s v="&lt;=2.0000"/>
    <n v="0.5"/>
    <s v="&lt;=1.0000"/>
    <s v="&lt;=0.5000"/>
    <s v="&gt;256.0000"/>
    <x v="0"/>
  </r>
  <r>
    <x v="0"/>
    <x v="1"/>
    <s v="Equorum"/>
    <s v="new"/>
    <x v="1"/>
    <s v="PF"/>
    <s v="R"/>
    <n v="66"/>
    <s v="&lt;=0.1200"/>
    <s v="&lt;=0.5000"/>
    <s v=" &lt;=2.0000"/>
    <s v=" &gt;4.0000"/>
    <s v="&lt;=2.0000"/>
    <s v=" &lt;=0.1200"/>
    <s v="&lt;=1.0000"/>
    <s v="&lt;=0.5000"/>
    <s v=" &lt;=32.0000"/>
    <x v="1"/>
  </r>
  <r>
    <x v="0"/>
    <x v="2"/>
    <s v="epidermidis"/>
    <s v="NC"/>
    <x v="2"/>
    <s v="DO"/>
    <s v="R"/>
    <n v="13"/>
    <n v="0.25"/>
    <s v="&lt;=0.5000"/>
    <s v=" &lt;=2.0000"/>
    <s v="&lt;=0.2500"/>
    <s v="&lt;=2.0000"/>
    <n v="0.5"/>
    <s v="&lt;=1.0000"/>
    <s v="&lt;=0.5000"/>
    <s v="&gt;256.0000"/>
    <x v="0"/>
  </r>
  <r>
    <x v="0"/>
    <x v="2"/>
    <s v="epidermidis"/>
    <s v="NC"/>
    <x v="0"/>
    <s v="PF"/>
    <s v="R"/>
    <n v="67"/>
    <n v="0.25"/>
    <s v="&lt;=0.5000"/>
    <s v=" &lt;=2.0000"/>
    <s v="&lt;=0.2500"/>
    <s v="&lt;=2.0000"/>
    <n v="0.25"/>
    <s v="&lt;=1.0000"/>
    <s v="&lt;=0.5000"/>
    <s v="&gt;256.0000"/>
    <x v="0"/>
  </r>
  <r>
    <x v="0"/>
    <x v="1"/>
    <s v="epidermidis"/>
    <s v="NC"/>
    <x v="2"/>
    <s v="DO"/>
    <s v="R"/>
    <n v="14"/>
    <n v="0.25"/>
    <s v="&lt;=0.5000"/>
    <s v=" &lt;=2.0000"/>
    <s v="&lt;=0.2500"/>
    <s v="&lt;=2.0000"/>
    <n v="0.5"/>
    <s v="&lt;=1.0000"/>
    <s v="&lt;=0.5000"/>
    <s v="&gt;256.0000"/>
    <x v="0"/>
  </r>
  <r>
    <x v="0"/>
    <x v="1"/>
    <s v="epidermidis"/>
    <s v="NC"/>
    <x v="0"/>
    <s v="PF"/>
    <s v="R"/>
    <n v="68"/>
    <n v="0.25"/>
    <s v="&lt;=0.5000"/>
    <s v=" &lt;=2.0000"/>
    <s v="&lt;=0.2500"/>
    <s v="&lt;=2.0000"/>
    <n v="1"/>
    <s v="&lt;=1.0000"/>
    <s v="&lt;=0.5000"/>
    <s v="&gt;256.0000"/>
    <x v="0"/>
  </r>
  <r>
    <x v="0"/>
    <x v="1"/>
    <s v="epidermidis"/>
    <s v="NC"/>
    <x v="2"/>
    <s v="DO"/>
    <s v="R"/>
    <n v="15"/>
    <s v="&lt;=0.1200"/>
    <s v="&lt;=0.5000"/>
    <s v=" &lt;=2.0000"/>
    <s v="&lt;=0.2500"/>
    <s v="&lt;=2.0000"/>
    <s v=" &lt;=0.1200"/>
    <s v="&lt;=1.0000"/>
    <s v="&lt;=0.5000"/>
    <n v="256"/>
    <x v="0"/>
  </r>
  <r>
    <x v="0"/>
    <x v="1"/>
    <s v="epidermidis"/>
    <s v="NC"/>
    <x v="0"/>
    <s v="PF"/>
    <s v="R"/>
    <n v="69"/>
    <s v="&lt;=0.1200"/>
    <s v="&lt;=0.5000"/>
    <s v=" &lt;=2.0000"/>
    <s v="&lt;=0.2500"/>
    <s v="&lt;=2.0000"/>
    <n v="0.5"/>
    <s v="&lt;=1.0000"/>
    <s v="&lt;=0.5000"/>
    <s v="&gt;256.0000"/>
    <x v="0"/>
  </r>
  <r>
    <x v="0"/>
    <x v="0"/>
    <s v="Equorum"/>
    <s v="new"/>
    <x v="1"/>
    <s v="PF"/>
    <s v="L"/>
    <n v="70"/>
    <s v="&lt;=0.1200"/>
    <n v="1"/>
    <s v=" &lt;=2.0000"/>
    <s v="&lt;=0.2500"/>
    <s v="&lt;=2.0000"/>
    <s v=" &lt;=0.1200"/>
    <s v="&lt;=1.0000"/>
    <s v="&lt;=0.5000"/>
    <s v=" &lt;=32.0000"/>
    <x v="1"/>
  </r>
  <r>
    <x v="0"/>
    <x v="2"/>
    <s v="epidermidis"/>
    <s v="NC"/>
    <x v="2"/>
    <s v="DO"/>
    <s v="L"/>
    <n v="16"/>
    <n v="0.25"/>
    <s v="&lt;=0.5000"/>
    <s v=" &lt;=2.0000"/>
    <s v="&lt;=0.2500"/>
    <s v="&lt;=2.0000"/>
    <n v="0.25"/>
    <s v="&lt;=1.0000"/>
    <s v="&lt;=0.5000"/>
    <s v="&gt;256.0000"/>
    <x v="0"/>
  </r>
  <r>
    <x v="0"/>
    <x v="2"/>
    <s v="epidermidis"/>
    <s v="NC"/>
    <x v="0"/>
    <s v="PF"/>
    <s v="L"/>
    <n v="71"/>
    <n v="0.25"/>
    <s v="&lt;=0.5000"/>
    <s v=" &lt;=2.0000"/>
    <s v="&lt;=0.2500"/>
    <s v="&lt;=2.0000"/>
    <n v="4"/>
    <s v="&lt;=1.0000"/>
    <s v="&lt;=0.5000"/>
    <s v="&gt;256.0000"/>
    <x v="0"/>
  </r>
  <r>
    <x v="0"/>
    <x v="1"/>
    <s v="caprae"/>
    <s v="NC"/>
    <x v="1"/>
    <s v="PF"/>
    <s v="L"/>
    <n v="72"/>
    <s v="&lt;=0.1200"/>
    <s v="&lt;=0.5000"/>
    <s v=" &lt;=2.0000"/>
    <s v="&lt;=0.2500"/>
    <s v="&lt;=2.0000"/>
    <s v=" &lt;=0.1200"/>
    <s v="&lt;=1.0000"/>
    <s v="&lt;=0.5000"/>
    <s v="&gt;256.0000"/>
    <x v="1"/>
  </r>
  <r>
    <x v="0"/>
    <x v="1"/>
    <s v="simulans"/>
    <s v="NC"/>
    <x v="1"/>
    <s v="PF"/>
    <s v="R"/>
    <n v="73"/>
    <s v="&lt;=0.1200"/>
    <s v="&lt;=0.5000"/>
    <s v=" &lt;=2.0000"/>
    <s v="&lt;=0.2500"/>
    <s v="&lt;=2.0000"/>
    <s v=" &lt;=0.1200"/>
    <s v="&lt;=1.0000"/>
    <s v="&lt;=0.5000"/>
    <n v="128"/>
    <x v="1"/>
  </r>
  <r>
    <x v="0"/>
    <x v="1"/>
    <s v="epidermidis"/>
    <s v="NC"/>
    <x v="2"/>
    <s v="DO"/>
    <s v="L"/>
    <n v="17"/>
    <n v="0.25"/>
    <s v="&lt;=0.5000"/>
    <s v=" &lt;=2.0000"/>
    <s v="&lt;=0.2500"/>
    <s v="&lt;=2.0000"/>
    <n v="2"/>
    <s v="&lt;=1.0000"/>
    <s v="&lt;=0.5000"/>
    <s v="&gt;256.0000"/>
    <x v="4"/>
  </r>
  <r>
    <x v="0"/>
    <x v="1"/>
    <s v="epidermidis"/>
    <s v="NC"/>
    <x v="2"/>
    <s v="DO"/>
    <s v="R"/>
    <n v="18"/>
    <s v="&lt;=0.1200"/>
    <s v="&lt;=0.5000"/>
    <s v=" &lt;=2.0000"/>
    <s v="&lt;=0.2500"/>
    <s v="&lt;=2.0000"/>
    <s v=" &lt;=0.1200"/>
    <s v="&lt;=1.0000"/>
    <s v="&lt;=0.5000"/>
    <n v="128"/>
    <x v="0"/>
  </r>
  <r>
    <x v="0"/>
    <x v="1"/>
    <s v="epidermidis"/>
    <s v="NC"/>
    <x v="0"/>
    <s v="PF"/>
    <s v="L"/>
    <n v="74"/>
    <s v="&lt;=0.1200"/>
    <s v="&lt;=0.5000"/>
    <s v=" &lt;=2.0000"/>
    <s v="&lt;=0.2500"/>
    <s v="&lt;=2.0000"/>
    <n v="0.25"/>
    <s v="&lt;=1.0000"/>
    <s v="&lt;=0.5000"/>
    <s v="&gt;256.0000"/>
    <x v="0"/>
  </r>
  <r>
    <x v="0"/>
    <x v="1"/>
    <s v="epidermidis"/>
    <s v="NC"/>
    <x v="0"/>
    <s v="PF"/>
    <s v="R"/>
    <n v="75"/>
    <s v="&lt;=0.1200"/>
    <s v="&lt;=0.5000"/>
    <s v=" &lt;=2.0000"/>
    <s v="&lt;=0.2500"/>
    <s v="&lt;=2.0000"/>
    <s v=" &lt;=0.1200"/>
    <s v="&lt;=1.0000"/>
    <s v="&lt;=0.5000"/>
    <n v="128"/>
    <x v="0"/>
  </r>
  <r>
    <x v="0"/>
    <x v="2"/>
    <s v="epidermidis"/>
    <s v="NC"/>
    <x v="2"/>
    <s v="DO"/>
    <s v="L"/>
    <n v="19"/>
    <n v="0.5"/>
    <s v="&lt;=0.5000"/>
    <s v=" &lt;=2.0000"/>
    <s v="&lt;=0.2500"/>
    <s v="&lt;=2.0000"/>
    <n v="1"/>
    <s v="&lt;=1.0000"/>
    <s v="&lt;=0.5000"/>
    <s v="&gt;256.0000"/>
    <x v="3"/>
  </r>
  <r>
    <x v="0"/>
    <x v="2"/>
    <s v="epidermidis"/>
    <s v="NC"/>
    <x v="0"/>
    <s v="PF"/>
    <s v="L"/>
    <n v="76"/>
    <n v="0.25"/>
    <s v="&lt;=0.5000"/>
    <s v=" &lt;=2.0000"/>
    <s v="&lt;=0.2500"/>
    <s v="&lt;=2.0000"/>
    <n v="0.5"/>
    <s v="&lt;=1.0000"/>
    <s v="&lt;=0.5000"/>
    <s v="&gt;256.0000"/>
    <x v="0"/>
  </r>
  <r>
    <x v="0"/>
    <x v="1"/>
    <s v="Equorum"/>
    <s v="new"/>
    <x v="1"/>
    <s v="PF"/>
    <s v="R"/>
    <n v="77"/>
    <s v="&lt;=0.1200"/>
    <s v="&lt;=0.5000"/>
    <s v=" &lt;=2.0000"/>
    <s v="&lt;=0.2500"/>
    <s v="&lt;=2.0000"/>
    <s v=" &lt;=0.1200"/>
    <s v="&lt;=1.0000"/>
    <s v="&lt;=0.5000"/>
    <s v=" &lt;=32.0000"/>
    <x v="1"/>
  </r>
  <r>
    <x v="0"/>
    <x v="0"/>
    <s v="Equorum"/>
    <s v="new"/>
    <x v="1"/>
    <s v="PF"/>
    <s v="R"/>
    <n v="78"/>
    <s v="&lt;=0.1200"/>
    <n v="2"/>
    <s v=" &lt;=2.0000"/>
    <n v="4"/>
    <s v="&lt;=2.0000"/>
    <n v="0.25"/>
    <s v="&lt;=1.0000"/>
    <s v="&lt;=0.5000"/>
    <s v=" &lt;=32.0000"/>
    <x v="1"/>
  </r>
  <r>
    <x v="0"/>
    <x v="2"/>
    <s v="epidermidis"/>
    <s v="new"/>
    <x v="1"/>
    <s v="PF"/>
    <s v="R"/>
    <n v="79"/>
    <n v="0.25"/>
    <s v="&lt;=0.5000"/>
    <s v=" &lt;=2.0000"/>
    <s v="&lt;=0.2500"/>
    <s v="&lt;=2.0000"/>
    <n v="0.5"/>
    <s v="&lt;=1.0000"/>
    <s v="&lt;=0.5000"/>
    <s v="&gt;256.0000"/>
    <x v="0"/>
  </r>
  <r>
    <x v="0"/>
    <x v="1"/>
    <s v="epidermidis"/>
    <s v="new"/>
    <x v="1"/>
    <s v="PF"/>
    <s v="L"/>
    <n v="80"/>
    <s v="&lt;=0.1200"/>
    <n v="1"/>
    <s v=" &lt;=2.0000"/>
    <n v="2"/>
    <s v="&lt;=2.0000"/>
    <s v=" &lt;=0.1200"/>
    <s v="&lt;=1.0000"/>
    <s v="&lt;=0.5000"/>
    <s v=" &lt;=32.0000"/>
    <x v="1"/>
  </r>
  <r>
    <x v="0"/>
    <x v="2"/>
    <s v="epidermidis"/>
    <s v="NC"/>
    <x v="2"/>
    <s v="DO"/>
    <s v="L"/>
    <n v="21"/>
    <s v="&lt;=0.1200"/>
    <s v="&lt;=0.5000"/>
    <s v=" &lt;=2.0000"/>
    <s v="&lt;=0.2500"/>
    <s v="&lt;=2.0000"/>
    <n v="0.25"/>
    <s v="&lt;=1.0000"/>
    <s v="&lt;=0.5000"/>
    <n v="64"/>
    <x v="0"/>
  </r>
  <r>
    <x v="0"/>
    <x v="2"/>
    <s v="epidermidis"/>
    <s v="new"/>
    <x v="1"/>
    <s v="PF"/>
    <s v="R"/>
    <n v="82"/>
    <s v="&lt;=0.1200"/>
    <s v="&lt;=0.5000"/>
    <s v=" &lt;=2.0000"/>
    <n v="0.5"/>
    <s v="&lt;=2.0000"/>
    <s v=" &lt;=0.1200"/>
    <s v="&lt;=1.0000"/>
    <s v="&lt;=0.5000"/>
    <s v="&gt;256.0000"/>
    <x v="3"/>
  </r>
  <r>
    <x v="0"/>
    <x v="2"/>
    <s v="epidermidis"/>
    <s v="NC"/>
    <x v="0"/>
    <s v="PF"/>
    <s v="L"/>
    <n v="81"/>
    <s v="&lt;=0.1200"/>
    <s v="&lt;=0.5000"/>
    <s v=" &lt;=2.0000"/>
    <s v="&lt;=0.2500"/>
    <s v="&lt;=2.0000"/>
    <s v=" &lt;=0.1200"/>
    <s v="&lt;=1.0000"/>
    <s v="&lt;=0.5000"/>
    <s v="&gt;256.0000"/>
    <x v="0"/>
  </r>
  <r>
    <x v="0"/>
    <x v="0"/>
    <s v="epidermidis"/>
    <s v="NC"/>
    <x v="2"/>
    <s v="DO"/>
    <s v="L"/>
    <n v="22"/>
    <s v="&lt;=0.1200"/>
    <s v="&lt;=0.5000"/>
    <s v=" &lt;=2.0000"/>
    <s v="&lt;=0.2500"/>
    <s v="&lt;=2.0000"/>
    <n v="0.25"/>
    <s v="&lt;=1.0000"/>
    <s v="&lt;=0.5000"/>
    <s v="&gt;256.0000"/>
    <x v="0"/>
  </r>
  <r>
    <x v="0"/>
    <x v="0"/>
    <s v="epidermidis"/>
    <s v="NC"/>
    <x v="0"/>
    <s v="PF"/>
    <s v="L"/>
    <n v="83"/>
    <s v="&lt;=0.1200"/>
    <s v="&lt;=0.5000"/>
    <s v=" &lt;=2.0000"/>
    <s v="&lt;=0.2500"/>
    <s v="&lt;=2.0000"/>
    <n v="0.25"/>
    <s v="&lt;=1.0000"/>
    <s v="&lt;=0.5000"/>
    <s v="&gt;256.0000"/>
    <x v="0"/>
  </r>
  <r>
    <x v="0"/>
    <x v="1"/>
    <s v="epidermidis"/>
    <s v="NC"/>
    <x v="2"/>
    <s v="DO"/>
    <s v="L"/>
    <n v="23"/>
    <n v="0.5"/>
    <s v="&lt;=0.5000"/>
    <s v=" &lt;=2.0000"/>
    <s v="&lt;=0.2500"/>
    <s v="&lt;=2.0000"/>
    <n v="1"/>
    <s v="&lt;=1.0000"/>
    <s v="&lt;=0.5000"/>
    <s v="&gt;256.0000"/>
    <x v="0"/>
  </r>
  <r>
    <x v="0"/>
    <x v="1"/>
    <s v="epidermidis"/>
    <s v="NC"/>
    <x v="0"/>
    <s v="PF"/>
    <s v="L"/>
    <n v="84"/>
    <n v="8"/>
    <s v="&lt;=0.5000"/>
    <s v=" &lt;=2.0000"/>
    <s v="&lt;=0.2500"/>
    <s v="&lt;=2.0000"/>
    <n v="2"/>
    <s v="&lt;=1.0000"/>
    <s v="&lt;=0.5000"/>
    <s v="&gt;256.0000"/>
    <x v="0"/>
  </r>
  <r>
    <x v="0"/>
    <x v="0"/>
    <s v="Equorum"/>
    <s v="new"/>
    <x v="1"/>
    <s v="PF"/>
    <s v="R"/>
    <n v="85"/>
    <s v="&lt;=0.1200"/>
    <n v="2"/>
    <s v=" &lt;=2.0000"/>
    <s v="&lt;=0.2500"/>
    <s v="&lt;=2.0000"/>
    <s v=" &lt;=0.1200"/>
    <s v="&lt;=1.0000"/>
    <s v="&lt;=0.5000"/>
    <s v=" &lt;=32.0000"/>
    <x v="1"/>
  </r>
  <r>
    <x v="0"/>
    <x v="0"/>
    <s v="simulans"/>
    <s v="new"/>
    <x v="1"/>
    <s v="PF"/>
    <s v="L"/>
    <n v="86"/>
    <s v="&lt;=0.1200"/>
    <s v="&lt;=0.5000"/>
    <s v=" &lt;=2.0000"/>
    <s v="&lt;=0.2500"/>
    <s v="&lt;=2.0000"/>
    <s v=" &lt;=0.1200"/>
    <s v="&lt;=1.0000"/>
    <s v="&lt;=0.5000"/>
    <n v="64"/>
    <x v="1"/>
  </r>
  <r>
    <x v="0"/>
    <x v="1"/>
    <s v="epidermidis"/>
    <s v="NC"/>
    <x v="2"/>
    <s v="DO"/>
    <s v="L"/>
    <n v="24"/>
    <s v="&lt;=0.1200"/>
    <s v="&lt;=0.5000"/>
    <s v=" &lt;=2.0000"/>
    <s v="&lt;=0.2500"/>
    <s v="&lt;=2.0000"/>
    <s v=" &lt;=0.1200"/>
    <s v="&lt;=1.0000"/>
    <s v="&lt;=0.5000"/>
    <n v="256"/>
    <x v="1"/>
  </r>
  <r>
    <x v="0"/>
    <x v="1"/>
    <s v="epidermidis"/>
    <s v="NC"/>
    <x v="2"/>
    <s v="DO"/>
    <s v="R"/>
    <n v="25"/>
    <n v="0.5"/>
    <n v="1"/>
    <s v=" &lt;=2.0000"/>
    <s v="&lt;=0.2500"/>
    <s v="&lt;=2.0000"/>
    <n v="2"/>
    <s v="&lt;=1.0000"/>
    <s v="&lt;=0.5000"/>
    <s v="&gt;256.0000"/>
    <x v="0"/>
  </r>
  <r>
    <x v="0"/>
    <x v="1"/>
    <s v="epidermidis"/>
    <s v="NC"/>
    <x v="0"/>
    <s v="PF"/>
    <s v="L"/>
    <n v="87"/>
    <n v="0.25"/>
    <s v="&lt;=0.5000"/>
    <s v=" &lt;=2.0000"/>
    <s v="&lt;=0.2500"/>
    <s v="&lt;=2.0000"/>
    <n v="0.25"/>
    <s v="&lt;=1.0000"/>
    <s v="&lt;=0.5000"/>
    <s v="&gt;256.0000"/>
    <x v="0"/>
  </r>
  <r>
    <x v="0"/>
    <x v="1"/>
    <s v="epidermidis"/>
    <s v="NC"/>
    <x v="0"/>
    <s v="PF"/>
    <s v="R"/>
    <n v="88"/>
    <n v="0.25"/>
    <s v="&lt;=0.5000"/>
    <s v=" &lt;=2.0000"/>
    <s v="&lt;=0.2500"/>
    <s v="&lt;=2.0000"/>
    <n v="0.25"/>
    <s v="&lt;=1.0000"/>
    <s v="&lt;=0.5000"/>
    <s v="&gt;256.0000"/>
    <x v="0"/>
  </r>
  <r>
    <x v="0"/>
    <x v="0"/>
    <s v="epidermidis"/>
    <s v="NC"/>
    <x v="2"/>
    <s v="DO"/>
    <s v="L"/>
    <s v="26A"/>
    <n v="0.25"/>
    <s v="&lt;=0.5000"/>
    <s v=" &lt;=2.0000"/>
    <s v="&lt;=0.2500"/>
    <s v="&lt;=2.0000"/>
    <n v="1"/>
    <s v="&lt;=1.0000"/>
    <s v="&lt;=0.5000"/>
    <s v="&gt;256.0000"/>
    <x v="0"/>
  </r>
  <r>
    <x v="0"/>
    <x v="0"/>
    <s v="epidermidis"/>
    <s v="NC"/>
    <x v="2"/>
    <s v="DO"/>
    <s v="L"/>
    <s v="26B"/>
    <n v="0.25"/>
    <s v="&lt;=0.5000"/>
    <s v=" &lt;=2.0000"/>
    <s v="&lt;=0.2500"/>
    <s v="&lt;=2.0000"/>
    <n v="1"/>
    <s v="&lt;=1.0000"/>
    <s v="&lt;=0.5000"/>
    <s v="&gt;256.0000"/>
    <x v="0"/>
  </r>
  <r>
    <x v="0"/>
    <x v="0"/>
    <s v="epidermidis"/>
    <s v="NC"/>
    <x v="2"/>
    <s v="DO"/>
    <s v="R"/>
    <n v="27"/>
    <n v="0.25"/>
    <s v="&lt;=0.5000"/>
    <s v=" &lt;=2.0000"/>
    <s v="&lt;=0.2500"/>
    <s v="&lt;=2.0000"/>
    <n v="0.25"/>
    <s v="&lt;=1.0000"/>
    <s v="&lt;=0.5000"/>
    <s v="&gt;256.0000"/>
    <x v="0"/>
  </r>
  <r>
    <x v="0"/>
    <x v="0"/>
    <s v="epidermidis"/>
    <s v="NC"/>
    <x v="0"/>
    <s v="PF"/>
    <s v="L"/>
    <n v="89"/>
    <s v="&lt;=0.1200"/>
    <s v="&lt;=0.5000"/>
    <s v=" &lt;=2.0000"/>
    <s v="&lt;=0.2500"/>
    <s v="&lt;=2.0000"/>
    <n v="0.25"/>
    <s v="&lt;=1.0000"/>
    <s v="&lt;=0.5000"/>
    <s v="&gt;256.0000"/>
    <x v="0"/>
  </r>
  <r>
    <x v="0"/>
    <x v="0"/>
    <s v="epidermidis"/>
    <s v="NC"/>
    <x v="0"/>
    <s v="PF"/>
    <s v="R"/>
    <n v="90"/>
    <n v="0.5"/>
    <s v="&lt;=0.5000"/>
    <s v=" &lt;=2.0000"/>
    <s v="&lt;=0.2500"/>
    <s v="&lt;=2.0000"/>
    <n v="1"/>
    <s v="&lt;=1.0000"/>
    <s v="&lt;=0.5000"/>
    <s v="&gt;256.0000"/>
    <x v="0"/>
  </r>
  <r>
    <x v="0"/>
    <x v="2"/>
    <s v="chromogenes"/>
    <s v="NC"/>
    <x v="2"/>
    <s v="DO"/>
    <s v="R"/>
    <n v="28"/>
    <n v="0.25"/>
    <s v="&lt;=0.5000"/>
    <s v=" &lt;=2.0000"/>
    <s v="&lt;=0.2500"/>
    <s v="&lt;=2.0000"/>
    <n v="0.25"/>
    <s v="&lt;=1.0000"/>
    <s v="&lt;=0.5000"/>
    <s v=" &lt;=32.0000"/>
    <x v="1"/>
  </r>
  <r>
    <x v="0"/>
    <x v="2"/>
    <s v="chromogenes"/>
    <s v="NC"/>
    <x v="0"/>
    <s v="PF"/>
    <s v="R"/>
    <n v="91"/>
    <n v="0.25"/>
    <s v="&lt;=0.5000"/>
    <s v=" &lt;=2.0000"/>
    <s v="&lt;=0.2500"/>
    <s v="&lt;=2.0000"/>
    <n v="0.5"/>
    <s v="&lt;=1.0000"/>
    <s v="&lt;=0.5000"/>
    <s v=" &lt;=32.0000"/>
    <x v="1"/>
  </r>
  <r>
    <x v="0"/>
    <x v="1"/>
    <s v="Equorum"/>
    <s v="new"/>
    <x v="1"/>
    <s v="PF"/>
    <s v="L"/>
    <n v="92"/>
    <s v="&lt;=0.1200"/>
    <s v="&lt;=0.5000"/>
    <s v=" &lt;=2.0000"/>
    <s v="&lt;=0.2500"/>
    <s v="&lt;=2.0000"/>
    <s v=" &lt;=0.1200"/>
    <s v="&lt;=1.0000"/>
    <s v="&lt;=0.5000"/>
    <s v=" &lt;=32.0000"/>
    <x v="1"/>
  </r>
  <r>
    <x v="0"/>
    <x v="2"/>
    <s v="epidermidis"/>
    <s v="NC"/>
    <x v="2"/>
    <s v="DO"/>
    <s v="R"/>
    <n v="29"/>
    <n v="0.25"/>
    <s v="&lt;=0.5000"/>
    <s v=" &lt;=2.0000"/>
    <s v="&lt;=0.2500"/>
    <s v="&lt;=2.0000"/>
    <n v="1"/>
    <s v="&lt;=1.0000"/>
    <s v="&lt;=0.5000"/>
    <s v="&gt;256.0000"/>
    <x v="3"/>
  </r>
  <r>
    <x v="0"/>
    <x v="2"/>
    <s v="epidermidis"/>
    <s v="NC"/>
    <x v="0"/>
    <s v="PF"/>
    <s v="R"/>
    <n v="93"/>
    <n v="0.25"/>
    <s v="&lt;=0.5000"/>
    <s v=" &lt;=2.0000"/>
    <s v="&lt;=0.2500"/>
    <s v="&lt;=2.0000"/>
    <n v="0.5"/>
    <s v="&lt;=1.0000"/>
    <s v="&lt;=0.5000"/>
    <s v="&gt;256.0000"/>
    <x v="0"/>
  </r>
  <r>
    <x v="0"/>
    <x v="2"/>
    <s v="Equorum"/>
    <s v="new"/>
    <x v="1"/>
    <s v="PF"/>
    <s v="L"/>
    <n v="94"/>
    <s v="&lt;=0.1200"/>
    <s v="&lt;=0.5000"/>
    <s v=" &lt;=2.0000"/>
    <s v="&lt;=0.2500"/>
    <s v="&lt;=2.0000"/>
    <s v=" &lt;=0.1200"/>
    <s v="&lt;=1.0000"/>
    <s v="&lt;=0.5000"/>
    <s v=" &lt;=32.0000"/>
    <x v="1"/>
  </r>
  <r>
    <x v="0"/>
    <x v="2"/>
    <s v="Equorum"/>
    <s v="new"/>
    <x v="1"/>
    <s v="PF"/>
    <s v="R"/>
    <n v="95"/>
    <s v="&lt;=0.1200"/>
    <s v="&lt;=0.5000"/>
    <s v=" &lt;=2.0000"/>
    <n v="4"/>
    <s v="&lt;=2.0000"/>
    <s v=" &lt;=0.1200"/>
    <s v="&lt;=1.0000"/>
    <s v="&lt;=0.5000"/>
    <s v=" &lt;=32.0000"/>
    <x v="1"/>
  </r>
  <r>
    <x v="0"/>
    <x v="0"/>
    <s v="chromogenes"/>
    <s v="NC"/>
    <x v="2"/>
    <s v="DO"/>
    <s v="R"/>
    <n v="30"/>
    <s v="&lt;=0.1200"/>
    <s v="&lt;=0.5000"/>
    <s v=" &lt;=2.0000"/>
    <s v="&lt;=0.2500"/>
    <s v="&lt;=2.0000"/>
    <s v=" &lt;=0.1200"/>
    <s v="&lt;=1.0000"/>
    <s v="&lt;=0.5000"/>
    <s v=" &lt;=32.0000"/>
    <x v="1"/>
  </r>
  <r>
    <x v="0"/>
    <x v="0"/>
    <s v="chromogenes"/>
    <s v="new"/>
    <x v="1"/>
    <s v="PF"/>
    <s v="L"/>
    <n v="96"/>
    <s v="&lt;=0.1200"/>
    <n v="1"/>
    <s v=" &lt;=2.0000"/>
    <s v="&lt;=0.2500"/>
    <s v="&lt;=2.0000"/>
    <s v=" &lt;=0.1200"/>
    <s v="&lt;=1.0000"/>
    <s v="&lt;=0.5000"/>
    <s v=" &lt;=32.0000"/>
    <x v="1"/>
  </r>
  <r>
    <x v="0"/>
    <x v="0"/>
    <s v="chromogenes"/>
    <s v="NC"/>
    <x v="0"/>
    <s v="PF"/>
    <s v="R"/>
    <n v="97"/>
    <s v="&lt;=0.1200"/>
    <n v="1"/>
    <s v=" &lt;=2.0000"/>
    <s v="&lt;=0.2500"/>
    <s v="&lt;=2.0000"/>
    <s v=" &lt;=0.1200"/>
    <s v="&lt;=1.0000"/>
    <s v="&lt;=0.5000"/>
    <s v=" &lt;=32.0000"/>
    <x v="1"/>
  </r>
  <r>
    <x v="0"/>
    <x v="0"/>
    <s v="auricularis"/>
    <s v="new"/>
    <x v="1"/>
    <s v="PF"/>
    <s v="L"/>
    <n v="98"/>
    <s v="&lt;=0.1200"/>
    <s v="&lt;=0.5000"/>
    <s v=" &lt;=2.0000"/>
    <s v="&lt;=0.2500"/>
    <s v="&lt;=2.0000"/>
    <s v=" &lt;=0.1200"/>
    <s v="&lt;=1.0000"/>
    <s v="&lt;=0.5000"/>
    <s v="&gt;256.0000"/>
    <x v="1"/>
  </r>
  <r>
    <x v="0"/>
    <x v="0"/>
    <s v="epidermidis"/>
    <s v="NC"/>
    <x v="2"/>
    <s v="DO"/>
    <s v="L"/>
    <n v="31"/>
    <n v="0.25"/>
    <s v="&lt;=0.5000"/>
    <s v=" &lt;=2.0000"/>
    <s v="&lt;=0.2500"/>
    <s v="&lt;=2.0000"/>
    <n v="0.5"/>
    <s v="&lt;=1.0000"/>
    <s v="&lt;=0.5000"/>
    <n v="256"/>
    <x v="0"/>
  </r>
  <r>
    <x v="0"/>
    <x v="0"/>
    <s v="epidermidis"/>
    <s v="NC"/>
    <x v="2"/>
    <s v="DO"/>
    <s v="R"/>
    <n v="32"/>
    <s v="&lt;=0.1200"/>
    <s v="&lt;=0.5000"/>
    <s v=" &lt;=2.0000"/>
    <s v="&lt;=0.2500"/>
    <s v="&lt;=2.0000"/>
    <s v=" &lt;=0.1200"/>
    <s v="&lt;=1.0000"/>
    <s v="&lt;=0.5000"/>
    <n v="256"/>
    <x v="0"/>
  </r>
  <r>
    <x v="0"/>
    <x v="0"/>
    <s v="epidermidis"/>
    <s v="NC"/>
    <x v="0"/>
    <s v="PF"/>
    <s v="L"/>
    <n v="99"/>
    <n v="1"/>
    <s v="&lt;=0.5000"/>
    <s v=" &lt;=2.0000"/>
    <s v="&lt;=0.2500"/>
    <s v="&lt;=2.0000"/>
    <n v="0.5"/>
    <s v="&lt;=1.0000"/>
    <s v="&lt;=0.5000"/>
    <s v="&gt;256.0000"/>
    <x v="0"/>
  </r>
  <r>
    <x v="0"/>
    <x v="0"/>
    <s v="epidermidis"/>
    <s v="NC"/>
    <x v="0"/>
    <s v="PF"/>
    <s v="R"/>
    <n v="100"/>
    <n v="0.25"/>
    <s v="&lt;=0.5000"/>
    <s v=" &lt;=2.0000"/>
    <s v="&lt;=0.2500"/>
    <s v="&lt;=2.0000"/>
    <n v="0.25"/>
    <s v="&lt;=1.0000"/>
    <s v="&lt;=0.5000"/>
    <s v="&gt;256.0000"/>
    <x v="0"/>
  </r>
  <r>
    <x v="0"/>
    <x v="0"/>
    <s v="epidermidis"/>
    <s v="NC"/>
    <x v="2"/>
    <s v="DO"/>
    <s v="L"/>
    <n v="33"/>
    <s v="&lt;=0.1200"/>
    <s v="&lt;=0.5000"/>
    <s v=" &lt;=2.0000"/>
    <n v="0.5"/>
    <s v="&lt;=2.0000"/>
    <s v=" &lt;=0.1200"/>
    <s v="&lt;=1.0000"/>
    <s v="&gt;4.0000"/>
    <s v=" &lt;=32.0000"/>
    <x v="1"/>
  </r>
  <r>
    <x v="0"/>
    <x v="0"/>
    <s v="epidermidis"/>
    <s v="NC"/>
    <x v="0"/>
    <s v="PF"/>
    <s v="L"/>
    <n v="101"/>
    <s v="&lt;=0.1200"/>
    <s v="&lt;=0.5000"/>
    <s v=" &lt;=2.0000"/>
    <s v="&lt;=0.2500"/>
    <s v="&lt;=2.0000"/>
    <n v="0.25"/>
    <s v="&lt;=1.0000"/>
    <s v="&lt;=0.5000"/>
    <s v="&gt;256.0000"/>
    <x v="0"/>
  </r>
  <r>
    <x v="0"/>
    <x v="2"/>
    <s v="epidermidis"/>
    <s v="NC"/>
    <x v="2"/>
    <s v="DO"/>
    <s v="L"/>
    <n v="34"/>
    <n v="0.25"/>
    <s v="&lt;=0.5000"/>
    <s v=" &lt;=2.0000"/>
    <s v="&lt;=0.2500"/>
    <s v="&lt;=2.0000"/>
    <n v="0.5"/>
    <s v="&lt;=1.0000"/>
    <s v="&lt;=0.5000"/>
    <n v="256"/>
    <x v="0"/>
  </r>
  <r>
    <x v="0"/>
    <x v="2"/>
    <s v="epidermidis"/>
    <s v="NC"/>
    <x v="2"/>
    <s v="DO"/>
    <s v="R"/>
    <n v="35"/>
    <n v="0.25"/>
    <s v="&lt;=0.5000"/>
    <s v=" &lt;=2.0000"/>
    <s v="&lt;=0.2500"/>
    <s v="&lt;=2.0000"/>
    <n v="1"/>
    <s v="&lt;=1.0000"/>
    <s v="&lt;=0.5000"/>
    <s v="&gt;256.0000"/>
    <x v="0"/>
  </r>
  <r>
    <x v="0"/>
    <x v="2"/>
    <s v="epidermidis"/>
    <s v="NC"/>
    <x v="0"/>
    <s v="PF"/>
    <s v="L"/>
    <n v="102"/>
    <s v="&lt;=0.1200"/>
    <s v="&lt;=0.5000"/>
    <s v=" &lt;=2.0000"/>
    <s v="&lt;=0.2500"/>
    <s v="&lt;=2.0000"/>
    <n v="0.25"/>
    <s v="&lt;=1.0000"/>
    <s v="&lt;=0.5000"/>
    <s v="&gt;256.0000"/>
    <x v="0"/>
  </r>
  <r>
    <x v="0"/>
    <x v="2"/>
    <s v="epidermidis"/>
    <s v="NC"/>
    <x v="0"/>
    <s v="PF"/>
    <s v="R"/>
    <n v="103"/>
    <s v="&lt;=0.1200"/>
    <s v="&lt;=0.5000"/>
    <s v=" &lt;=2.0000"/>
    <s v="&lt;=0.2500"/>
    <s v="&lt;=2.0000"/>
    <n v="0.25"/>
    <s v="&lt;=1.0000"/>
    <s v="&lt;=0.5000"/>
    <s v="&gt;256.0000"/>
    <x v="0"/>
  </r>
  <r>
    <x v="0"/>
    <x v="0"/>
    <s v="epidermidis"/>
    <s v="NC"/>
    <x v="2"/>
    <s v="DO"/>
    <s v="L"/>
    <n v="36"/>
    <s v="&lt;=0.1200"/>
    <s v="&lt;=0.5000"/>
    <s v=" &lt;=2.0000"/>
    <s v="&lt;=0.2500"/>
    <s v="&lt;=2.0000"/>
    <n v="0.5"/>
    <s v="&lt;=1.0000"/>
    <s v="&lt;=0.5000"/>
    <s v="&gt;256.0000"/>
    <x v="0"/>
  </r>
  <r>
    <x v="0"/>
    <x v="0"/>
    <s v="epidermidis"/>
    <s v="NC"/>
    <x v="0"/>
    <s v="PF"/>
    <s v="L"/>
    <n v="104"/>
    <n v="0.25"/>
    <s v="&lt;=0.5000"/>
    <s v=" &lt;=2.0000"/>
    <s v="&lt;=0.2500"/>
    <s v="&lt;=2.0000"/>
    <n v="0.5"/>
    <s v="&lt;=1.0000"/>
    <s v="&lt;=0.5000"/>
    <s v="&gt;256.0000"/>
    <x v="0"/>
  </r>
  <r>
    <x v="0"/>
    <x v="1"/>
    <s v="simulans"/>
    <s v="new"/>
    <x v="1"/>
    <s v="PF"/>
    <s v="L"/>
    <n v="105"/>
    <s v="&lt;=0.1200"/>
    <s v="&lt;=0.5000"/>
    <s v=" &lt;=2.0000"/>
    <s v="&lt;=0.2500"/>
    <s v="&lt;=2.0000"/>
    <s v=" &lt;=0.1200"/>
    <s v="&lt;=1.0000"/>
    <s v="&lt;=0.5000"/>
    <s v="&gt;256.0000"/>
    <x v="1"/>
  </r>
  <r>
    <x v="0"/>
    <x v="1"/>
    <s v="Equorum"/>
    <s v="new"/>
    <x v="1"/>
    <s v="PF"/>
    <s v="R"/>
    <n v="106"/>
    <s v="&lt;=0.1200"/>
    <s v="&lt;=0.5000"/>
    <s v=" &lt;=2.0000"/>
    <s v="&lt;=0.2500"/>
    <s v="&lt;=2.0000"/>
    <s v=" &lt;=0.1200"/>
    <s v="&lt;=1.0000"/>
    <s v="&lt;=0.5000"/>
    <s v=" &lt;=32.0000"/>
    <x v="1"/>
  </r>
  <r>
    <x v="0"/>
    <x v="1"/>
    <s v="epidermidis"/>
    <s v="NC"/>
    <x v="2"/>
    <s v="DO"/>
    <s v="L"/>
    <n v="37"/>
    <s v="&lt;=0.1200"/>
    <s v="&lt;=0.5000"/>
    <s v=" &lt;=2.0000"/>
    <s v="&lt;=0.2500"/>
    <s v="&lt;=2.0000"/>
    <n v="0.25"/>
    <s v="&lt;=1.0000"/>
    <s v="&lt;=0.5000"/>
    <s v="&gt;256.0000"/>
    <x v="0"/>
  </r>
  <r>
    <x v="0"/>
    <x v="1"/>
    <s v="epidermidis"/>
    <s v="NC"/>
    <x v="2"/>
    <s v="DO"/>
    <s v="R"/>
    <n v="38"/>
    <s v="&lt;=0.1200"/>
    <s v="&lt;=0.5000"/>
    <s v=" &lt;=2.0000"/>
    <s v="&lt;=0.2500"/>
    <s v="&lt;=2.0000"/>
    <s v=" &lt;=0.1200"/>
    <s v="&lt;=1.0000"/>
    <s v="&lt;=0.5000"/>
    <s v="&gt;256.0000"/>
    <x v="0"/>
  </r>
  <r>
    <x v="0"/>
    <x v="1"/>
    <s v="epidermidis"/>
    <s v="NC"/>
    <x v="0"/>
    <s v="PF"/>
    <s v="L"/>
    <n v="107"/>
    <s v="&lt;=0.1200"/>
    <s v="&lt;=0.5000"/>
    <s v=" &lt;=2.0000"/>
    <s v="&lt;=0.2500"/>
    <s v="&lt;=2.0000"/>
    <s v=" &lt;=0.1200"/>
    <s v="&lt;=1.0000"/>
    <s v="&lt;=0.5000"/>
    <s v="&gt;256.0000"/>
    <x v="0"/>
  </r>
  <r>
    <x v="0"/>
    <x v="1"/>
    <s v="epidermidis"/>
    <s v="NC"/>
    <x v="0"/>
    <s v="PF"/>
    <s v="R"/>
    <n v="108"/>
    <s v="&lt;=0.1200"/>
    <s v="&lt;=0.5000"/>
    <s v=" &lt;=2.0000"/>
    <s v="&lt;=0.2500"/>
    <s v="&lt;=2.0000"/>
    <n v="0.25"/>
    <s v="&lt;=1.0000"/>
    <s v="&lt;=0.5000"/>
    <s v="&gt;256.0000"/>
    <x v="0"/>
  </r>
  <r>
    <x v="0"/>
    <x v="2"/>
    <s v="hominis"/>
    <s v="new"/>
    <x v="1"/>
    <s v="PF"/>
    <s v="L"/>
    <n v="109"/>
    <s v="&lt;=0.1200"/>
    <s v="&lt;=0.5000"/>
    <s v=" &lt;=2.0000"/>
    <s v="&lt;=0.2500"/>
    <s v="&lt;=2.0000"/>
    <s v=" &lt;=0.1200"/>
    <s v="&lt;=1.0000"/>
    <s v="&lt;=0.5000"/>
    <s v="&gt;256.0000"/>
    <x v="1"/>
  </r>
  <r>
    <x v="0"/>
    <x v="2"/>
    <s v="epidermidis"/>
    <s v="new"/>
    <x v="1"/>
    <s v="PF"/>
    <s v="R"/>
    <n v="110"/>
    <s v="&lt;=0.1200"/>
    <s v="&lt;=0.5000"/>
    <s v=" &lt;=2.0000"/>
    <s v="&lt;=0.2500"/>
    <s v="&lt;=2.0000"/>
    <n v="0.25"/>
    <s v="&lt;=1.0000"/>
    <s v="&lt;=0.5000"/>
    <s v="&gt;256.0000"/>
    <x v="0"/>
  </r>
  <r>
    <x v="0"/>
    <x v="2"/>
    <s v="Equorum"/>
    <s v="new"/>
    <x v="1"/>
    <s v="PF"/>
    <s v="R"/>
    <n v="111"/>
    <s v="&lt;=0.1200"/>
    <n v="1"/>
    <s v=" &lt;=2.0000"/>
    <n v="4"/>
    <s v="&lt;=2.0000"/>
    <s v=" &lt;=0.1200"/>
    <s v="&lt;=1.0000"/>
    <s v="&lt;=0.5000"/>
    <s v=" &lt;=32.0000"/>
    <x v="1"/>
  </r>
  <r>
    <x v="0"/>
    <x v="2"/>
    <s v="Equorum"/>
    <s v="new"/>
    <x v="1"/>
    <s v="PF"/>
    <s v="R"/>
    <n v="112"/>
    <s v="&lt;=0.1200"/>
    <n v="1"/>
    <s v=" &lt;=2.0000"/>
    <s v="&lt;=0.2500"/>
    <s v="&lt;=2.0000"/>
    <s v=" &lt;=0.1200"/>
    <s v="&lt;=1.0000"/>
    <s v="&lt;=0.5000"/>
    <s v=" &lt;=32.0000"/>
    <x v="1"/>
  </r>
  <r>
    <x v="0"/>
    <x v="1"/>
    <s v="Equorum"/>
    <s v="new"/>
    <x v="1"/>
    <s v="PF"/>
    <s v="L"/>
    <n v="113"/>
    <s v="&lt;=0.1200"/>
    <s v="&lt;=0.5000"/>
    <s v=" &lt;=2.0000"/>
    <s v="&lt;=0.2500"/>
    <s v="&lt;=2.0000"/>
    <s v=" &lt;=0.1200"/>
    <s v="&lt;=1.0000"/>
    <s v="&lt;=0.5000"/>
    <s v=" &lt;=32.0000"/>
    <x v="1"/>
  </r>
  <r>
    <x v="0"/>
    <x v="0"/>
    <s v="Equorum"/>
    <s v="new"/>
    <x v="1"/>
    <s v="PF"/>
    <s v="R"/>
    <n v="114"/>
    <s v="&lt;=0.1200"/>
    <s v="&lt;=0.5000"/>
    <s v=" &lt;=2.0000"/>
    <s v=" &gt;4.0000"/>
    <s v="&lt;=2.0000"/>
    <s v=" &lt;=0.1200"/>
    <s v="&lt;=1.0000"/>
    <s v="&lt;=0.5000"/>
    <s v=" &lt;=32.0000"/>
    <x v="1"/>
  </r>
  <r>
    <x v="0"/>
    <x v="0"/>
    <s v="Equorum"/>
    <s v="new"/>
    <x v="1"/>
    <s v="PF"/>
    <s v="L"/>
    <n v="115"/>
    <s v="&lt;=0.1200"/>
    <s v="&lt;=0.5000"/>
    <s v=" &lt;=2.0000"/>
    <n v="0.5"/>
    <s v="&lt;=2.0000"/>
    <s v=" &lt;=0.1200"/>
    <s v="&lt;=1.0000"/>
    <s v="&lt;=0.5000"/>
    <s v=" &lt;=32.0000"/>
    <x v="1"/>
  </r>
  <r>
    <x v="0"/>
    <x v="0"/>
    <s v="Equorum"/>
    <s v="new"/>
    <x v="1"/>
    <s v="PF"/>
    <s v="R"/>
    <n v="116"/>
    <s v="&lt;=0.1200"/>
    <s v="&lt;=0.5000"/>
    <s v=" &lt;=2.0000"/>
    <s v="&lt;=0.2500"/>
    <s v="&lt;=2.0000"/>
    <s v=" &lt;=0.1200"/>
    <s v="&lt;=1.0000"/>
    <s v="&lt;=0.5000"/>
    <s v=" &lt;=32.0000"/>
    <x v="1"/>
  </r>
  <r>
    <x v="0"/>
    <x v="2"/>
    <s v="epidermidis"/>
    <s v="NC"/>
    <x v="2"/>
    <s v="DO"/>
    <s v="L"/>
    <n v="41"/>
    <s v="&lt;=0.1200"/>
    <s v="&lt;=0.5000"/>
    <s v=" &lt;=2.0000"/>
    <s v="&lt;=0.2500"/>
    <s v="&lt;=2.0000"/>
    <n v="0.25"/>
    <s v="&lt;=1.0000"/>
    <s v="&lt;=0.5000"/>
    <s v="&gt;256.0000"/>
    <x v="0"/>
  </r>
  <r>
    <x v="0"/>
    <x v="2"/>
    <s v="epidermidis"/>
    <s v="NC"/>
    <x v="0"/>
    <s v="PF"/>
    <s v="L"/>
    <n v="118"/>
    <s v="&lt;=0.1200"/>
    <s v="&lt;=0.5000"/>
    <s v=" &lt;=2.0000"/>
    <s v="&lt;=0.2500"/>
    <s v="&lt;=2.0000"/>
    <n v="0.25"/>
    <s v="&lt;=1.0000"/>
    <s v="&lt;=0.5000"/>
    <s v="&gt;256.0000"/>
    <x v="0"/>
  </r>
  <r>
    <x v="0"/>
    <x v="1"/>
    <s v="Equorum"/>
    <s v="new"/>
    <x v="1"/>
    <s v="PF"/>
    <s v="L"/>
    <n v="119"/>
    <s v="&lt;=0.1200"/>
    <s v="&lt;=0.5000"/>
    <s v=" &lt;=2.0000"/>
    <s v=" &gt;4.0000"/>
    <s v="&lt;=2.0000"/>
    <s v=" &lt;=0.1200"/>
    <s v="&lt;=1.0000"/>
    <s v="&lt;=0.5000"/>
    <s v=" &lt;=32.0000"/>
    <x v="1"/>
  </r>
  <r>
    <x v="0"/>
    <x v="1"/>
    <s v="Equorum"/>
    <s v="new"/>
    <x v="1"/>
    <s v="PF"/>
    <s v="R"/>
    <n v="120"/>
    <s v="&lt;=0.1200"/>
    <s v="&lt;=0.5000"/>
    <s v=" &lt;=2.0000"/>
    <n v="4"/>
    <s v="&lt;=2.0000"/>
    <s v=" &lt;=0.1200"/>
    <s v="&lt;=1.0000"/>
    <s v="&lt;=0.5000"/>
    <s v=" &lt;=32.0000"/>
    <x v="1"/>
  </r>
  <r>
    <x v="0"/>
    <x v="0"/>
    <s v="Equorum"/>
    <s v="new"/>
    <x v="1"/>
    <s v="PF"/>
    <s v="L"/>
    <n v="121"/>
    <s v="&lt;=0.1200"/>
    <s v="&lt;=0.5000"/>
    <s v=" &lt;=2.0000"/>
    <s v="&lt;=0.2500"/>
    <s v="&lt;=2.0000"/>
    <s v=" &lt;=0.1200"/>
    <s v="&lt;=1.0000"/>
    <s v="&lt;=0.5000"/>
    <s v=" &lt;=32.0000"/>
    <x v="2"/>
  </r>
  <r>
    <x v="0"/>
    <x v="0"/>
    <s v="Equorum"/>
    <s v="new"/>
    <x v="1"/>
    <s v="PF"/>
    <s v="R"/>
    <n v="122"/>
    <s v="&lt;=0.1200"/>
    <s v="&lt;=0.5000"/>
    <s v=" &lt;=2.0000"/>
    <s v="&lt;=0.2500"/>
    <s v="&lt;=2.0000"/>
    <s v=" &lt;=0.1200"/>
    <s v="&lt;=1.0000"/>
    <s v="&lt;=0.5000"/>
    <s v=" &lt;=32.0000"/>
    <x v="1"/>
  </r>
  <r>
    <x v="0"/>
    <x v="1"/>
    <s v="simulans"/>
    <s v="new"/>
    <x v="1"/>
    <s v="PF"/>
    <s v="R"/>
    <n v="123"/>
    <s v="&lt;=0.1200"/>
    <s v="&lt;=0.5000"/>
    <s v=" &lt;=2.0000"/>
    <s v="&lt;=0.2500"/>
    <s v="&lt;=2.0000"/>
    <s v=" &lt;=0.1200"/>
    <s v="&lt;=1.0000"/>
    <s v="&lt;=0.5000"/>
    <s v="&gt;256.0000"/>
    <x v="1"/>
  </r>
  <r>
    <x v="0"/>
    <x v="1"/>
    <s v="chromogenes"/>
    <s v="NC"/>
    <x v="2"/>
    <s v="DO"/>
    <s v="L"/>
    <n v="42"/>
    <s v="&lt;=0.1200"/>
    <s v="&lt;=0.5000"/>
    <s v=" &lt;=2.0000"/>
    <s v=" &gt;4.0000"/>
    <s v="&lt;=2.0000"/>
    <s v=" &lt;=0.1200"/>
    <s v="&lt;=1.0000"/>
    <s v="&gt;4.0000"/>
    <s v=" &lt;=32.0000"/>
    <x v="2"/>
  </r>
  <r>
    <x v="0"/>
    <x v="1"/>
    <s v="simulans"/>
    <s v="NC"/>
    <x v="2"/>
    <s v="DO"/>
    <s v="R"/>
    <n v="43"/>
    <s v="&lt;=0.1200"/>
    <s v="&lt;=0.5000"/>
    <s v=" &lt;=2.0000"/>
    <s v="&lt;=0.2500"/>
    <s v="&lt;=2.0000"/>
    <s v=" &lt;=0.1200"/>
    <s v="&lt;=1.0000"/>
    <n v="2"/>
    <n v="64"/>
    <x v="1"/>
  </r>
  <r>
    <x v="0"/>
    <x v="1"/>
    <s v="chromogenes"/>
    <s v="NC"/>
    <x v="0"/>
    <s v="PF"/>
    <s v="L"/>
    <n v="124"/>
    <s v="&lt;=0.1200"/>
    <s v="&lt;=0.5000"/>
    <s v=" &lt;=2.0000"/>
    <s v=" &gt;4.0000"/>
    <s v="&lt;=2.0000"/>
    <s v=" &lt;=0.1200"/>
    <s v="&lt;=1.0000"/>
    <s v="&gt;4.0000"/>
    <s v=" &lt;=32.0000"/>
    <x v="2"/>
  </r>
  <r>
    <x v="0"/>
    <x v="1"/>
    <s v="simulans"/>
    <s v="NC"/>
    <x v="0"/>
    <s v="PF"/>
    <s v="R"/>
    <n v="125"/>
    <s v="&lt;=0.1200"/>
    <n v="1"/>
    <s v=" &lt;=2.0000"/>
    <s v="&lt;=0.2500"/>
    <s v="&lt;=2.0000"/>
    <s v=" &lt;=0.1200"/>
    <s v="&lt;=1.0000"/>
    <n v="4"/>
    <s v="&gt;256.0000"/>
    <x v="1"/>
  </r>
  <r>
    <x v="0"/>
    <x v="2"/>
    <s v="epidermidis"/>
    <s v="NC"/>
    <x v="2"/>
    <s v="DO"/>
    <s v="L"/>
    <n v="44"/>
    <s v="&lt;=0.1200"/>
    <s v="&lt;=0.5000"/>
    <s v=" &lt;=2.0000"/>
    <s v="&lt;=0.2500"/>
    <s v="&lt;=2.0000"/>
    <n v="0.5"/>
    <s v="&lt;=1.0000"/>
    <s v="&lt;=0.5000"/>
    <s v="&gt;256.0000"/>
    <x v="0"/>
  </r>
  <r>
    <x v="0"/>
    <x v="2"/>
    <s v="epidermidis"/>
    <s v="NC"/>
    <x v="0"/>
    <s v="PF"/>
    <s v="L"/>
    <n v="126"/>
    <s v="&lt;=0.1200"/>
    <s v="&lt;=0.5000"/>
    <s v=" &lt;=2.0000"/>
    <s v="&lt;=0.2500"/>
    <s v="&lt;=2.0000"/>
    <n v="0.25"/>
    <s v="&lt;=1.0000"/>
    <s v="&lt;=0.5000"/>
    <s v="&gt;256.0000"/>
    <x v="0"/>
  </r>
  <r>
    <x v="0"/>
    <x v="1"/>
    <s v="hominis"/>
    <s v="new"/>
    <x v="1"/>
    <s v="PF"/>
    <s v="R"/>
    <n v="127"/>
    <s v="&lt;=0.1200"/>
    <s v="&lt;=0.5000"/>
    <s v=" &lt;=2.0000"/>
    <s v="&lt;=0.2500"/>
    <s v="&lt;=2.0000"/>
    <s v=" &lt;=0.1200"/>
    <s v="&lt;=1.0000"/>
    <s v="&lt;=0.5000"/>
    <s v="&gt;256.0000"/>
    <x v="1"/>
  </r>
  <r>
    <x v="0"/>
    <x v="0"/>
    <s v="Equorum"/>
    <s v="new"/>
    <x v="1"/>
    <s v="PF"/>
    <s v="L"/>
    <n v="128"/>
    <s v="&lt;=0.1200"/>
    <s v="&lt;=0.5000"/>
    <s v=" &lt;=2.0000"/>
    <s v="&lt;=0.2500"/>
    <s v="&lt;=2.0000"/>
    <s v=" &lt;=0.1200"/>
    <s v="&lt;=1.0000"/>
    <s v="&lt;=0.5000"/>
    <s v=" &lt;=32.0000"/>
    <x v="1"/>
  </r>
  <r>
    <x v="0"/>
    <x v="0"/>
    <s v="epidermidis"/>
    <s v="NC"/>
    <x v="2"/>
    <s v="DO"/>
    <s v="L"/>
    <n v="45"/>
    <s v="&lt;=0.1200"/>
    <s v="&lt;=0.5000"/>
    <s v=" &lt;=2.0000"/>
    <s v="&lt;=0.2500"/>
    <s v="&lt;=2.0000"/>
    <s v=" &lt;=0.1200"/>
    <s v="&lt;=1.0000"/>
    <s v="&lt;=0.5000"/>
    <n v="256"/>
    <x v="0"/>
  </r>
  <r>
    <x v="0"/>
    <x v="0"/>
    <s v="epidermidis"/>
    <s v="NC"/>
    <x v="2"/>
    <s v="DO"/>
    <s v="R"/>
    <n v="46"/>
    <s v="&lt;=0.1200"/>
    <s v="&lt;=0.5000"/>
    <s v=" &lt;=2.0000"/>
    <s v="&lt;=0.2500"/>
    <s v="&lt;=2.0000"/>
    <s v=" &lt;=0.1200"/>
    <s v="&lt;=1.0000"/>
    <s v="&lt;=0.5000"/>
    <n v="256"/>
    <x v="1"/>
  </r>
  <r>
    <x v="0"/>
    <x v="0"/>
    <s v="epidermidis"/>
    <s v="NC"/>
    <x v="0"/>
    <s v="PF"/>
    <s v="L"/>
    <n v="129"/>
    <s v="&lt;=0.1200"/>
    <s v="&lt;=0.5000"/>
    <s v=" &lt;=2.0000"/>
    <s v=" &gt;4.0000"/>
    <s v="&lt;=2.0000"/>
    <s v=" &lt;=0.1200"/>
    <s v="&lt;=1.0000"/>
    <s v="&lt;=0.5000"/>
    <s v=" &lt;=32.0000"/>
    <x v="0"/>
  </r>
  <r>
    <x v="0"/>
    <x v="0"/>
    <s v="epidermidis"/>
    <s v="NC"/>
    <x v="0"/>
    <s v="PF"/>
    <s v="R"/>
    <n v="130"/>
    <s v="&lt;=0.1200"/>
    <s v="&lt;=0.5000"/>
    <s v=" &lt;=2.0000"/>
    <s v="&lt;=0.2500"/>
    <s v="&lt;=2.0000"/>
    <s v=" &lt;=0.1200"/>
    <s v="&lt;=1.0000"/>
    <s v="&lt;=0.5000"/>
    <s v="&gt;256.0000"/>
    <x v="0"/>
  </r>
  <r>
    <x v="2"/>
    <x v="1"/>
    <s v="Equorum"/>
    <s v="new"/>
    <x v="1"/>
    <s v="PF"/>
    <s v="L"/>
    <n v="2"/>
    <s v="&lt;=0.1200"/>
    <s v="&lt;=0.5000"/>
    <s v=" &lt;=2.0000"/>
    <n v="4"/>
    <s v="&lt;=2.0000"/>
    <s v=" &lt;=0.1200"/>
    <s v="&lt;=1.0000"/>
    <n v="1"/>
    <s v=" &lt;=32.0000"/>
    <x v="1"/>
  </r>
  <r>
    <x v="2"/>
    <x v="1"/>
    <s v="caprae"/>
    <s v="new"/>
    <x v="1"/>
    <s v="PF"/>
    <s v="R"/>
    <n v="3"/>
    <s v="&lt;=0.1200"/>
    <s v="&lt;=0.5000"/>
    <s v=" &lt;=2.0000"/>
    <s v="&lt;=0.2500"/>
    <s v="&lt;=2.0000"/>
    <s v=" &lt;=0.1200"/>
    <s v="&lt;=1.0000"/>
    <s v="&lt;=0.5000"/>
    <s v=" &lt;=32.0000"/>
    <x v="1"/>
  </r>
  <r>
    <x v="2"/>
    <x v="2"/>
    <s v="chromogenes"/>
    <s v="NC"/>
    <x v="2"/>
    <s v="DO"/>
    <s v="L"/>
    <n v="4"/>
    <n v="8"/>
    <n v="1"/>
    <s v=" &lt;=2.0000"/>
    <s v=" &gt;4.0000"/>
    <s v="&lt;=2.0000"/>
    <s v=" &gt;8.0000"/>
    <s v="&lt;=1.0000"/>
    <s v="&lt;=0.5000"/>
    <s v="&gt;256.0000"/>
    <x v="1"/>
  </r>
  <r>
    <x v="2"/>
    <x v="2"/>
    <s v="chromogenes"/>
    <s v="NC"/>
    <x v="0"/>
    <s v="PF"/>
    <s v="L"/>
    <n v="5"/>
    <n v="4"/>
    <n v="1"/>
    <s v=" &lt;=2.0000"/>
    <s v=" &gt;4.0000"/>
    <s v="&lt;=2.0000"/>
    <s v=" &gt;8.0000"/>
    <s v="&lt;=1.0000"/>
    <s v="&lt;=0.5000"/>
    <s v="&gt;256.0000"/>
    <x v="1"/>
  </r>
  <r>
    <x v="2"/>
    <x v="2"/>
    <s v="caprae"/>
    <s v="Cure"/>
    <x v="2"/>
    <s v="DO"/>
    <s v="R"/>
    <n v="8"/>
    <s v="&lt;=0.1200"/>
    <s v="&lt;=0.5000"/>
    <s v=" &lt;=2.0000"/>
    <s v="&lt;=0.2500"/>
    <s v="&lt;=2.0000"/>
    <s v=" &lt;=0.1200"/>
    <s v="&lt;=1.0000"/>
    <s v="&lt;=0.5000"/>
    <s v="&gt;256.0000"/>
    <x v="1"/>
  </r>
  <r>
    <x v="2"/>
    <x v="2"/>
    <s v="caprae"/>
    <s v="new"/>
    <x v="1"/>
    <s v="PF"/>
    <s v="L"/>
    <n v="6"/>
    <n v="0.25"/>
    <n v="1"/>
    <s v=" &lt;=2.0000"/>
    <s v=" &gt;4.0000"/>
    <s v="&lt;=2.0000"/>
    <n v="0.5"/>
    <s v="&lt;=1.0000"/>
    <s v="&lt;=0.5000"/>
    <s v="&gt;256.0000"/>
    <x v="1"/>
  </r>
  <r>
    <x v="2"/>
    <x v="2"/>
    <s v="epidermidis"/>
    <s v="new"/>
    <x v="1"/>
    <s v="PF"/>
    <s v="L"/>
    <n v="7"/>
    <n v="0.25"/>
    <n v="1"/>
    <s v=" &lt;=2.0000"/>
    <s v=" &gt;4.0000"/>
    <s v="&lt;=2.0000"/>
    <n v="0.5"/>
    <s v="&lt;=1.0000"/>
    <s v="&lt;=0.5000"/>
    <s v="&gt;256.0000"/>
    <x v="1"/>
  </r>
  <r>
    <x v="2"/>
    <x v="2"/>
    <s v="epidermidis"/>
    <s v="new"/>
    <x v="0"/>
    <s v="PF"/>
    <s v="R"/>
    <n v="9"/>
    <s v="&lt;=0.1200"/>
    <s v="&lt;=0.5000"/>
    <s v=" &lt;=2.0000"/>
    <s v="&lt;=0.2500"/>
    <s v="&lt;=2.0000"/>
    <s v=" &lt;=0.1200"/>
    <s v="&lt;=1.0000"/>
    <s v="&lt;=0.5000"/>
    <s v=" &lt;=32.0000"/>
    <x v="1"/>
  </r>
  <r>
    <x v="2"/>
    <x v="1"/>
    <s v="simulans"/>
    <s v="new"/>
    <x v="1"/>
    <s v="PF"/>
    <s v="R"/>
    <n v="10"/>
    <s v="&lt;=0.1200"/>
    <s v="&lt;=0.5000"/>
    <s v=" &lt;=2.0000"/>
    <s v="&lt;=0.2500"/>
    <s v="&lt;=2.0000"/>
    <s v=" &lt;=0.1200"/>
    <s v="&lt;=1.0000"/>
    <s v="&lt;=0.5000"/>
    <s v="&gt;256.0000"/>
    <x v="1"/>
  </r>
  <r>
    <x v="2"/>
    <x v="0"/>
    <s v="chromogenes"/>
    <s v="NC"/>
    <x v="2"/>
    <s v="DO"/>
    <s v="R"/>
    <n v="11.1"/>
    <s v="&lt;=0.1200"/>
    <s v="&lt;=0.5000"/>
    <s v=" &lt;=2.0000"/>
    <s v="&lt;=0.2500"/>
    <s v="&lt;=2.0000"/>
    <s v=" &lt;=0.1200"/>
    <s v="&lt;=1.0000"/>
    <s v="&lt;=0.5000"/>
    <s v=" &lt;=32.0000"/>
    <x v="1"/>
  </r>
  <r>
    <x v="2"/>
    <x v="0"/>
    <s v="chromogenes"/>
    <s v="NC"/>
    <x v="2"/>
    <s v="DO"/>
    <s v="R"/>
    <n v="11.2"/>
    <s v="&lt;=0.1200"/>
    <s v="&lt;=0.5000"/>
    <s v=" &lt;=2.0000"/>
    <s v="&lt;=0.2500"/>
    <s v="&lt;=2.0000"/>
    <s v=" &lt;=0.1200"/>
    <s v="&lt;=1.0000"/>
    <s v="&lt;=0.5000"/>
    <s v=" &lt;=32.0000"/>
    <x v="1"/>
  </r>
  <r>
    <x v="2"/>
    <x v="0"/>
    <s v="chromogenes"/>
    <s v="NC"/>
    <x v="0"/>
    <s v="PF"/>
    <s v="R"/>
    <n v="12"/>
    <s v="&lt;=0.1200"/>
    <s v="&lt;=0.5000"/>
    <s v=" &lt;=2.0000"/>
    <s v=" &gt;4.0000"/>
    <s v="&lt;=2.0000"/>
    <s v=" &lt;=0.1200"/>
    <s v="&lt;=1.0000"/>
    <s v="&lt;=0.5000"/>
    <s v="&gt;256.0000"/>
    <x v="1"/>
  </r>
  <r>
    <x v="2"/>
    <x v="0"/>
    <s v="Equorum"/>
    <s v="new"/>
    <x v="1"/>
    <s v="PF"/>
    <s v="L"/>
    <n v="56"/>
    <n v="0.5"/>
    <s v=" &gt;4.0000"/>
    <n v="16"/>
    <n v="1"/>
    <n v="4"/>
    <n v="2"/>
    <s v="&lt;=1.0000"/>
    <s v="&gt;4.0000"/>
    <s v="&gt;256.0000"/>
    <x v="2"/>
  </r>
  <r>
    <x v="2"/>
    <x v="0"/>
    <s v="epidermidis"/>
    <s v="new"/>
    <x v="1"/>
    <s v="PF"/>
    <s v="R"/>
    <n v="16.100000000000001"/>
    <n v="0.25"/>
    <s v="&lt;=0.5000"/>
    <s v=" &lt;=2.0000"/>
    <s v="&lt;=0.2500"/>
    <s v="&lt;=2.0000"/>
    <n v="1"/>
    <s v="&lt;=1.0000"/>
    <s v="&lt;=0.5000"/>
    <s v=" &lt;=32.0000"/>
    <x v="1"/>
  </r>
  <r>
    <x v="2"/>
    <x v="0"/>
    <s v="epidermidis"/>
    <s v="new"/>
    <x v="1"/>
    <s v="PF"/>
    <s v="R"/>
    <n v="16.2"/>
    <n v="0.25"/>
    <s v="&lt;=0.5000"/>
    <s v=" &lt;=2.0000"/>
    <s v="&lt;=0.2500"/>
    <s v="&lt;=2.0000"/>
    <n v="1"/>
    <s v="&lt;=1.0000"/>
    <s v="&lt;=0.5000"/>
    <s v=" &lt;=32.0000"/>
    <x v="1"/>
  </r>
  <r>
    <x v="2"/>
    <x v="2"/>
    <s v="epidermidis"/>
    <s v="NC"/>
    <x v="2"/>
    <s v="DO"/>
    <s v="L"/>
    <n v="1"/>
    <s v="&lt;=0.1200"/>
    <s v="&lt;=0.5000"/>
    <s v=" &lt;=2.0000"/>
    <s v="&lt;=0.2500"/>
    <s v="&lt;=2.0000"/>
    <s v=" &lt;=0.1200"/>
    <n v="4"/>
    <s v="&lt;=0.5000"/>
    <s v="&gt;256.0000"/>
    <x v="1"/>
  </r>
  <r>
    <x v="2"/>
    <x v="2"/>
    <s v="epidermidis"/>
    <s v="NC"/>
    <x v="2"/>
    <s v="DO"/>
    <s v="R"/>
    <n v="17"/>
    <s v="&lt;=0.1200"/>
    <s v="&lt;=0.5000"/>
    <s v=" &lt;=2.0000"/>
    <s v="&lt;=0.2500"/>
    <s v="&lt;=2.0000"/>
    <s v=" &lt;=0.1200"/>
    <s v="&lt;=1.0000"/>
    <s v="&lt;=0.5000"/>
    <s v="&gt;256.0000"/>
    <x v="1"/>
  </r>
  <r>
    <x v="2"/>
    <x v="2"/>
    <s v="epidermidis"/>
    <s v="NC"/>
    <x v="0"/>
    <s v="PF"/>
    <s v="L"/>
    <n v="38"/>
    <s v="&lt;=0.1200"/>
    <s v="&lt;=0.5000"/>
    <s v=" &lt;=2.0000"/>
    <s v="&lt;=0.2500"/>
    <s v="&lt;=2.0000"/>
    <n v="0.25"/>
    <s v="&lt;=1.0000"/>
    <s v="&lt;=0.5000"/>
    <s v=" &lt;=32.0000"/>
    <x v="1"/>
  </r>
  <r>
    <x v="2"/>
    <x v="2"/>
    <s v="epidermidis"/>
    <s v="NC"/>
    <x v="0"/>
    <s v="PF"/>
    <s v="R"/>
    <n v="18"/>
    <s v="&lt;=0.1200"/>
    <s v="&lt;=0.5000"/>
    <s v=" &lt;=2.0000"/>
    <s v="&lt;=0.2500"/>
    <s v="&lt;=2.0000"/>
    <s v=" &lt;=0.1200"/>
    <s v="&lt;=1.0000"/>
    <n v="1"/>
    <s v="&gt;256.0000"/>
    <x v="1"/>
  </r>
  <r>
    <x v="2"/>
    <x v="2"/>
    <s v="chromogenes"/>
    <s v="Cure"/>
    <x v="3"/>
    <s v="DO"/>
    <s v="L"/>
    <n v="2"/>
    <s v="&lt;=0.1200"/>
    <s v="&lt;=0.5000"/>
    <s v=" &lt;=2.0000"/>
    <s v="&lt;=0.2500"/>
    <s v="&lt;=2.0000"/>
    <s v=" &lt;=0.1200"/>
    <s v="&lt;=1.0000"/>
    <s v="&lt;=0.5000"/>
    <s v="&gt;256.0000"/>
    <x v="1"/>
  </r>
  <r>
    <x v="2"/>
    <x v="2"/>
    <s v="simulans"/>
    <s v="NC"/>
    <x v="2"/>
    <s v="DO"/>
    <s v="R"/>
    <n v="3"/>
    <s v="&lt;=0.1200"/>
    <s v="&lt;=0.5000"/>
    <s v=" &lt;=2.0000"/>
    <s v=" &gt;4.0000"/>
    <s v="&lt;=2.0000"/>
    <s v=" &lt;=0.1200"/>
    <s v="&lt;=1.0000"/>
    <s v="&lt;=0.5000"/>
    <s v="&gt;256.0000"/>
    <x v="1"/>
  </r>
  <r>
    <x v="2"/>
    <x v="2"/>
    <s v="simulans"/>
    <s v="new"/>
    <x v="1"/>
    <s v="PF"/>
    <s v="L"/>
    <n v="19"/>
    <n v="1"/>
    <n v="1"/>
    <s v=" &lt;=2.0000"/>
    <s v="&lt;=0.2500"/>
    <s v="&lt;=2.0000"/>
    <n v="8"/>
    <s v="&lt;=1.0000"/>
    <s v="&lt;=0.5000"/>
    <n v="64"/>
    <x v="1"/>
  </r>
  <r>
    <x v="2"/>
    <x v="2"/>
    <s v="simulans"/>
    <s v="new"/>
    <x v="1"/>
    <s v="PF"/>
    <s v="L"/>
    <n v="20"/>
    <n v="1"/>
    <n v="1"/>
    <s v=" &lt;=2.0000"/>
    <s v="&lt;=0.2500"/>
    <s v="&lt;=2.0000"/>
    <n v="8"/>
    <s v="&lt;=1.0000"/>
    <s v="&lt;=0.5000"/>
    <n v="64"/>
    <x v="1"/>
  </r>
  <r>
    <x v="2"/>
    <x v="2"/>
    <s v="simulans"/>
    <s v="NC"/>
    <x v="0"/>
    <s v="PF"/>
    <s v="R"/>
    <n v="21"/>
    <s v="&lt;=0.1200"/>
    <s v="&lt;=0.5000"/>
    <s v=" &lt;=2.0000"/>
    <s v=" &gt;4.0000"/>
    <s v="&lt;=2.0000"/>
    <s v=" &lt;=0.1200"/>
    <s v="&lt;=1.0000"/>
    <s v="&lt;=0.5000"/>
    <s v="&gt;256.0000"/>
    <x v="1"/>
  </r>
  <r>
    <x v="2"/>
    <x v="2"/>
    <s v="simulans"/>
    <s v="NC"/>
    <x v="0"/>
    <s v="PF"/>
    <s v="R"/>
    <n v="22"/>
    <s v="&lt;=0.1200"/>
    <s v="&lt;=0.5000"/>
    <s v=" &lt;=2.0000"/>
    <s v=" &gt;4.0000"/>
    <s v="&lt;=2.0000"/>
    <s v=" &lt;=0.1200"/>
    <s v="&lt;=1.0000"/>
    <s v="&lt;=0.5000"/>
    <s v="&gt;256.0000"/>
    <x v="1"/>
  </r>
  <r>
    <x v="2"/>
    <x v="2"/>
    <s v="chromogenes"/>
    <s v="NC"/>
    <x v="2"/>
    <s v="DO"/>
    <s v="L"/>
    <n v="4"/>
    <n v="2"/>
    <n v="2"/>
    <s v=" &lt;=2.0000"/>
    <s v=" &gt;4.0000"/>
    <s v="&lt;=2.0000"/>
    <s v=" &gt;8.0000"/>
    <s v="&lt;=1.0000"/>
    <s v="&lt;=0.5000"/>
    <s v="&gt;256.0000"/>
    <x v="1"/>
  </r>
  <r>
    <x v="2"/>
    <x v="2"/>
    <s v="epidermidis"/>
    <s v="NC"/>
    <x v="2"/>
    <s v="DO"/>
    <s v="R"/>
    <n v="5"/>
    <s v="&lt;=0.1200"/>
    <s v="&lt;=0.5000"/>
    <s v=" &lt;=2.0000"/>
    <s v="&lt;=0.2500"/>
    <s v="&lt;=2.0000"/>
    <s v=" &lt;=0.1200"/>
    <s v="&lt;=1.0000"/>
    <s v="&lt;=0.5000"/>
    <s v=" &lt;=32.0000"/>
    <x v="1"/>
  </r>
  <r>
    <x v="2"/>
    <x v="2"/>
    <s v="chromogenes"/>
    <s v="NC"/>
    <x v="0"/>
    <s v="PF"/>
    <s v="L"/>
    <n v="23"/>
    <n v="2"/>
    <n v="1"/>
    <s v=" &lt;=2.0000"/>
    <n v="0.5"/>
    <s v="&lt;=2.0000"/>
    <n v="8"/>
    <s v="&lt;=1.0000"/>
    <s v="&lt;=0.5000"/>
    <s v="&gt;256.0000"/>
    <x v="1"/>
  </r>
  <r>
    <x v="2"/>
    <x v="2"/>
    <s v="chromogenes"/>
    <s v="NC"/>
    <x v="0"/>
    <s v="PF"/>
    <s v="L"/>
    <n v="24"/>
    <n v="2"/>
    <n v="1"/>
    <s v=" &lt;=2.0000"/>
    <n v="0.5"/>
    <s v="&lt;=2.0000"/>
    <n v="8"/>
    <s v="&lt;=1.0000"/>
    <s v="&lt;=0.5000"/>
    <s v="&gt;256.0000"/>
    <x v="1"/>
  </r>
  <r>
    <x v="2"/>
    <x v="2"/>
    <s v="epidermidis"/>
    <s v="NC"/>
    <x v="0"/>
    <s v="PF"/>
    <s v="R"/>
    <n v="26"/>
    <s v="&lt;=0.1200"/>
    <s v="&lt;=0.5000"/>
    <s v=" &lt;=2.0000"/>
    <s v="&lt;=0.2500"/>
    <s v="&lt;=2.0000"/>
    <s v=" &lt;=0.1200"/>
    <s v="&lt;=1.0000"/>
    <s v="&lt;=0.5000"/>
    <s v="&gt;256.0000"/>
    <x v="1"/>
  </r>
  <r>
    <x v="2"/>
    <x v="1"/>
    <s v="simulans"/>
    <s v="Cure"/>
    <x v="3"/>
    <s v="DO"/>
    <s v="R"/>
    <n v="6"/>
    <s v="&lt;=0.1200"/>
    <s v="&lt;=0.5000"/>
    <s v=" &lt;=2.0000"/>
    <s v="&lt;=0.2500"/>
    <s v="&lt;=2.0000"/>
    <s v=" &lt;=0.1200"/>
    <s v="&lt;=1.0000"/>
    <s v="&lt;=0.5000"/>
    <s v="&gt;256.0000"/>
    <x v="1"/>
  </r>
  <r>
    <x v="2"/>
    <x v="1"/>
    <s v="chromogenes"/>
    <s v="new"/>
    <x v="1"/>
    <s v="PF"/>
    <s v="R"/>
    <n v="39"/>
    <n v="1"/>
    <n v="1"/>
    <s v=" &lt;=2.0000"/>
    <n v="0.5"/>
    <s v="&lt;=2.0000"/>
    <n v="1"/>
    <s v="&lt;=1.0000"/>
    <n v="2"/>
    <s v="&gt;256.0000"/>
    <x v="2"/>
  </r>
  <r>
    <x v="2"/>
    <x v="2"/>
    <s v="caprae"/>
    <s v="new"/>
    <x v="1"/>
    <s v="PF"/>
    <s v="L"/>
    <n v="27"/>
    <s v="&lt;=0.1200"/>
    <s v="&lt;=0.5000"/>
    <s v=" &lt;=2.0000"/>
    <s v="&lt;=0.2500"/>
    <s v="&lt;=2.0000"/>
    <s v=" &lt;=0.1200"/>
    <s v="&lt;=1.0000"/>
    <s v="&lt;=0.5000"/>
    <s v="&gt;256.0000"/>
    <x v="1"/>
  </r>
  <r>
    <x v="2"/>
    <x v="2"/>
    <s v="simulans"/>
    <s v="Cure"/>
    <x v="3"/>
    <s v="DO"/>
    <s v="L"/>
    <n v="7"/>
    <s v="&lt;=0.1200"/>
    <s v="&lt;=0.5000"/>
    <s v=" &lt;=2.0000"/>
    <s v="&lt;=0.2500"/>
    <s v="&lt;=2.0000"/>
    <s v=" &lt;=0.1200"/>
    <s v="&lt;=1.0000"/>
    <s v="&lt;=0.5000"/>
    <s v="&gt;256.0000"/>
    <x v="1"/>
  </r>
  <r>
    <x v="2"/>
    <x v="1"/>
    <s v="caprae"/>
    <s v="new"/>
    <x v="1"/>
    <s v="PF"/>
    <s v="L"/>
    <n v="57"/>
    <s v="&lt;=0.1200"/>
    <s v="&lt;=0.5000"/>
    <s v=" &lt;=2.0000"/>
    <s v="&lt;=0.2500"/>
    <s v="&lt;=2.0000"/>
    <s v=" &lt;=0.1200"/>
    <s v="&lt;=1.0000"/>
    <s v="&lt;=0.5000"/>
    <s v=" &lt;=32.0000"/>
    <x v="1"/>
  </r>
  <r>
    <x v="2"/>
    <x v="0"/>
    <s v="caprae"/>
    <s v="new"/>
    <x v="1"/>
    <s v="PF"/>
    <s v="R"/>
    <n v="29"/>
    <s v="&lt;=0.1200"/>
    <s v="&lt;=0.5000"/>
    <s v=" &lt;=2.0000"/>
    <s v="&lt;=0.2500"/>
    <s v="&lt;=2.0000"/>
    <s v=" &lt;=0.1200"/>
    <s v="&lt;=1.0000"/>
    <s v="&lt;=0.5000"/>
    <s v="&gt;256.0000"/>
    <x v="2"/>
  </r>
  <r>
    <x v="2"/>
    <x v="0"/>
    <s v="caprae"/>
    <s v="NC"/>
    <x v="3"/>
    <s v="DO"/>
    <s v="L"/>
    <n v="30.1"/>
    <s v="&lt;=0.1200"/>
    <s v="&lt;=0.5000"/>
    <s v=" &lt;=2.0000"/>
    <s v="&lt;=0.2500"/>
    <s v="&lt;=2.0000"/>
    <s v=" &lt;=0.1200"/>
    <s v="&lt;=1.0000"/>
    <s v="&lt;=0.5000"/>
    <s v="&gt;256.0000"/>
    <x v="1"/>
  </r>
  <r>
    <x v="2"/>
    <x v="0"/>
    <s v="epidermidis"/>
    <s v="NC"/>
    <x v="1"/>
    <s v="PF"/>
    <s v="L"/>
    <n v="30.2"/>
    <s v="&lt;=0.1200"/>
    <s v="&lt;=0.5000"/>
    <s v=" &lt;=2.0000"/>
    <s v="&lt;=0.2500"/>
    <s v="&lt;=2.0000"/>
    <s v=" &lt;=0.1200"/>
    <s v="&lt;=1.0000"/>
    <s v="&lt;=0.5000"/>
    <s v=" &lt;=32.0000"/>
    <x v="1"/>
  </r>
  <r>
    <x v="2"/>
    <x v="2"/>
    <s v="simulans"/>
    <s v="Cure"/>
    <x v="3"/>
    <s v="DO"/>
    <s v="L"/>
    <n v="8"/>
    <s v="&lt;=0.1200"/>
    <s v="&lt;=0.5000"/>
    <s v=" &lt;=2.0000"/>
    <s v="&lt;=0.2500"/>
    <s v="&lt;=2.0000"/>
    <s v=" &lt;=0.1200"/>
    <s v="&lt;=1.0000"/>
    <s v="&lt;=0.5000"/>
    <s v="&gt;256.0000"/>
    <x v="1"/>
  </r>
  <r>
    <x v="2"/>
    <x v="2"/>
    <s v="simulans"/>
    <s v="Cure"/>
    <x v="3"/>
    <s v="DO"/>
    <s v="L"/>
    <n v="8"/>
    <s v="&lt;=0.1200"/>
    <s v="&lt;=0.5000"/>
    <s v=" &lt;=2.0000"/>
    <s v="&lt;=0.2500"/>
    <s v="&lt;=2.0000"/>
    <s v=" &lt;=0.1200"/>
    <s v="&lt;=1.0000"/>
    <s v="&lt;=0.5000"/>
    <s v="&gt;256.0000"/>
    <x v="1"/>
  </r>
  <r>
    <x v="2"/>
    <x v="2"/>
    <s v="simulans"/>
    <s v="NC"/>
    <x v="2"/>
    <s v="DO"/>
    <s v="R"/>
    <n v="31"/>
    <s v="&lt;=0.1200"/>
    <s v="&lt;=0.5000"/>
    <s v=" &lt;=2.0000"/>
    <s v="&lt;=0.2500"/>
    <s v="&lt;=2.0000"/>
    <s v=" &lt;=0.1200"/>
    <s v="&lt;=1.0000"/>
    <s v="&lt;=0.5000"/>
    <n v="256"/>
    <x v="1"/>
  </r>
  <r>
    <x v="2"/>
    <x v="2"/>
    <s v="epidermidis"/>
    <s v="new"/>
    <x v="1"/>
    <s v="PF"/>
    <s v="L"/>
    <n v="40"/>
    <s v="&lt;=0.1200"/>
    <s v="&lt;=0.5000"/>
    <s v=" &lt;=2.0000"/>
    <s v="&lt;=0.2500"/>
    <s v="&lt;=2.0000"/>
    <s v=" &lt;=0.1200"/>
    <s v="&lt;=1.0000"/>
    <s v="&lt;=0.5000"/>
    <s v=" &lt;=32.0000"/>
    <x v="1"/>
  </r>
  <r>
    <x v="2"/>
    <x v="2"/>
    <s v="simulans"/>
    <s v="NC"/>
    <x v="0"/>
    <s v="PF"/>
    <s v="R"/>
    <n v="32.1"/>
    <s v="&lt;=0.1200"/>
    <s v="&lt;=0.5000"/>
    <s v=" &lt;=2.0000"/>
    <s v="&lt;=0.2500"/>
    <s v="&lt;=2.0000"/>
    <s v=" &lt;=0.1200"/>
    <s v="&lt;=1.0000"/>
    <s v="&lt;=0.5000"/>
    <s v="&gt;256.0000"/>
    <x v="1"/>
  </r>
  <r>
    <x v="2"/>
    <x v="2"/>
    <s v="simulans"/>
    <s v="NC"/>
    <x v="0"/>
    <s v="PF"/>
    <s v="R"/>
    <n v="32.200000000000003"/>
    <s v="&lt;=0.1200"/>
    <s v="&lt;=0.5000"/>
    <s v=" &lt;=2.0000"/>
    <s v="&lt;=0.2500"/>
    <s v="&lt;=2.0000"/>
    <s v=" &lt;=0.1200"/>
    <s v="&lt;=1.0000"/>
    <s v="&lt;=0.5000"/>
    <s v="&gt;256.0000"/>
    <x v="1"/>
  </r>
  <r>
    <x v="2"/>
    <x v="2"/>
    <s v="caprae"/>
    <s v="Cure"/>
    <x v="3"/>
    <s v="DO"/>
    <s v="L"/>
    <n v="9"/>
    <n v="1"/>
    <s v="&lt;=0.5000"/>
    <s v=" &lt;=2.0000"/>
    <s v="&lt;=0.2500"/>
    <s v="&lt;=2.0000"/>
    <n v="4"/>
    <s v="&lt;=1.0000"/>
    <s v="&lt;=0.5000"/>
    <s v=" &lt;=32.0000"/>
    <x v="1"/>
  </r>
  <r>
    <x v="2"/>
    <x v="2"/>
    <s v="simulans"/>
    <s v="NC"/>
    <x v="1"/>
    <s v="PF"/>
    <s v="L"/>
    <n v="41"/>
    <s v="&lt;=0.1200"/>
    <s v="&lt;=0.5000"/>
    <s v=" &lt;=2.0000"/>
    <s v="&lt;=0.2500"/>
    <s v="&lt;=2.0000"/>
    <s v=" &lt;=0.1200"/>
    <s v="&lt;=1.0000"/>
    <s v="&lt;=0.5000"/>
    <s v="&gt;256.0000"/>
    <x v="1"/>
  </r>
  <r>
    <x v="2"/>
    <x v="0"/>
    <s v="simulans"/>
    <s v="Cure"/>
    <x v="3"/>
    <s v="DO"/>
    <s v="R"/>
    <n v="72"/>
    <s v="&lt;=0.1200"/>
    <s v="&lt;=0.5000"/>
    <s v=" &lt;=2.0000"/>
    <s v="&lt;=0.2500"/>
    <s v="&lt;=2.0000"/>
    <s v=" &lt;=0.1200"/>
    <s v="&lt;=1.0000"/>
    <s v="&lt;=0.5000"/>
    <s v="&gt;256.0000"/>
    <x v="1"/>
  </r>
  <r>
    <x v="2"/>
    <x v="0"/>
    <s v="Equorum"/>
    <s v="new"/>
    <x v="1"/>
    <s v="PF"/>
    <s v="R"/>
    <n v="73"/>
    <n v="0.5"/>
    <n v="2"/>
    <s v=" &lt;=2.0000"/>
    <s v=" &gt;4.0000"/>
    <s v="&lt;=2.0000"/>
    <n v="0.5"/>
    <s v="&lt;=1.0000"/>
    <s v="&lt;=0.5000"/>
    <n v="128"/>
    <x v="1"/>
  </r>
  <r>
    <x v="2"/>
    <x v="2"/>
    <s v="caprae"/>
    <s v="NC"/>
    <x v="2"/>
    <s v="DO"/>
    <s v="L"/>
    <n v="33"/>
    <n v="0.5"/>
    <s v="&lt;=0.5000"/>
    <s v=" &lt;=2.0000"/>
    <s v="&lt;=0.2500"/>
    <s v="&lt;=2.0000"/>
    <n v="2"/>
    <s v="&lt;=1.0000"/>
    <s v="&lt;=0.5000"/>
    <s v=" &lt;=32.0000"/>
    <x v="1"/>
  </r>
  <r>
    <x v="2"/>
    <x v="2"/>
    <s v="caprae"/>
    <s v="NC"/>
    <x v="0"/>
    <s v="PF"/>
    <s v="L"/>
    <n v="34"/>
    <n v="0.5"/>
    <s v="&lt;=0.5000"/>
    <s v=" &lt;=2.0000"/>
    <s v="&lt;=0.2500"/>
    <s v="&lt;=2.0000"/>
    <n v="2"/>
    <s v="&lt;=1.0000"/>
    <s v="&lt;=0.5000"/>
    <s v=" &lt;=32.0000"/>
    <x v="1"/>
  </r>
  <r>
    <x v="2"/>
    <x v="2"/>
    <s v="epidermidis"/>
    <s v="Cure"/>
    <x v="3"/>
    <s v="DO"/>
    <s v="L"/>
    <n v="10"/>
    <s v="&lt;=0.1200"/>
    <s v="&lt;=0.5000"/>
    <s v=" &lt;=2.0000"/>
    <s v="&lt;=0.2500"/>
    <s v="&lt;=2.0000"/>
    <s v=" &lt;=0.1200"/>
    <s v="&lt;=1.0000"/>
    <s v="&lt;=0.5000"/>
    <s v=" &lt;=32.0000"/>
    <x v="1"/>
  </r>
  <r>
    <x v="2"/>
    <x v="2"/>
    <s v="caprae"/>
    <s v="NC"/>
    <x v="2"/>
    <s v="DO"/>
    <s v="R"/>
    <n v="11"/>
    <s v="&lt;=0.1200"/>
    <n v="1"/>
    <s v=" &lt;=2.0000"/>
    <s v="&lt;=0.2500"/>
    <s v="&lt;=2.0000"/>
    <n v="0.5"/>
    <s v="&lt;=1.0000"/>
    <s v="&lt;=0.5000"/>
    <s v="&gt;256.0000"/>
    <x v="0"/>
  </r>
  <r>
    <x v="2"/>
    <x v="2"/>
    <s v="simulans"/>
    <s v="new"/>
    <x v="1"/>
    <s v="PF"/>
    <s v="L"/>
    <n v="42"/>
    <s v="&lt;=0.1200"/>
    <s v="&lt;=0.5000"/>
    <s v=" &lt;=2.0000"/>
    <s v="&lt;=0.2500"/>
    <s v="&lt;=2.0000"/>
    <s v=" &lt;=0.1200"/>
    <s v="&lt;=1.0000"/>
    <s v="&lt;=0.5000"/>
    <s v="&gt;256.0000"/>
    <x v="1"/>
  </r>
  <r>
    <x v="2"/>
    <x v="2"/>
    <s v="caprae"/>
    <s v="NC"/>
    <x v="0"/>
    <s v="PF"/>
    <s v="R"/>
    <n v="35"/>
    <s v="&lt;=0.1200"/>
    <n v="4"/>
    <s v=" &lt;=2.0000"/>
    <s v="&lt;=0.2500"/>
    <s v="&lt;=2.0000"/>
    <s v=" &lt;=0.1200"/>
    <s v="&lt;=1.0000"/>
    <s v="&lt;=0.5000"/>
    <s v=" &lt;=32.0000"/>
    <x v="2"/>
  </r>
  <r>
    <x v="2"/>
    <x v="2"/>
    <s v="simulans"/>
    <s v="Cure"/>
    <x v="3"/>
    <s v="DO"/>
    <s v="L"/>
    <n v="12"/>
    <s v="&lt;=0.1200"/>
    <s v="&lt;=0.5000"/>
    <s v=" &lt;=2.0000"/>
    <s v="&lt;=0.2500"/>
    <s v="&lt;=2.0000"/>
    <s v=" &lt;=0.1200"/>
    <s v="&lt;=1.0000"/>
    <s v="&lt;=0.5000"/>
    <s v="&gt;256.0000"/>
    <x v="1"/>
  </r>
  <r>
    <x v="2"/>
    <x v="2"/>
    <s v="epidermidis"/>
    <s v="Cure"/>
    <x v="3"/>
    <s v="DO"/>
    <s v="R"/>
    <n v="13"/>
    <s v="&lt;=0.1200"/>
    <s v="&lt;=0.5000"/>
    <s v=" &lt;=2.0000"/>
    <s v="&lt;=0.2500"/>
    <s v="&lt;=2.0000"/>
    <s v=" &lt;=0.1200"/>
    <s v="&lt;=1.0000"/>
    <s v="&lt;=0.5000"/>
    <s v=" &lt;=32.0000"/>
    <x v="1"/>
  </r>
  <r>
    <x v="2"/>
    <x v="2"/>
    <s v="caprae"/>
    <s v="NC"/>
    <x v="2"/>
    <s v="DO"/>
    <s v="R"/>
    <n v="13"/>
    <s v="&lt;=0.1200"/>
    <s v="&lt;=0.5000"/>
    <s v=" &lt;=2.0000"/>
    <s v="&lt;=0.2500"/>
    <s v="&lt;=2.0000"/>
    <s v=" &lt;=0.1200"/>
    <s v="&lt;=1.0000"/>
    <s v="&lt;=0.5000"/>
    <s v=" &lt;=32.0000"/>
    <x v="1"/>
  </r>
  <r>
    <x v="2"/>
    <x v="2"/>
    <s v="caprae"/>
    <s v="new"/>
    <x v="1"/>
    <s v="PF"/>
    <s v="L"/>
    <n v="43"/>
    <n v="0.25"/>
    <s v="&lt;=0.5000"/>
    <s v=" &lt;=2.0000"/>
    <s v="&lt;=0.2500"/>
    <s v="&lt;=2.0000"/>
    <n v="1"/>
    <s v="&lt;=1.0000"/>
    <s v="&lt;=0.5000"/>
    <s v=" &lt;=32.0000"/>
    <x v="1"/>
  </r>
  <r>
    <x v="2"/>
    <x v="2"/>
    <s v="caprae"/>
    <s v="NC"/>
    <x v="0"/>
    <s v="PF"/>
    <s v="R"/>
    <n v="36"/>
    <s v="&lt;=0.1200"/>
    <s v="&lt;=0.5000"/>
    <s v=" &lt;=2.0000"/>
    <s v="&lt;=0.2500"/>
    <s v="&lt;=2.0000"/>
    <s v=" &lt;=0.1200"/>
    <s v="&lt;=1.0000"/>
    <s v="&lt;=0.5000"/>
    <s v=" &lt;=32.0000"/>
    <x v="1"/>
  </r>
  <r>
    <x v="2"/>
    <x v="0"/>
    <s v="simulans"/>
    <s v="new"/>
    <x v="1"/>
    <s v="PF"/>
    <s v="L"/>
    <n v="58"/>
    <s v="&lt;=0.1200"/>
    <s v="&lt;=0.5000"/>
    <s v=" &lt;=2.0000"/>
    <s v="&lt;=0.2500"/>
    <s v="&lt;=2.0000"/>
    <s v=" &lt;=0.1200"/>
    <s v="&lt;=1.0000"/>
    <s v="&lt;=0.5000"/>
    <s v="&gt;256.0000"/>
    <x v="1"/>
  </r>
  <r>
    <x v="2"/>
    <x v="2"/>
    <s v="epidermidis"/>
    <s v="Cure"/>
    <x v="3"/>
    <s v="DO"/>
    <s v="R"/>
    <n v="37.200000000000003"/>
    <s v="&lt;=0.1200"/>
    <s v="&lt;=0.5000"/>
    <s v=" &lt;=2.0000"/>
    <s v="&lt;=0.2500"/>
    <s v="&lt;=2.0000"/>
    <s v=" &lt;=0.1200"/>
    <s v="&lt;=1.0000"/>
    <s v="&lt;=0.5000"/>
    <s v=" &lt;=32.0000"/>
    <x v="1"/>
  </r>
  <r>
    <x v="2"/>
    <x v="2"/>
    <s v="caprae"/>
    <s v="NC"/>
    <x v="2"/>
    <s v="DO"/>
    <s v="R"/>
    <n v="37.1"/>
    <s v="&lt;=0.1200"/>
    <s v="&lt;=0.5000"/>
    <s v=" &lt;=2.0000"/>
    <s v="&lt;=0.2500"/>
    <s v="&lt;=2.0000"/>
    <s v=" &lt;=0.1200"/>
    <s v="&lt;=1.0000"/>
    <s v="&lt;=0.5000"/>
    <s v=" &lt;=32.0000"/>
    <x v="1"/>
  </r>
  <r>
    <x v="2"/>
    <x v="2"/>
    <s v="caprae"/>
    <s v="NC"/>
    <x v="0"/>
    <s v="PF"/>
    <s v="R"/>
    <n v="38"/>
    <s v="&lt;=0.1200"/>
    <s v="&lt;=0.5000"/>
    <s v=" &lt;=2.0000"/>
    <s v="&lt;=0.2500"/>
    <s v="&lt;=2.0000"/>
    <s v=" &lt;=0.1200"/>
    <s v="&lt;=1.0000"/>
    <s v="&lt;=0.5000"/>
    <s v=" &lt;=32.0000"/>
    <x v="1"/>
  </r>
  <r>
    <x v="2"/>
    <x v="0"/>
    <s v="simulans"/>
    <s v="NC"/>
    <x v="2"/>
    <s v="DO"/>
    <s v="L"/>
    <n v="14"/>
    <s v="&lt;=0.1200"/>
    <s v="&lt;=0.5000"/>
    <s v=" &lt;=2.0000"/>
    <s v="&lt;=0.2500"/>
    <s v="&lt;=2.0000"/>
    <s v=" &lt;=0.1200"/>
    <s v="&lt;=1.0000"/>
    <s v="&lt;=0.5000"/>
    <s v="&gt;256.0000"/>
    <x v="1"/>
  </r>
  <r>
    <x v="2"/>
    <x v="0"/>
    <s v="simulans"/>
    <s v="NC"/>
    <x v="0"/>
    <s v="PF"/>
    <s v="L"/>
    <n v="39"/>
    <s v="&lt;=0.1200"/>
    <s v="&lt;=0.5000"/>
    <s v=" &lt;=2.0000"/>
    <s v="&lt;=0.2500"/>
    <s v="&lt;=2.0000"/>
    <s v=" &lt;=0.1200"/>
    <s v="&lt;=1.0000"/>
    <s v="&lt;=0.5000"/>
    <n v="256"/>
    <x v="2"/>
  </r>
  <r>
    <x v="2"/>
    <x v="1"/>
    <s v="caprae"/>
    <s v="new"/>
    <x v="1"/>
    <s v="PF"/>
    <s v="L"/>
    <n v="59"/>
    <s v="&lt;=0.1200"/>
    <s v="&lt;=0.5000"/>
    <s v=" &lt;=2.0000"/>
    <s v="&lt;=0.2500"/>
    <s v="&lt;=2.0000"/>
    <s v=" &lt;=0.1200"/>
    <s v="&lt;=1.0000"/>
    <s v="&lt;=0.5000"/>
    <s v="&gt;256.0000"/>
    <x v="1"/>
  </r>
  <r>
    <x v="2"/>
    <x v="0"/>
    <s v="caprae"/>
    <s v="new"/>
    <x v="1"/>
    <s v="PF"/>
    <s v="L"/>
    <n v="40"/>
    <s v="&lt;=0.1200"/>
    <s v="&lt;=0.5000"/>
    <s v=" &lt;=2.0000"/>
    <s v="&lt;=0.2500"/>
    <s v="&lt;=2.0000"/>
    <s v=" &lt;=0.1200"/>
    <s v="&lt;=1.0000"/>
    <s v="&lt;=0.5000"/>
    <s v=" &lt;=32.0000"/>
    <x v="1"/>
  </r>
  <r>
    <x v="2"/>
    <x v="0"/>
    <s v="Equorum"/>
    <s v="new"/>
    <x v="1"/>
    <s v="PF"/>
    <s v="R"/>
    <n v="53"/>
    <s v="&lt;=0.1200"/>
    <n v="2"/>
    <s v=" &lt;=2.0000"/>
    <s v="&lt;=0.2500"/>
    <s v="&lt;=2.0000"/>
    <s v=" &lt;=0.1200"/>
    <s v="&lt;=1.0000"/>
    <s v="&lt;=0.5000"/>
    <s v=" &lt;=32.0000"/>
    <x v="1"/>
  </r>
  <r>
    <x v="2"/>
    <x v="1"/>
    <s v="epidermidis"/>
    <s v="NC"/>
    <x v="2"/>
    <s v="DO"/>
    <s v="L"/>
    <n v="42"/>
    <s v="&lt;=0.1200"/>
    <s v="&lt;=0.5000"/>
    <s v=" &lt;=2.0000"/>
    <s v="&lt;=0.2500"/>
    <s v="&lt;=2.0000"/>
    <s v=" &lt;=0.1200"/>
    <s v="&lt;=1.0000"/>
    <s v="&lt;=0.5000"/>
    <s v=" &lt;=32.0000"/>
    <x v="1"/>
  </r>
  <r>
    <x v="2"/>
    <x v="1"/>
    <s v="epidermidis"/>
    <s v="NC"/>
    <x v="0"/>
    <s v="PF"/>
    <s v="L"/>
    <n v="43"/>
    <s v="&lt;=0.1200"/>
    <s v="&lt;=0.5000"/>
    <s v=" &lt;=2.0000"/>
    <s v="&lt;=0.2500"/>
    <s v="&lt;=2.0000"/>
    <s v=" &lt;=0.1200"/>
    <s v="&lt;=1.0000"/>
    <s v="&lt;=0.5000"/>
    <s v=" &lt;=32.0000"/>
    <x v="1"/>
  </r>
  <r>
    <x v="2"/>
    <x v="1"/>
    <s v="caprae"/>
    <s v="Cure"/>
    <x v="3"/>
    <s v="DO"/>
    <s v="L"/>
    <n v="15"/>
    <s v="&lt;=0.1200"/>
    <s v="&lt;=0.5000"/>
    <s v=" &lt;=2.0000"/>
    <s v="&lt;=0.2500"/>
    <s v="&lt;=2.0000"/>
    <s v=" &lt;=0.1200"/>
    <s v="&lt;=1.0000"/>
    <s v="&lt;=0.5000"/>
    <s v=" &lt;=32.0000"/>
    <x v="1"/>
  </r>
  <r>
    <x v="2"/>
    <x v="1"/>
    <s v="epidermidis"/>
    <s v="new"/>
    <x v="1"/>
    <s v="PF"/>
    <s v="L"/>
    <n v="44"/>
    <s v="&lt;=0.1200"/>
    <s v="&lt;=0.5000"/>
    <s v=" &lt;=2.0000"/>
    <s v="&lt;=0.2500"/>
    <s v="&lt;=2.0000"/>
    <s v=" &lt;=0.1200"/>
    <s v="&lt;=1.0000"/>
    <s v="&lt;=0.5000"/>
    <s v=" &lt;=32.0000"/>
    <x v="1"/>
  </r>
  <r>
    <x v="2"/>
    <x v="1"/>
    <s v="caprae"/>
    <s v="new"/>
    <x v="1"/>
    <s v="PF"/>
    <s v="R"/>
    <n v="44"/>
    <s v="&lt;=0.1200"/>
    <s v="&lt;=0.5000"/>
    <s v=" &lt;=2.0000"/>
    <n v="1"/>
    <s v="&lt;=2.0000"/>
    <s v=" &lt;=0.1200"/>
    <s v="&lt;=1.0000"/>
    <s v="&lt;=0.5000"/>
    <s v=" &lt;=32.0000"/>
    <x v="2"/>
  </r>
  <r>
    <x v="2"/>
    <x v="1"/>
    <s v="simulans"/>
    <s v="new"/>
    <x v="1"/>
    <s v="PF"/>
    <s v="R"/>
    <n v="60"/>
    <s v="&lt;=0.1200"/>
    <n v="1"/>
    <s v=" &lt;=2.0000"/>
    <s v="&lt;=0.2500"/>
    <s v="&lt;=2.0000"/>
    <s v=" &lt;=0.1200"/>
    <s v="&lt;=1.0000"/>
    <s v="&lt;=0.5000"/>
    <s v="&gt;256.0000"/>
    <x v="2"/>
  </r>
  <r>
    <x v="2"/>
    <x v="0"/>
    <s v="caprae"/>
    <s v="new"/>
    <x v="1"/>
    <s v="PF"/>
    <s v="L"/>
    <n v="61"/>
    <n v="2"/>
    <s v="&lt;=0.5000"/>
    <s v=" &lt;=2.0000"/>
    <n v="0.5"/>
    <s v="&lt;=2.0000"/>
    <n v="8"/>
    <s v="&lt;=1.0000"/>
    <s v="&lt;=0.5000"/>
    <n v="128"/>
    <x v="2"/>
  </r>
  <r>
    <x v="2"/>
    <x v="2"/>
    <s v="epidermidis"/>
    <s v="NC"/>
    <x v="2"/>
    <s v="DO"/>
    <s v="L"/>
    <n v="16"/>
    <s v="&lt;=0.1200"/>
    <s v="&lt;=0.5000"/>
    <s v=" &lt;=2.0000"/>
    <s v="&lt;=0.2500"/>
    <s v="&lt;=2.0000"/>
    <s v=" &lt;=0.1200"/>
    <s v="&lt;=1.0000"/>
    <s v="&lt;=0.5000"/>
    <s v=" &lt;=32.0000"/>
    <x v="1"/>
  </r>
  <r>
    <x v="2"/>
    <x v="2"/>
    <s v="epidermidis"/>
    <s v="new"/>
    <x v="1"/>
    <s v="PF"/>
    <s v="R"/>
    <n v="47"/>
    <s v="&lt;=0.1200"/>
    <s v="&lt;=0.5000"/>
    <s v=" &lt;=2.0000"/>
    <s v="&lt;=0.2500"/>
    <s v="&lt;=2.0000"/>
    <s v=" &lt;=0.1200"/>
    <s v="&lt;=1.0000"/>
    <s v="&lt;=0.5000"/>
    <s v=" &lt;=32.0000"/>
    <x v="1"/>
  </r>
  <r>
    <x v="2"/>
    <x v="2"/>
    <s v="epidermidis"/>
    <s v="NC"/>
    <x v="0"/>
    <s v="PF"/>
    <s v="L"/>
    <n v="46"/>
    <s v="&lt;=0.1200"/>
    <s v="&lt;=0.5000"/>
    <s v=" &lt;=2.0000"/>
    <s v="&lt;=0.2500"/>
    <s v="&lt;=2.0000"/>
    <s v=" &lt;=0.1200"/>
    <s v="&lt;=1.0000"/>
    <s v="&lt;=0.5000"/>
    <s v=" &lt;=32.0000"/>
    <x v="1"/>
  </r>
  <r>
    <x v="2"/>
    <x v="2"/>
    <s v="caprae"/>
    <s v="Cure"/>
    <x v="3"/>
    <s v="DO"/>
    <s v="L"/>
    <n v="17"/>
    <s v="&lt;=0.1200"/>
    <s v="&lt;=0.5000"/>
    <s v=" &lt;=2.0000"/>
    <s v="&lt;=0.2500"/>
    <s v="&lt;=2.0000"/>
    <s v=" &lt;=0.1200"/>
    <s v="&lt;=1.0000"/>
    <s v="&lt;=0.5000"/>
    <s v="&gt;256.0000"/>
    <x v="1"/>
  </r>
  <r>
    <x v="2"/>
    <x v="2"/>
    <s v="simulans"/>
    <s v="new"/>
    <x v="1"/>
    <s v="PF"/>
    <s v="L"/>
    <n v="45"/>
    <s v="&lt;=0.1200"/>
    <s v="&lt;=0.5000"/>
    <s v=" &lt;=2.0000"/>
    <s v="&lt;=0.2500"/>
    <s v="&lt;=2.0000"/>
    <s v=" &lt;=0.1200"/>
    <s v="&lt;=1.0000"/>
    <s v="&lt;=0.5000"/>
    <s v=" &lt;=32.0000"/>
    <x v="1"/>
  </r>
  <r>
    <x v="2"/>
    <x v="2"/>
    <s v="caprae"/>
    <s v="new"/>
    <x v="0"/>
    <s v="PF"/>
    <s v="R"/>
    <n v="48"/>
    <s v="&lt;=0.1200"/>
    <s v="&lt;=0.5000"/>
    <s v=" &lt;=2.0000"/>
    <s v="&lt;=0.2500"/>
    <s v="&lt;=2.0000"/>
    <s v=" &lt;=0.1200"/>
    <s v="&lt;=1.0000"/>
    <s v="&lt;=0.5000"/>
    <n v="256"/>
    <x v="1"/>
  </r>
  <r>
    <x v="2"/>
    <x v="2"/>
    <s v="caprae"/>
    <s v="NC"/>
    <x v="2"/>
    <s v="DO"/>
    <s v="R"/>
    <n v="18"/>
    <s v="&lt;=0.1200"/>
    <s v="&lt;=0.5000"/>
    <s v=" &lt;=2.0000"/>
    <s v="&lt;=0.2500"/>
    <s v="&lt;=2.0000"/>
    <s v=" &lt;=0.1200"/>
    <s v="&lt;=1.0000"/>
    <s v="&lt;=0.5000"/>
    <s v="&gt;256.0000"/>
    <x v="1"/>
  </r>
  <r>
    <x v="2"/>
    <x v="2"/>
    <s v="caprae"/>
    <s v="NC"/>
    <x v="0"/>
    <s v="PF"/>
    <s v="R"/>
    <n v="49"/>
    <s v="&lt;=0.1200"/>
    <s v="&lt;=0.5000"/>
    <s v=" &lt;=2.0000"/>
    <s v="&lt;=0.2500"/>
    <s v="&lt;=2.0000"/>
    <s v=" &lt;=0.1200"/>
    <s v="&lt;=1.0000"/>
    <s v="&lt;=0.5000"/>
    <s v=" &lt;=32.0000"/>
    <x v="1"/>
  </r>
  <r>
    <x v="2"/>
    <x v="2"/>
    <s v="caprae"/>
    <s v="NC"/>
    <x v="2"/>
    <s v="DO"/>
    <s v="L"/>
    <n v="50"/>
    <s v="&lt;=0.1200"/>
    <s v="&lt;=0.5000"/>
    <s v=" &lt;=2.0000"/>
    <s v="&lt;=0.2500"/>
    <s v="&lt;=2.0000"/>
    <s v=" &lt;=0.1200"/>
    <s v="&lt;=1.0000"/>
    <s v="&lt;=0.5000"/>
    <n v="256"/>
    <x v="1"/>
  </r>
  <r>
    <x v="2"/>
    <x v="2"/>
    <s v="caprae"/>
    <s v="new"/>
    <x v="1"/>
    <s v="PF"/>
    <s v="R"/>
    <n v="52.1"/>
    <s v="&lt;=0.1200"/>
    <n v="1"/>
    <s v=" &lt;=2.0000"/>
    <s v=" &gt;4.0000"/>
    <s v="&lt;=2.0000"/>
    <s v=" &lt;=0.1200"/>
    <s v="&lt;=1.0000"/>
    <s v="&gt;4.0000"/>
    <s v=" &lt;=32.0000"/>
    <x v="2"/>
  </r>
  <r>
    <x v="2"/>
    <x v="2"/>
    <s v="cohnii"/>
    <s v="new"/>
    <x v="1"/>
    <s v="PF"/>
    <s v="R"/>
    <n v="52.2"/>
    <s v="&lt;=0.1200"/>
    <n v="1"/>
    <s v=" &lt;=2.0000"/>
    <s v=" &gt;4.0000"/>
    <s v="&lt;=2.0000"/>
    <s v=" &lt;=0.1200"/>
    <s v="&lt;=1.0000"/>
    <s v="&gt;4.0000"/>
    <s v=" &lt;=32.0000"/>
    <x v="2"/>
  </r>
  <r>
    <x v="2"/>
    <x v="2"/>
    <s v="caprae"/>
    <s v="NC"/>
    <x v="0"/>
    <s v="PF"/>
    <s v="L"/>
    <n v="51"/>
    <s v="&lt;=0.1200"/>
    <s v="&lt;=0.5000"/>
    <s v=" &lt;=2.0000"/>
    <s v="&lt;=0.2500"/>
    <s v="&lt;=2.0000"/>
    <s v=" &lt;=0.1200"/>
    <s v="&lt;=1.0000"/>
    <s v="&lt;=0.5000"/>
    <s v=" &lt;=32.0000"/>
    <x v="1"/>
  </r>
  <r>
    <x v="2"/>
    <x v="0"/>
    <s v="Hyicus"/>
    <s v="NC"/>
    <x v="2"/>
    <s v="DO"/>
    <s v="R"/>
    <n v="19"/>
    <s v="&lt;=0.1200"/>
    <n v="1"/>
    <s v=" &lt;=2.0000"/>
    <s v="&lt;=0.2500"/>
    <s v="&lt;=2.0000"/>
    <s v=" &lt;=0.1200"/>
    <s v="&lt;=1.0000"/>
    <s v="&lt;=0.5000"/>
    <s v="&gt;256.0000"/>
    <x v="1"/>
  </r>
  <r>
    <x v="2"/>
    <x v="0"/>
    <s v="Hyicus"/>
    <s v="NC"/>
    <x v="0"/>
    <s v="PF"/>
    <s v="R"/>
    <n v="46"/>
    <s v="&lt;=0.1200"/>
    <n v="1"/>
    <s v=" &lt;=2.0000"/>
    <s v="&lt;=0.2500"/>
    <s v="&lt;=2.0000"/>
    <s v=" &lt;=0.1200"/>
    <s v="&lt;=1.0000"/>
    <s v="&lt;=0.5000"/>
    <s v="&gt;256.0000"/>
    <x v="1"/>
  </r>
  <r>
    <x v="2"/>
    <x v="0"/>
    <s v="caprae"/>
    <s v="new"/>
    <x v="1"/>
    <s v="PF"/>
    <s v="L"/>
    <n v="62"/>
    <s v="&lt;=0.1200"/>
    <s v="&lt;=0.5000"/>
    <s v=" &lt;=2.0000"/>
    <s v="&lt;=0.2500"/>
    <s v="&lt;=2.0000"/>
    <s v=" &lt;=0.1200"/>
    <s v="&lt;=1.0000"/>
    <s v="&lt;=0.5000"/>
    <s v="&gt;256.0000"/>
    <x v="1"/>
  </r>
  <r>
    <x v="2"/>
    <x v="1"/>
    <s v="Equorum"/>
    <s v="new"/>
    <x v="1"/>
    <s v="PF"/>
    <s v="R"/>
    <n v="54"/>
    <s v="&lt;=0.1200"/>
    <n v="2"/>
    <s v=" &lt;=2.0000"/>
    <n v="4"/>
    <s v="&lt;=2.0000"/>
    <s v=" &lt;=0.1200"/>
    <s v="&lt;=1.0000"/>
    <s v="&lt;=0.5000"/>
    <s v=" &lt;=32.0000"/>
    <x v="1"/>
  </r>
  <r>
    <x v="2"/>
    <x v="2"/>
    <s v="caprae"/>
    <s v="Cure"/>
    <x v="3"/>
    <s v="DO"/>
    <s v="L"/>
    <n v="55.1"/>
    <n v="0.25"/>
    <s v="&lt;=0.5000"/>
    <s v=" &lt;=2.0000"/>
    <n v="0.5"/>
    <s v="&lt;=2.0000"/>
    <n v="0.5"/>
    <s v="&lt;=1.0000"/>
    <s v="&lt;=0.5000"/>
    <s v=" &lt;=32.0000"/>
    <x v="1"/>
  </r>
  <r>
    <x v="2"/>
    <x v="2"/>
    <s v="caprae"/>
    <s v="Cure"/>
    <x v="3"/>
    <s v="DO"/>
    <s v="L"/>
    <n v="55.2"/>
    <n v="0.25"/>
    <s v="&lt;=0.5000"/>
    <s v=" &lt;=2.0000"/>
    <n v="0.5"/>
    <s v="&lt;=2.0000"/>
    <n v="0.5"/>
    <s v="&lt;=1.0000"/>
    <s v="&lt;=0.5000"/>
    <s v=" &lt;=32.0000"/>
    <x v="1"/>
  </r>
  <r>
    <x v="2"/>
    <x v="2"/>
    <s v="epidermidis"/>
    <s v="new"/>
    <x v="1"/>
    <s v="PF"/>
    <s v="L"/>
    <n v="56"/>
    <s v="&lt;=0.1200"/>
    <s v="&lt;=0.5000"/>
    <s v=" &lt;=2.0000"/>
    <s v="&lt;=0.2500"/>
    <s v="&lt;=2.0000"/>
    <s v=" &lt;=0.1200"/>
    <s v="&lt;=1.0000"/>
    <s v="&lt;=0.5000"/>
    <s v=" &lt;=32.0000"/>
    <x v="1"/>
  </r>
  <r>
    <x v="2"/>
    <x v="2"/>
    <s v="caprae"/>
    <s v="new"/>
    <x v="1"/>
    <s v="PF"/>
    <s v="R"/>
    <n v="63"/>
    <n v="0.25"/>
    <s v="&lt;=0.5000"/>
    <s v=" &lt;=2.0000"/>
    <n v="0.5"/>
    <s v="&lt;=2.0000"/>
    <n v="2"/>
    <s v="&lt;=1.0000"/>
    <s v="&lt;=0.5000"/>
    <s v=" &lt;=32.0000"/>
    <x v="1"/>
  </r>
  <r>
    <x v="2"/>
    <x v="1"/>
    <s v="epidermidis"/>
    <s v="new"/>
    <x v="1"/>
    <s v="PF"/>
    <s v="L"/>
    <n v="57"/>
    <s v="&lt;=0.1200"/>
    <s v="&lt;=0.5000"/>
    <s v=" &lt;=2.0000"/>
    <s v="&lt;=0.2500"/>
    <s v="&lt;=2.0000"/>
    <s v=" &lt;=0.1200"/>
    <s v="&lt;=1.0000"/>
    <s v="&lt;=0.5000"/>
    <s v=" &lt;=32.0000"/>
    <x v="1"/>
  </r>
  <r>
    <x v="2"/>
    <x v="1"/>
    <s v="Equorum"/>
    <s v="new"/>
    <x v="1"/>
    <s v="PF"/>
    <s v="R"/>
    <n v="58"/>
    <s v="&lt;=0.1200"/>
    <s v="&lt;=0.5000"/>
    <s v=" &lt;=2.0000"/>
    <s v=" &gt;4.0000"/>
    <s v="&lt;=2.0000"/>
    <s v=" &lt;=0.1200"/>
    <s v="&lt;=1.0000"/>
    <s v="&lt;=0.5000"/>
    <s v=" &lt;=32.0000"/>
    <x v="1"/>
  </r>
  <r>
    <x v="2"/>
    <x v="2"/>
    <s v="chromogenes"/>
    <s v="NC"/>
    <x v="2"/>
    <s v="DO"/>
    <s v="R"/>
    <n v="20"/>
    <s v="&lt;=0.1200"/>
    <s v="&lt;=0.5000"/>
    <s v=" &lt;=2.0000"/>
    <s v=" &gt;4.0000"/>
    <s v="&lt;=2.0000"/>
    <s v=" &lt;=0.1200"/>
    <s v="&lt;=1.0000"/>
    <s v="&lt;=0.5000"/>
    <s v="&gt;256.0000"/>
    <x v="1"/>
  </r>
  <r>
    <x v="2"/>
    <x v="2"/>
    <s v="chromogenes"/>
    <s v="NC"/>
    <x v="0"/>
    <s v="PF"/>
    <s v="R"/>
    <n v="47"/>
    <s v="&lt;=0.1200"/>
    <s v="&lt;=0.5000"/>
    <s v=" &lt;=2.0000"/>
    <s v=" &gt;4.0000"/>
    <s v="&lt;=2.0000"/>
    <s v=" &lt;=0.1200"/>
    <s v="&lt;=1.0000"/>
    <s v="&lt;=0.5000"/>
    <s v=" &lt;=32.0000"/>
    <x v="1"/>
  </r>
  <r>
    <x v="2"/>
    <x v="2"/>
    <s v="caprae"/>
    <s v="new"/>
    <x v="1"/>
    <s v="PF"/>
    <s v="L"/>
    <n v="60"/>
    <n v="0.5"/>
    <n v="2"/>
    <s v=" &lt;=2.0000"/>
    <n v="0.5"/>
    <s v="&lt;=2.0000"/>
    <n v="0.5"/>
    <s v="&lt;=1.0000"/>
    <s v="&lt;=0.5000"/>
    <s v=" &lt;=32.0000"/>
    <x v="0"/>
  </r>
  <r>
    <x v="2"/>
    <x v="2"/>
    <s v="caprae"/>
    <s v="NC"/>
    <x v="2"/>
    <s v="DO"/>
    <s v="L"/>
    <n v="21"/>
    <s v="&lt;=0.1200"/>
    <s v="&lt;=0.5000"/>
    <s v=" &lt;=2.0000"/>
    <s v="&lt;=0.2500"/>
    <s v="&lt;=2.0000"/>
    <s v=" &lt;=0.1200"/>
    <s v="&lt;=1.0000"/>
    <s v="&lt;=0.5000"/>
    <s v=" &lt;=32.0000"/>
    <x v="1"/>
  </r>
  <r>
    <x v="2"/>
    <x v="2"/>
    <s v="caprae"/>
    <s v="NC"/>
    <x v="0"/>
    <s v="PF"/>
    <s v="L"/>
    <n v="48"/>
    <s v="&lt;=0.1200"/>
    <s v="&lt;=0.5000"/>
    <s v=" &lt;=2.0000"/>
    <s v="&lt;=0.2500"/>
    <s v="&lt;=2.0000"/>
    <s v=" &lt;=0.1200"/>
    <s v="&lt;=1.0000"/>
    <s v="&lt;=0.5000"/>
    <s v="&gt;256.0000"/>
    <x v="1"/>
  </r>
  <r>
    <x v="3"/>
    <x v="3"/>
    <m/>
    <m/>
    <x v="4"/>
    <m/>
    <m/>
    <m/>
    <m/>
    <m/>
    <m/>
    <m/>
    <m/>
    <m/>
    <m/>
    <m/>
    <m/>
    <x v="5"/>
  </r>
  <r>
    <x v="3"/>
    <x v="3"/>
    <m/>
    <m/>
    <x v="4"/>
    <m/>
    <m/>
    <m/>
    <m/>
    <m/>
    <m/>
    <m/>
    <m/>
    <m/>
    <m/>
    <m/>
    <m/>
    <x v="5"/>
  </r>
  <r>
    <x v="3"/>
    <x v="3"/>
    <m/>
    <m/>
    <x v="4"/>
    <m/>
    <m/>
    <m/>
    <m/>
    <m/>
    <m/>
    <m/>
    <m/>
    <m/>
    <m/>
    <m/>
    <m/>
    <x v="5"/>
  </r>
  <r>
    <x v="3"/>
    <x v="3"/>
    <m/>
    <m/>
    <x v="4"/>
    <m/>
    <m/>
    <m/>
    <m/>
    <m/>
    <m/>
    <m/>
    <m/>
    <m/>
    <m/>
    <m/>
    <m/>
    <x v="5"/>
  </r>
  <r>
    <x v="3"/>
    <x v="3"/>
    <m/>
    <m/>
    <x v="4"/>
    <m/>
    <m/>
    <m/>
    <m/>
    <m/>
    <m/>
    <m/>
    <m/>
    <m/>
    <m/>
    <m/>
    <m/>
    <x v="5"/>
  </r>
  <r>
    <x v="3"/>
    <x v="3"/>
    <m/>
    <m/>
    <x v="4"/>
    <m/>
    <m/>
    <m/>
    <m/>
    <m/>
    <m/>
    <m/>
    <m/>
    <m/>
    <m/>
    <m/>
    <m/>
    <x v="5"/>
  </r>
</pivotCacheRecords>
</file>

<file path=xl/pivotCache/pivotCacheRecords2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9">
  <r>
    <x v="0"/>
    <x v="0"/>
    <s v="epidermidis"/>
    <s v="NC"/>
    <x v="0"/>
    <s v="PF"/>
    <s v="L"/>
    <n v="47"/>
    <n v="0.25"/>
    <s v="&lt;=0.5000"/>
    <s v=" &lt;=2.0000"/>
    <s v="&lt;=0.2500"/>
    <s v="&lt;=2.0000"/>
    <x v="0"/>
  </r>
  <r>
    <x v="1"/>
    <x v="0"/>
    <s v="simulans"/>
    <s v="new"/>
    <x v="1"/>
    <s v="PF"/>
    <s v="L"/>
    <n v="64"/>
    <s v="&lt;=0.1200"/>
    <n v="1"/>
    <s v=" &lt;=2.0000"/>
    <s v="&lt;=0.2500"/>
    <s v="&lt;=2.0000"/>
    <x v="1"/>
  </r>
  <r>
    <x v="1"/>
    <x v="1"/>
    <s v="caprae"/>
    <s v="new"/>
    <x v="1"/>
    <s v="PF"/>
    <s v="L"/>
    <n v="61.1"/>
    <s v="&lt;=0.1200"/>
    <s v="&lt;=0.5000"/>
    <s v=" &lt;=2.0000"/>
    <s v="&lt;=0.2500"/>
    <s v="&lt;=2.0000"/>
    <x v="1"/>
  </r>
  <r>
    <x v="1"/>
    <x v="1"/>
    <s v="auricularis"/>
    <s v="new"/>
    <x v="1"/>
    <s v="PF"/>
    <s v="L"/>
    <n v="61.2"/>
    <s v="&lt;=0.1200"/>
    <s v="&lt;=0.5000"/>
    <s v=" &lt;=2.0000"/>
    <s v="&lt;=0.2500"/>
    <s v="&lt;=2.0000"/>
    <x v="1"/>
  </r>
  <r>
    <x v="1"/>
    <x v="1"/>
    <s v="rostri"/>
    <s v="new"/>
    <x v="1"/>
    <s v="PF"/>
    <s v="R"/>
    <n v="63"/>
    <s v="&lt;=0.1200"/>
    <s v="&lt;=0.5000"/>
    <s v=" &lt;=2.0000"/>
    <n v="1"/>
    <s v="&lt;=2.0000"/>
    <x v="1"/>
  </r>
  <r>
    <x v="1"/>
    <x v="2"/>
    <s v="chromogenes"/>
    <s v="new"/>
    <x v="1"/>
    <s v="PF"/>
    <s v="L"/>
    <n v="64.099999999999994"/>
    <n v="0.5"/>
    <s v="&lt;=0.5000"/>
    <s v=" &lt;=2.0000"/>
    <n v="0.5"/>
    <s v="&lt;=2.0000"/>
    <x v="2"/>
  </r>
  <r>
    <x v="1"/>
    <x v="2"/>
    <s v="auricularis"/>
    <s v="new"/>
    <x v="1"/>
    <s v="PF"/>
    <s v="L"/>
    <n v="64.2"/>
    <n v="0.5"/>
    <s v="&lt;=0.5000"/>
    <s v=" &lt;=2.0000"/>
    <n v="0.5"/>
    <s v="&lt;=2.0000"/>
    <x v="2"/>
  </r>
  <r>
    <x v="1"/>
    <x v="2"/>
    <s v="simulans"/>
    <s v="new"/>
    <x v="1"/>
    <s v="PF"/>
    <s v="L"/>
    <n v="65"/>
    <s v="&lt;=0.1200"/>
    <n v="1"/>
    <s v=" &lt;=2.0000"/>
    <s v="&lt;=0.2500"/>
    <s v="&lt;=2.0000"/>
    <x v="1"/>
  </r>
  <r>
    <x v="1"/>
    <x v="0"/>
    <s v="simulans"/>
    <s v="new"/>
    <x v="1"/>
    <s v="PF"/>
    <s v="L"/>
    <n v="66"/>
    <s v="&lt;=0.1200"/>
    <n v="1"/>
    <s v=" &lt;=2.0000"/>
    <s v="&lt;=0.2500"/>
    <s v="&lt;=2.0000"/>
    <x v="1"/>
  </r>
  <r>
    <x v="1"/>
    <x v="0"/>
    <s v="Lugdenensis"/>
    <s v="new"/>
    <x v="1"/>
    <s v="PF"/>
    <s v="L"/>
    <n v="66"/>
    <s v="&lt;=0.1200"/>
    <s v="&lt;=0.5000"/>
    <s v=" &lt;=2.0000"/>
    <s v="&lt;=0.2500"/>
    <s v="&lt;=2.0000"/>
    <x v="1"/>
  </r>
  <r>
    <x v="1"/>
    <x v="0"/>
    <s v="caprae"/>
    <s v="new"/>
    <x v="1"/>
    <s v="PF"/>
    <s v="L"/>
    <n v="67"/>
    <s v="&lt;=0.1200"/>
    <n v="1"/>
    <s v=" &lt;=2.0000"/>
    <s v="&lt;=0.2500"/>
    <s v="&lt;=2.0000"/>
    <x v="1"/>
  </r>
  <r>
    <x v="1"/>
    <x v="0"/>
    <s v="caprae"/>
    <s v="new"/>
    <x v="1"/>
    <s v="PF"/>
    <s v="R"/>
    <n v="68.099999999999994"/>
    <s v="&lt;=0.1200"/>
    <n v="1"/>
    <s v=" &lt;=2.0000"/>
    <s v="&lt;=0.2500"/>
    <s v="&lt;=2.0000"/>
    <x v="1"/>
  </r>
  <r>
    <x v="1"/>
    <x v="0"/>
    <s v="auricularis"/>
    <s v="new"/>
    <x v="1"/>
    <s v="PF"/>
    <s v="R"/>
    <n v="68.2"/>
    <s v="&lt;=0.1200"/>
    <n v="1"/>
    <s v=" &lt;=2.0000"/>
    <s v="&lt;=0.2500"/>
    <s v="&lt;=2.0000"/>
    <x v="1"/>
  </r>
  <r>
    <x v="1"/>
    <x v="1"/>
    <s v="caprae"/>
    <s v="NC"/>
    <x v="2"/>
    <s v="DO"/>
    <s v="L"/>
    <n v="22"/>
    <s v="&lt;=0.1200"/>
    <s v="&lt;=0.5000"/>
    <s v=" &lt;=2.0000"/>
    <s v="&lt;=0.2500"/>
    <s v="&lt;=2.0000"/>
    <x v="1"/>
  </r>
  <r>
    <x v="1"/>
    <x v="1"/>
    <s v="caprae"/>
    <s v="NC"/>
    <x v="0"/>
    <s v="PF"/>
    <s v="L"/>
    <n v="69"/>
    <s v="&lt;=0.1200"/>
    <s v="&lt;=0.5000"/>
    <s v=" &lt;=2.0000"/>
    <s v="&lt;=0.2500"/>
    <s v="&lt;=2.0000"/>
    <x v="1"/>
  </r>
  <r>
    <x v="1"/>
    <x v="0"/>
    <s v="Equorum"/>
    <s v="Cure"/>
    <x v="3"/>
    <s v="DO"/>
    <s v="L"/>
    <n v="23"/>
    <s v="&lt;=0.1200"/>
    <s v="&lt;=0.5000"/>
    <s v=" &lt;=2.0000"/>
    <s v=" &gt;4.0000"/>
    <s v="&lt;=2.0000"/>
    <x v="1"/>
  </r>
  <r>
    <x v="1"/>
    <x v="0"/>
    <s v="Lugdenensis"/>
    <s v="new"/>
    <x v="1"/>
    <s v="PF"/>
    <s v="L"/>
    <n v="49"/>
    <s v="&lt;=0.1200"/>
    <s v="&lt;=0.5000"/>
    <s v=" &lt;=2.0000"/>
    <s v="&lt;=0.2500"/>
    <s v="&lt;=2.0000"/>
    <x v="1"/>
  </r>
  <r>
    <x v="1"/>
    <x v="0"/>
    <s v="simulans"/>
    <s v="new"/>
    <x v="1"/>
    <s v="PF"/>
    <s v="R"/>
    <n v="71"/>
    <s v="&lt;=0.1200"/>
    <s v="&lt;=0.5000"/>
    <s v=" &lt;=2.0000"/>
    <s v="&lt;=0.2500"/>
    <s v="&lt;=2.0000"/>
    <x v="1"/>
  </r>
  <r>
    <x v="1"/>
    <x v="1"/>
    <s v="caprae"/>
    <s v="new"/>
    <x v="1"/>
    <s v="PF"/>
    <s v="R"/>
    <n v="67"/>
    <s v="&lt;=0.1200"/>
    <s v="&lt;=0.5000"/>
    <s v=" &lt;=2.0000"/>
    <s v="&lt;=0.2500"/>
    <s v="&lt;=2.0000"/>
    <x v="1"/>
  </r>
  <r>
    <x v="1"/>
    <x v="1"/>
    <s v="simulans"/>
    <s v="new"/>
    <x v="1"/>
    <s v="PF"/>
    <s v="R"/>
    <n v="73"/>
    <s v="&lt;=0.1200"/>
    <s v="&lt;=0.5000"/>
    <s v=" &lt;=2.0000"/>
    <s v="&lt;=0.2500"/>
    <s v="&lt;=2.0000"/>
    <x v="0"/>
  </r>
  <r>
    <x v="1"/>
    <x v="2"/>
    <s v="caprae"/>
    <s v="new"/>
    <x v="1"/>
    <s v="PF"/>
    <s v="R"/>
    <n v="74"/>
    <s v="&lt;=0.1200"/>
    <s v="&lt;=0.5000"/>
    <s v=" &lt;=2.0000"/>
    <s v="&lt;=0.2500"/>
    <s v="&lt;=2.0000"/>
    <x v="1"/>
  </r>
  <r>
    <x v="1"/>
    <x v="2"/>
    <s v="xylosus"/>
    <s v="new"/>
    <x v="1"/>
    <s v="PF"/>
    <s v="L"/>
    <n v="75"/>
    <s v="&lt;=0.1200"/>
    <s v="&lt;=0.5000"/>
    <s v=" &lt;=2.0000"/>
    <s v=" &gt;4.0000"/>
    <s v="&lt;=2.0000"/>
    <x v="1"/>
  </r>
  <r>
    <x v="1"/>
    <x v="2"/>
    <s v="ureilyticus"/>
    <s v="new"/>
    <x v="1"/>
    <s v="PF"/>
    <s v="R"/>
    <n v="76"/>
    <s v="&lt;=0.1200"/>
    <n v="2"/>
    <s v=" &lt;=2.0000"/>
    <s v="&lt;=0.2500"/>
    <s v="&lt;=2.0000"/>
    <x v="1"/>
  </r>
  <r>
    <x v="1"/>
    <x v="1"/>
    <s v="hominis"/>
    <s v="new"/>
    <x v="1"/>
    <s v="PF"/>
    <s v="L"/>
    <n v="77"/>
    <n v="0.5"/>
    <n v="1"/>
    <s v=" &lt;=2.0000"/>
    <s v="&lt;=0.2500"/>
    <s v="&lt;=2.0000"/>
    <x v="0"/>
  </r>
  <r>
    <x v="1"/>
    <x v="1"/>
    <s v="warneri"/>
    <s v="new"/>
    <x v="1"/>
    <s v="PF"/>
    <s v="R"/>
    <n v="78"/>
    <s v="&lt;=0.1200"/>
    <s v="&lt;=0.5000"/>
    <s v=" &lt;=2.0000"/>
    <s v="&lt;=0.2500"/>
    <s v="&lt;=2.0000"/>
    <x v="1"/>
  </r>
  <r>
    <x v="1"/>
    <x v="0"/>
    <s v="Lugdenensis"/>
    <s v="Cure"/>
    <x v="3"/>
    <s v="DO"/>
    <s v="L"/>
    <n v="24"/>
    <s v="&lt;=0.1200"/>
    <s v="&lt;=0.5000"/>
    <s v=" &lt;=2.0000"/>
    <s v="&lt;=0.2500"/>
    <s v="&lt;=2.0000"/>
    <x v="1"/>
  </r>
  <r>
    <x v="1"/>
    <x v="0"/>
    <s v="epidermidis"/>
    <s v="new"/>
    <x v="1"/>
    <s v="PF"/>
    <s v="L"/>
    <n v="79"/>
    <s v="&lt;=0.1200"/>
    <s v="&lt;=0.5000"/>
    <s v=" &lt;=2.0000"/>
    <s v="&lt;=0.2500"/>
    <s v="&lt;=2.0000"/>
    <x v="1"/>
  </r>
  <r>
    <x v="1"/>
    <x v="0"/>
    <s v="caprae"/>
    <s v="new"/>
    <x v="1"/>
    <s v="PF"/>
    <s v="R"/>
    <n v="80.099999999999994"/>
    <s v="&lt;=0.1200"/>
    <s v="&lt;=0.5000"/>
    <s v=" &lt;=2.0000"/>
    <s v="&lt;=0.2500"/>
    <s v="&lt;=2.0000"/>
    <x v="1"/>
  </r>
  <r>
    <x v="1"/>
    <x v="0"/>
    <s v="chromogenes"/>
    <s v="new"/>
    <x v="1"/>
    <s v="PF"/>
    <s v="R"/>
    <n v="80.2"/>
    <s v="&lt;=0.1200"/>
    <s v="&lt;=0.5000"/>
    <s v=" &lt;=2.0000"/>
    <s v="&lt;=0.2500"/>
    <s v="&lt;=2.0000"/>
    <x v="1"/>
  </r>
  <r>
    <x v="1"/>
    <x v="0"/>
    <s v="epidermidis"/>
    <s v="Cure"/>
    <x v="3"/>
    <s v="DO"/>
    <s v="R"/>
    <n v="25"/>
    <s v="&lt;=0.1200"/>
    <n v="1"/>
    <s v=" &lt;=2.0000"/>
    <s v="&lt;=0.2500"/>
    <s v="&lt;=2.0000"/>
    <x v="1"/>
  </r>
  <r>
    <x v="1"/>
    <x v="0"/>
    <s v="simulans"/>
    <s v="new"/>
    <x v="1"/>
    <s v="PF"/>
    <s v="R"/>
    <n v="50"/>
    <s v="&lt;=0.1200"/>
    <n v="1"/>
    <s v=" &lt;=2.0000"/>
    <s v="&lt;=0.2500"/>
    <s v="&lt;=2.0000"/>
    <x v="1"/>
  </r>
  <r>
    <x v="1"/>
    <x v="0"/>
    <s v="chromogenes"/>
    <s v="new"/>
    <x v="1"/>
    <s v="PF"/>
    <s v="R"/>
    <n v="81"/>
    <s v="&lt;=0.1200"/>
    <n v="1"/>
    <s v=" &lt;=2.0000"/>
    <s v="&lt;=0.2500"/>
    <s v="&lt;=2.0000"/>
    <x v="1"/>
  </r>
  <r>
    <x v="1"/>
    <x v="1"/>
    <s v="simulans"/>
    <s v="NC"/>
    <x v="2"/>
    <s v="DO"/>
    <s v="L"/>
    <n v="26"/>
    <s v="&lt;=0.1200"/>
    <s v="&lt;=0.5000"/>
    <s v=" &lt;=2.0000"/>
    <s v="&lt;=0.2500"/>
    <s v="&lt;=2.0000"/>
    <x v="1"/>
  </r>
  <r>
    <x v="1"/>
    <x v="1"/>
    <s v="simulans"/>
    <s v="NC"/>
    <x v="2"/>
    <s v="DO"/>
    <s v="R"/>
    <n v="27"/>
    <s v="&lt;=0.1200"/>
    <s v="&lt;=0.5000"/>
    <s v=" &lt;=2.0000"/>
    <s v="&lt;=0.2500"/>
    <s v="&lt;=2.0000"/>
    <x v="1"/>
  </r>
  <r>
    <x v="1"/>
    <x v="1"/>
    <s v="simulans"/>
    <s v="NC"/>
    <x v="0"/>
    <s v="PF"/>
    <s v="L"/>
    <n v="51"/>
    <s v="&lt;=0.1200"/>
    <s v="&lt;=0.5000"/>
    <s v=" &lt;=2.0000"/>
    <s v="&lt;=0.2500"/>
    <s v="&lt;=2.0000"/>
    <x v="1"/>
  </r>
  <r>
    <x v="1"/>
    <x v="1"/>
    <s v="simulans"/>
    <s v="NC"/>
    <x v="0"/>
    <s v="PF"/>
    <s v="R"/>
    <n v="82"/>
    <s v="&lt;=0.1200"/>
    <n v="1"/>
    <s v=" &lt;=2.0000"/>
    <s v="&lt;=0.2500"/>
    <s v="&lt;=2.0000"/>
    <x v="1"/>
  </r>
  <r>
    <x v="1"/>
    <x v="2"/>
    <s v="simulans"/>
    <s v="NC"/>
    <x v="3"/>
    <s v="DO"/>
    <s v="L"/>
    <n v="28"/>
    <s v="&lt;=0.1200"/>
    <n v="1"/>
    <s v=" &lt;=2.0000"/>
    <s v="&lt;=0.2500"/>
    <s v="&lt;=2.0000"/>
    <x v="1"/>
  </r>
  <r>
    <x v="1"/>
    <x v="2"/>
    <s v="Lugdenensis"/>
    <s v="NC"/>
    <x v="2"/>
    <s v="DO"/>
    <s v="R"/>
    <n v="29"/>
    <s v="&lt;=0.1200"/>
    <n v="1"/>
    <s v=" &lt;=2.0000"/>
    <s v="&lt;=0.2500"/>
    <s v="&lt;=2.0000"/>
    <x v="1"/>
  </r>
  <r>
    <x v="1"/>
    <x v="2"/>
    <s v="Lugdenensis"/>
    <s v="NC"/>
    <x v="1"/>
    <s v="PF"/>
    <s v="L"/>
    <n v="83"/>
    <s v="&lt;=0.1200"/>
    <n v="1"/>
    <s v=" &lt;=2.0000"/>
    <s v="&lt;=0.2500"/>
    <s v="&lt;=2.0000"/>
    <x v="1"/>
  </r>
  <r>
    <x v="1"/>
    <x v="2"/>
    <s v="Lugdenensis"/>
    <s v="NC"/>
    <x v="0"/>
    <s v="PF"/>
    <s v="R"/>
    <n v="84"/>
    <s v="&lt;=0.1200"/>
    <n v="1"/>
    <s v=" &lt;=2.0000"/>
    <s v="&lt;=0.2500"/>
    <s v="&lt;=2.0000"/>
    <x v="1"/>
  </r>
  <r>
    <x v="1"/>
    <x v="1"/>
    <s v="petrasi"/>
    <s v="new"/>
    <x v="1"/>
    <s v="PF"/>
    <s v="L"/>
    <n v="68"/>
    <s v="&lt;=0.1200"/>
    <n v="1"/>
    <s v=" &lt;=2.0000"/>
    <s v="&lt;=0.2500"/>
    <s v="&lt;=2.0000"/>
    <x v="1"/>
  </r>
  <r>
    <x v="1"/>
    <x v="1"/>
    <s v="petrasi"/>
    <s v="new"/>
    <x v="1"/>
    <s v="PF"/>
    <s v="R"/>
    <n v="85"/>
    <s v="&lt;=0.1200"/>
    <n v="1"/>
    <s v=" &lt;=2.0000"/>
    <s v="&lt;=0.2500"/>
    <s v="&lt;=2.0000"/>
    <x v="1"/>
  </r>
  <r>
    <x v="1"/>
    <x v="2"/>
    <s v="epidermidis"/>
    <s v="new"/>
    <x v="1"/>
    <s v="PF"/>
    <s v="R"/>
    <n v="69"/>
    <s v="&lt;=0.1200"/>
    <s v="&lt;=0.5000"/>
    <s v=" &lt;=2.0000"/>
    <s v="&lt;=0.2500"/>
    <s v="&lt;=2.0000"/>
    <x v="1"/>
  </r>
  <r>
    <x v="1"/>
    <x v="2"/>
    <s v="caprae"/>
    <s v="new"/>
    <x v="1"/>
    <s v="PF"/>
    <s v="L"/>
    <n v="86.1"/>
    <s v="&lt;=0.1200"/>
    <s v="&lt;=0.5000"/>
    <s v=" &lt;=2.0000"/>
    <s v="&lt;=0.2500"/>
    <s v="&lt;=2.0000"/>
    <x v="1"/>
  </r>
  <r>
    <x v="1"/>
    <x v="2"/>
    <s v="caprae"/>
    <s v="new"/>
    <x v="1"/>
    <s v="PF"/>
    <s v="L"/>
    <n v="86.2"/>
    <s v="&lt;=0.1200"/>
    <s v="&lt;=0.5000"/>
    <s v=" &lt;=2.0000"/>
    <s v="&lt;=0.2500"/>
    <s v="&lt;=2.0000"/>
    <x v="1"/>
  </r>
  <r>
    <x v="1"/>
    <x v="2"/>
    <s v="simulans"/>
    <s v="new"/>
    <x v="1"/>
    <s v="PF"/>
    <s v="R"/>
    <n v="87"/>
    <s v="&lt;=0.1200"/>
    <n v="1"/>
    <s v=" &lt;=2.0000"/>
    <s v="&lt;=0.2500"/>
    <s v="&lt;=2.0000"/>
    <x v="1"/>
  </r>
  <r>
    <x v="1"/>
    <x v="1"/>
    <s v="chromogenes"/>
    <s v="new"/>
    <x v="1"/>
    <s v="PF"/>
    <s v="R"/>
    <n v="70"/>
    <s v="&lt;=0.1200"/>
    <n v="1"/>
    <s v=" &lt;=2.0000"/>
    <n v="0.5"/>
    <s v="&lt;=2.0000"/>
    <x v="1"/>
  </r>
  <r>
    <x v="1"/>
    <x v="0"/>
    <s v="auricularis"/>
    <s v="new"/>
    <x v="1"/>
    <s v="PF"/>
    <s v="R"/>
    <n v="89"/>
    <n v="1"/>
    <n v="1"/>
    <s v=" &lt;=2.0000"/>
    <s v="&lt;=0.2500"/>
    <s v="&lt;=2.0000"/>
    <x v="3"/>
  </r>
  <r>
    <x v="1"/>
    <x v="2"/>
    <s v="Lugdenensis"/>
    <s v="NC"/>
    <x v="2"/>
    <s v="DO"/>
    <s v="L"/>
    <n v="31"/>
    <s v="&lt;=0.1200"/>
    <s v="&lt;=0.5000"/>
    <s v=" &lt;=2.0000"/>
    <s v="&lt;=0.2500"/>
    <s v="&lt;=2.0000"/>
    <x v="1"/>
  </r>
  <r>
    <x v="1"/>
    <x v="2"/>
    <s v="simulans"/>
    <s v="NC"/>
    <x v="2"/>
    <s v="DO"/>
    <s v="R"/>
    <n v="32"/>
    <s v="&lt;=0.1200"/>
    <s v="&lt;=0.5000"/>
    <s v=" &lt;=2.0000"/>
    <s v="&lt;=0.2500"/>
    <s v="&lt;=2.0000"/>
    <x v="1"/>
  </r>
  <r>
    <x v="1"/>
    <x v="2"/>
    <s v="chromogenes"/>
    <s v="new"/>
    <x v="1"/>
    <s v="PF"/>
    <s v="L"/>
    <n v="90.1"/>
    <s v="&lt;=0.1200"/>
    <n v="1"/>
    <s v=" &lt;=2.0000"/>
    <n v="0.5"/>
    <s v="&lt;=2.0000"/>
    <x v="1"/>
  </r>
  <r>
    <x v="1"/>
    <x v="2"/>
    <s v="Lugdenensis"/>
    <s v="NC"/>
    <x v="0"/>
    <s v="PF"/>
    <s v="L"/>
    <n v="90.2"/>
    <s v="&lt;=0.1200"/>
    <n v="1"/>
    <s v=" &lt;=2.0000"/>
    <n v="0.5"/>
    <s v="&lt;=2.0000"/>
    <x v="1"/>
  </r>
  <r>
    <x v="1"/>
    <x v="2"/>
    <s v="simulans"/>
    <s v="NC"/>
    <x v="0"/>
    <s v="PF"/>
    <s v="R"/>
    <n v="91"/>
    <s v="&lt;=0.1200"/>
    <s v="&lt;=0.5000"/>
    <s v=" &lt;=2.0000"/>
    <s v="&lt;=0.2500"/>
    <s v="&lt;=2.0000"/>
    <x v="1"/>
  </r>
  <r>
    <x v="1"/>
    <x v="2"/>
    <s v="chromogenes"/>
    <s v="Cure"/>
    <x v="3"/>
    <s v="DO"/>
    <s v="L"/>
    <n v="33"/>
    <s v="&lt;=0.1200"/>
    <n v="1"/>
    <s v=" &lt;=2.0000"/>
    <s v="&lt;=0.2500"/>
    <s v="&lt;=2.0000"/>
    <x v="1"/>
  </r>
  <r>
    <x v="1"/>
    <x v="2"/>
    <s v="epidermidis"/>
    <s v="new"/>
    <x v="1"/>
    <s v="PF"/>
    <s v="L"/>
    <n v="53"/>
    <s v="&lt;=0.1200"/>
    <s v="&lt;=0.5000"/>
    <s v=" &lt;=2.0000"/>
    <s v="&lt;=0.2500"/>
    <s v="&lt;=2.0000"/>
    <x v="2"/>
  </r>
  <r>
    <x v="0"/>
    <x v="1"/>
    <s v="epidermidis"/>
    <s v="NC"/>
    <x v="2"/>
    <s v="DO"/>
    <s v="L"/>
    <n v="2"/>
    <s v="&lt;=0.1200"/>
    <s v="&lt;=0.5000"/>
    <s v=" &lt;=2.0000"/>
    <s v="&lt;=0.2500"/>
    <s v="&lt;=2.0000"/>
    <x v="0"/>
  </r>
  <r>
    <x v="0"/>
    <x v="1"/>
    <s v="epidermidis"/>
    <s v="NC"/>
    <x v="0"/>
    <s v="PF"/>
    <s v="L"/>
    <n v="48"/>
    <n v="0.25"/>
    <s v="&lt;=0.5000"/>
    <s v=" &lt;=2.0000"/>
    <s v="&lt;=0.2500"/>
    <s v="&lt;=2.0000"/>
    <x v="2"/>
  </r>
  <r>
    <x v="1"/>
    <x v="2"/>
    <s v="chromogenes"/>
    <s v="Cure"/>
    <x v="3"/>
    <s v="DO"/>
    <s v="R"/>
    <n v="34"/>
    <s v="&lt;=0.1200"/>
    <s v="&lt;=0.5000"/>
    <s v=" &lt;=2.0000"/>
    <s v="&lt;=0.2500"/>
    <s v="&lt;=2.0000"/>
    <x v="1"/>
  </r>
  <r>
    <x v="1"/>
    <x v="2"/>
    <s v="epidermidis"/>
    <s v="new"/>
    <x v="1"/>
    <s v="PF"/>
    <s v="R"/>
    <n v="54"/>
    <s v="&lt;=0.1200"/>
    <s v="&lt;=0.5000"/>
    <s v=" &lt;=2.0000"/>
    <s v="&lt;=0.2500"/>
    <s v="&lt;=2.0000"/>
    <x v="1"/>
  </r>
  <r>
    <x v="1"/>
    <x v="2"/>
    <s v="chromogenes"/>
    <s v="new"/>
    <x v="1"/>
    <s v="PF"/>
    <s v="R"/>
    <n v="92.1"/>
    <s v="&lt;=0.1200"/>
    <s v="&lt;=0.5000"/>
    <s v=" &lt;=2.0000"/>
    <s v="&lt;=0.2500"/>
    <s v="&lt;=2.0000"/>
    <x v="1"/>
  </r>
  <r>
    <x v="1"/>
    <x v="2"/>
    <s v="petrasi"/>
    <s v="new"/>
    <x v="1"/>
    <s v="PF"/>
    <s v="R"/>
    <n v="93.2"/>
    <s v="&lt;=0.1200"/>
    <s v="&lt;=0.5000"/>
    <s v=" &lt;=2.0000"/>
    <s v="&lt;=0.2500"/>
    <s v="&lt;=2.0000"/>
    <x v="1"/>
  </r>
  <r>
    <x v="0"/>
    <x v="0"/>
    <s v="epidermidis"/>
    <s v="NC"/>
    <x v="2"/>
    <s v="DO"/>
    <s v="L"/>
    <n v="3"/>
    <s v="&lt;=0.1200"/>
    <s v="&lt;=0.5000"/>
    <s v=" &lt;=2.0000"/>
    <s v="&lt;=0.2500"/>
    <s v="&lt;=2.0000"/>
    <x v="1"/>
  </r>
  <r>
    <x v="0"/>
    <x v="0"/>
    <s v="epidermidis"/>
    <s v="NC"/>
    <x v="0"/>
    <s v="PF"/>
    <s v="L"/>
    <n v="49"/>
    <s v="&lt;=0.1200"/>
    <s v="&lt;=0.5000"/>
    <s v=" &lt;=2.0000"/>
    <s v="&lt;=0.2500"/>
    <s v="&lt;=2.0000"/>
    <x v="1"/>
  </r>
  <r>
    <x v="0"/>
    <x v="2"/>
    <s v="epidermidis"/>
    <s v="new"/>
    <x v="1"/>
    <s v="PF"/>
    <s v="R"/>
    <n v="50"/>
    <s v="&lt;=0.1200"/>
    <s v="&lt;=0.5000"/>
    <s v=" &lt;=2.0000"/>
    <s v="&lt;=0.2500"/>
    <s v="&lt;=2.0000"/>
    <x v="0"/>
  </r>
  <r>
    <x v="0"/>
    <x v="1"/>
    <s v="epidermidis"/>
    <s v="NC"/>
    <x v="2"/>
    <s v="DO"/>
    <s v="L"/>
    <n v="5"/>
    <s v="&lt;=0.1200"/>
    <s v="&lt;=0.5000"/>
    <s v=" &lt;=2.0000"/>
    <s v="&lt;=0.2500"/>
    <s v="&lt;=2.0000"/>
    <x v="2"/>
  </r>
  <r>
    <x v="0"/>
    <x v="1"/>
    <s v="epidermidis"/>
    <s v="NC"/>
    <x v="0"/>
    <s v="PF"/>
    <s v="L"/>
    <n v="51"/>
    <s v="&lt;=0.1200"/>
    <s v="&lt;=0.5000"/>
    <s v=" &lt;=2.0000"/>
    <s v=" &gt;4.0000"/>
    <s v="&lt;=2.0000"/>
    <x v="1"/>
  </r>
  <r>
    <x v="1"/>
    <x v="0"/>
    <s v="chromogenes"/>
    <s v="new"/>
    <x v="1"/>
    <s v="PF"/>
    <s v="L"/>
    <n v="94"/>
    <s v="&lt;=0.1200"/>
    <n v="1"/>
    <s v=" &lt;=2.0000"/>
    <s v="&lt;=0.2500"/>
    <s v="&lt;=2.0000"/>
    <x v="1"/>
  </r>
  <r>
    <x v="1"/>
    <x v="1"/>
    <s v="epidermidis"/>
    <s v="Cure"/>
    <x v="2"/>
    <s v="DO"/>
    <s v="L"/>
    <n v="35"/>
    <s v="&lt;=0.1200"/>
    <s v="&lt;=0.5000"/>
    <s v=" &lt;=2.0000"/>
    <s v="&lt;=0.2500"/>
    <s v="&lt;=2.0000"/>
    <x v="1"/>
  </r>
  <r>
    <x v="1"/>
    <x v="1"/>
    <s v="chromogenes"/>
    <s v="new"/>
    <x v="1"/>
    <s v="PF"/>
    <s v="L"/>
    <n v="95"/>
    <n v="0.5"/>
    <n v="1"/>
    <s v=" &lt;=2.0000"/>
    <n v="0.5"/>
    <s v="&lt;=2.0000"/>
    <x v="4"/>
  </r>
  <r>
    <x v="1"/>
    <x v="1"/>
    <s v="epidermidis"/>
    <s v="new"/>
    <x v="0"/>
    <s v="PF"/>
    <s v="L"/>
    <n v="96"/>
    <n v="0.5"/>
    <n v="1"/>
    <s v=" &lt;=2.0000"/>
    <n v="0.5"/>
    <s v="&lt;=2.0000"/>
    <x v="4"/>
  </r>
  <r>
    <x v="1"/>
    <x v="1"/>
    <s v="chromogenes"/>
    <s v="new"/>
    <x v="1"/>
    <s v="PF"/>
    <s v="L"/>
    <n v="97.1"/>
    <s v="&lt;=0.1200"/>
    <n v="1"/>
    <s v=" &lt;=2.0000"/>
    <s v="&lt;=0.2500"/>
    <s v="&lt;=2.0000"/>
    <x v="1"/>
  </r>
  <r>
    <x v="1"/>
    <x v="1"/>
    <s v="chromogenes"/>
    <s v="new"/>
    <x v="1"/>
    <s v="PF"/>
    <s v="L"/>
    <n v="97.2"/>
    <s v="&lt;=0.1200"/>
    <n v="1"/>
    <s v=" &lt;=2.0000"/>
    <s v="&lt;=0.2500"/>
    <s v="&lt;=2.0000"/>
    <x v="1"/>
  </r>
  <r>
    <x v="1"/>
    <x v="2"/>
    <s v="epidermidis"/>
    <s v="NC"/>
    <x v="2"/>
    <s v="DO"/>
    <s v="L"/>
    <n v="36"/>
    <s v="&lt;=0.1200"/>
    <s v="&lt;=0.5000"/>
    <s v=" &lt;=2.0000"/>
    <s v="&lt;=0.2500"/>
    <s v="&lt;=2.0000"/>
    <x v="1"/>
  </r>
  <r>
    <x v="1"/>
    <x v="2"/>
    <s v="simulans"/>
    <s v="new"/>
    <x v="1"/>
    <s v="PF"/>
    <s v="R"/>
    <n v="98"/>
    <s v="&lt;=0.1200"/>
    <n v="1"/>
    <s v=" &lt;=2.0000"/>
    <s v="&lt;=0.2500"/>
    <s v="&lt;=2.0000"/>
    <x v="1"/>
  </r>
  <r>
    <x v="1"/>
    <x v="2"/>
    <s v="epidermidis"/>
    <s v="NC"/>
    <x v="0"/>
    <s v="PF"/>
    <s v="L"/>
    <n v="55"/>
    <s v="&lt;=0.1200"/>
    <s v="&lt;=0.5000"/>
    <s v=" &lt;=2.0000"/>
    <s v="&lt;=0.2500"/>
    <s v="&lt;=2.0000"/>
    <x v="1"/>
  </r>
  <r>
    <x v="0"/>
    <x v="1"/>
    <s v="Equorum"/>
    <s v="new"/>
    <x v="1"/>
    <s v="PF"/>
    <s v="L"/>
    <n v="52"/>
    <s v="&lt;=0.1200"/>
    <s v="&lt;=0.5000"/>
    <s v=" &lt;=2.0000"/>
    <n v="4"/>
    <s v="&lt;=2.0000"/>
    <x v="1"/>
  </r>
  <r>
    <x v="1"/>
    <x v="0"/>
    <s v="epidermidis"/>
    <s v="Cure"/>
    <x v="3"/>
    <s v="DO"/>
    <s v="R"/>
    <n v="37"/>
    <s v="&lt;=0.1200"/>
    <s v="&lt;=0.5000"/>
    <s v=" &lt;=2.0000"/>
    <s v="&lt;=0.2500"/>
    <s v="&lt;=2.0000"/>
    <x v="1"/>
  </r>
  <r>
    <x v="1"/>
    <x v="0"/>
    <s v="chromogenes"/>
    <s v="new"/>
    <x v="1"/>
    <s v="PF"/>
    <s v="R"/>
    <n v="99.1"/>
    <s v="&lt;=0.1200"/>
    <s v="&lt;=0.5000"/>
    <s v=" &lt;=2.0000"/>
    <s v="&lt;=0.2500"/>
    <s v="&lt;=2.0000"/>
    <x v="1"/>
  </r>
  <r>
    <x v="1"/>
    <x v="0"/>
    <s v="chromogenes"/>
    <s v="new"/>
    <x v="1"/>
    <s v="PF"/>
    <s v="R"/>
    <n v="99.2"/>
    <s v="&lt;=0.1200"/>
    <s v="&lt;=0.5000"/>
    <s v=" &lt;=2.0000"/>
    <s v="&lt;=0.2500"/>
    <s v="&lt;=2.0000"/>
    <x v="1"/>
  </r>
  <r>
    <x v="0"/>
    <x v="0"/>
    <s v="epidermidis"/>
    <s v="NC"/>
    <x v="2"/>
    <s v="DO"/>
    <s v="R"/>
    <n v="6"/>
    <s v="&lt;=0.1200"/>
    <s v="&lt;=0.5000"/>
    <s v=" &lt;=2.0000"/>
    <s v="&lt;=0.2500"/>
    <s v="&lt;=2.0000"/>
    <x v="0"/>
  </r>
  <r>
    <x v="0"/>
    <x v="0"/>
    <s v="epidermidis"/>
    <s v="new"/>
    <x v="1"/>
    <s v="PF"/>
    <s v="L"/>
    <n v="53"/>
    <s v="&lt;=0.1200"/>
    <s v="&lt;=0.5000"/>
    <s v=" &lt;=2.0000"/>
    <s v="&lt;=0.2500"/>
    <s v="&lt;=2.0000"/>
    <x v="1"/>
  </r>
  <r>
    <x v="0"/>
    <x v="0"/>
    <s v="epidermidis"/>
    <s v="NC"/>
    <x v="0"/>
    <s v="PF"/>
    <s v="R"/>
    <n v="54"/>
    <s v="&lt;=0.1200"/>
    <s v="&lt;=0.5000"/>
    <s v=" &lt;=2.0000"/>
    <s v="&lt;=0.2500"/>
    <s v="&lt;=2.0000"/>
    <x v="0"/>
  </r>
  <r>
    <x v="0"/>
    <x v="2"/>
    <s v="epidermidis"/>
    <s v="NC"/>
    <x v="2"/>
    <s v="DO"/>
    <s v="R"/>
    <n v="7"/>
    <n v="0.25"/>
    <s v="&lt;=0.5000"/>
    <s v=" &lt;=2.0000"/>
    <s v="&lt;=0.2500"/>
    <s v="&lt;=2.0000"/>
    <x v="1"/>
  </r>
  <r>
    <x v="0"/>
    <x v="2"/>
    <s v="epidermidis"/>
    <s v="NC"/>
    <x v="0"/>
    <s v="PF"/>
    <s v="R"/>
    <n v="55"/>
    <s v="&lt;=0.1200"/>
    <s v="&lt;=0.5000"/>
    <s v=" &lt;=2.0000"/>
    <s v="&lt;=0.2500"/>
    <s v="&lt;=2.0000"/>
    <x v="0"/>
  </r>
  <r>
    <x v="0"/>
    <x v="1"/>
    <s v="Equorum"/>
    <s v="new"/>
    <x v="1"/>
    <s v="PF"/>
    <s v="L"/>
    <n v="56"/>
    <s v="&lt;=0.1200"/>
    <s v="&lt;=0.5000"/>
    <s v=" &lt;=2.0000"/>
    <n v="0.5"/>
    <s v="&lt;=2.0000"/>
    <x v="1"/>
  </r>
  <r>
    <x v="0"/>
    <x v="1"/>
    <s v="Equorum"/>
    <s v="new"/>
    <x v="1"/>
    <s v="PF"/>
    <s v="R"/>
    <n v="57"/>
    <s v="&lt;=0.1200"/>
    <s v="&lt;=0.5000"/>
    <s v=" &lt;=2.0000"/>
    <n v="4"/>
    <s v="&lt;=2.0000"/>
    <x v="1"/>
  </r>
  <r>
    <x v="0"/>
    <x v="1"/>
    <s v="Equorum"/>
    <s v="new"/>
    <x v="1"/>
    <s v="PF"/>
    <s v="L"/>
    <n v="58"/>
    <s v="&lt;=0.1200"/>
    <n v="1"/>
    <s v=" &lt;=2.0000"/>
    <s v="&lt;=0.2500"/>
    <s v="&lt;=2.0000"/>
    <x v="1"/>
  </r>
  <r>
    <x v="0"/>
    <x v="1"/>
    <s v="Equorum"/>
    <s v="new"/>
    <x v="1"/>
    <s v="PF"/>
    <s v="R"/>
    <n v="59"/>
    <s v="&lt;=0.1200"/>
    <s v="&lt;=0.5000"/>
    <s v=" &lt;=2.0000"/>
    <s v="&lt;=0.2500"/>
    <s v="&lt;=2.0000"/>
    <x v="1"/>
  </r>
  <r>
    <x v="0"/>
    <x v="2"/>
    <s v="epidermidis"/>
    <s v="NC"/>
    <x v="2"/>
    <s v="DO"/>
    <s v="L"/>
    <n v="8"/>
    <s v="&lt;=0.1200"/>
    <s v="&lt;=0.5000"/>
    <s v=" &lt;=2.0000"/>
    <s v="&lt;=0.2500"/>
    <s v="&lt;=2.0000"/>
    <x v="0"/>
  </r>
  <r>
    <x v="0"/>
    <x v="2"/>
    <s v="epidermidis"/>
    <s v="NC"/>
    <x v="0"/>
    <s v="PF"/>
    <s v="L"/>
    <n v="60"/>
    <s v="&lt;=0.1200"/>
    <s v="&lt;=0.5000"/>
    <s v=" &lt;=2.0000"/>
    <s v="&lt;=0.2500"/>
    <s v="&lt;=2.0000"/>
    <x v="1"/>
  </r>
  <r>
    <x v="0"/>
    <x v="0"/>
    <s v="Equorum"/>
    <s v="new"/>
    <x v="1"/>
    <s v="PF"/>
    <s v="R"/>
    <n v="61"/>
    <s v="&lt;=0.1200"/>
    <s v="&lt;=0.5000"/>
    <s v=" &lt;=2.0000"/>
    <n v="4"/>
    <s v="&lt;=2.0000"/>
    <x v="1"/>
  </r>
  <r>
    <x v="0"/>
    <x v="0"/>
    <s v="epidermidis"/>
    <s v="NC"/>
    <x v="2"/>
    <s v="DO"/>
    <s v="R"/>
    <n v="9"/>
    <s v="&lt;=0.1200"/>
    <s v="&lt;=0.5000"/>
    <s v=" &lt;=2.0000"/>
    <s v="&lt;=0.2500"/>
    <s v="&lt;=2.0000"/>
    <x v="0"/>
  </r>
  <r>
    <x v="0"/>
    <x v="0"/>
    <s v="epidermidis"/>
    <s v="NC"/>
    <x v="0"/>
    <s v="PF"/>
    <s v="R"/>
    <n v="62"/>
    <s v="&lt;=0.1200"/>
    <s v="&lt;=0.5000"/>
    <s v=" &lt;=2.0000"/>
    <s v="&lt;=0.2500"/>
    <s v="&lt;=2.0000"/>
    <x v="0"/>
  </r>
  <r>
    <x v="0"/>
    <x v="1"/>
    <s v="Equorum"/>
    <s v="new"/>
    <x v="1"/>
    <s v="PF"/>
    <s v="L"/>
    <n v="63"/>
    <s v="&lt;=0.1200"/>
    <n v="1"/>
    <s v=" &lt;=2.0000"/>
    <s v="&lt;=0.2500"/>
    <s v="&lt;=2.0000"/>
    <x v="1"/>
  </r>
  <r>
    <x v="0"/>
    <x v="0"/>
    <s v="Equorum"/>
    <s v="new"/>
    <x v="1"/>
    <s v="PF"/>
    <s v="R"/>
    <n v="64"/>
    <s v="&lt;=0.1200"/>
    <n v="1"/>
    <s v=" &lt;=2.0000"/>
    <s v="&lt;=0.2500"/>
    <s v="&lt;=2.0000"/>
    <x v="1"/>
  </r>
  <r>
    <x v="0"/>
    <x v="2"/>
    <s v="epidermidis"/>
    <s v="NC"/>
    <x v="2"/>
    <s v="DO"/>
    <s v="L"/>
    <n v="10"/>
    <s v="&lt;=0.1200"/>
    <s v="&lt;=0.5000"/>
    <s v=" &lt;=2.0000"/>
    <s v="&lt;=0.2500"/>
    <s v="&lt;=2.0000"/>
    <x v="0"/>
  </r>
  <r>
    <x v="0"/>
    <x v="2"/>
    <s v="epidermidis"/>
    <s v="NC"/>
    <x v="0"/>
    <s v="PF"/>
    <s v="L"/>
    <n v="65"/>
    <s v="&lt;=0.1200"/>
    <s v="&lt;=0.5000"/>
    <s v=" &lt;=2.0000"/>
    <s v="&lt;=0.2500"/>
    <s v="&lt;=2.0000"/>
    <x v="0"/>
  </r>
  <r>
    <x v="0"/>
    <x v="2"/>
    <s v="epidermidis"/>
    <s v="Cure"/>
    <x v="3"/>
    <s v="DO"/>
    <s v="L"/>
    <n v="11"/>
    <n v="0.25"/>
    <s v="&lt;=0.5000"/>
    <s v=" &lt;=2.0000"/>
    <s v="&lt;=0.2500"/>
    <s v="&lt;=2.0000"/>
    <x v="0"/>
  </r>
  <r>
    <x v="0"/>
    <x v="2"/>
    <s v="epidermidis"/>
    <s v="Cure"/>
    <x v="3"/>
    <s v="DO"/>
    <s v="R"/>
    <n v="12"/>
    <n v="0.25"/>
    <n v="1"/>
    <s v=" &lt;=2.0000"/>
    <s v=" &gt;4.0000"/>
    <s v="&lt;=2.0000"/>
    <x v="2"/>
  </r>
  <r>
    <x v="0"/>
    <x v="1"/>
    <s v="Equorum"/>
    <s v="new"/>
    <x v="1"/>
    <s v="PF"/>
    <s v="R"/>
    <n v="66"/>
    <s v="&lt;=0.1200"/>
    <s v="&lt;=0.5000"/>
    <s v=" &lt;=2.0000"/>
    <s v=" &gt;4.0000"/>
    <s v="&lt;=2.0000"/>
    <x v="1"/>
  </r>
  <r>
    <x v="0"/>
    <x v="2"/>
    <s v="epidermidis"/>
    <s v="NC"/>
    <x v="2"/>
    <s v="DO"/>
    <s v="R"/>
    <n v="13"/>
    <n v="0.25"/>
    <s v="&lt;=0.5000"/>
    <s v=" &lt;=2.0000"/>
    <s v="&lt;=0.2500"/>
    <s v="&lt;=2.0000"/>
    <x v="2"/>
  </r>
  <r>
    <x v="0"/>
    <x v="2"/>
    <s v="epidermidis"/>
    <s v="NC"/>
    <x v="0"/>
    <s v="PF"/>
    <s v="R"/>
    <n v="67"/>
    <n v="0.25"/>
    <s v="&lt;=0.5000"/>
    <s v=" &lt;=2.0000"/>
    <s v="&lt;=0.2500"/>
    <s v="&lt;=2.0000"/>
    <x v="0"/>
  </r>
  <r>
    <x v="0"/>
    <x v="1"/>
    <s v="epidermidis"/>
    <s v="NC"/>
    <x v="2"/>
    <s v="DO"/>
    <s v="R"/>
    <n v="14"/>
    <n v="0.25"/>
    <s v="&lt;=0.5000"/>
    <s v=" &lt;=2.0000"/>
    <s v="&lt;=0.2500"/>
    <s v="&lt;=2.0000"/>
    <x v="2"/>
  </r>
  <r>
    <x v="0"/>
    <x v="1"/>
    <s v="epidermidis"/>
    <s v="NC"/>
    <x v="0"/>
    <s v="PF"/>
    <s v="R"/>
    <n v="68"/>
    <n v="0.25"/>
    <s v="&lt;=0.5000"/>
    <s v=" &lt;=2.0000"/>
    <s v="&lt;=0.2500"/>
    <s v="&lt;=2.0000"/>
    <x v="4"/>
  </r>
  <r>
    <x v="0"/>
    <x v="1"/>
    <s v="epidermidis"/>
    <s v="NC"/>
    <x v="2"/>
    <s v="DO"/>
    <s v="R"/>
    <n v="15"/>
    <s v="&lt;=0.1200"/>
    <s v="&lt;=0.5000"/>
    <s v=" &lt;=2.0000"/>
    <s v="&lt;=0.2500"/>
    <s v="&lt;=2.0000"/>
    <x v="1"/>
  </r>
  <r>
    <x v="0"/>
    <x v="1"/>
    <s v="epidermidis"/>
    <s v="NC"/>
    <x v="0"/>
    <s v="PF"/>
    <s v="R"/>
    <n v="69"/>
    <s v="&lt;=0.1200"/>
    <s v="&lt;=0.5000"/>
    <s v=" &lt;=2.0000"/>
    <s v="&lt;=0.2500"/>
    <s v="&lt;=2.0000"/>
    <x v="2"/>
  </r>
  <r>
    <x v="0"/>
    <x v="0"/>
    <s v="Equorum"/>
    <s v="new"/>
    <x v="1"/>
    <s v="PF"/>
    <s v="L"/>
    <n v="70"/>
    <s v="&lt;=0.1200"/>
    <n v="1"/>
    <s v=" &lt;=2.0000"/>
    <s v="&lt;=0.2500"/>
    <s v="&lt;=2.0000"/>
    <x v="1"/>
  </r>
  <r>
    <x v="0"/>
    <x v="2"/>
    <s v="epidermidis"/>
    <s v="NC"/>
    <x v="2"/>
    <s v="DO"/>
    <s v="L"/>
    <n v="16"/>
    <n v="0.25"/>
    <s v="&lt;=0.5000"/>
    <s v=" &lt;=2.0000"/>
    <s v="&lt;=0.2500"/>
    <s v="&lt;=2.0000"/>
    <x v="0"/>
  </r>
  <r>
    <x v="0"/>
    <x v="2"/>
    <s v="epidermidis"/>
    <s v="NC"/>
    <x v="0"/>
    <s v="PF"/>
    <s v="L"/>
    <n v="71"/>
    <n v="0.25"/>
    <s v="&lt;=0.5000"/>
    <s v=" &lt;=2.0000"/>
    <s v="&lt;=0.2500"/>
    <s v="&lt;=2.0000"/>
    <x v="5"/>
  </r>
  <r>
    <x v="0"/>
    <x v="1"/>
    <s v="caprae"/>
    <s v="NC"/>
    <x v="1"/>
    <s v="PF"/>
    <s v="L"/>
    <n v="72"/>
    <s v="&lt;=0.1200"/>
    <s v="&lt;=0.5000"/>
    <s v=" &lt;=2.0000"/>
    <s v="&lt;=0.2500"/>
    <s v="&lt;=2.0000"/>
    <x v="1"/>
  </r>
  <r>
    <x v="0"/>
    <x v="1"/>
    <s v="simulans"/>
    <s v="NC"/>
    <x v="1"/>
    <s v="PF"/>
    <s v="R"/>
    <n v="73"/>
    <s v="&lt;=0.1200"/>
    <s v="&lt;=0.5000"/>
    <s v=" &lt;=2.0000"/>
    <s v="&lt;=0.2500"/>
    <s v="&lt;=2.0000"/>
    <x v="1"/>
  </r>
  <r>
    <x v="0"/>
    <x v="1"/>
    <s v="epidermidis"/>
    <s v="NC"/>
    <x v="2"/>
    <s v="DO"/>
    <s v="L"/>
    <n v="17"/>
    <n v="0.25"/>
    <s v="&lt;=0.5000"/>
    <s v=" &lt;=2.0000"/>
    <s v="&lt;=0.2500"/>
    <s v="&lt;=2.0000"/>
    <x v="6"/>
  </r>
  <r>
    <x v="0"/>
    <x v="1"/>
    <s v="epidermidis"/>
    <s v="NC"/>
    <x v="2"/>
    <s v="DO"/>
    <s v="R"/>
    <n v="18"/>
    <s v="&lt;=0.1200"/>
    <s v="&lt;=0.5000"/>
    <s v=" &lt;=2.0000"/>
    <s v="&lt;=0.2500"/>
    <s v="&lt;=2.0000"/>
    <x v="1"/>
  </r>
  <r>
    <x v="0"/>
    <x v="1"/>
    <s v="epidermidis"/>
    <s v="NC"/>
    <x v="0"/>
    <s v="PF"/>
    <s v="L"/>
    <n v="74"/>
    <s v="&lt;=0.1200"/>
    <s v="&lt;=0.5000"/>
    <s v=" &lt;=2.0000"/>
    <s v="&lt;=0.2500"/>
    <s v="&lt;=2.0000"/>
    <x v="0"/>
  </r>
  <r>
    <x v="0"/>
    <x v="1"/>
    <s v="epidermidis"/>
    <s v="NC"/>
    <x v="0"/>
    <s v="PF"/>
    <s v="R"/>
    <n v="75"/>
    <s v="&lt;=0.1200"/>
    <s v="&lt;=0.5000"/>
    <s v=" &lt;=2.0000"/>
    <s v="&lt;=0.2500"/>
    <s v="&lt;=2.0000"/>
    <x v="1"/>
  </r>
  <r>
    <x v="0"/>
    <x v="2"/>
    <s v="epidermidis"/>
    <s v="NC"/>
    <x v="2"/>
    <s v="DO"/>
    <s v="L"/>
    <n v="19"/>
    <n v="0.5"/>
    <s v="&lt;=0.5000"/>
    <s v=" &lt;=2.0000"/>
    <s v="&lt;=0.2500"/>
    <s v="&lt;=2.0000"/>
    <x v="4"/>
  </r>
  <r>
    <x v="0"/>
    <x v="2"/>
    <s v="epidermidis"/>
    <s v="NC"/>
    <x v="0"/>
    <s v="PF"/>
    <s v="L"/>
    <n v="76"/>
    <n v="0.25"/>
    <s v="&lt;=0.5000"/>
    <s v=" &lt;=2.0000"/>
    <s v="&lt;=0.2500"/>
    <s v="&lt;=2.0000"/>
    <x v="2"/>
  </r>
  <r>
    <x v="0"/>
    <x v="1"/>
    <s v="Equorum"/>
    <s v="new"/>
    <x v="1"/>
    <s v="PF"/>
    <s v="R"/>
    <n v="77"/>
    <s v="&lt;=0.1200"/>
    <s v="&lt;=0.5000"/>
    <s v=" &lt;=2.0000"/>
    <s v="&lt;=0.2500"/>
    <s v="&lt;=2.0000"/>
    <x v="1"/>
  </r>
  <r>
    <x v="0"/>
    <x v="0"/>
    <s v="Equorum"/>
    <s v="new"/>
    <x v="1"/>
    <s v="PF"/>
    <s v="R"/>
    <n v="78"/>
    <s v="&lt;=0.1200"/>
    <n v="2"/>
    <s v=" &lt;=2.0000"/>
    <n v="4"/>
    <s v="&lt;=2.0000"/>
    <x v="0"/>
  </r>
  <r>
    <x v="0"/>
    <x v="2"/>
    <s v="epidermidis"/>
    <s v="new"/>
    <x v="1"/>
    <s v="PF"/>
    <s v="R"/>
    <n v="79"/>
    <n v="0.25"/>
    <s v="&lt;=0.5000"/>
    <s v=" &lt;=2.0000"/>
    <s v="&lt;=0.2500"/>
    <s v="&lt;=2.0000"/>
    <x v="2"/>
  </r>
  <r>
    <x v="0"/>
    <x v="1"/>
    <s v="epidermidis"/>
    <s v="new"/>
    <x v="1"/>
    <s v="PF"/>
    <s v="L"/>
    <n v="80"/>
    <s v="&lt;=0.1200"/>
    <n v="1"/>
    <s v=" &lt;=2.0000"/>
    <n v="2"/>
    <s v="&lt;=2.0000"/>
    <x v="1"/>
  </r>
  <r>
    <x v="0"/>
    <x v="2"/>
    <s v="epidermidis"/>
    <s v="NC"/>
    <x v="2"/>
    <s v="DO"/>
    <s v="L"/>
    <n v="21"/>
    <s v="&lt;=0.1200"/>
    <s v="&lt;=0.5000"/>
    <s v=" &lt;=2.0000"/>
    <s v="&lt;=0.2500"/>
    <s v="&lt;=2.0000"/>
    <x v="0"/>
  </r>
  <r>
    <x v="0"/>
    <x v="2"/>
    <s v="epidermidis"/>
    <s v="new"/>
    <x v="1"/>
    <s v="PF"/>
    <s v="R"/>
    <n v="82"/>
    <s v="&lt;=0.1200"/>
    <s v="&lt;=0.5000"/>
    <s v=" &lt;=2.0000"/>
    <n v="0.5"/>
    <s v="&lt;=2.0000"/>
    <x v="1"/>
  </r>
  <r>
    <x v="0"/>
    <x v="2"/>
    <s v="epidermidis"/>
    <s v="NC"/>
    <x v="0"/>
    <s v="PF"/>
    <s v="L"/>
    <n v="81"/>
    <s v="&lt;=0.1200"/>
    <s v="&lt;=0.5000"/>
    <s v=" &lt;=2.0000"/>
    <s v="&lt;=0.2500"/>
    <s v="&lt;=2.0000"/>
    <x v="1"/>
  </r>
  <r>
    <x v="0"/>
    <x v="0"/>
    <s v="epidermidis"/>
    <s v="NC"/>
    <x v="2"/>
    <s v="DO"/>
    <s v="L"/>
    <n v="22"/>
    <s v="&lt;=0.1200"/>
    <s v="&lt;=0.5000"/>
    <s v=" &lt;=2.0000"/>
    <s v="&lt;=0.2500"/>
    <s v="&lt;=2.0000"/>
    <x v="0"/>
  </r>
  <r>
    <x v="0"/>
    <x v="0"/>
    <s v="epidermidis"/>
    <s v="NC"/>
    <x v="0"/>
    <s v="PF"/>
    <s v="L"/>
    <n v="83"/>
    <s v="&lt;=0.1200"/>
    <s v="&lt;=0.5000"/>
    <s v=" &lt;=2.0000"/>
    <s v="&lt;=0.2500"/>
    <s v="&lt;=2.0000"/>
    <x v="0"/>
  </r>
  <r>
    <x v="0"/>
    <x v="1"/>
    <s v="epidermidis"/>
    <s v="NC"/>
    <x v="2"/>
    <s v="DO"/>
    <s v="L"/>
    <n v="23"/>
    <n v="0.5"/>
    <s v="&lt;=0.5000"/>
    <s v=" &lt;=2.0000"/>
    <s v="&lt;=0.2500"/>
    <s v="&lt;=2.0000"/>
    <x v="4"/>
  </r>
  <r>
    <x v="0"/>
    <x v="1"/>
    <s v="epidermidis"/>
    <s v="NC"/>
    <x v="0"/>
    <s v="PF"/>
    <s v="L"/>
    <n v="84"/>
    <n v="8"/>
    <s v="&lt;=0.5000"/>
    <s v=" &lt;=2.0000"/>
    <s v="&lt;=0.2500"/>
    <s v="&lt;=2.0000"/>
    <x v="6"/>
  </r>
  <r>
    <x v="0"/>
    <x v="0"/>
    <s v="Equorum"/>
    <s v="new"/>
    <x v="1"/>
    <s v="PF"/>
    <s v="R"/>
    <n v="85"/>
    <s v="&lt;=0.1200"/>
    <n v="2"/>
    <s v=" &lt;=2.0000"/>
    <s v="&lt;=0.2500"/>
    <s v="&lt;=2.0000"/>
    <x v="1"/>
  </r>
  <r>
    <x v="0"/>
    <x v="0"/>
    <s v="simulans"/>
    <s v="new"/>
    <x v="1"/>
    <s v="PF"/>
    <s v="L"/>
    <n v="86"/>
    <s v="&lt;=0.1200"/>
    <s v="&lt;=0.5000"/>
    <s v=" &lt;=2.0000"/>
    <s v="&lt;=0.2500"/>
    <s v="&lt;=2.0000"/>
    <x v="1"/>
  </r>
  <r>
    <x v="0"/>
    <x v="1"/>
    <s v="epidermidis"/>
    <s v="NC"/>
    <x v="2"/>
    <s v="DO"/>
    <s v="L"/>
    <n v="24"/>
    <s v="&lt;=0.1200"/>
    <s v="&lt;=0.5000"/>
    <s v=" &lt;=2.0000"/>
    <s v="&lt;=0.2500"/>
    <s v="&lt;=2.0000"/>
    <x v="1"/>
  </r>
  <r>
    <x v="0"/>
    <x v="1"/>
    <s v="epidermidis"/>
    <s v="NC"/>
    <x v="2"/>
    <s v="DO"/>
    <s v="R"/>
    <n v="25"/>
    <n v="0.5"/>
    <n v="1"/>
    <s v=" &lt;=2.0000"/>
    <s v="&lt;=0.2500"/>
    <s v="&lt;=2.0000"/>
    <x v="6"/>
  </r>
  <r>
    <x v="0"/>
    <x v="1"/>
    <s v="epidermidis"/>
    <s v="NC"/>
    <x v="0"/>
    <s v="PF"/>
    <s v="L"/>
    <n v="87"/>
    <n v="0.25"/>
    <s v="&lt;=0.5000"/>
    <s v=" &lt;=2.0000"/>
    <s v="&lt;=0.2500"/>
    <s v="&lt;=2.0000"/>
    <x v="0"/>
  </r>
  <r>
    <x v="0"/>
    <x v="1"/>
    <s v="epidermidis"/>
    <s v="NC"/>
    <x v="0"/>
    <s v="PF"/>
    <s v="R"/>
    <n v="88"/>
    <n v="0.25"/>
    <s v="&lt;=0.5000"/>
    <s v=" &lt;=2.0000"/>
    <s v="&lt;=0.2500"/>
    <s v="&lt;=2.0000"/>
    <x v="0"/>
  </r>
  <r>
    <x v="0"/>
    <x v="0"/>
    <s v="epidermidis"/>
    <s v="NC"/>
    <x v="2"/>
    <s v="DO"/>
    <s v="L"/>
    <s v="26A"/>
    <n v="0.25"/>
    <s v="&lt;=0.5000"/>
    <s v=" &lt;=2.0000"/>
    <s v="&lt;=0.2500"/>
    <s v="&lt;=2.0000"/>
    <x v="4"/>
  </r>
  <r>
    <x v="0"/>
    <x v="0"/>
    <s v="epidermidis"/>
    <s v="NC"/>
    <x v="2"/>
    <s v="DO"/>
    <s v="L"/>
    <s v="26B"/>
    <n v="0.25"/>
    <s v="&lt;=0.5000"/>
    <s v=" &lt;=2.0000"/>
    <s v="&lt;=0.2500"/>
    <s v="&lt;=2.0000"/>
    <x v="4"/>
  </r>
  <r>
    <x v="0"/>
    <x v="0"/>
    <s v="epidermidis"/>
    <s v="NC"/>
    <x v="2"/>
    <s v="DO"/>
    <s v="R"/>
    <n v="27"/>
    <n v="0.25"/>
    <s v="&lt;=0.5000"/>
    <s v=" &lt;=2.0000"/>
    <s v="&lt;=0.2500"/>
    <s v="&lt;=2.0000"/>
    <x v="0"/>
  </r>
  <r>
    <x v="0"/>
    <x v="0"/>
    <s v="epidermidis"/>
    <s v="NC"/>
    <x v="0"/>
    <s v="PF"/>
    <s v="L"/>
    <n v="89"/>
    <s v="&lt;=0.1200"/>
    <s v="&lt;=0.5000"/>
    <s v=" &lt;=2.0000"/>
    <s v="&lt;=0.2500"/>
    <s v="&lt;=2.0000"/>
    <x v="0"/>
  </r>
  <r>
    <x v="0"/>
    <x v="0"/>
    <s v="epidermidis"/>
    <s v="NC"/>
    <x v="0"/>
    <s v="PF"/>
    <s v="R"/>
    <n v="90"/>
    <n v="0.5"/>
    <s v="&lt;=0.5000"/>
    <s v=" &lt;=2.0000"/>
    <s v="&lt;=0.2500"/>
    <s v="&lt;=2.0000"/>
    <x v="4"/>
  </r>
  <r>
    <x v="0"/>
    <x v="2"/>
    <s v="chromogenes"/>
    <s v="NC"/>
    <x v="2"/>
    <s v="DO"/>
    <s v="R"/>
    <n v="28"/>
    <n v="0.25"/>
    <s v="&lt;=0.5000"/>
    <s v=" &lt;=2.0000"/>
    <s v="&lt;=0.2500"/>
    <s v="&lt;=2.0000"/>
    <x v="0"/>
  </r>
  <r>
    <x v="0"/>
    <x v="2"/>
    <s v="chromogenes"/>
    <s v="NC"/>
    <x v="0"/>
    <s v="PF"/>
    <s v="R"/>
    <n v="91"/>
    <n v="0.25"/>
    <s v="&lt;=0.5000"/>
    <s v=" &lt;=2.0000"/>
    <s v="&lt;=0.2500"/>
    <s v="&lt;=2.0000"/>
    <x v="2"/>
  </r>
  <r>
    <x v="0"/>
    <x v="1"/>
    <s v="Equorum"/>
    <s v="new"/>
    <x v="1"/>
    <s v="PF"/>
    <s v="L"/>
    <n v="92"/>
    <s v="&lt;=0.1200"/>
    <s v="&lt;=0.5000"/>
    <s v=" &lt;=2.0000"/>
    <s v="&lt;=0.2500"/>
    <s v="&lt;=2.0000"/>
    <x v="1"/>
  </r>
  <r>
    <x v="0"/>
    <x v="2"/>
    <s v="epidermidis"/>
    <s v="NC"/>
    <x v="2"/>
    <s v="DO"/>
    <s v="R"/>
    <n v="29"/>
    <n v="0.25"/>
    <s v="&lt;=0.5000"/>
    <s v=" &lt;=2.0000"/>
    <s v="&lt;=0.2500"/>
    <s v="&lt;=2.0000"/>
    <x v="4"/>
  </r>
  <r>
    <x v="0"/>
    <x v="2"/>
    <s v="epidermidis"/>
    <s v="NC"/>
    <x v="0"/>
    <s v="PF"/>
    <s v="R"/>
    <n v="93"/>
    <n v="0.25"/>
    <s v="&lt;=0.5000"/>
    <s v=" &lt;=2.0000"/>
    <s v="&lt;=0.2500"/>
    <s v="&lt;=2.0000"/>
    <x v="2"/>
  </r>
  <r>
    <x v="0"/>
    <x v="2"/>
    <s v="Equorum"/>
    <s v="new"/>
    <x v="1"/>
    <s v="PF"/>
    <s v="L"/>
    <n v="94"/>
    <s v="&lt;=0.1200"/>
    <s v="&lt;=0.5000"/>
    <s v=" &lt;=2.0000"/>
    <s v="&lt;=0.2500"/>
    <s v="&lt;=2.0000"/>
    <x v="1"/>
  </r>
  <r>
    <x v="0"/>
    <x v="2"/>
    <s v="Equorum"/>
    <s v="new"/>
    <x v="1"/>
    <s v="PF"/>
    <s v="R"/>
    <n v="95"/>
    <s v="&lt;=0.1200"/>
    <s v="&lt;=0.5000"/>
    <s v=" &lt;=2.0000"/>
    <n v="4"/>
    <s v="&lt;=2.0000"/>
    <x v="1"/>
  </r>
  <r>
    <x v="0"/>
    <x v="0"/>
    <s v="chromogenes"/>
    <s v="NC"/>
    <x v="2"/>
    <s v="DO"/>
    <s v="R"/>
    <n v="30"/>
    <s v="&lt;=0.1200"/>
    <s v="&lt;=0.5000"/>
    <s v=" &lt;=2.0000"/>
    <s v="&lt;=0.2500"/>
    <s v="&lt;=2.0000"/>
    <x v="1"/>
  </r>
  <r>
    <x v="0"/>
    <x v="0"/>
    <s v="chromogenes"/>
    <s v="new"/>
    <x v="1"/>
    <s v="PF"/>
    <s v="L"/>
    <n v="96"/>
    <s v="&lt;=0.1200"/>
    <n v="1"/>
    <s v=" &lt;=2.0000"/>
    <s v="&lt;=0.2500"/>
    <s v="&lt;=2.0000"/>
    <x v="1"/>
  </r>
  <r>
    <x v="0"/>
    <x v="0"/>
    <s v="chromogenes"/>
    <s v="NC"/>
    <x v="0"/>
    <s v="PF"/>
    <s v="R"/>
    <n v="97"/>
    <s v="&lt;=0.1200"/>
    <n v="1"/>
    <s v=" &lt;=2.0000"/>
    <s v="&lt;=0.2500"/>
    <s v="&lt;=2.0000"/>
    <x v="1"/>
  </r>
  <r>
    <x v="0"/>
    <x v="0"/>
    <s v="auricularis"/>
    <s v="new"/>
    <x v="1"/>
    <s v="PF"/>
    <s v="L"/>
    <n v="98"/>
    <s v="&lt;=0.1200"/>
    <s v="&lt;=0.5000"/>
    <s v=" &lt;=2.0000"/>
    <s v="&lt;=0.2500"/>
    <s v="&lt;=2.0000"/>
    <x v="1"/>
  </r>
  <r>
    <x v="0"/>
    <x v="0"/>
    <s v="epidermidis"/>
    <s v="NC"/>
    <x v="2"/>
    <s v="DO"/>
    <s v="L"/>
    <n v="31"/>
    <n v="0.25"/>
    <s v="&lt;=0.5000"/>
    <s v=" &lt;=2.0000"/>
    <s v="&lt;=0.2500"/>
    <s v="&lt;=2.0000"/>
    <x v="2"/>
  </r>
  <r>
    <x v="0"/>
    <x v="0"/>
    <s v="epidermidis"/>
    <s v="NC"/>
    <x v="2"/>
    <s v="DO"/>
    <s v="R"/>
    <n v="32"/>
    <s v="&lt;=0.1200"/>
    <s v="&lt;=0.5000"/>
    <s v=" &lt;=2.0000"/>
    <s v="&lt;=0.2500"/>
    <s v="&lt;=2.0000"/>
    <x v="1"/>
  </r>
  <r>
    <x v="0"/>
    <x v="0"/>
    <s v="epidermidis"/>
    <s v="NC"/>
    <x v="0"/>
    <s v="PF"/>
    <s v="L"/>
    <n v="99"/>
    <n v="1"/>
    <s v="&lt;=0.5000"/>
    <s v=" &lt;=2.0000"/>
    <s v="&lt;=0.2500"/>
    <s v="&lt;=2.0000"/>
    <x v="2"/>
  </r>
  <r>
    <x v="0"/>
    <x v="0"/>
    <s v="epidermidis"/>
    <s v="NC"/>
    <x v="0"/>
    <s v="PF"/>
    <s v="R"/>
    <n v="100"/>
    <n v="0.25"/>
    <s v="&lt;=0.5000"/>
    <s v=" &lt;=2.0000"/>
    <s v="&lt;=0.2500"/>
    <s v="&lt;=2.0000"/>
    <x v="0"/>
  </r>
  <r>
    <x v="0"/>
    <x v="0"/>
    <s v="epidermidis"/>
    <s v="NC"/>
    <x v="2"/>
    <s v="DO"/>
    <s v="L"/>
    <n v="33"/>
    <s v="&lt;=0.1200"/>
    <s v="&lt;=0.5000"/>
    <s v=" &lt;=2.0000"/>
    <n v="0.5"/>
    <s v="&lt;=2.0000"/>
    <x v="1"/>
  </r>
  <r>
    <x v="0"/>
    <x v="0"/>
    <s v="epidermidis"/>
    <s v="NC"/>
    <x v="0"/>
    <s v="PF"/>
    <s v="L"/>
    <n v="101"/>
    <s v="&lt;=0.1200"/>
    <s v="&lt;=0.5000"/>
    <s v=" &lt;=2.0000"/>
    <s v="&lt;=0.2500"/>
    <s v="&lt;=2.0000"/>
    <x v="0"/>
  </r>
  <r>
    <x v="0"/>
    <x v="2"/>
    <s v="epidermidis"/>
    <s v="NC"/>
    <x v="2"/>
    <s v="DO"/>
    <s v="L"/>
    <n v="34"/>
    <n v="0.25"/>
    <s v="&lt;=0.5000"/>
    <s v=" &lt;=2.0000"/>
    <s v="&lt;=0.2500"/>
    <s v="&lt;=2.0000"/>
    <x v="2"/>
  </r>
  <r>
    <x v="0"/>
    <x v="2"/>
    <s v="epidermidis"/>
    <s v="NC"/>
    <x v="2"/>
    <s v="DO"/>
    <s v="R"/>
    <n v="35"/>
    <n v="0.25"/>
    <s v="&lt;=0.5000"/>
    <s v=" &lt;=2.0000"/>
    <s v="&lt;=0.2500"/>
    <s v="&lt;=2.0000"/>
    <x v="4"/>
  </r>
  <r>
    <x v="0"/>
    <x v="2"/>
    <s v="epidermidis"/>
    <s v="NC"/>
    <x v="0"/>
    <s v="PF"/>
    <s v="L"/>
    <n v="102"/>
    <s v="&lt;=0.1200"/>
    <s v="&lt;=0.5000"/>
    <s v=" &lt;=2.0000"/>
    <s v="&lt;=0.2500"/>
    <s v="&lt;=2.0000"/>
    <x v="0"/>
  </r>
  <r>
    <x v="0"/>
    <x v="2"/>
    <s v="epidermidis"/>
    <s v="NC"/>
    <x v="0"/>
    <s v="PF"/>
    <s v="R"/>
    <n v="103"/>
    <s v="&lt;=0.1200"/>
    <s v="&lt;=0.5000"/>
    <s v=" &lt;=2.0000"/>
    <s v="&lt;=0.2500"/>
    <s v="&lt;=2.0000"/>
    <x v="0"/>
  </r>
  <r>
    <x v="0"/>
    <x v="0"/>
    <s v="epidermidis"/>
    <s v="NC"/>
    <x v="2"/>
    <s v="DO"/>
    <s v="L"/>
    <n v="36"/>
    <s v="&lt;=0.1200"/>
    <s v="&lt;=0.5000"/>
    <s v=" &lt;=2.0000"/>
    <s v="&lt;=0.2500"/>
    <s v="&lt;=2.0000"/>
    <x v="2"/>
  </r>
  <r>
    <x v="0"/>
    <x v="0"/>
    <s v="epidermidis"/>
    <s v="NC"/>
    <x v="0"/>
    <s v="PF"/>
    <s v="L"/>
    <n v="104"/>
    <n v="0.25"/>
    <s v="&lt;=0.5000"/>
    <s v=" &lt;=2.0000"/>
    <s v="&lt;=0.2500"/>
    <s v="&lt;=2.0000"/>
    <x v="2"/>
  </r>
  <r>
    <x v="0"/>
    <x v="1"/>
    <s v="simulans"/>
    <s v="new"/>
    <x v="1"/>
    <s v="PF"/>
    <s v="L"/>
    <n v="105"/>
    <s v="&lt;=0.1200"/>
    <s v="&lt;=0.5000"/>
    <s v=" &lt;=2.0000"/>
    <s v="&lt;=0.2500"/>
    <s v="&lt;=2.0000"/>
    <x v="1"/>
  </r>
  <r>
    <x v="0"/>
    <x v="1"/>
    <s v="Equorum"/>
    <s v="new"/>
    <x v="1"/>
    <s v="PF"/>
    <s v="R"/>
    <n v="106"/>
    <s v="&lt;=0.1200"/>
    <s v="&lt;=0.5000"/>
    <s v=" &lt;=2.0000"/>
    <s v="&lt;=0.2500"/>
    <s v="&lt;=2.0000"/>
    <x v="1"/>
  </r>
  <r>
    <x v="0"/>
    <x v="1"/>
    <s v="epidermidis"/>
    <s v="NC"/>
    <x v="2"/>
    <s v="DO"/>
    <s v="L"/>
    <n v="37"/>
    <s v="&lt;=0.1200"/>
    <s v="&lt;=0.5000"/>
    <s v=" &lt;=2.0000"/>
    <s v="&lt;=0.2500"/>
    <s v="&lt;=2.0000"/>
    <x v="0"/>
  </r>
  <r>
    <x v="0"/>
    <x v="1"/>
    <s v="epidermidis"/>
    <s v="NC"/>
    <x v="2"/>
    <s v="DO"/>
    <s v="R"/>
    <n v="38"/>
    <s v="&lt;=0.1200"/>
    <s v="&lt;=0.5000"/>
    <s v=" &lt;=2.0000"/>
    <s v="&lt;=0.2500"/>
    <s v="&lt;=2.0000"/>
    <x v="1"/>
  </r>
  <r>
    <x v="0"/>
    <x v="1"/>
    <s v="epidermidis"/>
    <s v="NC"/>
    <x v="0"/>
    <s v="PF"/>
    <s v="L"/>
    <n v="107"/>
    <s v="&lt;=0.1200"/>
    <s v="&lt;=0.5000"/>
    <s v=" &lt;=2.0000"/>
    <s v="&lt;=0.2500"/>
    <s v="&lt;=2.0000"/>
    <x v="1"/>
  </r>
  <r>
    <x v="0"/>
    <x v="1"/>
    <s v="epidermidis"/>
    <s v="NC"/>
    <x v="0"/>
    <s v="PF"/>
    <s v="R"/>
    <n v="108"/>
    <s v="&lt;=0.1200"/>
    <s v="&lt;=0.5000"/>
    <s v=" &lt;=2.0000"/>
    <s v="&lt;=0.2500"/>
    <s v="&lt;=2.0000"/>
    <x v="0"/>
  </r>
  <r>
    <x v="0"/>
    <x v="2"/>
    <s v="hominis"/>
    <s v="new"/>
    <x v="1"/>
    <s v="PF"/>
    <s v="L"/>
    <n v="109"/>
    <s v="&lt;=0.1200"/>
    <s v="&lt;=0.5000"/>
    <s v=" &lt;=2.0000"/>
    <s v="&lt;=0.2500"/>
    <s v="&lt;=2.0000"/>
    <x v="1"/>
  </r>
  <r>
    <x v="0"/>
    <x v="2"/>
    <s v="epidermidis"/>
    <s v="new"/>
    <x v="1"/>
    <s v="PF"/>
    <s v="R"/>
    <n v="110"/>
    <s v="&lt;=0.1200"/>
    <s v="&lt;=0.5000"/>
    <s v=" &lt;=2.0000"/>
    <s v="&lt;=0.2500"/>
    <s v="&lt;=2.0000"/>
    <x v="0"/>
  </r>
  <r>
    <x v="0"/>
    <x v="2"/>
    <s v="Equorum"/>
    <s v="new"/>
    <x v="1"/>
    <s v="PF"/>
    <s v="R"/>
    <n v="111"/>
    <s v="&lt;=0.1200"/>
    <n v="1"/>
    <s v=" &lt;=2.0000"/>
    <n v="4"/>
    <s v="&lt;=2.0000"/>
    <x v="1"/>
  </r>
  <r>
    <x v="0"/>
    <x v="2"/>
    <s v="Equorum"/>
    <s v="new"/>
    <x v="1"/>
    <s v="PF"/>
    <s v="R"/>
    <n v="112"/>
    <s v="&lt;=0.1200"/>
    <n v="1"/>
    <s v=" &lt;=2.0000"/>
    <s v="&lt;=0.2500"/>
    <s v="&lt;=2.0000"/>
    <x v="1"/>
  </r>
  <r>
    <x v="0"/>
    <x v="1"/>
    <s v="Equorum"/>
    <s v="new"/>
    <x v="1"/>
    <s v="PF"/>
    <s v="L"/>
    <n v="113"/>
    <s v="&lt;=0.1200"/>
    <s v="&lt;=0.5000"/>
    <s v=" &lt;=2.0000"/>
    <s v="&lt;=0.2500"/>
    <s v="&lt;=2.0000"/>
    <x v="1"/>
  </r>
  <r>
    <x v="0"/>
    <x v="0"/>
    <s v="Equorum"/>
    <s v="new"/>
    <x v="1"/>
    <s v="PF"/>
    <s v="R"/>
    <n v="114"/>
    <s v="&lt;=0.1200"/>
    <s v="&lt;=0.5000"/>
    <s v=" &lt;=2.0000"/>
    <s v=" &gt;4.0000"/>
    <s v="&lt;=2.0000"/>
    <x v="1"/>
  </r>
  <r>
    <x v="0"/>
    <x v="0"/>
    <s v="Equorum"/>
    <s v="new"/>
    <x v="1"/>
    <s v="PF"/>
    <s v="L"/>
    <n v="115"/>
    <s v="&lt;=0.1200"/>
    <s v="&lt;=0.5000"/>
    <s v=" &lt;=2.0000"/>
    <n v="0.5"/>
    <s v="&lt;=2.0000"/>
    <x v="1"/>
  </r>
  <r>
    <x v="0"/>
    <x v="0"/>
    <s v="Equorum"/>
    <s v="new"/>
    <x v="1"/>
    <s v="PF"/>
    <s v="R"/>
    <n v="116"/>
    <s v="&lt;=0.1200"/>
    <s v="&lt;=0.5000"/>
    <s v=" &lt;=2.0000"/>
    <s v="&lt;=0.2500"/>
    <s v="&lt;=2.0000"/>
    <x v="1"/>
  </r>
  <r>
    <x v="0"/>
    <x v="2"/>
    <s v="epidermidis"/>
    <s v="NC"/>
    <x v="2"/>
    <s v="DO"/>
    <s v="L"/>
    <n v="41"/>
    <s v="&lt;=0.1200"/>
    <s v="&lt;=0.5000"/>
    <s v=" &lt;=2.0000"/>
    <s v="&lt;=0.2500"/>
    <s v="&lt;=2.0000"/>
    <x v="0"/>
  </r>
  <r>
    <x v="0"/>
    <x v="2"/>
    <s v="epidermidis"/>
    <s v="NC"/>
    <x v="0"/>
    <s v="PF"/>
    <s v="L"/>
    <n v="118"/>
    <s v="&lt;=0.1200"/>
    <s v="&lt;=0.5000"/>
    <s v=" &lt;=2.0000"/>
    <s v="&lt;=0.2500"/>
    <s v="&lt;=2.0000"/>
    <x v="0"/>
  </r>
  <r>
    <x v="0"/>
    <x v="1"/>
    <s v="Equorum"/>
    <s v="new"/>
    <x v="1"/>
    <s v="PF"/>
    <s v="L"/>
    <n v="119"/>
    <s v="&lt;=0.1200"/>
    <s v="&lt;=0.5000"/>
    <s v=" &lt;=2.0000"/>
    <s v=" &gt;4.0000"/>
    <s v="&lt;=2.0000"/>
    <x v="1"/>
  </r>
  <r>
    <x v="0"/>
    <x v="1"/>
    <s v="Equorum"/>
    <s v="new"/>
    <x v="1"/>
    <s v="PF"/>
    <s v="R"/>
    <n v="120"/>
    <s v="&lt;=0.1200"/>
    <s v="&lt;=0.5000"/>
    <s v=" &lt;=2.0000"/>
    <n v="4"/>
    <s v="&lt;=2.0000"/>
    <x v="1"/>
  </r>
  <r>
    <x v="0"/>
    <x v="0"/>
    <s v="Equorum"/>
    <s v="new"/>
    <x v="1"/>
    <s v="PF"/>
    <s v="L"/>
    <n v="121"/>
    <s v="&lt;=0.1200"/>
    <s v="&lt;=0.5000"/>
    <s v=" &lt;=2.0000"/>
    <s v="&lt;=0.2500"/>
    <s v="&lt;=2.0000"/>
    <x v="1"/>
  </r>
  <r>
    <x v="0"/>
    <x v="0"/>
    <s v="Equorum"/>
    <s v="new"/>
    <x v="1"/>
    <s v="PF"/>
    <s v="R"/>
    <n v="122"/>
    <s v="&lt;=0.1200"/>
    <s v="&lt;=0.5000"/>
    <s v=" &lt;=2.0000"/>
    <s v="&lt;=0.2500"/>
    <s v="&lt;=2.0000"/>
    <x v="1"/>
  </r>
  <r>
    <x v="0"/>
    <x v="1"/>
    <s v="simulans"/>
    <s v="new"/>
    <x v="1"/>
    <s v="PF"/>
    <s v="R"/>
    <n v="123"/>
    <s v="&lt;=0.1200"/>
    <s v="&lt;=0.5000"/>
    <s v=" &lt;=2.0000"/>
    <s v="&lt;=0.2500"/>
    <s v="&lt;=2.0000"/>
    <x v="1"/>
  </r>
  <r>
    <x v="0"/>
    <x v="1"/>
    <s v="chromogenes"/>
    <s v="NC"/>
    <x v="2"/>
    <s v="DO"/>
    <s v="L"/>
    <n v="42"/>
    <s v="&lt;=0.1200"/>
    <s v="&lt;=0.5000"/>
    <s v=" &lt;=2.0000"/>
    <s v=" &gt;4.0000"/>
    <s v="&lt;=2.0000"/>
    <x v="1"/>
  </r>
  <r>
    <x v="0"/>
    <x v="1"/>
    <s v="simulans"/>
    <s v="NC"/>
    <x v="2"/>
    <s v="DO"/>
    <s v="R"/>
    <n v="43"/>
    <s v="&lt;=0.1200"/>
    <s v="&lt;=0.5000"/>
    <s v=" &lt;=2.0000"/>
    <s v="&lt;=0.2500"/>
    <s v="&lt;=2.0000"/>
    <x v="1"/>
  </r>
  <r>
    <x v="0"/>
    <x v="1"/>
    <s v="chromogenes"/>
    <s v="NC"/>
    <x v="0"/>
    <s v="PF"/>
    <s v="L"/>
    <n v="124"/>
    <s v="&lt;=0.1200"/>
    <s v="&lt;=0.5000"/>
    <s v=" &lt;=2.0000"/>
    <s v=" &gt;4.0000"/>
    <s v="&lt;=2.0000"/>
    <x v="1"/>
  </r>
  <r>
    <x v="0"/>
    <x v="1"/>
    <s v="simulans"/>
    <s v="NC"/>
    <x v="0"/>
    <s v="PF"/>
    <s v="R"/>
    <n v="125"/>
    <s v="&lt;=0.1200"/>
    <n v="1"/>
    <s v=" &lt;=2.0000"/>
    <s v="&lt;=0.2500"/>
    <s v="&lt;=2.0000"/>
    <x v="1"/>
  </r>
  <r>
    <x v="0"/>
    <x v="2"/>
    <s v="epidermidis"/>
    <s v="NC"/>
    <x v="2"/>
    <s v="DO"/>
    <s v="L"/>
    <n v="44"/>
    <s v="&lt;=0.1200"/>
    <s v="&lt;=0.5000"/>
    <s v=" &lt;=2.0000"/>
    <s v="&lt;=0.2500"/>
    <s v="&lt;=2.0000"/>
    <x v="2"/>
  </r>
  <r>
    <x v="0"/>
    <x v="2"/>
    <s v="epidermidis"/>
    <s v="NC"/>
    <x v="0"/>
    <s v="PF"/>
    <s v="L"/>
    <n v="126"/>
    <s v="&lt;=0.1200"/>
    <s v="&lt;=0.5000"/>
    <s v=" &lt;=2.0000"/>
    <s v="&lt;=0.2500"/>
    <s v="&lt;=2.0000"/>
    <x v="0"/>
  </r>
  <r>
    <x v="0"/>
    <x v="1"/>
    <s v="hominis"/>
    <s v="new"/>
    <x v="1"/>
    <s v="PF"/>
    <s v="R"/>
    <n v="127"/>
    <s v="&lt;=0.1200"/>
    <s v="&lt;=0.5000"/>
    <s v=" &lt;=2.0000"/>
    <s v="&lt;=0.2500"/>
    <s v="&lt;=2.0000"/>
    <x v="1"/>
  </r>
  <r>
    <x v="0"/>
    <x v="0"/>
    <s v="Equorum"/>
    <s v="new"/>
    <x v="1"/>
    <s v="PF"/>
    <s v="L"/>
    <n v="128"/>
    <s v="&lt;=0.1200"/>
    <s v="&lt;=0.5000"/>
    <s v=" &lt;=2.0000"/>
    <s v="&lt;=0.2500"/>
    <s v="&lt;=2.0000"/>
    <x v="1"/>
  </r>
  <r>
    <x v="0"/>
    <x v="0"/>
    <s v="epidermidis"/>
    <s v="NC"/>
    <x v="2"/>
    <s v="DO"/>
    <s v="L"/>
    <n v="45"/>
    <s v="&lt;=0.1200"/>
    <s v="&lt;=0.5000"/>
    <s v=" &lt;=2.0000"/>
    <s v="&lt;=0.2500"/>
    <s v="&lt;=2.0000"/>
    <x v="1"/>
  </r>
  <r>
    <x v="0"/>
    <x v="0"/>
    <s v="epidermidis"/>
    <s v="NC"/>
    <x v="2"/>
    <s v="DO"/>
    <s v="R"/>
    <n v="46"/>
    <s v="&lt;=0.1200"/>
    <s v="&lt;=0.5000"/>
    <s v=" &lt;=2.0000"/>
    <s v="&lt;=0.2500"/>
    <s v="&lt;=2.0000"/>
    <x v="1"/>
  </r>
  <r>
    <x v="0"/>
    <x v="0"/>
    <s v="epidermidis"/>
    <s v="NC"/>
    <x v="0"/>
    <s v="PF"/>
    <s v="L"/>
    <n v="129"/>
    <s v="&lt;=0.1200"/>
    <s v="&lt;=0.5000"/>
    <s v=" &lt;=2.0000"/>
    <s v=" &gt;4.0000"/>
    <s v="&lt;=2.0000"/>
    <x v="1"/>
  </r>
  <r>
    <x v="0"/>
    <x v="0"/>
    <s v="epidermidis"/>
    <s v="NC"/>
    <x v="0"/>
    <s v="PF"/>
    <s v="R"/>
    <n v="130"/>
    <s v="&lt;=0.1200"/>
    <s v="&lt;=0.5000"/>
    <s v=" &lt;=2.0000"/>
    <s v="&lt;=0.2500"/>
    <s v="&lt;=2.0000"/>
    <x v="1"/>
  </r>
  <r>
    <x v="2"/>
    <x v="1"/>
    <s v="Equorum"/>
    <s v="new"/>
    <x v="1"/>
    <s v="PF"/>
    <s v="L"/>
    <n v="2"/>
    <s v="&lt;=0.1200"/>
    <s v="&lt;=0.5000"/>
    <s v=" &lt;=2.0000"/>
    <n v="4"/>
    <s v="&lt;=2.0000"/>
    <x v="1"/>
  </r>
  <r>
    <x v="2"/>
    <x v="1"/>
    <s v="caprae"/>
    <s v="new"/>
    <x v="1"/>
    <s v="PF"/>
    <s v="R"/>
    <n v="3"/>
    <s v="&lt;=0.1200"/>
    <s v="&lt;=0.5000"/>
    <s v=" &lt;=2.0000"/>
    <s v="&lt;=0.2500"/>
    <s v="&lt;=2.0000"/>
    <x v="1"/>
  </r>
  <r>
    <x v="2"/>
    <x v="2"/>
    <s v="chromogenes"/>
    <s v="NC"/>
    <x v="2"/>
    <s v="DO"/>
    <s v="L"/>
    <n v="4"/>
    <n v="8"/>
    <n v="1"/>
    <s v=" &lt;=2.0000"/>
    <s v=" &gt;4.0000"/>
    <s v="&lt;=2.0000"/>
    <x v="3"/>
  </r>
  <r>
    <x v="2"/>
    <x v="2"/>
    <s v="chromogenes"/>
    <s v="NC"/>
    <x v="0"/>
    <s v="PF"/>
    <s v="L"/>
    <n v="5"/>
    <n v="4"/>
    <n v="1"/>
    <s v=" &lt;=2.0000"/>
    <s v=" &gt;4.0000"/>
    <s v="&lt;=2.0000"/>
    <x v="3"/>
  </r>
  <r>
    <x v="2"/>
    <x v="2"/>
    <s v="caprae"/>
    <s v="Cure"/>
    <x v="2"/>
    <s v="DO"/>
    <s v="R"/>
    <n v="8"/>
    <s v="&lt;=0.1200"/>
    <s v="&lt;=0.5000"/>
    <s v=" &lt;=2.0000"/>
    <s v="&lt;=0.2500"/>
    <s v="&lt;=2.0000"/>
    <x v="1"/>
  </r>
  <r>
    <x v="2"/>
    <x v="2"/>
    <s v="caprae"/>
    <s v="new"/>
    <x v="1"/>
    <s v="PF"/>
    <s v="L"/>
    <n v="6"/>
    <n v="0.25"/>
    <n v="1"/>
    <s v=" &lt;=2.0000"/>
    <s v=" &gt;4.0000"/>
    <s v="&lt;=2.0000"/>
    <x v="2"/>
  </r>
  <r>
    <x v="2"/>
    <x v="2"/>
    <s v="epidermidis"/>
    <s v="new"/>
    <x v="1"/>
    <s v="PF"/>
    <s v="L"/>
    <n v="7"/>
    <n v="0.25"/>
    <n v="1"/>
    <s v=" &lt;=2.0000"/>
    <s v=" &gt;4.0000"/>
    <s v="&lt;=2.0000"/>
    <x v="2"/>
  </r>
  <r>
    <x v="2"/>
    <x v="2"/>
    <s v="epidermidis"/>
    <s v="new"/>
    <x v="0"/>
    <s v="PF"/>
    <s v="R"/>
    <n v="9"/>
    <s v="&lt;=0.1200"/>
    <s v="&lt;=0.5000"/>
    <s v=" &lt;=2.0000"/>
    <s v="&lt;=0.2500"/>
    <s v="&lt;=2.0000"/>
    <x v="1"/>
  </r>
  <r>
    <x v="2"/>
    <x v="1"/>
    <s v="simulans"/>
    <s v="new"/>
    <x v="1"/>
    <s v="PF"/>
    <s v="R"/>
    <n v="10"/>
    <s v="&lt;=0.1200"/>
    <s v="&lt;=0.5000"/>
    <s v=" &lt;=2.0000"/>
    <s v="&lt;=0.2500"/>
    <s v="&lt;=2.0000"/>
    <x v="1"/>
  </r>
  <r>
    <x v="2"/>
    <x v="0"/>
    <s v="chromogenes"/>
    <s v="NC"/>
    <x v="2"/>
    <s v="DO"/>
    <s v="R"/>
    <n v="11.1"/>
    <s v="&lt;=0.1200"/>
    <s v="&lt;=0.5000"/>
    <s v=" &lt;=2.0000"/>
    <s v="&lt;=0.2500"/>
    <s v="&lt;=2.0000"/>
    <x v="1"/>
  </r>
  <r>
    <x v="2"/>
    <x v="0"/>
    <s v="chromogenes"/>
    <s v="NC"/>
    <x v="2"/>
    <s v="DO"/>
    <s v="R"/>
    <n v="11.2"/>
    <s v="&lt;=0.1200"/>
    <s v="&lt;=0.5000"/>
    <s v=" &lt;=2.0000"/>
    <s v="&lt;=0.2500"/>
    <s v="&lt;=2.0000"/>
    <x v="1"/>
  </r>
  <r>
    <x v="2"/>
    <x v="0"/>
    <s v="chromogenes"/>
    <s v="NC"/>
    <x v="0"/>
    <s v="PF"/>
    <s v="R"/>
    <n v="12"/>
    <s v="&lt;=0.1200"/>
    <s v="&lt;=0.5000"/>
    <s v=" &lt;=2.0000"/>
    <s v=" &gt;4.0000"/>
    <s v="&lt;=2.0000"/>
    <x v="1"/>
  </r>
  <r>
    <x v="2"/>
    <x v="0"/>
    <s v="Equorum"/>
    <s v="new"/>
    <x v="1"/>
    <s v="PF"/>
    <s v="L"/>
    <n v="56"/>
    <n v="0.5"/>
    <s v=" &gt;4.0000"/>
    <n v="16"/>
    <n v="1"/>
    <n v="4"/>
    <x v="6"/>
  </r>
  <r>
    <x v="2"/>
    <x v="0"/>
    <s v="epidermidis"/>
    <s v="new"/>
    <x v="1"/>
    <s v="PF"/>
    <s v="R"/>
    <n v="16.100000000000001"/>
    <n v="0.25"/>
    <s v="&lt;=0.5000"/>
    <s v=" &lt;=2.0000"/>
    <s v="&lt;=0.2500"/>
    <s v="&lt;=2.0000"/>
    <x v="4"/>
  </r>
  <r>
    <x v="2"/>
    <x v="0"/>
    <s v="epidermidis"/>
    <s v="new"/>
    <x v="1"/>
    <s v="PF"/>
    <s v="R"/>
    <n v="16.2"/>
    <n v="0.25"/>
    <s v="&lt;=0.5000"/>
    <s v=" &lt;=2.0000"/>
    <s v="&lt;=0.2500"/>
    <s v="&lt;=2.0000"/>
    <x v="4"/>
  </r>
  <r>
    <x v="2"/>
    <x v="2"/>
    <s v="epidermidis"/>
    <s v="NC"/>
    <x v="2"/>
    <s v="DO"/>
    <s v="L"/>
    <n v="1"/>
    <s v="&lt;=0.1200"/>
    <s v="&lt;=0.5000"/>
    <s v=" &lt;=2.0000"/>
    <s v="&lt;=0.2500"/>
    <s v="&lt;=2.0000"/>
    <x v="1"/>
  </r>
  <r>
    <x v="2"/>
    <x v="2"/>
    <s v="epidermidis"/>
    <s v="NC"/>
    <x v="2"/>
    <s v="DO"/>
    <s v="R"/>
    <n v="17"/>
    <s v="&lt;=0.1200"/>
    <s v="&lt;=0.5000"/>
    <s v=" &lt;=2.0000"/>
    <s v="&lt;=0.2500"/>
    <s v="&lt;=2.0000"/>
    <x v="1"/>
  </r>
  <r>
    <x v="2"/>
    <x v="2"/>
    <s v="epidermidis"/>
    <s v="NC"/>
    <x v="0"/>
    <s v="PF"/>
    <s v="L"/>
    <n v="38"/>
    <s v="&lt;=0.1200"/>
    <s v="&lt;=0.5000"/>
    <s v=" &lt;=2.0000"/>
    <s v="&lt;=0.2500"/>
    <s v="&lt;=2.0000"/>
    <x v="0"/>
  </r>
  <r>
    <x v="2"/>
    <x v="2"/>
    <s v="epidermidis"/>
    <s v="NC"/>
    <x v="0"/>
    <s v="PF"/>
    <s v="R"/>
    <n v="18"/>
    <s v="&lt;=0.1200"/>
    <s v="&lt;=0.5000"/>
    <s v=" &lt;=2.0000"/>
    <s v="&lt;=0.2500"/>
    <s v="&lt;=2.0000"/>
    <x v="1"/>
  </r>
  <r>
    <x v="2"/>
    <x v="2"/>
    <s v="chromogenes"/>
    <s v="Cure"/>
    <x v="3"/>
    <s v="DO"/>
    <s v="L"/>
    <n v="2"/>
    <s v="&lt;=0.1200"/>
    <s v="&lt;=0.5000"/>
    <s v=" &lt;=2.0000"/>
    <s v="&lt;=0.2500"/>
    <s v="&lt;=2.0000"/>
    <x v="1"/>
  </r>
  <r>
    <x v="2"/>
    <x v="2"/>
    <s v="simulans"/>
    <s v="NC"/>
    <x v="2"/>
    <s v="DO"/>
    <s v="R"/>
    <n v="3"/>
    <s v="&lt;=0.1200"/>
    <s v="&lt;=0.5000"/>
    <s v=" &lt;=2.0000"/>
    <s v=" &gt;4.0000"/>
    <s v="&lt;=2.0000"/>
    <x v="1"/>
  </r>
  <r>
    <x v="2"/>
    <x v="2"/>
    <s v="simulans"/>
    <s v="new"/>
    <x v="1"/>
    <s v="PF"/>
    <s v="L"/>
    <n v="19"/>
    <n v="1"/>
    <n v="1"/>
    <s v=" &lt;=2.0000"/>
    <s v="&lt;=0.2500"/>
    <s v="&lt;=2.0000"/>
    <x v="7"/>
  </r>
  <r>
    <x v="2"/>
    <x v="2"/>
    <s v="simulans"/>
    <s v="new"/>
    <x v="1"/>
    <s v="PF"/>
    <s v="L"/>
    <n v="20"/>
    <n v="1"/>
    <n v="1"/>
    <s v=" &lt;=2.0000"/>
    <s v="&lt;=0.2500"/>
    <s v="&lt;=2.0000"/>
    <x v="7"/>
  </r>
  <r>
    <x v="2"/>
    <x v="2"/>
    <s v="simulans"/>
    <s v="NC"/>
    <x v="0"/>
    <s v="PF"/>
    <s v="R"/>
    <n v="21"/>
    <s v="&lt;=0.1200"/>
    <s v="&lt;=0.5000"/>
    <s v=" &lt;=2.0000"/>
    <s v=" &gt;4.0000"/>
    <s v="&lt;=2.0000"/>
    <x v="1"/>
  </r>
  <r>
    <x v="2"/>
    <x v="2"/>
    <s v="simulans"/>
    <s v="NC"/>
    <x v="0"/>
    <s v="PF"/>
    <s v="R"/>
    <n v="22"/>
    <s v="&lt;=0.1200"/>
    <s v="&lt;=0.5000"/>
    <s v=" &lt;=2.0000"/>
    <s v=" &gt;4.0000"/>
    <s v="&lt;=2.0000"/>
    <x v="1"/>
  </r>
  <r>
    <x v="2"/>
    <x v="2"/>
    <s v="chromogenes"/>
    <s v="NC"/>
    <x v="2"/>
    <s v="DO"/>
    <s v="L"/>
    <n v="4"/>
    <n v="2"/>
    <n v="2"/>
    <s v=" &lt;=2.0000"/>
    <s v=" &gt;4.0000"/>
    <s v="&lt;=2.0000"/>
    <x v="3"/>
  </r>
  <r>
    <x v="2"/>
    <x v="2"/>
    <s v="epidermidis"/>
    <s v="NC"/>
    <x v="2"/>
    <s v="DO"/>
    <s v="R"/>
    <n v="5"/>
    <s v="&lt;=0.1200"/>
    <s v="&lt;=0.5000"/>
    <s v=" &lt;=2.0000"/>
    <s v="&lt;=0.2500"/>
    <s v="&lt;=2.0000"/>
    <x v="1"/>
  </r>
  <r>
    <x v="2"/>
    <x v="2"/>
    <s v="chromogenes"/>
    <s v="NC"/>
    <x v="0"/>
    <s v="PF"/>
    <s v="L"/>
    <n v="23"/>
    <n v="2"/>
    <n v="1"/>
    <s v=" &lt;=2.0000"/>
    <n v="0.5"/>
    <s v="&lt;=2.0000"/>
    <x v="7"/>
  </r>
  <r>
    <x v="2"/>
    <x v="2"/>
    <s v="chromogenes"/>
    <s v="NC"/>
    <x v="0"/>
    <s v="PF"/>
    <s v="L"/>
    <n v="24"/>
    <n v="2"/>
    <n v="1"/>
    <s v=" &lt;=2.0000"/>
    <n v="0.5"/>
    <s v="&lt;=2.0000"/>
    <x v="7"/>
  </r>
  <r>
    <x v="2"/>
    <x v="2"/>
    <s v="epidermidis"/>
    <s v="NC"/>
    <x v="0"/>
    <s v="PF"/>
    <s v="R"/>
    <n v="26"/>
    <s v="&lt;=0.1200"/>
    <s v="&lt;=0.5000"/>
    <s v=" &lt;=2.0000"/>
    <s v="&lt;=0.2500"/>
    <s v="&lt;=2.0000"/>
    <x v="1"/>
  </r>
  <r>
    <x v="2"/>
    <x v="1"/>
    <s v="simulans"/>
    <s v="Cure"/>
    <x v="3"/>
    <s v="DO"/>
    <s v="R"/>
    <n v="6"/>
    <s v="&lt;=0.1200"/>
    <s v="&lt;=0.5000"/>
    <s v=" &lt;=2.0000"/>
    <s v="&lt;=0.2500"/>
    <s v="&lt;=2.0000"/>
    <x v="1"/>
  </r>
  <r>
    <x v="2"/>
    <x v="1"/>
    <s v="chromogenes"/>
    <s v="new"/>
    <x v="1"/>
    <s v="PF"/>
    <s v="R"/>
    <n v="39"/>
    <n v="1"/>
    <n v="1"/>
    <s v=" &lt;=2.0000"/>
    <n v="0.5"/>
    <s v="&lt;=2.0000"/>
    <x v="4"/>
  </r>
  <r>
    <x v="2"/>
    <x v="2"/>
    <s v="caprae"/>
    <s v="new"/>
    <x v="1"/>
    <s v="PF"/>
    <s v="L"/>
    <n v="27"/>
    <s v="&lt;=0.1200"/>
    <s v="&lt;=0.5000"/>
    <s v=" &lt;=2.0000"/>
    <s v="&lt;=0.2500"/>
    <s v="&lt;=2.0000"/>
    <x v="1"/>
  </r>
  <r>
    <x v="2"/>
    <x v="2"/>
    <s v="simulans"/>
    <s v="Cure"/>
    <x v="3"/>
    <s v="DO"/>
    <s v="L"/>
    <n v="7"/>
    <s v="&lt;=0.1200"/>
    <s v="&lt;=0.5000"/>
    <s v=" &lt;=2.0000"/>
    <s v="&lt;=0.2500"/>
    <s v="&lt;=2.0000"/>
    <x v="1"/>
  </r>
  <r>
    <x v="2"/>
    <x v="1"/>
    <s v="caprae"/>
    <s v="new"/>
    <x v="1"/>
    <s v="PF"/>
    <s v="L"/>
    <n v="57"/>
    <s v="&lt;=0.1200"/>
    <s v="&lt;=0.5000"/>
    <s v=" &lt;=2.0000"/>
    <s v="&lt;=0.2500"/>
    <s v="&lt;=2.0000"/>
    <x v="1"/>
  </r>
  <r>
    <x v="2"/>
    <x v="0"/>
    <s v="caprae"/>
    <s v="new"/>
    <x v="1"/>
    <s v="PF"/>
    <s v="R"/>
    <n v="29"/>
    <s v="&lt;=0.1200"/>
    <s v="&lt;=0.5000"/>
    <s v=" &lt;=2.0000"/>
    <s v="&lt;=0.2500"/>
    <s v="&lt;=2.0000"/>
    <x v="1"/>
  </r>
  <r>
    <x v="2"/>
    <x v="0"/>
    <s v="caprae"/>
    <s v="NC"/>
    <x v="3"/>
    <s v="DO"/>
    <s v="L"/>
    <n v="30.1"/>
    <s v="&lt;=0.1200"/>
    <s v="&lt;=0.5000"/>
    <s v=" &lt;=2.0000"/>
    <s v="&lt;=0.2500"/>
    <s v="&lt;=2.0000"/>
    <x v="1"/>
  </r>
  <r>
    <x v="2"/>
    <x v="0"/>
    <s v="epidermidis"/>
    <s v="NC"/>
    <x v="1"/>
    <s v="PF"/>
    <s v="L"/>
    <n v="30.2"/>
    <s v="&lt;=0.1200"/>
    <s v="&lt;=0.5000"/>
    <s v=" &lt;=2.0000"/>
    <s v="&lt;=0.2500"/>
    <s v="&lt;=2.0000"/>
    <x v="1"/>
  </r>
  <r>
    <x v="2"/>
    <x v="2"/>
    <s v="simulans"/>
    <s v="Cure"/>
    <x v="3"/>
    <s v="DO"/>
    <s v="L"/>
    <n v="8"/>
    <s v="&lt;=0.1200"/>
    <s v="&lt;=0.5000"/>
    <s v=" &lt;=2.0000"/>
    <s v="&lt;=0.2500"/>
    <s v="&lt;=2.0000"/>
    <x v="1"/>
  </r>
  <r>
    <x v="2"/>
    <x v="2"/>
    <s v="simulans"/>
    <s v="Cure"/>
    <x v="3"/>
    <s v="DO"/>
    <s v="L"/>
    <n v="8"/>
    <s v="&lt;=0.1200"/>
    <s v="&lt;=0.5000"/>
    <s v=" &lt;=2.0000"/>
    <s v="&lt;=0.2500"/>
    <s v="&lt;=2.0000"/>
    <x v="1"/>
  </r>
  <r>
    <x v="2"/>
    <x v="2"/>
    <s v="simulans"/>
    <s v="NC"/>
    <x v="2"/>
    <s v="DO"/>
    <s v="R"/>
    <n v="31"/>
    <s v="&lt;=0.1200"/>
    <s v="&lt;=0.5000"/>
    <s v=" &lt;=2.0000"/>
    <s v="&lt;=0.2500"/>
    <s v="&lt;=2.0000"/>
    <x v="1"/>
  </r>
  <r>
    <x v="2"/>
    <x v="2"/>
    <s v="epidermidis"/>
    <s v="new"/>
    <x v="1"/>
    <s v="PF"/>
    <s v="L"/>
    <n v="40"/>
    <s v="&lt;=0.1200"/>
    <s v="&lt;=0.5000"/>
    <s v=" &lt;=2.0000"/>
    <s v="&lt;=0.2500"/>
    <s v="&lt;=2.0000"/>
    <x v="1"/>
  </r>
  <r>
    <x v="2"/>
    <x v="2"/>
    <s v="simulans"/>
    <s v="NC"/>
    <x v="0"/>
    <s v="PF"/>
    <s v="R"/>
    <n v="32.1"/>
    <s v="&lt;=0.1200"/>
    <s v="&lt;=0.5000"/>
    <s v=" &lt;=2.0000"/>
    <s v="&lt;=0.2500"/>
    <s v="&lt;=2.0000"/>
    <x v="1"/>
  </r>
  <r>
    <x v="2"/>
    <x v="2"/>
    <s v="simulans"/>
    <s v="NC"/>
    <x v="0"/>
    <s v="PF"/>
    <s v="R"/>
    <n v="32.200000000000003"/>
    <s v="&lt;=0.1200"/>
    <s v="&lt;=0.5000"/>
    <s v=" &lt;=2.0000"/>
    <s v="&lt;=0.2500"/>
    <s v="&lt;=2.0000"/>
    <x v="1"/>
  </r>
  <r>
    <x v="2"/>
    <x v="2"/>
    <s v="caprae"/>
    <s v="Cure"/>
    <x v="3"/>
    <s v="DO"/>
    <s v="L"/>
    <n v="9"/>
    <n v="1"/>
    <s v="&lt;=0.5000"/>
    <s v=" &lt;=2.0000"/>
    <s v="&lt;=0.2500"/>
    <s v="&lt;=2.0000"/>
    <x v="5"/>
  </r>
  <r>
    <x v="2"/>
    <x v="2"/>
    <s v="simulans"/>
    <s v="NC"/>
    <x v="1"/>
    <s v="PF"/>
    <s v="L"/>
    <n v="41"/>
    <s v="&lt;=0.1200"/>
    <s v="&lt;=0.5000"/>
    <s v=" &lt;=2.0000"/>
    <s v="&lt;=0.2500"/>
    <s v="&lt;=2.0000"/>
    <x v="1"/>
  </r>
  <r>
    <x v="2"/>
    <x v="0"/>
    <s v="simulans"/>
    <s v="Cure"/>
    <x v="3"/>
    <s v="DO"/>
    <s v="R"/>
    <n v="72"/>
    <s v="&lt;=0.1200"/>
    <s v="&lt;=0.5000"/>
    <s v=" &lt;=2.0000"/>
    <s v="&lt;=0.2500"/>
    <s v="&lt;=2.0000"/>
    <x v="1"/>
  </r>
  <r>
    <x v="2"/>
    <x v="0"/>
    <s v="Equorum"/>
    <s v="new"/>
    <x v="1"/>
    <s v="PF"/>
    <s v="R"/>
    <n v="73"/>
    <n v="0.5"/>
    <n v="2"/>
    <s v=" &lt;=2.0000"/>
    <s v=" &gt;4.0000"/>
    <s v="&lt;=2.0000"/>
    <x v="2"/>
  </r>
  <r>
    <x v="2"/>
    <x v="2"/>
    <s v="caprae"/>
    <s v="NC"/>
    <x v="2"/>
    <s v="DO"/>
    <s v="L"/>
    <n v="33"/>
    <n v="0.5"/>
    <s v="&lt;=0.5000"/>
    <s v=" &lt;=2.0000"/>
    <s v="&lt;=0.2500"/>
    <s v="&lt;=2.0000"/>
    <x v="6"/>
  </r>
  <r>
    <x v="2"/>
    <x v="2"/>
    <s v="caprae"/>
    <s v="NC"/>
    <x v="0"/>
    <s v="PF"/>
    <s v="L"/>
    <n v="34"/>
    <n v="0.5"/>
    <s v="&lt;=0.5000"/>
    <s v=" &lt;=2.0000"/>
    <s v="&lt;=0.2500"/>
    <s v="&lt;=2.0000"/>
    <x v="6"/>
  </r>
  <r>
    <x v="2"/>
    <x v="2"/>
    <s v="epidermidis"/>
    <s v="Cure"/>
    <x v="3"/>
    <s v="DO"/>
    <s v="L"/>
    <n v="10"/>
    <s v="&lt;=0.1200"/>
    <s v="&lt;=0.5000"/>
    <s v=" &lt;=2.0000"/>
    <s v="&lt;=0.2500"/>
    <s v="&lt;=2.0000"/>
    <x v="1"/>
  </r>
  <r>
    <x v="2"/>
    <x v="2"/>
    <s v="caprae"/>
    <s v="NC"/>
    <x v="2"/>
    <s v="DO"/>
    <s v="R"/>
    <n v="11"/>
    <s v="&lt;=0.1200"/>
    <n v="1"/>
    <s v=" &lt;=2.0000"/>
    <s v="&lt;=0.2500"/>
    <s v="&lt;=2.0000"/>
    <x v="2"/>
  </r>
  <r>
    <x v="2"/>
    <x v="2"/>
    <s v="simulans"/>
    <s v="new"/>
    <x v="1"/>
    <s v="PF"/>
    <s v="L"/>
    <n v="42"/>
    <s v="&lt;=0.1200"/>
    <s v="&lt;=0.5000"/>
    <s v=" &lt;=2.0000"/>
    <s v="&lt;=0.2500"/>
    <s v="&lt;=2.0000"/>
    <x v="1"/>
  </r>
  <r>
    <x v="2"/>
    <x v="2"/>
    <s v="caprae"/>
    <s v="NC"/>
    <x v="0"/>
    <s v="PF"/>
    <s v="R"/>
    <n v="35"/>
    <s v="&lt;=0.1200"/>
    <n v="4"/>
    <s v=" &lt;=2.0000"/>
    <s v="&lt;=0.2500"/>
    <s v="&lt;=2.0000"/>
    <x v="1"/>
  </r>
  <r>
    <x v="2"/>
    <x v="2"/>
    <s v="simulans"/>
    <s v="Cure"/>
    <x v="3"/>
    <s v="DO"/>
    <s v="L"/>
    <n v="12"/>
    <s v="&lt;=0.1200"/>
    <s v="&lt;=0.5000"/>
    <s v=" &lt;=2.0000"/>
    <s v="&lt;=0.2500"/>
    <s v="&lt;=2.0000"/>
    <x v="1"/>
  </r>
  <r>
    <x v="2"/>
    <x v="2"/>
    <s v="epidermidis"/>
    <s v="Cure"/>
    <x v="3"/>
    <s v="DO"/>
    <s v="R"/>
    <n v="13"/>
    <s v="&lt;=0.1200"/>
    <s v="&lt;=0.5000"/>
    <s v=" &lt;=2.0000"/>
    <s v="&lt;=0.2500"/>
    <s v="&lt;=2.0000"/>
    <x v="1"/>
  </r>
  <r>
    <x v="2"/>
    <x v="2"/>
    <s v="caprae"/>
    <s v="NC"/>
    <x v="2"/>
    <s v="DO"/>
    <s v="R"/>
    <n v="13"/>
    <s v="&lt;=0.1200"/>
    <s v="&lt;=0.5000"/>
    <s v=" &lt;=2.0000"/>
    <s v="&lt;=0.2500"/>
    <s v="&lt;=2.0000"/>
    <x v="1"/>
  </r>
  <r>
    <x v="2"/>
    <x v="2"/>
    <s v="caprae"/>
    <s v="new"/>
    <x v="1"/>
    <s v="PF"/>
    <s v="L"/>
    <n v="43"/>
    <n v="0.25"/>
    <s v="&lt;=0.5000"/>
    <s v=" &lt;=2.0000"/>
    <s v="&lt;=0.2500"/>
    <s v="&lt;=2.0000"/>
    <x v="4"/>
  </r>
  <r>
    <x v="2"/>
    <x v="2"/>
    <s v="caprae"/>
    <s v="NC"/>
    <x v="0"/>
    <s v="PF"/>
    <s v="R"/>
    <n v="36"/>
    <s v="&lt;=0.1200"/>
    <s v="&lt;=0.5000"/>
    <s v=" &lt;=2.0000"/>
    <s v="&lt;=0.2500"/>
    <s v="&lt;=2.0000"/>
    <x v="1"/>
  </r>
  <r>
    <x v="2"/>
    <x v="0"/>
    <s v="simulans"/>
    <s v="new"/>
    <x v="1"/>
    <s v="PF"/>
    <s v="L"/>
    <n v="58"/>
    <s v="&lt;=0.1200"/>
    <s v="&lt;=0.5000"/>
    <s v=" &lt;=2.0000"/>
    <s v="&lt;=0.2500"/>
    <s v="&lt;=2.0000"/>
    <x v="1"/>
  </r>
  <r>
    <x v="2"/>
    <x v="2"/>
    <s v="epidermidis"/>
    <s v="Cure"/>
    <x v="3"/>
    <s v="DO"/>
    <s v="R"/>
    <n v="37.200000000000003"/>
    <s v="&lt;=0.1200"/>
    <s v="&lt;=0.5000"/>
    <s v=" &lt;=2.0000"/>
    <s v="&lt;=0.2500"/>
    <s v="&lt;=2.0000"/>
    <x v="1"/>
  </r>
  <r>
    <x v="2"/>
    <x v="2"/>
    <s v="caprae"/>
    <s v="NC"/>
    <x v="2"/>
    <s v="DO"/>
    <s v="R"/>
    <n v="37.1"/>
    <s v="&lt;=0.1200"/>
    <s v="&lt;=0.5000"/>
    <s v=" &lt;=2.0000"/>
    <s v="&lt;=0.2500"/>
    <s v="&lt;=2.0000"/>
    <x v="1"/>
  </r>
  <r>
    <x v="2"/>
    <x v="2"/>
    <s v="caprae"/>
    <s v="NC"/>
    <x v="0"/>
    <s v="PF"/>
    <s v="R"/>
    <n v="38"/>
    <s v="&lt;=0.1200"/>
    <s v="&lt;=0.5000"/>
    <s v=" &lt;=2.0000"/>
    <s v="&lt;=0.2500"/>
    <s v="&lt;=2.0000"/>
    <x v="1"/>
  </r>
  <r>
    <x v="2"/>
    <x v="0"/>
    <s v="simulans"/>
    <s v="NC"/>
    <x v="2"/>
    <s v="DO"/>
    <s v="L"/>
    <n v="14"/>
    <s v="&lt;=0.1200"/>
    <s v="&lt;=0.5000"/>
    <s v=" &lt;=2.0000"/>
    <s v="&lt;=0.2500"/>
    <s v="&lt;=2.0000"/>
    <x v="1"/>
  </r>
  <r>
    <x v="2"/>
    <x v="0"/>
    <s v="simulans"/>
    <s v="NC"/>
    <x v="0"/>
    <s v="PF"/>
    <s v="L"/>
    <n v="39"/>
    <s v="&lt;=0.1200"/>
    <s v="&lt;=0.5000"/>
    <s v=" &lt;=2.0000"/>
    <s v="&lt;=0.2500"/>
    <s v="&lt;=2.0000"/>
    <x v="1"/>
  </r>
  <r>
    <x v="2"/>
    <x v="1"/>
    <s v="caprae"/>
    <s v="new"/>
    <x v="1"/>
    <s v="PF"/>
    <s v="L"/>
    <n v="59"/>
    <s v="&lt;=0.1200"/>
    <s v="&lt;=0.5000"/>
    <s v=" &lt;=2.0000"/>
    <s v="&lt;=0.2500"/>
    <s v="&lt;=2.0000"/>
    <x v="1"/>
  </r>
  <r>
    <x v="2"/>
    <x v="0"/>
    <s v="caprae"/>
    <s v="new"/>
    <x v="1"/>
    <s v="PF"/>
    <s v="L"/>
    <n v="40"/>
    <s v="&lt;=0.1200"/>
    <s v="&lt;=0.5000"/>
    <s v=" &lt;=2.0000"/>
    <s v="&lt;=0.2500"/>
    <s v="&lt;=2.0000"/>
    <x v="1"/>
  </r>
  <r>
    <x v="2"/>
    <x v="0"/>
    <s v="Equorum"/>
    <s v="new"/>
    <x v="1"/>
    <s v="PF"/>
    <s v="R"/>
    <n v="53"/>
    <s v="&lt;=0.1200"/>
    <n v="2"/>
    <s v=" &lt;=2.0000"/>
    <s v="&lt;=0.2500"/>
    <s v="&lt;=2.0000"/>
    <x v="1"/>
  </r>
  <r>
    <x v="2"/>
    <x v="1"/>
    <s v="epidermidis"/>
    <s v="NC"/>
    <x v="2"/>
    <s v="DO"/>
    <s v="L"/>
    <n v="42"/>
    <s v="&lt;=0.1200"/>
    <s v="&lt;=0.5000"/>
    <s v=" &lt;=2.0000"/>
    <s v="&lt;=0.2500"/>
    <s v="&lt;=2.0000"/>
    <x v="1"/>
  </r>
  <r>
    <x v="2"/>
    <x v="1"/>
    <s v="epidermidis"/>
    <s v="NC"/>
    <x v="0"/>
    <s v="PF"/>
    <s v="L"/>
    <n v="43"/>
    <s v="&lt;=0.1200"/>
    <s v="&lt;=0.5000"/>
    <s v=" &lt;=2.0000"/>
    <s v="&lt;=0.2500"/>
    <s v="&lt;=2.0000"/>
    <x v="1"/>
  </r>
  <r>
    <x v="2"/>
    <x v="1"/>
    <s v="caprae"/>
    <s v="Cure"/>
    <x v="3"/>
    <s v="DO"/>
    <s v="L"/>
    <n v="15"/>
    <s v="&lt;=0.1200"/>
    <s v="&lt;=0.5000"/>
    <s v=" &lt;=2.0000"/>
    <s v="&lt;=0.2500"/>
    <s v="&lt;=2.0000"/>
    <x v="1"/>
  </r>
  <r>
    <x v="2"/>
    <x v="1"/>
    <s v="epidermidis"/>
    <s v="new"/>
    <x v="1"/>
    <s v="PF"/>
    <s v="L"/>
    <n v="44"/>
    <s v="&lt;=0.1200"/>
    <s v="&lt;=0.5000"/>
    <s v=" &lt;=2.0000"/>
    <s v="&lt;=0.2500"/>
    <s v="&lt;=2.0000"/>
    <x v="1"/>
  </r>
  <r>
    <x v="2"/>
    <x v="1"/>
    <s v="caprae"/>
    <s v="new"/>
    <x v="1"/>
    <s v="PF"/>
    <s v="R"/>
    <n v="44"/>
    <s v="&lt;=0.1200"/>
    <s v="&lt;=0.5000"/>
    <s v=" &lt;=2.0000"/>
    <n v="1"/>
    <s v="&lt;=2.0000"/>
    <x v="1"/>
  </r>
  <r>
    <x v="2"/>
    <x v="1"/>
    <s v="simulans"/>
    <s v="new"/>
    <x v="1"/>
    <s v="PF"/>
    <s v="R"/>
    <n v="60"/>
    <s v="&lt;=0.1200"/>
    <n v="1"/>
    <s v=" &lt;=2.0000"/>
    <s v="&lt;=0.2500"/>
    <s v="&lt;=2.0000"/>
    <x v="1"/>
  </r>
  <r>
    <x v="2"/>
    <x v="0"/>
    <s v="caprae"/>
    <s v="new"/>
    <x v="1"/>
    <s v="PF"/>
    <s v="L"/>
    <n v="61"/>
    <n v="2"/>
    <s v="&lt;=0.5000"/>
    <s v=" &lt;=2.0000"/>
    <n v="0.5"/>
    <s v="&lt;=2.0000"/>
    <x v="7"/>
  </r>
  <r>
    <x v="2"/>
    <x v="2"/>
    <s v="epidermidis"/>
    <s v="NC"/>
    <x v="2"/>
    <s v="DO"/>
    <s v="L"/>
    <n v="16"/>
    <s v="&lt;=0.1200"/>
    <s v="&lt;=0.5000"/>
    <s v=" &lt;=2.0000"/>
    <s v="&lt;=0.2500"/>
    <s v="&lt;=2.0000"/>
    <x v="1"/>
  </r>
  <r>
    <x v="2"/>
    <x v="2"/>
    <s v="epidermidis"/>
    <s v="new"/>
    <x v="1"/>
    <s v="PF"/>
    <s v="R"/>
    <n v="47"/>
    <s v="&lt;=0.1200"/>
    <s v="&lt;=0.5000"/>
    <s v=" &lt;=2.0000"/>
    <s v="&lt;=0.2500"/>
    <s v="&lt;=2.0000"/>
    <x v="1"/>
  </r>
  <r>
    <x v="2"/>
    <x v="2"/>
    <s v="epidermidis"/>
    <s v="NC"/>
    <x v="0"/>
    <s v="PF"/>
    <s v="L"/>
    <n v="46"/>
    <s v="&lt;=0.1200"/>
    <s v="&lt;=0.5000"/>
    <s v=" &lt;=2.0000"/>
    <s v="&lt;=0.2500"/>
    <s v="&lt;=2.0000"/>
    <x v="1"/>
  </r>
  <r>
    <x v="2"/>
    <x v="2"/>
    <s v="caprae"/>
    <s v="Cure"/>
    <x v="3"/>
    <s v="DO"/>
    <s v="L"/>
    <n v="17"/>
    <s v="&lt;=0.1200"/>
    <s v="&lt;=0.5000"/>
    <s v=" &lt;=2.0000"/>
    <s v="&lt;=0.2500"/>
    <s v="&lt;=2.0000"/>
    <x v="1"/>
  </r>
  <r>
    <x v="2"/>
    <x v="2"/>
    <s v="simulans"/>
    <s v="new"/>
    <x v="1"/>
    <s v="PF"/>
    <s v="L"/>
    <n v="45"/>
    <s v="&lt;=0.1200"/>
    <s v="&lt;=0.5000"/>
    <s v=" &lt;=2.0000"/>
    <s v="&lt;=0.2500"/>
    <s v="&lt;=2.0000"/>
    <x v="1"/>
  </r>
  <r>
    <x v="2"/>
    <x v="2"/>
    <s v="caprae"/>
    <s v="new"/>
    <x v="0"/>
    <s v="PF"/>
    <s v="R"/>
    <n v="48"/>
    <s v="&lt;=0.1200"/>
    <s v="&lt;=0.5000"/>
    <s v=" &lt;=2.0000"/>
    <s v="&lt;=0.2500"/>
    <s v="&lt;=2.0000"/>
    <x v="1"/>
  </r>
  <r>
    <x v="2"/>
    <x v="2"/>
    <s v="caprae"/>
    <s v="NC"/>
    <x v="2"/>
    <s v="DO"/>
    <s v="R"/>
    <n v="18"/>
    <s v="&lt;=0.1200"/>
    <s v="&lt;=0.5000"/>
    <s v=" &lt;=2.0000"/>
    <s v="&lt;=0.2500"/>
    <s v="&lt;=2.0000"/>
    <x v="1"/>
  </r>
  <r>
    <x v="2"/>
    <x v="2"/>
    <s v="caprae"/>
    <s v="NC"/>
    <x v="0"/>
    <s v="PF"/>
    <s v="R"/>
    <n v="49"/>
    <s v="&lt;=0.1200"/>
    <s v="&lt;=0.5000"/>
    <s v=" &lt;=2.0000"/>
    <s v="&lt;=0.2500"/>
    <s v="&lt;=2.0000"/>
    <x v="1"/>
  </r>
  <r>
    <x v="2"/>
    <x v="2"/>
    <s v="caprae"/>
    <s v="NC"/>
    <x v="2"/>
    <s v="DO"/>
    <s v="L"/>
    <n v="50"/>
    <s v="&lt;=0.1200"/>
    <s v="&lt;=0.5000"/>
    <s v=" &lt;=2.0000"/>
    <s v="&lt;=0.2500"/>
    <s v="&lt;=2.0000"/>
    <x v="1"/>
  </r>
  <r>
    <x v="2"/>
    <x v="2"/>
    <s v="caprae"/>
    <s v="new"/>
    <x v="1"/>
    <s v="PF"/>
    <s v="R"/>
    <n v="52.1"/>
    <s v="&lt;=0.1200"/>
    <n v="1"/>
    <s v=" &lt;=2.0000"/>
    <s v=" &gt;4.0000"/>
    <s v="&lt;=2.0000"/>
    <x v="1"/>
  </r>
  <r>
    <x v="2"/>
    <x v="2"/>
    <s v="cohnii"/>
    <s v="new"/>
    <x v="1"/>
    <s v="PF"/>
    <s v="R"/>
    <n v="52.2"/>
    <s v="&lt;=0.1200"/>
    <n v="1"/>
    <s v=" &lt;=2.0000"/>
    <s v=" &gt;4.0000"/>
    <s v="&lt;=2.0000"/>
    <x v="1"/>
  </r>
  <r>
    <x v="2"/>
    <x v="2"/>
    <s v="caprae"/>
    <s v="NC"/>
    <x v="0"/>
    <s v="PF"/>
    <s v="L"/>
    <n v="51"/>
    <s v="&lt;=0.1200"/>
    <s v="&lt;=0.5000"/>
    <s v=" &lt;=2.0000"/>
    <s v="&lt;=0.2500"/>
    <s v="&lt;=2.0000"/>
    <x v="1"/>
  </r>
  <r>
    <x v="2"/>
    <x v="0"/>
    <s v="Hyicus"/>
    <s v="NC"/>
    <x v="2"/>
    <s v="DO"/>
    <s v="R"/>
    <n v="19"/>
    <s v="&lt;=0.1200"/>
    <n v="1"/>
    <s v=" &lt;=2.0000"/>
    <s v="&lt;=0.2500"/>
    <s v="&lt;=2.0000"/>
    <x v="1"/>
  </r>
  <r>
    <x v="2"/>
    <x v="0"/>
    <s v="Hyicus"/>
    <s v="NC"/>
    <x v="0"/>
    <s v="PF"/>
    <s v="R"/>
    <n v="46"/>
    <s v="&lt;=0.1200"/>
    <n v="1"/>
    <s v=" &lt;=2.0000"/>
    <s v="&lt;=0.2500"/>
    <s v="&lt;=2.0000"/>
    <x v="1"/>
  </r>
  <r>
    <x v="2"/>
    <x v="0"/>
    <s v="caprae"/>
    <s v="new"/>
    <x v="1"/>
    <s v="PF"/>
    <s v="L"/>
    <n v="62"/>
    <s v="&lt;=0.1200"/>
    <s v="&lt;=0.5000"/>
    <s v=" &lt;=2.0000"/>
    <s v="&lt;=0.2500"/>
    <s v="&lt;=2.0000"/>
    <x v="1"/>
  </r>
  <r>
    <x v="2"/>
    <x v="1"/>
    <s v="Equorum"/>
    <s v="new"/>
    <x v="1"/>
    <s v="PF"/>
    <s v="R"/>
    <n v="54"/>
    <s v="&lt;=0.1200"/>
    <n v="2"/>
    <s v=" &lt;=2.0000"/>
    <n v="4"/>
    <s v="&lt;=2.0000"/>
    <x v="1"/>
  </r>
  <r>
    <x v="2"/>
    <x v="2"/>
    <s v="caprae"/>
    <s v="Cure"/>
    <x v="3"/>
    <s v="DO"/>
    <s v="L"/>
    <n v="55.1"/>
    <n v="0.25"/>
    <s v="&lt;=0.5000"/>
    <s v=" &lt;=2.0000"/>
    <n v="0.5"/>
    <s v="&lt;=2.0000"/>
    <x v="2"/>
  </r>
  <r>
    <x v="2"/>
    <x v="2"/>
    <s v="caprae"/>
    <s v="Cure"/>
    <x v="3"/>
    <s v="DO"/>
    <s v="L"/>
    <n v="55.2"/>
    <n v="0.25"/>
    <s v="&lt;=0.5000"/>
    <s v=" &lt;=2.0000"/>
    <n v="0.5"/>
    <s v="&lt;=2.0000"/>
    <x v="2"/>
  </r>
  <r>
    <x v="2"/>
    <x v="2"/>
    <s v="epidermidis"/>
    <s v="new"/>
    <x v="1"/>
    <s v="PF"/>
    <s v="L"/>
    <n v="56"/>
    <s v="&lt;=0.1200"/>
    <s v="&lt;=0.5000"/>
    <s v=" &lt;=2.0000"/>
    <s v="&lt;=0.2500"/>
    <s v="&lt;=2.0000"/>
    <x v="1"/>
  </r>
  <r>
    <x v="2"/>
    <x v="2"/>
    <s v="caprae"/>
    <s v="new"/>
    <x v="1"/>
    <s v="PF"/>
    <s v="R"/>
    <n v="63"/>
    <n v="0.25"/>
    <s v="&lt;=0.5000"/>
    <s v=" &lt;=2.0000"/>
    <n v="0.5"/>
    <s v="&lt;=2.0000"/>
    <x v="6"/>
  </r>
  <r>
    <x v="2"/>
    <x v="1"/>
    <s v="epidermidis"/>
    <s v="new"/>
    <x v="1"/>
    <s v="PF"/>
    <s v="L"/>
    <n v="57"/>
    <s v="&lt;=0.1200"/>
    <s v="&lt;=0.5000"/>
    <s v=" &lt;=2.0000"/>
    <s v="&lt;=0.2500"/>
    <s v="&lt;=2.0000"/>
    <x v="1"/>
  </r>
  <r>
    <x v="2"/>
    <x v="1"/>
    <s v="Equorum"/>
    <s v="new"/>
    <x v="1"/>
    <s v="PF"/>
    <s v="R"/>
    <n v="58"/>
    <s v="&lt;=0.1200"/>
    <s v="&lt;=0.5000"/>
    <s v=" &lt;=2.0000"/>
    <s v=" &gt;4.0000"/>
    <s v="&lt;=2.0000"/>
    <x v="1"/>
  </r>
  <r>
    <x v="2"/>
    <x v="2"/>
    <s v="chromogenes"/>
    <s v="NC"/>
    <x v="2"/>
    <s v="DO"/>
    <s v="R"/>
    <n v="20"/>
    <s v="&lt;=0.1200"/>
    <s v="&lt;=0.5000"/>
    <s v=" &lt;=2.0000"/>
    <s v=" &gt;4.0000"/>
    <s v="&lt;=2.0000"/>
    <x v="1"/>
  </r>
  <r>
    <x v="2"/>
    <x v="2"/>
    <s v="chromogenes"/>
    <s v="NC"/>
    <x v="0"/>
    <s v="PF"/>
    <s v="R"/>
    <n v="47"/>
    <s v="&lt;=0.1200"/>
    <s v="&lt;=0.5000"/>
    <s v=" &lt;=2.0000"/>
    <s v=" &gt;4.0000"/>
    <s v="&lt;=2.0000"/>
    <x v="1"/>
  </r>
  <r>
    <x v="2"/>
    <x v="2"/>
    <s v="caprae"/>
    <s v="new"/>
    <x v="1"/>
    <s v="PF"/>
    <s v="L"/>
    <n v="60"/>
    <n v="0.5"/>
    <n v="2"/>
    <s v=" &lt;=2.0000"/>
    <n v="0.5"/>
    <s v="&lt;=2.0000"/>
    <x v="2"/>
  </r>
  <r>
    <x v="2"/>
    <x v="2"/>
    <s v="caprae"/>
    <s v="NC"/>
    <x v="2"/>
    <s v="DO"/>
    <s v="L"/>
    <n v="21"/>
    <s v="&lt;=0.1200"/>
    <s v="&lt;=0.5000"/>
    <s v=" &lt;=2.0000"/>
    <s v="&lt;=0.2500"/>
    <s v="&lt;=2.0000"/>
    <x v="1"/>
  </r>
  <r>
    <x v="2"/>
    <x v="2"/>
    <s v="caprae"/>
    <s v="NC"/>
    <x v="0"/>
    <s v="PF"/>
    <s v="L"/>
    <n v="48"/>
    <s v="&lt;=0.1200"/>
    <s v="&lt;=0.5000"/>
    <s v=" &lt;=2.0000"/>
    <s v="&lt;=0.2500"/>
    <s v="&lt;=2.0000"/>
    <x v="1"/>
  </r>
  <r>
    <x v="3"/>
    <x v="3"/>
    <m/>
    <m/>
    <x v="4"/>
    <m/>
    <m/>
    <m/>
    <m/>
    <m/>
    <m/>
    <m/>
    <m/>
    <x v="8"/>
  </r>
  <r>
    <x v="3"/>
    <x v="3"/>
    <m/>
    <m/>
    <x v="4"/>
    <m/>
    <m/>
    <m/>
    <m/>
    <m/>
    <m/>
    <m/>
    <m/>
    <x v="8"/>
  </r>
</pivotCacheRecords>
</file>

<file path=xl/pivotCache/pivotCacheRecords3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9">
  <r>
    <x v="0"/>
    <x v="0"/>
    <s v="epidermidis"/>
    <s v="NC"/>
    <s v="PF"/>
    <s v="PF"/>
    <s v="L"/>
    <n v="47"/>
    <n v="0.25"/>
    <s v="&lt;=0.5000"/>
    <s v=" &lt;=2.0000"/>
    <s v="&lt;=0.2500"/>
    <x v="0"/>
  </r>
  <r>
    <x v="1"/>
    <x v="0"/>
    <s v="simulans"/>
    <s v="new"/>
    <s v="New"/>
    <s v="PF"/>
    <s v="L"/>
    <n v="64"/>
    <s v="&lt;=0.1200"/>
    <n v="1"/>
    <s v=" &lt;=2.0000"/>
    <s v="&lt;=0.2500"/>
    <x v="0"/>
  </r>
  <r>
    <x v="1"/>
    <x v="1"/>
    <s v="caprae"/>
    <s v="new"/>
    <s v="New"/>
    <s v="PF"/>
    <s v="L"/>
    <n v="61.1"/>
    <s v="&lt;=0.1200"/>
    <s v="&lt;=0.5000"/>
    <s v=" &lt;=2.0000"/>
    <s v="&lt;=0.2500"/>
    <x v="0"/>
  </r>
  <r>
    <x v="1"/>
    <x v="1"/>
    <s v="auricularis"/>
    <s v="new"/>
    <s v="New"/>
    <s v="PF"/>
    <s v="L"/>
    <n v="61.2"/>
    <s v="&lt;=0.1200"/>
    <s v="&lt;=0.5000"/>
    <s v=" &lt;=2.0000"/>
    <s v="&lt;=0.2500"/>
    <x v="0"/>
  </r>
  <r>
    <x v="1"/>
    <x v="1"/>
    <s v="rostri"/>
    <s v="new"/>
    <s v="New"/>
    <s v="PF"/>
    <s v="R"/>
    <n v="63"/>
    <s v="&lt;=0.1200"/>
    <s v="&lt;=0.5000"/>
    <s v=" &lt;=2.0000"/>
    <n v="1"/>
    <x v="0"/>
  </r>
  <r>
    <x v="1"/>
    <x v="2"/>
    <s v="chromogenes"/>
    <s v="new"/>
    <s v="New"/>
    <s v="PF"/>
    <s v="L"/>
    <n v="64.099999999999994"/>
    <n v="0.5"/>
    <s v="&lt;=0.5000"/>
    <s v=" &lt;=2.0000"/>
    <n v="0.5"/>
    <x v="0"/>
  </r>
  <r>
    <x v="1"/>
    <x v="2"/>
    <s v="auricularis"/>
    <s v="new"/>
    <s v="New"/>
    <s v="PF"/>
    <s v="L"/>
    <n v="64.2"/>
    <n v="0.5"/>
    <s v="&lt;=0.5000"/>
    <s v=" &lt;=2.0000"/>
    <n v="0.5"/>
    <x v="0"/>
  </r>
  <r>
    <x v="1"/>
    <x v="2"/>
    <s v="simulans"/>
    <s v="new"/>
    <s v="New"/>
    <s v="PF"/>
    <s v="L"/>
    <n v="65"/>
    <s v="&lt;=0.1200"/>
    <n v="1"/>
    <s v=" &lt;=2.0000"/>
    <s v="&lt;=0.2500"/>
    <x v="0"/>
  </r>
  <r>
    <x v="1"/>
    <x v="0"/>
    <s v="simulans"/>
    <s v="new"/>
    <s v="New"/>
    <s v="PF"/>
    <s v="L"/>
    <n v="66"/>
    <s v="&lt;=0.1200"/>
    <n v="1"/>
    <s v=" &lt;=2.0000"/>
    <s v="&lt;=0.2500"/>
    <x v="0"/>
  </r>
  <r>
    <x v="1"/>
    <x v="0"/>
    <s v="Lugdenensis"/>
    <s v="new"/>
    <s v="New"/>
    <s v="PF"/>
    <s v="L"/>
    <n v="66"/>
    <s v="&lt;=0.1200"/>
    <s v="&lt;=0.5000"/>
    <s v=" &lt;=2.0000"/>
    <s v="&lt;=0.2500"/>
    <x v="0"/>
  </r>
  <r>
    <x v="1"/>
    <x v="0"/>
    <s v="caprae"/>
    <s v="new"/>
    <s v="New"/>
    <s v="PF"/>
    <s v="L"/>
    <n v="67"/>
    <s v="&lt;=0.1200"/>
    <n v="1"/>
    <s v=" &lt;=2.0000"/>
    <s v="&lt;=0.2500"/>
    <x v="0"/>
  </r>
  <r>
    <x v="1"/>
    <x v="0"/>
    <s v="caprae"/>
    <s v="new"/>
    <s v="New"/>
    <s v="PF"/>
    <s v="R"/>
    <n v="68.099999999999994"/>
    <s v="&lt;=0.1200"/>
    <n v="1"/>
    <s v=" &lt;=2.0000"/>
    <s v="&lt;=0.2500"/>
    <x v="0"/>
  </r>
  <r>
    <x v="1"/>
    <x v="0"/>
    <s v="auricularis"/>
    <s v="new"/>
    <s v="New"/>
    <s v="PF"/>
    <s v="R"/>
    <n v="68.2"/>
    <s v="&lt;=0.1200"/>
    <n v="1"/>
    <s v=" &lt;=2.0000"/>
    <s v="&lt;=0.2500"/>
    <x v="0"/>
  </r>
  <r>
    <x v="1"/>
    <x v="1"/>
    <s v="caprae"/>
    <s v="NC"/>
    <s v="DO"/>
    <s v="DO"/>
    <s v="L"/>
    <n v="22"/>
    <s v="&lt;=0.1200"/>
    <s v="&lt;=0.5000"/>
    <s v=" &lt;=2.0000"/>
    <s v="&lt;=0.2500"/>
    <x v="0"/>
  </r>
  <r>
    <x v="1"/>
    <x v="1"/>
    <s v="caprae"/>
    <s v="NC"/>
    <s v="PF"/>
    <s v="PF"/>
    <s v="L"/>
    <n v="69"/>
    <s v="&lt;=0.1200"/>
    <s v="&lt;=0.5000"/>
    <s v=" &lt;=2.0000"/>
    <s v="&lt;=0.2500"/>
    <x v="0"/>
  </r>
  <r>
    <x v="1"/>
    <x v="0"/>
    <s v="Equorum"/>
    <s v="Cure"/>
    <s v="Cure"/>
    <s v="DO"/>
    <s v="L"/>
    <n v="23"/>
    <s v="&lt;=0.1200"/>
    <s v="&lt;=0.5000"/>
    <s v=" &lt;=2.0000"/>
    <s v=" &gt;4.0000"/>
    <x v="0"/>
  </r>
  <r>
    <x v="1"/>
    <x v="0"/>
    <s v="Lugdenensis"/>
    <s v="new"/>
    <s v="New"/>
    <s v="PF"/>
    <s v="L"/>
    <n v="49"/>
    <s v="&lt;=0.1200"/>
    <s v="&lt;=0.5000"/>
    <s v=" &lt;=2.0000"/>
    <s v="&lt;=0.2500"/>
    <x v="0"/>
  </r>
  <r>
    <x v="1"/>
    <x v="0"/>
    <s v="simulans"/>
    <s v="new"/>
    <s v="New"/>
    <s v="PF"/>
    <s v="R"/>
    <n v="71"/>
    <s v="&lt;=0.1200"/>
    <s v="&lt;=0.5000"/>
    <s v=" &lt;=2.0000"/>
    <s v="&lt;=0.2500"/>
    <x v="0"/>
  </r>
  <r>
    <x v="1"/>
    <x v="1"/>
    <s v="caprae"/>
    <s v="new"/>
    <s v="New"/>
    <s v="PF"/>
    <s v="R"/>
    <n v="67"/>
    <s v="&lt;=0.1200"/>
    <s v="&lt;=0.5000"/>
    <s v=" &lt;=2.0000"/>
    <s v="&lt;=0.2500"/>
    <x v="0"/>
  </r>
  <r>
    <x v="1"/>
    <x v="1"/>
    <s v="simulans"/>
    <s v="new"/>
    <s v="New"/>
    <s v="PF"/>
    <s v="R"/>
    <n v="73"/>
    <s v="&lt;=0.1200"/>
    <s v="&lt;=0.5000"/>
    <s v=" &lt;=2.0000"/>
    <s v="&lt;=0.2500"/>
    <x v="0"/>
  </r>
  <r>
    <x v="1"/>
    <x v="2"/>
    <s v="caprae"/>
    <s v="new"/>
    <s v="New"/>
    <s v="PF"/>
    <s v="R"/>
    <n v="74"/>
    <s v="&lt;=0.1200"/>
    <s v="&lt;=0.5000"/>
    <s v=" &lt;=2.0000"/>
    <s v="&lt;=0.2500"/>
    <x v="0"/>
  </r>
  <r>
    <x v="1"/>
    <x v="2"/>
    <s v="xylosus"/>
    <s v="new"/>
    <s v="New"/>
    <s v="PF"/>
    <s v="L"/>
    <n v="75"/>
    <s v="&lt;=0.1200"/>
    <s v="&lt;=0.5000"/>
    <s v=" &lt;=2.0000"/>
    <s v=" &gt;4.0000"/>
    <x v="0"/>
  </r>
  <r>
    <x v="1"/>
    <x v="2"/>
    <s v="ureilyticus"/>
    <s v="new"/>
    <s v="New"/>
    <s v="PF"/>
    <s v="R"/>
    <n v="76"/>
    <s v="&lt;=0.1200"/>
    <n v="2"/>
    <s v=" &lt;=2.0000"/>
    <s v="&lt;=0.2500"/>
    <x v="0"/>
  </r>
  <r>
    <x v="1"/>
    <x v="1"/>
    <s v="hominis"/>
    <s v="new"/>
    <s v="New"/>
    <s v="PF"/>
    <s v="L"/>
    <n v="77"/>
    <n v="0.5"/>
    <n v="1"/>
    <s v=" &lt;=2.0000"/>
    <s v="&lt;=0.2500"/>
    <x v="0"/>
  </r>
  <r>
    <x v="1"/>
    <x v="1"/>
    <s v="warneri"/>
    <s v="new"/>
    <s v="New"/>
    <s v="PF"/>
    <s v="R"/>
    <n v="78"/>
    <s v="&lt;=0.1200"/>
    <s v="&lt;=0.5000"/>
    <s v=" &lt;=2.0000"/>
    <s v="&lt;=0.2500"/>
    <x v="0"/>
  </r>
  <r>
    <x v="1"/>
    <x v="0"/>
    <s v="Lugdenensis"/>
    <s v="Cure"/>
    <s v="Cure"/>
    <s v="DO"/>
    <s v="L"/>
    <n v="24"/>
    <s v="&lt;=0.1200"/>
    <s v="&lt;=0.5000"/>
    <s v=" &lt;=2.0000"/>
    <s v="&lt;=0.2500"/>
    <x v="0"/>
  </r>
  <r>
    <x v="1"/>
    <x v="0"/>
    <s v="epidermidis"/>
    <s v="new"/>
    <s v="New"/>
    <s v="PF"/>
    <s v="L"/>
    <n v="79"/>
    <s v="&lt;=0.1200"/>
    <s v="&lt;=0.5000"/>
    <s v=" &lt;=2.0000"/>
    <s v="&lt;=0.2500"/>
    <x v="0"/>
  </r>
  <r>
    <x v="1"/>
    <x v="0"/>
    <s v="caprae"/>
    <s v="new"/>
    <s v="New"/>
    <s v="PF"/>
    <s v="R"/>
    <n v="80.099999999999994"/>
    <s v="&lt;=0.1200"/>
    <s v="&lt;=0.5000"/>
    <s v=" &lt;=2.0000"/>
    <s v="&lt;=0.2500"/>
    <x v="0"/>
  </r>
  <r>
    <x v="1"/>
    <x v="0"/>
    <s v="chromogenes"/>
    <s v="new"/>
    <s v="New"/>
    <s v="PF"/>
    <s v="R"/>
    <n v="80.2"/>
    <s v="&lt;=0.1200"/>
    <s v="&lt;=0.5000"/>
    <s v=" &lt;=2.0000"/>
    <s v="&lt;=0.2500"/>
    <x v="0"/>
  </r>
  <r>
    <x v="1"/>
    <x v="0"/>
    <s v="epidermidis"/>
    <s v="Cure"/>
    <s v="Cure"/>
    <s v="DO"/>
    <s v="R"/>
    <n v="25"/>
    <s v="&lt;=0.1200"/>
    <n v="1"/>
    <s v=" &lt;=2.0000"/>
    <s v="&lt;=0.2500"/>
    <x v="0"/>
  </r>
  <r>
    <x v="1"/>
    <x v="0"/>
    <s v="simulans"/>
    <s v="new"/>
    <s v="New"/>
    <s v="PF"/>
    <s v="R"/>
    <n v="50"/>
    <s v="&lt;=0.1200"/>
    <n v="1"/>
    <s v=" &lt;=2.0000"/>
    <s v="&lt;=0.2500"/>
    <x v="0"/>
  </r>
  <r>
    <x v="1"/>
    <x v="0"/>
    <s v="chromogenes"/>
    <s v="new"/>
    <s v="New"/>
    <s v="PF"/>
    <s v="R"/>
    <n v="81"/>
    <s v="&lt;=0.1200"/>
    <n v="1"/>
    <s v=" &lt;=2.0000"/>
    <s v="&lt;=0.2500"/>
    <x v="0"/>
  </r>
  <r>
    <x v="1"/>
    <x v="1"/>
    <s v="simulans"/>
    <s v="NC"/>
    <s v="DO"/>
    <s v="DO"/>
    <s v="L"/>
    <n v="26"/>
    <s v="&lt;=0.1200"/>
    <s v="&lt;=0.5000"/>
    <s v=" &lt;=2.0000"/>
    <s v="&lt;=0.2500"/>
    <x v="0"/>
  </r>
  <r>
    <x v="1"/>
    <x v="1"/>
    <s v="simulans"/>
    <s v="NC"/>
    <s v="DO"/>
    <s v="DO"/>
    <s v="R"/>
    <n v="27"/>
    <s v="&lt;=0.1200"/>
    <s v="&lt;=0.5000"/>
    <s v=" &lt;=2.0000"/>
    <s v="&lt;=0.2500"/>
    <x v="0"/>
  </r>
  <r>
    <x v="1"/>
    <x v="1"/>
    <s v="simulans"/>
    <s v="NC"/>
    <s v="PF"/>
    <s v="PF"/>
    <s v="L"/>
    <n v="51"/>
    <s v="&lt;=0.1200"/>
    <s v="&lt;=0.5000"/>
    <s v=" &lt;=2.0000"/>
    <s v="&lt;=0.2500"/>
    <x v="0"/>
  </r>
  <r>
    <x v="1"/>
    <x v="1"/>
    <s v="simulans"/>
    <s v="NC"/>
    <s v="PF"/>
    <s v="PF"/>
    <s v="R"/>
    <n v="82"/>
    <s v="&lt;=0.1200"/>
    <n v="1"/>
    <s v=" &lt;=2.0000"/>
    <s v="&lt;=0.2500"/>
    <x v="0"/>
  </r>
  <r>
    <x v="1"/>
    <x v="2"/>
    <s v="simulans"/>
    <s v="NC"/>
    <s v="Cure"/>
    <s v="DO"/>
    <s v="L"/>
    <n v="28"/>
    <s v="&lt;=0.1200"/>
    <n v="1"/>
    <s v=" &lt;=2.0000"/>
    <s v="&lt;=0.2500"/>
    <x v="0"/>
  </r>
  <r>
    <x v="1"/>
    <x v="2"/>
    <s v="Lugdenensis"/>
    <s v="NC"/>
    <s v="DO"/>
    <s v="DO"/>
    <s v="R"/>
    <n v="29"/>
    <s v="&lt;=0.1200"/>
    <n v="1"/>
    <s v=" &lt;=2.0000"/>
    <s v="&lt;=0.2500"/>
    <x v="0"/>
  </r>
  <r>
    <x v="1"/>
    <x v="2"/>
    <s v="Lugdenensis"/>
    <s v="NC"/>
    <s v="New"/>
    <s v="PF"/>
    <s v="L"/>
    <n v="83"/>
    <s v="&lt;=0.1200"/>
    <n v="1"/>
    <s v=" &lt;=2.0000"/>
    <s v="&lt;=0.2500"/>
    <x v="0"/>
  </r>
  <r>
    <x v="1"/>
    <x v="2"/>
    <s v="Lugdenensis"/>
    <s v="NC"/>
    <s v="PF"/>
    <s v="PF"/>
    <s v="R"/>
    <n v="84"/>
    <s v="&lt;=0.1200"/>
    <n v="1"/>
    <s v=" &lt;=2.0000"/>
    <s v="&lt;=0.2500"/>
    <x v="0"/>
  </r>
  <r>
    <x v="1"/>
    <x v="1"/>
    <s v="petrasi"/>
    <s v="new"/>
    <s v="New"/>
    <s v="PF"/>
    <s v="L"/>
    <n v="68"/>
    <s v="&lt;=0.1200"/>
    <n v="1"/>
    <s v=" &lt;=2.0000"/>
    <s v="&lt;=0.2500"/>
    <x v="0"/>
  </r>
  <r>
    <x v="1"/>
    <x v="1"/>
    <s v="petrasi"/>
    <s v="new"/>
    <s v="New"/>
    <s v="PF"/>
    <s v="R"/>
    <n v="85"/>
    <s v="&lt;=0.1200"/>
    <n v="1"/>
    <s v=" &lt;=2.0000"/>
    <s v="&lt;=0.2500"/>
    <x v="0"/>
  </r>
  <r>
    <x v="1"/>
    <x v="2"/>
    <s v="epidermidis"/>
    <s v="new"/>
    <s v="New"/>
    <s v="PF"/>
    <s v="R"/>
    <n v="69"/>
    <s v="&lt;=0.1200"/>
    <s v="&lt;=0.5000"/>
    <s v=" &lt;=2.0000"/>
    <s v="&lt;=0.2500"/>
    <x v="0"/>
  </r>
  <r>
    <x v="1"/>
    <x v="2"/>
    <s v="caprae"/>
    <s v="new"/>
    <s v="New"/>
    <s v="PF"/>
    <s v="L"/>
    <n v="86.1"/>
    <s v="&lt;=0.1200"/>
    <s v="&lt;=0.5000"/>
    <s v=" &lt;=2.0000"/>
    <s v="&lt;=0.2500"/>
    <x v="0"/>
  </r>
  <r>
    <x v="1"/>
    <x v="2"/>
    <s v="caprae"/>
    <s v="new"/>
    <s v="New"/>
    <s v="PF"/>
    <s v="L"/>
    <n v="86.2"/>
    <s v="&lt;=0.1200"/>
    <s v="&lt;=0.5000"/>
    <s v=" &lt;=2.0000"/>
    <s v="&lt;=0.2500"/>
    <x v="0"/>
  </r>
  <r>
    <x v="1"/>
    <x v="2"/>
    <s v="simulans"/>
    <s v="new"/>
    <s v="New"/>
    <s v="PF"/>
    <s v="R"/>
    <n v="87"/>
    <s v="&lt;=0.1200"/>
    <n v="1"/>
    <s v=" &lt;=2.0000"/>
    <s v="&lt;=0.2500"/>
    <x v="0"/>
  </r>
  <r>
    <x v="1"/>
    <x v="1"/>
    <s v="chromogenes"/>
    <s v="new"/>
    <s v="New"/>
    <s v="PF"/>
    <s v="R"/>
    <n v="70"/>
    <s v="&lt;=0.1200"/>
    <n v="1"/>
    <s v=" &lt;=2.0000"/>
    <n v="0.5"/>
    <x v="0"/>
  </r>
  <r>
    <x v="1"/>
    <x v="0"/>
    <s v="auricularis"/>
    <s v="new"/>
    <s v="New"/>
    <s v="PF"/>
    <s v="R"/>
    <n v="89"/>
    <n v="1"/>
    <n v="1"/>
    <s v=" &lt;=2.0000"/>
    <s v="&lt;=0.2500"/>
    <x v="0"/>
  </r>
  <r>
    <x v="1"/>
    <x v="2"/>
    <s v="Lugdenensis"/>
    <s v="NC"/>
    <s v="DO"/>
    <s v="DO"/>
    <s v="L"/>
    <n v="31"/>
    <s v="&lt;=0.1200"/>
    <s v="&lt;=0.5000"/>
    <s v=" &lt;=2.0000"/>
    <s v="&lt;=0.2500"/>
    <x v="0"/>
  </r>
  <r>
    <x v="1"/>
    <x v="2"/>
    <s v="simulans"/>
    <s v="NC"/>
    <s v="DO"/>
    <s v="DO"/>
    <s v="R"/>
    <n v="32"/>
    <s v="&lt;=0.1200"/>
    <s v="&lt;=0.5000"/>
    <s v=" &lt;=2.0000"/>
    <s v="&lt;=0.2500"/>
    <x v="0"/>
  </r>
  <r>
    <x v="1"/>
    <x v="2"/>
    <s v="chromogenes"/>
    <s v="new"/>
    <s v="New"/>
    <s v="PF"/>
    <s v="L"/>
    <n v="90.1"/>
    <s v="&lt;=0.1200"/>
    <n v="1"/>
    <s v=" &lt;=2.0000"/>
    <n v="0.5"/>
    <x v="0"/>
  </r>
  <r>
    <x v="1"/>
    <x v="2"/>
    <s v="Lugdenensis"/>
    <s v="NC"/>
    <s v="PF"/>
    <s v="PF"/>
    <s v="L"/>
    <n v="90.2"/>
    <s v="&lt;=0.1200"/>
    <n v="1"/>
    <s v=" &lt;=2.0000"/>
    <n v="0.5"/>
    <x v="0"/>
  </r>
  <r>
    <x v="1"/>
    <x v="2"/>
    <s v="simulans"/>
    <s v="NC"/>
    <s v="PF"/>
    <s v="PF"/>
    <s v="R"/>
    <n v="91"/>
    <s v="&lt;=0.1200"/>
    <s v="&lt;=0.5000"/>
    <s v=" &lt;=2.0000"/>
    <s v="&lt;=0.2500"/>
    <x v="0"/>
  </r>
  <r>
    <x v="1"/>
    <x v="2"/>
    <s v="chromogenes"/>
    <s v="Cure"/>
    <s v="Cure"/>
    <s v="DO"/>
    <s v="L"/>
    <n v="33"/>
    <s v="&lt;=0.1200"/>
    <n v="1"/>
    <s v=" &lt;=2.0000"/>
    <s v="&lt;=0.2500"/>
    <x v="0"/>
  </r>
  <r>
    <x v="1"/>
    <x v="2"/>
    <s v="epidermidis"/>
    <s v="new"/>
    <s v="New"/>
    <s v="PF"/>
    <s v="L"/>
    <n v="53"/>
    <s v="&lt;=0.1200"/>
    <s v="&lt;=0.5000"/>
    <s v=" &lt;=2.0000"/>
    <s v="&lt;=0.2500"/>
    <x v="0"/>
  </r>
  <r>
    <x v="0"/>
    <x v="1"/>
    <s v="epidermidis"/>
    <s v="NC"/>
    <s v="DO"/>
    <s v="DO"/>
    <s v="L"/>
    <n v="2"/>
    <s v="&lt;=0.1200"/>
    <s v="&lt;=0.5000"/>
    <s v=" &lt;=2.0000"/>
    <s v="&lt;=0.2500"/>
    <x v="0"/>
  </r>
  <r>
    <x v="0"/>
    <x v="1"/>
    <s v="epidermidis"/>
    <s v="NC"/>
    <s v="PF"/>
    <s v="PF"/>
    <s v="L"/>
    <n v="48"/>
    <n v="0.25"/>
    <s v="&lt;=0.5000"/>
    <s v=" &lt;=2.0000"/>
    <s v="&lt;=0.2500"/>
    <x v="0"/>
  </r>
  <r>
    <x v="1"/>
    <x v="2"/>
    <s v="chromogenes"/>
    <s v="Cure"/>
    <s v="Cure"/>
    <s v="DO"/>
    <s v="R"/>
    <n v="34"/>
    <s v="&lt;=0.1200"/>
    <s v="&lt;=0.5000"/>
    <s v=" &lt;=2.0000"/>
    <s v="&lt;=0.2500"/>
    <x v="0"/>
  </r>
  <r>
    <x v="1"/>
    <x v="2"/>
    <s v="epidermidis"/>
    <s v="new"/>
    <s v="New"/>
    <s v="PF"/>
    <s v="R"/>
    <n v="54"/>
    <s v="&lt;=0.1200"/>
    <s v="&lt;=0.5000"/>
    <s v=" &lt;=2.0000"/>
    <s v="&lt;=0.2500"/>
    <x v="0"/>
  </r>
  <r>
    <x v="1"/>
    <x v="2"/>
    <s v="chromogenes"/>
    <s v="new"/>
    <s v="New"/>
    <s v="PF"/>
    <s v="R"/>
    <n v="92.1"/>
    <s v="&lt;=0.1200"/>
    <s v="&lt;=0.5000"/>
    <s v=" &lt;=2.0000"/>
    <s v="&lt;=0.2500"/>
    <x v="0"/>
  </r>
  <r>
    <x v="1"/>
    <x v="2"/>
    <s v="petrasi"/>
    <s v="new"/>
    <s v="New"/>
    <s v="PF"/>
    <s v="R"/>
    <n v="93.2"/>
    <s v="&lt;=0.1200"/>
    <s v="&lt;=0.5000"/>
    <s v=" &lt;=2.0000"/>
    <s v="&lt;=0.2500"/>
    <x v="0"/>
  </r>
  <r>
    <x v="0"/>
    <x v="0"/>
    <s v="epidermidis"/>
    <s v="NC"/>
    <s v="DO"/>
    <s v="DO"/>
    <s v="L"/>
    <n v="3"/>
    <s v="&lt;=0.1200"/>
    <s v="&lt;=0.5000"/>
    <s v=" &lt;=2.0000"/>
    <s v="&lt;=0.2500"/>
    <x v="0"/>
  </r>
  <r>
    <x v="0"/>
    <x v="0"/>
    <s v="epidermidis"/>
    <s v="NC"/>
    <s v="PF"/>
    <s v="PF"/>
    <s v="L"/>
    <n v="49"/>
    <s v="&lt;=0.1200"/>
    <s v="&lt;=0.5000"/>
    <s v=" &lt;=2.0000"/>
    <s v="&lt;=0.2500"/>
    <x v="0"/>
  </r>
  <r>
    <x v="0"/>
    <x v="2"/>
    <s v="epidermidis"/>
    <s v="new"/>
    <s v="New"/>
    <s v="PF"/>
    <s v="R"/>
    <n v="50"/>
    <s v="&lt;=0.1200"/>
    <s v="&lt;=0.5000"/>
    <s v=" &lt;=2.0000"/>
    <s v="&lt;=0.2500"/>
    <x v="0"/>
  </r>
  <r>
    <x v="0"/>
    <x v="1"/>
    <s v="epidermidis"/>
    <s v="NC"/>
    <s v="DO"/>
    <s v="DO"/>
    <s v="L"/>
    <n v="5"/>
    <s v="&lt;=0.1200"/>
    <s v="&lt;=0.5000"/>
    <s v=" &lt;=2.0000"/>
    <s v="&lt;=0.2500"/>
    <x v="0"/>
  </r>
  <r>
    <x v="0"/>
    <x v="1"/>
    <s v="epidermidis"/>
    <s v="NC"/>
    <s v="PF"/>
    <s v="PF"/>
    <s v="L"/>
    <n v="51"/>
    <s v="&lt;=0.1200"/>
    <s v="&lt;=0.5000"/>
    <s v=" &lt;=2.0000"/>
    <s v=" &gt;4.0000"/>
    <x v="0"/>
  </r>
  <r>
    <x v="1"/>
    <x v="0"/>
    <s v="chromogenes"/>
    <s v="new"/>
    <s v="New"/>
    <s v="PF"/>
    <s v="L"/>
    <n v="94"/>
    <s v="&lt;=0.1200"/>
    <n v="1"/>
    <s v=" &lt;=2.0000"/>
    <s v="&lt;=0.2500"/>
    <x v="0"/>
  </r>
  <r>
    <x v="1"/>
    <x v="1"/>
    <s v="epidermidis"/>
    <s v="Cure"/>
    <s v="DO"/>
    <s v="DO"/>
    <s v="L"/>
    <n v="35"/>
    <s v="&lt;=0.1200"/>
    <s v="&lt;=0.5000"/>
    <s v=" &lt;=2.0000"/>
    <s v="&lt;=0.2500"/>
    <x v="0"/>
  </r>
  <r>
    <x v="1"/>
    <x v="1"/>
    <s v="chromogenes"/>
    <s v="new"/>
    <s v="New"/>
    <s v="PF"/>
    <s v="L"/>
    <n v="95"/>
    <n v="0.5"/>
    <n v="1"/>
    <s v=" &lt;=2.0000"/>
    <n v="0.5"/>
    <x v="0"/>
  </r>
  <r>
    <x v="1"/>
    <x v="1"/>
    <s v="epidermidis"/>
    <s v="new"/>
    <s v="PF"/>
    <s v="PF"/>
    <s v="L"/>
    <n v="96"/>
    <n v="0.5"/>
    <n v="1"/>
    <s v=" &lt;=2.0000"/>
    <n v="0.5"/>
    <x v="0"/>
  </r>
  <r>
    <x v="1"/>
    <x v="1"/>
    <s v="chromogenes"/>
    <s v="new"/>
    <s v="New"/>
    <s v="PF"/>
    <s v="L"/>
    <n v="97.1"/>
    <s v="&lt;=0.1200"/>
    <n v="1"/>
    <s v=" &lt;=2.0000"/>
    <s v="&lt;=0.2500"/>
    <x v="0"/>
  </r>
  <r>
    <x v="1"/>
    <x v="1"/>
    <s v="chromogenes"/>
    <s v="new"/>
    <s v="New"/>
    <s v="PF"/>
    <s v="L"/>
    <n v="97.2"/>
    <s v="&lt;=0.1200"/>
    <n v="1"/>
    <s v=" &lt;=2.0000"/>
    <s v="&lt;=0.2500"/>
    <x v="0"/>
  </r>
  <r>
    <x v="1"/>
    <x v="2"/>
    <s v="epidermidis"/>
    <s v="NC"/>
    <s v="DO"/>
    <s v="DO"/>
    <s v="L"/>
    <n v="36"/>
    <s v="&lt;=0.1200"/>
    <s v="&lt;=0.5000"/>
    <s v=" &lt;=2.0000"/>
    <s v="&lt;=0.2500"/>
    <x v="0"/>
  </r>
  <r>
    <x v="1"/>
    <x v="2"/>
    <s v="simulans"/>
    <s v="new"/>
    <s v="New"/>
    <s v="PF"/>
    <s v="R"/>
    <n v="98"/>
    <s v="&lt;=0.1200"/>
    <n v="1"/>
    <s v=" &lt;=2.0000"/>
    <s v="&lt;=0.2500"/>
    <x v="0"/>
  </r>
  <r>
    <x v="1"/>
    <x v="2"/>
    <s v="epidermidis"/>
    <s v="NC"/>
    <s v="PF"/>
    <s v="PF"/>
    <s v="L"/>
    <n v="55"/>
    <s v="&lt;=0.1200"/>
    <s v="&lt;=0.5000"/>
    <s v=" &lt;=2.0000"/>
    <s v="&lt;=0.2500"/>
    <x v="0"/>
  </r>
  <r>
    <x v="0"/>
    <x v="1"/>
    <s v="Equorum"/>
    <s v="new"/>
    <s v="New"/>
    <s v="PF"/>
    <s v="L"/>
    <n v="52"/>
    <s v="&lt;=0.1200"/>
    <s v="&lt;=0.5000"/>
    <s v=" &lt;=2.0000"/>
    <n v="4"/>
    <x v="0"/>
  </r>
  <r>
    <x v="1"/>
    <x v="0"/>
    <s v="epidermidis"/>
    <s v="Cure"/>
    <s v="Cure"/>
    <s v="DO"/>
    <s v="R"/>
    <n v="37"/>
    <s v="&lt;=0.1200"/>
    <s v="&lt;=0.5000"/>
    <s v=" &lt;=2.0000"/>
    <s v="&lt;=0.2500"/>
    <x v="0"/>
  </r>
  <r>
    <x v="1"/>
    <x v="0"/>
    <s v="chromogenes"/>
    <s v="new"/>
    <s v="New"/>
    <s v="PF"/>
    <s v="R"/>
    <n v="99.1"/>
    <s v="&lt;=0.1200"/>
    <s v="&lt;=0.5000"/>
    <s v=" &lt;=2.0000"/>
    <s v="&lt;=0.2500"/>
    <x v="0"/>
  </r>
  <r>
    <x v="1"/>
    <x v="0"/>
    <s v="chromogenes"/>
    <s v="new"/>
    <s v="New"/>
    <s v="PF"/>
    <s v="R"/>
    <n v="99.2"/>
    <s v="&lt;=0.1200"/>
    <s v="&lt;=0.5000"/>
    <s v=" &lt;=2.0000"/>
    <s v="&lt;=0.2500"/>
    <x v="0"/>
  </r>
  <r>
    <x v="0"/>
    <x v="0"/>
    <s v="epidermidis"/>
    <s v="NC"/>
    <s v="DO"/>
    <s v="DO"/>
    <s v="R"/>
    <n v="6"/>
    <s v="&lt;=0.1200"/>
    <s v="&lt;=0.5000"/>
    <s v=" &lt;=2.0000"/>
    <s v="&lt;=0.2500"/>
    <x v="0"/>
  </r>
  <r>
    <x v="0"/>
    <x v="0"/>
    <s v="epidermidis"/>
    <s v="new"/>
    <s v="New"/>
    <s v="PF"/>
    <s v="L"/>
    <n v="53"/>
    <s v="&lt;=0.1200"/>
    <s v="&lt;=0.5000"/>
    <s v=" &lt;=2.0000"/>
    <s v="&lt;=0.2500"/>
    <x v="0"/>
  </r>
  <r>
    <x v="0"/>
    <x v="0"/>
    <s v="epidermidis"/>
    <s v="NC"/>
    <s v="PF"/>
    <s v="PF"/>
    <s v="R"/>
    <n v="54"/>
    <s v="&lt;=0.1200"/>
    <s v="&lt;=0.5000"/>
    <s v=" &lt;=2.0000"/>
    <s v="&lt;=0.2500"/>
    <x v="0"/>
  </r>
  <r>
    <x v="0"/>
    <x v="2"/>
    <s v="epidermidis"/>
    <s v="NC"/>
    <s v="DO"/>
    <s v="DO"/>
    <s v="R"/>
    <n v="7"/>
    <n v="0.25"/>
    <s v="&lt;=0.5000"/>
    <s v=" &lt;=2.0000"/>
    <s v="&lt;=0.2500"/>
    <x v="0"/>
  </r>
  <r>
    <x v="0"/>
    <x v="2"/>
    <s v="epidermidis"/>
    <s v="NC"/>
    <s v="PF"/>
    <s v="PF"/>
    <s v="R"/>
    <n v="55"/>
    <s v="&lt;=0.1200"/>
    <s v="&lt;=0.5000"/>
    <s v=" &lt;=2.0000"/>
    <s v="&lt;=0.2500"/>
    <x v="0"/>
  </r>
  <r>
    <x v="0"/>
    <x v="1"/>
    <s v="Equorum"/>
    <s v="new"/>
    <s v="New"/>
    <s v="PF"/>
    <s v="L"/>
    <n v="56"/>
    <s v="&lt;=0.1200"/>
    <s v="&lt;=0.5000"/>
    <s v=" &lt;=2.0000"/>
    <n v="0.5"/>
    <x v="0"/>
  </r>
  <r>
    <x v="0"/>
    <x v="1"/>
    <s v="Equorum"/>
    <s v="new"/>
    <s v="New"/>
    <s v="PF"/>
    <s v="R"/>
    <n v="57"/>
    <s v="&lt;=0.1200"/>
    <s v="&lt;=0.5000"/>
    <s v=" &lt;=2.0000"/>
    <n v="4"/>
    <x v="0"/>
  </r>
  <r>
    <x v="0"/>
    <x v="1"/>
    <s v="Equorum"/>
    <s v="new"/>
    <s v="New"/>
    <s v="PF"/>
    <s v="L"/>
    <n v="58"/>
    <s v="&lt;=0.1200"/>
    <n v="1"/>
    <s v=" &lt;=2.0000"/>
    <s v="&lt;=0.2500"/>
    <x v="0"/>
  </r>
  <r>
    <x v="0"/>
    <x v="1"/>
    <s v="Equorum"/>
    <s v="new"/>
    <s v="New"/>
    <s v="PF"/>
    <s v="R"/>
    <n v="59"/>
    <s v="&lt;=0.1200"/>
    <s v="&lt;=0.5000"/>
    <s v=" &lt;=2.0000"/>
    <s v="&lt;=0.2500"/>
    <x v="0"/>
  </r>
  <r>
    <x v="0"/>
    <x v="2"/>
    <s v="epidermidis"/>
    <s v="NC"/>
    <s v="DO"/>
    <s v="DO"/>
    <s v="L"/>
    <n v="8"/>
    <s v="&lt;=0.1200"/>
    <s v="&lt;=0.5000"/>
    <s v=" &lt;=2.0000"/>
    <s v="&lt;=0.2500"/>
    <x v="0"/>
  </r>
  <r>
    <x v="0"/>
    <x v="2"/>
    <s v="epidermidis"/>
    <s v="NC"/>
    <s v="PF"/>
    <s v="PF"/>
    <s v="L"/>
    <n v="60"/>
    <s v="&lt;=0.1200"/>
    <s v="&lt;=0.5000"/>
    <s v=" &lt;=2.0000"/>
    <s v="&lt;=0.2500"/>
    <x v="0"/>
  </r>
  <r>
    <x v="0"/>
    <x v="0"/>
    <s v="Equorum"/>
    <s v="new"/>
    <s v="New"/>
    <s v="PF"/>
    <s v="R"/>
    <n v="61"/>
    <s v="&lt;=0.1200"/>
    <s v="&lt;=0.5000"/>
    <s v=" &lt;=2.0000"/>
    <n v="4"/>
    <x v="0"/>
  </r>
  <r>
    <x v="0"/>
    <x v="0"/>
    <s v="epidermidis"/>
    <s v="NC"/>
    <s v="DO"/>
    <s v="DO"/>
    <s v="R"/>
    <n v="9"/>
    <s v="&lt;=0.1200"/>
    <s v="&lt;=0.5000"/>
    <s v=" &lt;=2.0000"/>
    <s v="&lt;=0.2500"/>
    <x v="0"/>
  </r>
  <r>
    <x v="0"/>
    <x v="0"/>
    <s v="epidermidis"/>
    <s v="NC"/>
    <s v="PF"/>
    <s v="PF"/>
    <s v="R"/>
    <n v="62"/>
    <s v="&lt;=0.1200"/>
    <s v="&lt;=0.5000"/>
    <s v=" &lt;=2.0000"/>
    <s v="&lt;=0.2500"/>
    <x v="0"/>
  </r>
  <r>
    <x v="0"/>
    <x v="1"/>
    <s v="Equorum"/>
    <s v="new"/>
    <s v="New"/>
    <s v="PF"/>
    <s v="L"/>
    <n v="63"/>
    <s v="&lt;=0.1200"/>
    <n v="1"/>
    <s v=" &lt;=2.0000"/>
    <s v="&lt;=0.2500"/>
    <x v="0"/>
  </r>
  <r>
    <x v="0"/>
    <x v="0"/>
    <s v="Equorum"/>
    <s v="new"/>
    <s v="New"/>
    <s v="PF"/>
    <s v="R"/>
    <n v="64"/>
    <s v="&lt;=0.1200"/>
    <n v="1"/>
    <s v=" &lt;=2.0000"/>
    <s v="&lt;=0.2500"/>
    <x v="0"/>
  </r>
  <r>
    <x v="0"/>
    <x v="2"/>
    <s v="epidermidis"/>
    <s v="NC"/>
    <s v="DO"/>
    <s v="DO"/>
    <s v="L"/>
    <n v="10"/>
    <s v="&lt;=0.1200"/>
    <s v="&lt;=0.5000"/>
    <s v=" &lt;=2.0000"/>
    <s v="&lt;=0.2500"/>
    <x v="0"/>
  </r>
  <r>
    <x v="0"/>
    <x v="2"/>
    <s v="epidermidis"/>
    <s v="NC"/>
    <s v="PF"/>
    <s v="PF"/>
    <s v="L"/>
    <n v="65"/>
    <s v="&lt;=0.1200"/>
    <s v="&lt;=0.5000"/>
    <s v=" &lt;=2.0000"/>
    <s v="&lt;=0.2500"/>
    <x v="0"/>
  </r>
  <r>
    <x v="0"/>
    <x v="2"/>
    <s v="epidermidis"/>
    <s v="Cure"/>
    <s v="Cure"/>
    <s v="DO"/>
    <s v="L"/>
    <n v="11"/>
    <n v="0.25"/>
    <s v="&lt;=0.5000"/>
    <s v=" &lt;=2.0000"/>
    <s v="&lt;=0.2500"/>
    <x v="0"/>
  </r>
  <r>
    <x v="0"/>
    <x v="2"/>
    <s v="epidermidis"/>
    <s v="Cure"/>
    <s v="Cure"/>
    <s v="DO"/>
    <s v="R"/>
    <n v="12"/>
    <n v="0.25"/>
    <n v="1"/>
    <s v=" &lt;=2.0000"/>
    <s v=" &gt;4.0000"/>
    <x v="0"/>
  </r>
  <r>
    <x v="0"/>
    <x v="1"/>
    <s v="Equorum"/>
    <s v="new"/>
    <s v="New"/>
    <s v="PF"/>
    <s v="R"/>
    <n v="66"/>
    <s v="&lt;=0.1200"/>
    <s v="&lt;=0.5000"/>
    <s v=" &lt;=2.0000"/>
    <s v=" &gt;4.0000"/>
    <x v="0"/>
  </r>
  <r>
    <x v="0"/>
    <x v="2"/>
    <s v="epidermidis"/>
    <s v="NC"/>
    <s v="DO"/>
    <s v="DO"/>
    <s v="R"/>
    <n v="13"/>
    <n v="0.25"/>
    <s v="&lt;=0.5000"/>
    <s v=" &lt;=2.0000"/>
    <s v="&lt;=0.2500"/>
    <x v="0"/>
  </r>
  <r>
    <x v="0"/>
    <x v="2"/>
    <s v="epidermidis"/>
    <s v="NC"/>
    <s v="PF"/>
    <s v="PF"/>
    <s v="R"/>
    <n v="67"/>
    <n v="0.25"/>
    <s v="&lt;=0.5000"/>
    <s v=" &lt;=2.0000"/>
    <s v="&lt;=0.2500"/>
    <x v="0"/>
  </r>
  <r>
    <x v="0"/>
    <x v="1"/>
    <s v="epidermidis"/>
    <s v="NC"/>
    <s v="DO"/>
    <s v="DO"/>
    <s v="R"/>
    <n v="14"/>
    <n v="0.25"/>
    <s v="&lt;=0.5000"/>
    <s v=" &lt;=2.0000"/>
    <s v="&lt;=0.2500"/>
    <x v="0"/>
  </r>
  <r>
    <x v="0"/>
    <x v="1"/>
    <s v="epidermidis"/>
    <s v="NC"/>
    <s v="PF"/>
    <s v="PF"/>
    <s v="R"/>
    <n v="68"/>
    <n v="0.25"/>
    <s v="&lt;=0.5000"/>
    <s v=" &lt;=2.0000"/>
    <s v="&lt;=0.2500"/>
    <x v="0"/>
  </r>
  <r>
    <x v="0"/>
    <x v="1"/>
    <s v="epidermidis"/>
    <s v="NC"/>
    <s v="DO"/>
    <s v="DO"/>
    <s v="R"/>
    <n v="15"/>
    <s v="&lt;=0.1200"/>
    <s v="&lt;=0.5000"/>
    <s v=" &lt;=2.0000"/>
    <s v="&lt;=0.2500"/>
    <x v="0"/>
  </r>
  <r>
    <x v="0"/>
    <x v="1"/>
    <s v="epidermidis"/>
    <s v="NC"/>
    <s v="PF"/>
    <s v="PF"/>
    <s v="R"/>
    <n v="69"/>
    <s v="&lt;=0.1200"/>
    <s v="&lt;=0.5000"/>
    <s v=" &lt;=2.0000"/>
    <s v="&lt;=0.2500"/>
    <x v="0"/>
  </r>
  <r>
    <x v="0"/>
    <x v="0"/>
    <s v="Equorum"/>
    <s v="new"/>
    <s v="New"/>
    <s v="PF"/>
    <s v="L"/>
    <n v="70"/>
    <s v="&lt;=0.1200"/>
    <n v="1"/>
    <s v=" &lt;=2.0000"/>
    <s v="&lt;=0.2500"/>
    <x v="0"/>
  </r>
  <r>
    <x v="0"/>
    <x v="2"/>
    <s v="epidermidis"/>
    <s v="NC"/>
    <s v="DO"/>
    <s v="DO"/>
    <s v="L"/>
    <n v="16"/>
    <n v="0.25"/>
    <s v="&lt;=0.5000"/>
    <s v=" &lt;=2.0000"/>
    <s v="&lt;=0.2500"/>
    <x v="0"/>
  </r>
  <r>
    <x v="0"/>
    <x v="2"/>
    <s v="epidermidis"/>
    <s v="NC"/>
    <s v="PF"/>
    <s v="PF"/>
    <s v="L"/>
    <n v="71"/>
    <n v="0.25"/>
    <s v="&lt;=0.5000"/>
    <s v=" &lt;=2.0000"/>
    <s v="&lt;=0.2500"/>
    <x v="0"/>
  </r>
  <r>
    <x v="0"/>
    <x v="1"/>
    <s v="caprae"/>
    <s v="NC"/>
    <s v="New"/>
    <s v="PF"/>
    <s v="L"/>
    <n v="72"/>
    <s v="&lt;=0.1200"/>
    <s v="&lt;=0.5000"/>
    <s v=" &lt;=2.0000"/>
    <s v="&lt;=0.2500"/>
    <x v="0"/>
  </r>
  <r>
    <x v="0"/>
    <x v="1"/>
    <s v="simulans"/>
    <s v="NC"/>
    <s v="New"/>
    <s v="PF"/>
    <s v="R"/>
    <n v="73"/>
    <s v="&lt;=0.1200"/>
    <s v="&lt;=0.5000"/>
    <s v=" &lt;=2.0000"/>
    <s v="&lt;=0.2500"/>
    <x v="0"/>
  </r>
  <r>
    <x v="0"/>
    <x v="1"/>
    <s v="epidermidis"/>
    <s v="NC"/>
    <s v="DO"/>
    <s v="DO"/>
    <s v="L"/>
    <n v="17"/>
    <n v="0.25"/>
    <s v="&lt;=0.5000"/>
    <s v=" &lt;=2.0000"/>
    <s v="&lt;=0.2500"/>
    <x v="0"/>
  </r>
  <r>
    <x v="0"/>
    <x v="1"/>
    <s v="epidermidis"/>
    <s v="NC"/>
    <s v="DO"/>
    <s v="DO"/>
    <s v="R"/>
    <n v="18"/>
    <s v="&lt;=0.1200"/>
    <s v="&lt;=0.5000"/>
    <s v=" &lt;=2.0000"/>
    <s v="&lt;=0.2500"/>
    <x v="0"/>
  </r>
  <r>
    <x v="0"/>
    <x v="1"/>
    <s v="epidermidis"/>
    <s v="NC"/>
    <s v="PF"/>
    <s v="PF"/>
    <s v="L"/>
    <n v="74"/>
    <s v="&lt;=0.1200"/>
    <s v="&lt;=0.5000"/>
    <s v=" &lt;=2.0000"/>
    <s v="&lt;=0.2500"/>
    <x v="0"/>
  </r>
  <r>
    <x v="0"/>
    <x v="1"/>
    <s v="epidermidis"/>
    <s v="NC"/>
    <s v="PF"/>
    <s v="PF"/>
    <s v="R"/>
    <n v="75"/>
    <s v="&lt;=0.1200"/>
    <s v="&lt;=0.5000"/>
    <s v=" &lt;=2.0000"/>
    <s v="&lt;=0.2500"/>
    <x v="0"/>
  </r>
  <r>
    <x v="0"/>
    <x v="2"/>
    <s v="epidermidis"/>
    <s v="NC"/>
    <s v="DO"/>
    <s v="DO"/>
    <s v="L"/>
    <n v="19"/>
    <n v="0.5"/>
    <s v="&lt;=0.5000"/>
    <s v=" &lt;=2.0000"/>
    <s v="&lt;=0.2500"/>
    <x v="0"/>
  </r>
  <r>
    <x v="0"/>
    <x v="2"/>
    <s v="epidermidis"/>
    <s v="NC"/>
    <s v="PF"/>
    <s v="PF"/>
    <s v="L"/>
    <n v="76"/>
    <n v="0.25"/>
    <s v="&lt;=0.5000"/>
    <s v=" &lt;=2.0000"/>
    <s v="&lt;=0.2500"/>
    <x v="0"/>
  </r>
  <r>
    <x v="0"/>
    <x v="1"/>
    <s v="Equorum"/>
    <s v="new"/>
    <s v="New"/>
    <s v="PF"/>
    <s v="R"/>
    <n v="77"/>
    <s v="&lt;=0.1200"/>
    <s v="&lt;=0.5000"/>
    <s v=" &lt;=2.0000"/>
    <s v="&lt;=0.2500"/>
    <x v="0"/>
  </r>
  <r>
    <x v="0"/>
    <x v="0"/>
    <s v="Equorum"/>
    <s v="new"/>
    <s v="New"/>
    <s v="PF"/>
    <s v="R"/>
    <n v="78"/>
    <s v="&lt;=0.1200"/>
    <n v="2"/>
    <s v=" &lt;=2.0000"/>
    <n v="4"/>
    <x v="0"/>
  </r>
  <r>
    <x v="0"/>
    <x v="2"/>
    <s v="epidermidis"/>
    <s v="new"/>
    <s v="New"/>
    <s v="PF"/>
    <s v="R"/>
    <n v="79"/>
    <n v="0.25"/>
    <s v="&lt;=0.5000"/>
    <s v=" &lt;=2.0000"/>
    <s v="&lt;=0.2500"/>
    <x v="0"/>
  </r>
  <r>
    <x v="0"/>
    <x v="1"/>
    <s v="epidermidis"/>
    <s v="new"/>
    <s v="New"/>
    <s v="PF"/>
    <s v="L"/>
    <n v="80"/>
    <s v="&lt;=0.1200"/>
    <n v="1"/>
    <s v=" &lt;=2.0000"/>
    <n v="2"/>
    <x v="0"/>
  </r>
  <r>
    <x v="0"/>
    <x v="2"/>
    <s v="epidermidis"/>
    <s v="NC"/>
    <s v="DO"/>
    <s v="DO"/>
    <s v="L"/>
    <n v="21"/>
    <s v="&lt;=0.1200"/>
    <s v="&lt;=0.5000"/>
    <s v=" &lt;=2.0000"/>
    <s v="&lt;=0.2500"/>
    <x v="0"/>
  </r>
  <r>
    <x v="0"/>
    <x v="2"/>
    <s v="epidermidis"/>
    <s v="new"/>
    <s v="New"/>
    <s v="PF"/>
    <s v="R"/>
    <n v="82"/>
    <s v="&lt;=0.1200"/>
    <s v="&lt;=0.5000"/>
    <s v=" &lt;=2.0000"/>
    <n v="0.5"/>
    <x v="0"/>
  </r>
  <r>
    <x v="0"/>
    <x v="2"/>
    <s v="epidermidis"/>
    <s v="NC"/>
    <s v="PF"/>
    <s v="PF"/>
    <s v="L"/>
    <n v="81"/>
    <s v="&lt;=0.1200"/>
    <s v="&lt;=0.5000"/>
    <s v=" &lt;=2.0000"/>
    <s v="&lt;=0.2500"/>
    <x v="0"/>
  </r>
  <r>
    <x v="0"/>
    <x v="0"/>
    <s v="epidermidis"/>
    <s v="NC"/>
    <s v="DO"/>
    <s v="DO"/>
    <s v="L"/>
    <n v="22"/>
    <s v="&lt;=0.1200"/>
    <s v="&lt;=0.5000"/>
    <s v=" &lt;=2.0000"/>
    <s v="&lt;=0.2500"/>
    <x v="0"/>
  </r>
  <r>
    <x v="0"/>
    <x v="0"/>
    <s v="epidermidis"/>
    <s v="NC"/>
    <s v="PF"/>
    <s v="PF"/>
    <s v="L"/>
    <n v="83"/>
    <s v="&lt;=0.1200"/>
    <s v="&lt;=0.5000"/>
    <s v=" &lt;=2.0000"/>
    <s v="&lt;=0.2500"/>
    <x v="0"/>
  </r>
  <r>
    <x v="0"/>
    <x v="1"/>
    <s v="epidermidis"/>
    <s v="NC"/>
    <s v="DO"/>
    <s v="DO"/>
    <s v="L"/>
    <n v="23"/>
    <n v="0.5"/>
    <s v="&lt;=0.5000"/>
    <s v=" &lt;=2.0000"/>
    <s v="&lt;=0.2500"/>
    <x v="0"/>
  </r>
  <r>
    <x v="0"/>
    <x v="1"/>
    <s v="epidermidis"/>
    <s v="NC"/>
    <s v="PF"/>
    <s v="PF"/>
    <s v="L"/>
    <n v="84"/>
    <n v="8"/>
    <s v="&lt;=0.5000"/>
    <s v=" &lt;=2.0000"/>
    <s v="&lt;=0.2500"/>
    <x v="0"/>
  </r>
  <r>
    <x v="0"/>
    <x v="0"/>
    <s v="Equorum"/>
    <s v="new"/>
    <s v="New"/>
    <s v="PF"/>
    <s v="R"/>
    <n v="85"/>
    <s v="&lt;=0.1200"/>
    <n v="2"/>
    <s v=" &lt;=2.0000"/>
    <s v="&lt;=0.2500"/>
    <x v="0"/>
  </r>
  <r>
    <x v="0"/>
    <x v="0"/>
    <s v="simulans"/>
    <s v="new"/>
    <s v="New"/>
    <s v="PF"/>
    <s v="L"/>
    <n v="86"/>
    <s v="&lt;=0.1200"/>
    <s v="&lt;=0.5000"/>
    <s v=" &lt;=2.0000"/>
    <s v="&lt;=0.2500"/>
    <x v="0"/>
  </r>
  <r>
    <x v="0"/>
    <x v="1"/>
    <s v="epidermidis"/>
    <s v="NC"/>
    <s v="DO"/>
    <s v="DO"/>
    <s v="L"/>
    <n v="24"/>
    <s v="&lt;=0.1200"/>
    <s v="&lt;=0.5000"/>
    <s v=" &lt;=2.0000"/>
    <s v="&lt;=0.2500"/>
    <x v="0"/>
  </r>
  <r>
    <x v="0"/>
    <x v="1"/>
    <s v="epidermidis"/>
    <s v="NC"/>
    <s v="DO"/>
    <s v="DO"/>
    <s v="R"/>
    <n v="25"/>
    <n v="0.5"/>
    <n v="1"/>
    <s v=" &lt;=2.0000"/>
    <s v="&lt;=0.2500"/>
    <x v="0"/>
  </r>
  <r>
    <x v="0"/>
    <x v="1"/>
    <s v="epidermidis"/>
    <s v="NC"/>
    <s v="PF"/>
    <s v="PF"/>
    <s v="L"/>
    <n v="87"/>
    <n v="0.25"/>
    <s v="&lt;=0.5000"/>
    <s v=" &lt;=2.0000"/>
    <s v="&lt;=0.2500"/>
    <x v="0"/>
  </r>
  <r>
    <x v="0"/>
    <x v="1"/>
    <s v="epidermidis"/>
    <s v="NC"/>
    <s v="PF"/>
    <s v="PF"/>
    <s v="R"/>
    <n v="88"/>
    <n v="0.25"/>
    <s v="&lt;=0.5000"/>
    <s v=" &lt;=2.0000"/>
    <s v="&lt;=0.2500"/>
    <x v="0"/>
  </r>
  <r>
    <x v="0"/>
    <x v="0"/>
    <s v="epidermidis"/>
    <s v="NC"/>
    <s v="DO"/>
    <s v="DO"/>
    <s v="L"/>
    <s v="26A"/>
    <n v="0.25"/>
    <s v="&lt;=0.5000"/>
    <s v=" &lt;=2.0000"/>
    <s v="&lt;=0.2500"/>
    <x v="0"/>
  </r>
  <r>
    <x v="0"/>
    <x v="0"/>
    <s v="epidermidis"/>
    <s v="NC"/>
    <s v="DO"/>
    <s v="DO"/>
    <s v="L"/>
    <s v="26B"/>
    <n v="0.25"/>
    <s v="&lt;=0.5000"/>
    <s v=" &lt;=2.0000"/>
    <s v="&lt;=0.2500"/>
    <x v="0"/>
  </r>
  <r>
    <x v="0"/>
    <x v="0"/>
    <s v="epidermidis"/>
    <s v="NC"/>
    <s v="DO"/>
    <s v="DO"/>
    <s v="R"/>
    <n v="27"/>
    <n v="0.25"/>
    <s v="&lt;=0.5000"/>
    <s v=" &lt;=2.0000"/>
    <s v="&lt;=0.2500"/>
    <x v="0"/>
  </r>
  <r>
    <x v="0"/>
    <x v="0"/>
    <s v="epidermidis"/>
    <s v="NC"/>
    <s v="PF"/>
    <s v="PF"/>
    <s v="L"/>
    <n v="89"/>
    <s v="&lt;=0.1200"/>
    <s v="&lt;=0.5000"/>
    <s v=" &lt;=2.0000"/>
    <s v="&lt;=0.2500"/>
    <x v="0"/>
  </r>
  <r>
    <x v="0"/>
    <x v="0"/>
    <s v="epidermidis"/>
    <s v="NC"/>
    <s v="PF"/>
    <s v="PF"/>
    <s v="R"/>
    <n v="90"/>
    <n v="0.5"/>
    <s v="&lt;=0.5000"/>
    <s v=" &lt;=2.0000"/>
    <s v="&lt;=0.2500"/>
    <x v="0"/>
  </r>
  <r>
    <x v="0"/>
    <x v="2"/>
    <s v="chromogenes"/>
    <s v="NC"/>
    <s v="DO"/>
    <s v="DO"/>
    <s v="R"/>
    <n v="28"/>
    <n v="0.25"/>
    <s v="&lt;=0.5000"/>
    <s v=" &lt;=2.0000"/>
    <s v="&lt;=0.2500"/>
    <x v="0"/>
  </r>
  <r>
    <x v="0"/>
    <x v="2"/>
    <s v="chromogenes"/>
    <s v="NC"/>
    <s v="PF"/>
    <s v="PF"/>
    <s v="R"/>
    <n v="91"/>
    <n v="0.25"/>
    <s v="&lt;=0.5000"/>
    <s v=" &lt;=2.0000"/>
    <s v="&lt;=0.2500"/>
    <x v="0"/>
  </r>
  <r>
    <x v="0"/>
    <x v="1"/>
    <s v="Equorum"/>
    <s v="new"/>
    <s v="New"/>
    <s v="PF"/>
    <s v="L"/>
    <n v="92"/>
    <s v="&lt;=0.1200"/>
    <s v="&lt;=0.5000"/>
    <s v=" &lt;=2.0000"/>
    <s v="&lt;=0.2500"/>
    <x v="0"/>
  </r>
  <r>
    <x v="0"/>
    <x v="2"/>
    <s v="epidermidis"/>
    <s v="NC"/>
    <s v="DO"/>
    <s v="DO"/>
    <s v="R"/>
    <n v="29"/>
    <n v="0.25"/>
    <s v="&lt;=0.5000"/>
    <s v=" &lt;=2.0000"/>
    <s v="&lt;=0.2500"/>
    <x v="0"/>
  </r>
  <r>
    <x v="0"/>
    <x v="2"/>
    <s v="epidermidis"/>
    <s v="NC"/>
    <s v="PF"/>
    <s v="PF"/>
    <s v="R"/>
    <n v="93"/>
    <n v="0.25"/>
    <s v="&lt;=0.5000"/>
    <s v=" &lt;=2.0000"/>
    <s v="&lt;=0.2500"/>
    <x v="0"/>
  </r>
  <r>
    <x v="0"/>
    <x v="2"/>
    <s v="Equorum"/>
    <s v="new"/>
    <s v="New"/>
    <s v="PF"/>
    <s v="L"/>
    <n v="94"/>
    <s v="&lt;=0.1200"/>
    <s v="&lt;=0.5000"/>
    <s v=" &lt;=2.0000"/>
    <s v="&lt;=0.2500"/>
    <x v="0"/>
  </r>
  <r>
    <x v="0"/>
    <x v="2"/>
    <s v="Equorum"/>
    <s v="new"/>
    <s v="New"/>
    <s v="PF"/>
    <s v="R"/>
    <n v="95"/>
    <s v="&lt;=0.1200"/>
    <s v="&lt;=0.5000"/>
    <s v=" &lt;=2.0000"/>
    <n v="4"/>
    <x v="0"/>
  </r>
  <r>
    <x v="0"/>
    <x v="0"/>
    <s v="chromogenes"/>
    <s v="NC"/>
    <s v="DO"/>
    <s v="DO"/>
    <s v="R"/>
    <n v="30"/>
    <s v="&lt;=0.1200"/>
    <s v="&lt;=0.5000"/>
    <s v=" &lt;=2.0000"/>
    <s v="&lt;=0.2500"/>
    <x v="0"/>
  </r>
  <r>
    <x v="0"/>
    <x v="0"/>
    <s v="chromogenes"/>
    <s v="new"/>
    <s v="New"/>
    <s v="PF"/>
    <s v="L"/>
    <n v="96"/>
    <s v="&lt;=0.1200"/>
    <n v="1"/>
    <s v=" &lt;=2.0000"/>
    <s v="&lt;=0.2500"/>
    <x v="0"/>
  </r>
  <r>
    <x v="0"/>
    <x v="0"/>
    <s v="chromogenes"/>
    <s v="NC"/>
    <s v="PF"/>
    <s v="PF"/>
    <s v="R"/>
    <n v="97"/>
    <s v="&lt;=0.1200"/>
    <n v="1"/>
    <s v=" &lt;=2.0000"/>
    <s v="&lt;=0.2500"/>
    <x v="0"/>
  </r>
  <r>
    <x v="0"/>
    <x v="0"/>
    <s v="auricularis"/>
    <s v="new"/>
    <s v="New"/>
    <s v="PF"/>
    <s v="L"/>
    <n v="98"/>
    <s v="&lt;=0.1200"/>
    <s v="&lt;=0.5000"/>
    <s v=" &lt;=2.0000"/>
    <s v="&lt;=0.2500"/>
    <x v="0"/>
  </r>
  <r>
    <x v="0"/>
    <x v="0"/>
    <s v="epidermidis"/>
    <s v="NC"/>
    <s v="DO"/>
    <s v="DO"/>
    <s v="L"/>
    <n v="31"/>
    <n v="0.25"/>
    <s v="&lt;=0.5000"/>
    <s v=" &lt;=2.0000"/>
    <s v="&lt;=0.2500"/>
    <x v="0"/>
  </r>
  <r>
    <x v="0"/>
    <x v="0"/>
    <s v="epidermidis"/>
    <s v="NC"/>
    <s v="DO"/>
    <s v="DO"/>
    <s v="R"/>
    <n v="32"/>
    <s v="&lt;=0.1200"/>
    <s v="&lt;=0.5000"/>
    <s v=" &lt;=2.0000"/>
    <s v="&lt;=0.2500"/>
    <x v="0"/>
  </r>
  <r>
    <x v="0"/>
    <x v="0"/>
    <s v="epidermidis"/>
    <s v="NC"/>
    <s v="PF"/>
    <s v="PF"/>
    <s v="L"/>
    <n v="99"/>
    <n v="1"/>
    <s v="&lt;=0.5000"/>
    <s v=" &lt;=2.0000"/>
    <s v="&lt;=0.2500"/>
    <x v="0"/>
  </r>
  <r>
    <x v="0"/>
    <x v="0"/>
    <s v="epidermidis"/>
    <s v="NC"/>
    <s v="PF"/>
    <s v="PF"/>
    <s v="R"/>
    <n v="100"/>
    <n v="0.25"/>
    <s v="&lt;=0.5000"/>
    <s v=" &lt;=2.0000"/>
    <s v="&lt;=0.2500"/>
    <x v="0"/>
  </r>
  <r>
    <x v="0"/>
    <x v="0"/>
    <s v="epidermidis"/>
    <s v="NC"/>
    <s v="DO"/>
    <s v="DO"/>
    <s v="L"/>
    <n v="33"/>
    <s v="&lt;=0.1200"/>
    <s v="&lt;=0.5000"/>
    <s v=" &lt;=2.0000"/>
    <n v="0.5"/>
    <x v="0"/>
  </r>
  <r>
    <x v="0"/>
    <x v="0"/>
    <s v="epidermidis"/>
    <s v="NC"/>
    <s v="PF"/>
    <s v="PF"/>
    <s v="L"/>
    <n v="101"/>
    <s v="&lt;=0.1200"/>
    <s v="&lt;=0.5000"/>
    <s v=" &lt;=2.0000"/>
    <s v="&lt;=0.2500"/>
    <x v="0"/>
  </r>
  <r>
    <x v="0"/>
    <x v="2"/>
    <s v="epidermidis"/>
    <s v="NC"/>
    <s v="DO"/>
    <s v="DO"/>
    <s v="L"/>
    <n v="34"/>
    <n v="0.25"/>
    <s v="&lt;=0.5000"/>
    <s v=" &lt;=2.0000"/>
    <s v="&lt;=0.2500"/>
    <x v="0"/>
  </r>
  <r>
    <x v="0"/>
    <x v="2"/>
    <s v="epidermidis"/>
    <s v="NC"/>
    <s v="DO"/>
    <s v="DO"/>
    <s v="R"/>
    <n v="35"/>
    <n v="0.25"/>
    <s v="&lt;=0.5000"/>
    <s v=" &lt;=2.0000"/>
    <s v="&lt;=0.2500"/>
    <x v="0"/>
  </r>
  <r>
    <x v="0"/>
    <x v="2"/>
    <s v="epidermidis"/>
    <s v="NC"/>
    <s v="PF"/>
    <s v="PF"/>
    <s v="L"/>
    <n v="102"/>
    <s v="&lt;=0.1200"/>
    <s v="&lt;=0.5000"/>
    <s v=" &lt;=2.0000"/>
    <s v="&lt;=0.2500"/>
    <x v="0"/>
  </r>
  <r>
    <x v="0"/>
    <x v="2"/>
    <s v="epidermidis"/>
    <s v="NC"/>
    <s v="PF"/>
    <s v="PF"/>
    <s v="R"/>
    <n v="103"/>
    <s v="&lt;=0.1200"/>
    <s v="&lt;=0.5000"/>
    <s v=" &lt;=2.0000"/>
    <s v="&lt;=0.2500"/>
    <x v="0"/>
  </r>
  <r>
    <x v="0"/>
    <x v="0"/>
    <s v="epidermidis"/>
    <s v="NC"/>
    <s v="DO"/>
    <s v="DO"/>
    <s v="L"/>
    <n v="36"/>
    <s v="&lt;=0.1200"/>
    <s v="&lt;=0.5000"/>
    <s v=" &lt;=2.0000"/>
    <s v="&lt;=0.2500"/>
    <x v="0"/>
  </r>
  <r>
    <x v="0"/>
    <x v="0"/>
    <s v="epidermidis"/>
    <s v="NC"/>
    <s v="PF"/>
    <s v="PF"/>
    <s v="L"/>
    <n v="104"/>
    <n v="0.25"/>
    <s v="&lt;=0.5000"/>
    <s v=" &lt;=2.0000"/>
    <s v="&lt;=0.2500"/>
    <x v="0"/>
  </r>
  <r>
    <x v="0"/>
    <x v="1"/>
    <s v="simulans"/>
    <s v="new"/>
    <s v="New"/>
    <s v="PF"/>
    <s v="L"/>
    <n v="105"/>
    <s v="&lt;=0.1200"/>
    <s v="&lt;=0.5000"/>
    <s v=" &lt;=2.0000"/>
    <s v="&lt;=0.2500"/>
    <x v="0"/>
  </r>
  <r>
    <x v="0"/>
    <x v="1"/>
    <s v="Equorum"/>
    <s v="new"/>
    <s v="New"/>
    <s v="PF"/>
    <s v="R"/>
    <n v="106"/>
    <s v="&lt;=0.1200"/>
    <s v="&lt;=0.5000"/>
    <s v=" &lt;=2.0000"/>
    <s v="&lt;=0.2500"/>
    <x v="0"/>
  </r>
  <r>
    <x v="0"/>
    <x v="1"/>
    <s v="epidermidis"/>
    <s v="NC"/>
    <s v="DO"/>
    <s v="DO"/>
    <s v="L"/>
    <n v="37"/>
    <s v="&lt;=0.1200"/>
    <s v="&lt;=0.5000"/>
    <s v=" &lt;=2.0000"/>
    <s v="&lt;=0.2500"/>
    <x v="0"/>
  </r>
  <r>
    <x v="0"/>
    <x v="1"/>
    <s v="epidermidis"/>
    <s v="NC"/>
    <s v="DO"/>
    <s v="DO"/>
    <s v="R"/>
    <n v="38"/>
    <s v="&lt;=0.1200"/>
    <s v="&lt;=0.5000"/>
    <s v=" &lt;=2.0000"/>
    <s v="&lt;=0.2500"/>
    <x v="0"/>
  </r>
  <r>
    <x v="0"/>
    <x v="1"/>
    <s v="epidermidis"/>
    <s v="NC"/>
    <s v="PF"/>
    <s v="PF"/>
    <s v="L"/>
    <n v="107"/>
    <s v="&lt;=0.1200"/>
    <s v="&lt;=0.5000"/>
    <s v=" &lt;=2.0000"/>
    <s v="&lt;=0.2500"/>
    <x v="0"/>
  </r>
  <r>
    <x v="0"/>
    <x v="1"/>
    <s v="epidermidis"/>
    <s v="NC"/>
    <s v="PF"/>
    <s v="PF"/>
    <s v="R"/>
    <n v="108"/>
    <s v="&lt;=0.1200"/>
    <s v="&lt;=0.5000"/>
    <s v=" &lt;=2.0000"/>
    <s v="&lt;=0.2500"/>
    <x v="0"/>
  </r>
  <r>
    <x v="0"/>
    <x v="2"/>
    <s v="hominis"/>
    <s v="new"/>
    <s v="New"/>
    <s v="PF"/>
    <s v="L"/>
    <n v="109"/>
    <s v="&lt;=0.1200"/>
    <s v="&lt;=0.5000"/>
    <s v=" &lt;=2.0000"/>
    <s v="&lt;=0.2500"/>
    <x v="0"/>
  </r>
  <r>
    <x v="0"/>
    <x v="2"/>
    <s v="epidermidis"/>
    <s v="new"/>
    <s v="New"/>
    <s v="PF"/>
    <s v="R"/>
    <n v="110"/>
    <s v="&lt;=0.1200"/>
    <s v="&lt;=0.5000"/>
    <s v=" &lt;=2.0000"/>
    <s v="&lt;=0.2500"/>
    <x v="0"/>
  </r>
  <r>
    <x v="0"/>
    <x v="2"/>
    <s v="Equorum"/>
    <s v="new"/>
    <s v="New"/>
    <s v="PF"/>
    <s v="R"/>
    <n v="111"/>
    <s v="&lt;=0.1200"/>
    <n v="1"/>
    <s v=" &lt;=2.0000"/>
    <n v="4"/>
    <x v="0"/>
  </r>
  <r>
    <x v="0"/>
    <x v="2"/>
    <s v="Equorum"/>
    <s v="new"/>
    <s v="New"/>
    <s v="PF"/>
    <s v="R"/>
    <n v="112"/>
    <s v="&lt;=0.1200"/>
    <n v="1"/>
    <s v=" &lt;=2.0000"/>
    <s v="&lt;=0.2500"/>
    <x v="0"/>
  </r>
  <r>
    <x v="0"/>
    <x v="1"/>
    <s v="Equorum"/>
    <s v="new"/>
    <s v="New"/>
    <s v="PF"/>
    <s v="L"/>
    <n v="113"/>
    <s v="&lt;=0.1200"/>
    <s v="&lt;=0.5000"/>
    <s v=" &lt;=2.0000"/>
    <s v="&lt;=0.2500"/>
    <x v="0"/>
  </r>
  <r>
    <x v="0"/>
    <x v="0"/>
    <s v="Equorum"/>
    <s v="new"/>
    <s v="New"/>
    <s v="PF"/>
    <s v="R"/>
    <n v="114"/>
    <s v="&lt;=0.1200"/>
    <s v="&lt;=0.5000"/>
    <s v=" &lt;=2.0000"/>
    <s v=" &gt;4.0000"/>
    <x v="0"/>
  </r>
  <r>
    <x v="0"/>
    <x v="0"/>
    <s v="Equorum"/>
    <s v="new"/>
    <s v="New"/>
    <s v="PF"/>
    <s v="L"/>
    <n v="115"/>
    <s v="&lt;=0.1200"/>
    <s v="&lt;=0.5000"/>
    <s v=" &lt;=2.0000"/>
    <n v="0.5"/>
    <x v="0"/>
  </r>
  <r>
    <x v="0"/>
    <x v="0"/>
    <s v="Equorum"/>
    <s v="new"/>
    <s v="New"/>
    <s v="PF"/>
    <s v="R"/>
    <n v="116"/>
    <s v="&lt;=0.1200"/>
    <s v="&lt;=0.5000"/>
    <s v=" &lt;=2.0000"/>
    <s v="&lt;=0.2500"/>
    <x v="0"/>
  </r>
  <r>
    <x v="0"/>
    <x v="2"/>
    <s v="epidermidis"/>
    <s v="NC"/>
    <s v="DO"/>
    <s v="DO"/>
    <s v="L"/>
    <n v="41"/>
    <s v="&lt;=0.1200"/>
    <s v="&lt;=0.5000"/>
    <s v=" &lt;=2.0000"/>
    <s v="&lt;=0.2500"/>
    <x v="0"/>
  </r>
  <r>
    <x v="0"/>
    <x v="2"/>
    <s v="epidermidis"/>
    <s v="NC"/>
    <s v="PF"/>
    <s v="PF"/>
    <s v="L"/>
    <n v="118"/>
    <s v="&lt;=0.1200"/>
    <s v="&lt;=0.5000"/>
    <s v=" &lt;=2.0000"/>
    <s v="&lt;=0.2500"/>
    <x v="0"/>
  </r>
  <r>
    <x v="0"/>
    <x v="1"/>
    <s v="Equorum"/>
    <s v="new"/>
    <s v="New"/>
    <s v="PF"/>
    <s v="L"/>
    <n v="119"/>
    <s v="&lt;=0.1200"/>
    <s v="&lt;=0.5000"/>
    <s v=" &lt;=2.0000"/>
    <s v=" &gt;4.0000"/>
    <x v="0"/>
  </r>
  <r>
    <x v="0"/>
    <x v="1"/>
    <s v="Equorum"/>
    <s v="new"/>
    <s v="New"/>
    <s v="PF"/>
    <s v="R"/>
    <n v="120"/>
    <s v="&lt;=0.1200"/>
    <s v="&lt;=0.5000"/>
    <s v=" &lt;=2.0000"/>
    <n v="4"/>
    <x v="0"/>
  </r>
  <r>
    <x v="0"/>
    <x v="0"/>
    <s v="Equorum"/>
    <s v="new"/>
    <s v="New"/>
    <s v="PF"/>
    <s v="L"/>
    <n v="121"/>
    <s v="&lt;=0.1200"/>
    <s v="&lt;=0.5000"/>
    <s v=" &lt;=2.0000"/>
    <s v="&lt;=0.2500"/>
    <x v="0"/>
  </r>
  <r>
    <x v="0"/>
    <x v="0"/>
    <s v="Equorum"/>
    <s v="new"/>
    <s v="New"/>
    <s v="PF"/>
    <s v="R"/>
    <n v="122"/>
    <s v="&lt;=0.1200"/>
    <s v="&lt;=0.5000"/>
    <s v=" &lt;=2.0000"/>
    <s v="&lt;=0.2500"/>
    <x v="0"/>
  </r>
  <r>
    <x v="0"/>
    <x v="1"/>
    <s v="simulans"/>
    <s v="new"/>
    <s v="New"/>
    <s v="PF"/>
    <s v="R"/>
    <n v="123"/>
    <s v="&lt;=0.1200"/>
    <s v="&lt;=0.5000"/>
    <s v=" &lt;=2.0000"/>
    <s v="&lt;=0.2500"/>
    <x v="0"/>
  </r>
  <r>
    <x v="0"/>
    <x v="1"/>
    <s v="chromogenes"/>
    <s v="NC"/>
    <s v="DO"/>
    <s v="DO"/>
    <s v="L"/>
    <n v="42"/>
    <s v="&lt;=0.1200"/>
    <s v="&lt;=0.5000"/>
    <s v=" &lt;=2.0000"/>
    <s v=" &gt;4.0000"/>
    <x v="0"/>
  </r>
  <r>
    <x v="0"/>
    <x v="1"/>
    <s v="simulans"/>
    <s v="NC"/>
    <s v="DO"/>
    <s v="DO"/>
    <s v="R"/>
    <n v="43"/>
    <s v="&lt;=0.1200"/>
    <s v="&lt;=0.5000"/>
    <s v=" &lt;=2.0000"/>
    <s v="&lt;=0.2500"/>
    <x v="0"/>
  </r>
  <r>
    <x v="0"/>
    <x v="1"/>
    <s v="chromogenes"/>
    <s v="NC"/>
    <s v="PF"/>
    <s v="PF"/>
    <s v="L"/>
    <n v="124"/>
    <s v="&lt;=0.1200"/>
    <s v="&lt;=0.5000"/>
    <s v=" &lt;=2.0000"/>
    <s v=" &gt;4.0000"/>
    <x v="0"/>
  </r>
  <r>
    <x v="0"/>
    <x v="1"/>
    <s v="simulans"/>
    <s v="NC"/>
    <s v="PF"/>
    <s v="PF"/>
    <s v="R"/>
    <n v="125"/>
    <s v="&lt;=0.1200"/>
    <n v="1"/>
    <s v=" &lt;=2.0000"/>
    <s v="&lt;=0.2500"/>
    <x v="0"/>
  </r>
  <r>
    <x v="0"/>
    <x v="2"/>
    <s v="epidermidis"/>
    <s v="NC"/>
    <s v="DO"/>
    <s v="DO"/>
    <s v="L"/>
    <n v="44"/>
    <s v="&lt;=0.1200"/>
    <s v="&lt;=0.5000"/>
    <s v=" &lt;=2.0000"/>
    <s v="&lt;=0.2500"/>
    <x v="0"/>
  </r>
  <r>
    <x v="0"/>
    <x v="2"/>
    <s v="epidermidis"/>
    <s v="NC"/>
    <s v="PF"/>
    <s v="PF"/>
    <s v="L"/>
    <n v="126"/>
    <s v="&lt;=0.1200"/>
    <s v="&lt;=0.5000"/>
    <s v=" &lt;=2.0000"/>
    <s v="&lt;=0.2500"/>
    <x v="0"/>
  </r>
  <r>
    <x v="0"/>
    <x v="1"/>
    <s v="hominis"/>
    <s v="new"/>
    <s v="New"/>
    <s v="PF"/>
    <s v="R"/>
    <n v="127"/>
    <s v="&lt;=0.1200"/>
    <s v="&lt;=0.5000"/>
    <s v=" &lt;=2.0000"/>
    <s v="&lt;=0.2500"/>
    <x v="0"/>
  </r>
  <r>
    <x v="0"/>
    <x v="0"/>
    <s v="Equorum"/>
    <s v="new"/>
    <s v="New"/>
    <s v="PF"/>
    <s v="L"/>
    <n v="128"/>
    <s v="&lt;=0.1200"/>
    <s v="&lt;=0.5000"/>
    <s v=" &lt;=2.0000"/>
    <s v="&lt;=0.2500"/>
    <x v="0"/>
  </r>
  <r>
    <x v="0"/>
    <x v="0"/>
    <s v="epidermidis"/>
    <s v="NC"/>
    <s v="DO"/>
    <s v="DO"/>
    <s v="L"/>
    <n v="45"/>
    <s v="&lt;=0.1200"/>
    <s v="&lt;=0.5000"/>
    <s v=" &lt;=2.0000"/>
    <s v="&lt;=0.2500"/>
    <x v="0"/>
  </r>
  <r>
    <x v="0"/>
    <x v="0"/>
    <s v="epidermidis"/>
    <s v="NC"/>
    <s v="DO"/>
    <s v="DO"/>
    <s v="R"/>
    <n v="46"/>
    <s v="&lt;=0.1200"/>
    <s v="&lt;=0.5000"/>
    <s v=" &lt;=2.0000"/>
    <s v="&lt;=0.2500"/>
    <x v="0"/>
  </r>
  <r>
    <x v="0"/>
    <x v="0"/>
    <s v="epidermidis"/>
    <s v="NC"/>
    <s v="PF"/>
    <s v="PF"/>
    <s v="L"/>
    <n v="129"/>
    <s v="&lt;=0.1200"/>
    <s v="&lt;=0.5000"/>
    <s v=" &lt;=2.0000"/>
    <s v=" &gt;4.0000"/>
    <x v="0"/>
  </r>
  <r>
    <x v="0"/>
    <x v="0"/>
    <s v="epidermidis"/>
    <s v="NC"/>
    <s v="PF"/>
    <s v="PF"/>
    <s v="R"/>
    <n v="130"/>
    <s v="&lt;=0.1200"/>
    <s v="&lt;=0.5000"/>
    <s v=" &lt;=2.0000"/>
    <s v="&lt;=0.2500"/>
    <x v="0"/>
  </r>
  <r>
    <x v="2"/>
    <x v="1"/>
    <s v="Equorum"/>
    <s v="new"/>
    <s v="New"/>
    <s v="PF"/>
    <s v="L"/>
    <n v="2"/>
    <s v="&lt;=0.1200"/>
    <s v="&lt;=0.5000"/>
    <s v=" &lt;=2.0000"/>
    <n v="4"/>
    <x v="0"/>
  </r>
  <r>
    <x v="2"/>
    <x v="1"/>
    <s v="caprae"/>
    <s v="new"/>
    <s v="New"/>
    <s v="PF"/>
    <s v="R"/>
    <n v="3"/>
    <s v="&lt;=0.1200"/>
    <s v="&lt;=0.5000"/>
    <s v=" &lt;=2.0000"/>
    <s v="&lt;=0.2500"/>
    <x v="0"/>
  </r>
  <r>
    <x v="2"/>
    <x v="2"/>
    <s v="chromogenes"/>
    <s v="NC"/>
    <s v="DO"/>
    <s v="DO"/>
    <s v="L"/>
    <n v="4"/>
    <n v="8"/>
    <n v="1"/>
    <s v=" &lt;=2.0000"/>
    <s v=" &gt;4.0000"/>
    <x v="0"/>
  </r>
  <r>
    <x v="2"/>
    <x v="2"/>
    <s v="chromogenes"/>
    <s v="NC"/>
    <s v="PF"/>
    <s v="PF"/>
    <s v="L"/>
    <n v="5"/>
    <n v="4"/>
    <n v="1"/>
    <s v=" &lt;=2.0000"/>
    <s v=" &gt;4.0000"/>
    <x v="0"/>
  </r>
  <r>
    <x v="2"/>
    <x v="2"/>
    <s v="caprae"/>
    <s v="Cure"/>
    <s v="DO"/>
    <s v="DO"/>
    <s v="R"/>
    <n v="8"/>
    <s v="&lt;=0.1200"/>
    <s v="&lt;=0.5000"/>
    <s v=" &lt;=2.0000"/>
    <s v="&lt;=0.2500"/>
    <x v="0"/>
  </r>
  <r>
    <x v="2"/>
    <x v="2"/>
    <s v="caprae"/>
    <s v="new"/>
    <s v="New"/>
    <s v="PF"/>
    <s v="L"/>
    <n v="6"/>
    <n v="0.25"/>
    <n v="1"/>
    <s v=" &lt;=2.0000"/>
    <s v=" &gt;4.0000"/>
    <x v="0"/>
  </r>
  <r>
    <x v="2"/>
    <x v="2"/>
    <s v="epidermidis"/>
    <s v="new"/>
    <s v="New"/>
    <s v="PF"/>
    <s v="L"/>
    <n v="7"/>
    <n v="0.25"/>
    <n v="1"/>
    <s v=" &lt;=2.0000"/>
    <s v=" &gt;4.0000"/>
    <x v="0"/>
  </r>
  <r>
    <x v="2"/>
    <x v="2"/>
    <s v="epidermidis"/>
    <s v="new"/>
    <s v="PF"/>
    <s v="PF"/>
    <s v="R"/>
    <n v="9"/>
    <s v="&lt;=0.1200"/>
    <s v="&lt;=0.5000"/>
    <s v=" &lt;=2.0000"/>
    <s v="&lt;=0.2500"/>
    <x v="0"/>
  </r>
  <r>
    <x v="2"/>
    <x v="1"/>
    <s v="simulans"/>
    <s v="new"/>
    <s v="New"/>
    <s v="PF"/>
    <s v="R"/>
    <n v="10"/>
    <s v="&lt;=0.1200"/>
    <s v="&lt;=0.5000"/>
    <s v=" &lt;=2.0000"/>
    <s v="&lt;=0.2500"/>
    <x v="0"/>
  </r>
  <r>
    <x v="2"/>
    <x v="0"/>
    <s v="chromogenes"/>
    <s v="NC"/>
    <s v="DO"/>
    <s v="DO"/>
    <s v="R"/>
    <n v="11.1"/>
    <s v="&lt;=0.1200"/>
    <s v="&lt;=0.5000"/>
    <s v=" &lt;=2.0000"/>
    <s v="&lt;=0.2500"/>
    <x v="0"/>
  </r>
  <r>
    <x v="2"/>
    <x v="0"/>
    <s v="chromogenes"/>
    <s v="NC"/>
    <s v="DO"/>
    <s v="DO"/>
    <s v="R"/>
    <n v="11.2"/>
    <s v="&lt;=0.1200"/>
    <s v="&lt;=0.5000"/>
    <s v=" &lt;=2.0000"/>
    <s v="&lt;=0.2500"/>
    <x v="0"/>
  </r>
  <r>
    <x v="2"/>
    <x v="0"/>
    <s v="chromogenes"/>
    <s v="NC"/>
    <s v="PF"/>
    <s v="PF"/>
    <s v="R"/>
    <n v="12"/>
    <s v="&lt;=0.1200"/>
    <s v="&lt;=0.5000"/>
    <s v=" &lt;=2.0000"/>
    <s v=" &gt;4.0000"/>
    <x v="0"/>
  </r>
  <r>
    <x v="2"/>
    <x v="0"/>
    <s v="Equorum"/>
    <s v="new"/>
    <s v="New"/>
    <s v="PF"/>
    <s v="L"/>
    <n v="56"/>
    <n v="0.5"/>
    <s v=" &gt;4.0000"/>
    <n v="16"/>
    <n v="1"/>
    <x v="1"/>
  </r>
  <r>
    <x v="2"/>
    <x v="0"/>
    <s v="epidermidis"/>
    <s v="new"/>
    <s v="New"/>
    <s v="PF"/>
    <s v="R"/>
    <n v="16.100000000000001"/>
    <n v="0.25"/>
    <s v="&lt;=0.5000"/>
    <s v=" &lt;=2.0000"/>
    <s v="&lt;=0.2500"/>
    <x v="0"/>
  </r>
  <r>
    <x v="2"/>
    <x v="0"/>
    <s v="epidermidis"/>
    <s v="new"/>
    <s v="New"/>
    <s v="PF"/>
    <s v="R"/>
    <n v="16.2"/>
    <n v="0.25"/>
    <s v="&lt;=0.5000"/>
    <s v=" &lt;=2.0000"/>
    <s v="&lt;=0.2500"/>
    <x v="0"/>
  </r>
  <r>
    <x v="2"/>
    <x v="2"/>
    <s v="epidermidis"/>
    <s v="NC"/>
    <s v="DO"/>
    <s v="DO"/>
    <s v="L"/>
    <n v="1"/>
    <s v="&lt;=0.1200"/>
    <s v="&lt;=0.5000"/>
    <s v=" &lt;=2.0000"/>
    <s v="&lt;=0.2500"/>
    <x v="0"/>
  </r>
  <r>
    <x v="2"/>
    <x v="2"/>
    <s v="epidermidis"/>
    <s v="NC"/>
    <s v="DO"/>
    <s v="DO"/>
    <s v="R"/>
    <n v="17"/>
    <s v="&lt;=0.1200"/>
    <s v="&lt;=0.5000"/>
    <s v=" &lt;=2.0000"/>
    <s v="&lt;=0.2500"/>
    <x v="0"/>
  </r>
  <r>
    <x v="2"/>
    <x v="2"/>
    <s v="epidermidis"/>
    <s v="NC"/>
    <s v="PF"/>
    <s v="PF"/>
    <s v="L"/>
    <n v="38"/>
    <s v="&lt;=0.1200"/>
    <s v="&lt;=0.5000"/>
    <s v=" &lt;=2.0000"/>
    <s v="&lt;=0.2500"/>
    <x v="0"/>
  </r>
  <r>
    <x v="2"/>
    <x v="2"/>
    <s v="epidermidis"/>
    <s v="NC"/>
    <s v="PF"/>
    <s v="PF"/>
    <s v="R"/>
    <n v="18"/>
    <s v="&lt;=0.1200"/>
    <s v="&lt;=0.5000"/>
    <s v=" &lt;=2.0000"/>
    <s v="&lt;=0.2500"/>
    <x v="0"/>
  </r>
  <r>
    <x v="2"/>
    <x v="2"/>
    <s v="chromogenes"/>
    <s v="Cure"/>
    <s v="Cure"/>
    <s v="DO"/>
    <s v="L"/>
    <n v="2"/>
    <s v="&lt;=0.1200"/>
    <s v="&lt;=0.5000"/>
    <s v=" &lt;=2.0000"/>
    <s v="&lt;=0.2500"/>
    <x v="0"/>
  </r>
  <r>
    <x v="2"/>
    <x v="2"/>
    <s v="simulans"/>
    <s v="NC"/>
    <s v="DO"/>
    <s v="DO"/>
    <s v="R"/>
    <n v="3"/>
    <s v="&lt;=0.1200"/>
    <s v="&lt;=0.5000"/>
    <s v=" &lt;=2.0000"/>
    <s v=" &gt;4.0000"/>
    <x v="0"/>
  </r>
  <r>
    <x v="2"/>
    <x v="2"/>
    <s v="simulans"/>
    <s v="new"/>
    <s v="New"/>
    <s v="PF"/>
    <s v="L"/>
    <n v="19"/>
    <n v="1"/>
    <n v="1"/>
    <s v=" &lt;=2.0000"/>
    <s v="&lt;=0.2500"/>
    <x v="0"/>
  </r>
  <r>
    <x v="2"/>
    <x v="2"/>
    <s v="simulans"/>
    <s v="new"/>
    <s v="New"/>
    <s v="PF"/>
    <s v="L"/>
    <n v="20"/>
    <n v="1"/>
    <n v="1"/>
    <s v=" &lt;=2.0000"/>
    <s v="&lt;=0.2500"/>
    <x v="0"/>
  </r>
  <r>
    <x v="2"/>
    <x v="2"/>
    <s v="simulans"/>
    <s v="NC"/>
    <s v="PF"/>
    <s v="PF"/>
    <s v="R"/>
    <n v="21"/>
    <s v="&lt;=0.1200"/>
    <s v="&lt;=0.5000"/>
    <s v=" &lt;=2.0000"/>
    <s v=" &gt;4.0000"/>
    <x v="0"/>
  </r>
  <r>
    <x v="2"/>
    <x v="2"/>
    <s v="simulans"/>
    <s v="NC"/>
    <s v="PF"/>
    <s v="PF"/>
    <s v="R"/>
    <n v="22"/>
    <s v="&lt;=0.1200"/>
    <s v="&lt;=0.5000"/>
    <s v=" &lt;=2.0000"/>
    <s v=" &gt;4.0000"/>
    <x v="0"/>
  </r>
  <r>
    <x v="2"/>
    <x v="2"/>
    <s v="chromogenes"/>
    <s v="NC"/>
    <s v="DO"/>
    <s v="DO"/>
    <s v="L"/>
    <n v="4"/>
    <n v="2"/>
    <n v="2"/>
    <s v=" &lt;=2.0000"/>
    <s v=" &gt;4.0000"/>
    <x v="0"/>
  </r>
  <r>
    <x v="2"/>
    <x v="2"/>
    <s v="epidermidis"/>
    <s v="NC"/>
    <s v="DO"/>
    <s v="DO"/>
    <s v="R"/>
    <n v="5"/>
    <s v="&lt;=0.1200"/>
    <s v="&lt;=0.5000"/>
    <s v=" &lt;=2.0000"/>
    <s v="&lt;=0.2500"/>
    <x v="0"/>
  </r>
  <r>
    <x v="2"/>
    <x v="2"/>
    <s v="chromogenes"/>
    <s v="NC"/>
    <s v="PF"/>
    <s v="PF"/>
    <s v="L"/>
    <n v="23"/>
    <n v="2"/>
    <n v="1"/>
    <s v=" &lt;=2.0000"/>
    <n v="0.5"/>
    <x v="0"/>
  </r>
  <r>
    <x v="2"/>
    <x v="2"/>
    <s v="chromogenes"/>
    <s v="NC"/>
    <s v="PF"/>
    <s v="PF"/>
    <s v="L"/>
    <n v="24"/>
    <n v="2"/>
    <n v="1"/>
    <s v=" &lt;=2.0000"/>
    <n v="0.5"/>
    <x v="0"/>
  </r>
  <r>
    <x v="2"/>
    <x v="2"/>
    <s v="epidermidis"/>
    <s v="NC"/>
    <s v="PF"/>
    <s v="PF"/>
    <s v="R"/>
    <n v="26"/>
    <s v="&lt;=0.1200"/>
    <s v="&lt;=0.5000"/>
    <s v=" &lt;=2.0000"/>
    <s v="&lt;=0.2500"/>
    <x v="0"/>
  </r>
  <r>
    <x v="2"/>
    <x v="1"/>
    <s v="simulans"/>
    <s v="Cure"/>
    <s v="Cure"/>
    <s v="DO"/>
    <s v="R"/>
    <n v="6"/>
    <s v="&lt;=0.1200"/>
    <s v="&lt;=0.5000"/>
    <s v=" &lt;=2.0000"/>
    <s v="&lt;=0.2500"/>
    <x v="0"/>
  </r>
  <r>
    <x v="2"/>
    <x v="1"/>
    <s v="chromogenes"/>
    <s v="new"/>
    <s v="New"/>
    <s v="PF"/>
    <s v="R"/>
    <n v="39"/>
    <n v="1"/>
    <n v="1"/>
    <s v=" &lt;=2.0000"/>
    <n v="0.5"/>
    <x v="0"/>
  </r>
  <r>
    <x v="2"/>
    <x v="2"/>
    <s v="caprae"/>
    <s v="new"/>
    <s v="New"/>
    <s v="PF"/>
    <s v="L"/>
    <n v="27"/>
    <s v="&lt;=0.1200"/>
    <s v="&lt;=0.5000"/>
    <s v=" &lt;=2.0000"/>
    <s v="&lt;=0.2500"/>
    <x v="0"/>
  </r>
  <r>
    <x v="2"/>
    <x v="2"/>
    <s v="simulans"/>
    <s v="Cure"/>
    <s v="Cure"/>
    <s v="DO"/>
    <s v="L"/>
    <n v="7"/>
    <s v="&lt;=0.1200"/>
    <s v="&lt;=0.5000"/>
    <s v=" &lt;=2.0000"/>
    <s v="&lt;=0.2500"/>
    <x v="0"/>
  </r>
  <r>
    <x v="2"/>
    <x v="1"/>
    <s v="caprae"/>
    <s v="new"/>
    <s v="New"/>
    <s v="PF"/>
    <s v="L"/>
    <n v="57"/>
    <s v="&lt;=0.1200"/>
    <s v="&lt;=0.5000"/>
    <s v=" &lt;=2.0000"/>
    <s v="&lt;=0.2500"/>
    <x v="0"/>
  </r>
  <r>
    <x v="2"/>
    <x v="0"/>
    <s v="caprae"/>
    <s v="new"/>
    <s v="New"/>
    <s v="PF"/>
    <s v="R"/>
    <n v="29"/>
    <s v="&lt;=0.1200"/>
    <s v="&lt;=0.5000"/>
    <s v=" &lt;=2.0000"/>
    <s v="&lt;=0.2500"/>
    <x v="0"/>
  </r>
  <r>
    <x v="2"/>
    <x v="0"/>
    <s v="caprae"/>
    <s v="NC"/>
    <s v="Cure"/>
    <s v="DO"/>
    <s v="L"/>
    <n v="30.1"/>
    <s v="&lt;=0.1200"/>
    <s v="&lt;=0.5000"/>
    <s v=" &lt;=2.0000"/>
    <s v="&lt;=0.2500"/>
    <x v="0"/>
  </r>
  <r>
    <x v="2"/>
    <x v="0"/>
    <s v="epidermidis"/>
    <s v="NC"/>
    <s v="New"/>
    <s v="PF"/>
    <s v="L"/>
    <n v="30.2"/>
    <s v="&lt;=0.1200"/>
    <s v="&lt;=0.5000"/>
    <s v=" &lt;=2.0000"/>
    <s v="&lt;=0.2500"/>
    <x v="0"/>
  </r>
  <r>
    <x v="2"/>
    <x v="2"/>
    <s v="simulans"/>
    <s v="Cure"/>
    <s v="Cure"/>
    <s v="DO"/>
    <s v="L"/>
    <n v="8"/>
    <s v="&lt;=0.1200"/>
    <s v="&lt;=0.5000"/>
    <s v=" &lt;=2.0000"/>
    <s v="&lt;=0.2500"/>
    <x v="0"/>
  </r>
  <r>
    <x v="2"/>
    <x v="2"/>
    <s v="simulans"/>
    <s v="Cure"/>
    <s v="Cure"/>
    <s v="DO"/>
    <s v="L"/>
    <n v="8"/>
    <s v="&lt;=0.1200"/>
    <s v="&lt;=0.5000"/>
    <s v=" &lt;=2.0000"/>
    <s v="&lt;=0.2500"/>
    <x v="0"/>
  </r>
  <r>
    <x v="2"/>
    <x v="2"/>
    <s v="simulans"/>
    <s v="NC"/>
    <s v="DO"/>
    <s v="DO"/>
    <s v="R"/>
    <n v="31"/>
    <s v="&lt;=0.1200"/>
    <s v="&lt;=0.5000"/>
    <s v=" &lt;=2.0000"/>
    <s v="&lt;=0.2500"/>
    <x v="0"/>
  </r>
  <r>
    <x v="2"/>
    <x v="2"/>
    <s v="epidermidis"/>
    <s v="new"/>
    <s v="New"/>
    <s v="PF"/>
    <s v="L"/>
    <n v="40"/>
    <s v="&lt;=0.1200"/>
    <s v="&lt;=0.5000"/>
    <s v=" &lt;=2.0000"/>
    <s v="&lt;=0.2500"/>
    <x v="0"/>
  </r>
  <r>
    <x v="2"/>
    <x v="2"/>
    <s v="simulans"/>
    <s v="NC"/>
    <s v="PF"/>
    <s v="PF"/>
    <s v="R"/>
    <n v="32.1"/>
    <s v="&lt;=0.1200"/>
    <s v="&lt;=0.5000"/>
    <s v=" &lt;=2.0000"/>
    <s v="&lt;=0.2500"/>
    <x v="0"/>
  </r>
  <r>
    <x v="2"/>
    <x v="2"/>
    <s v="simulans"/>
    <s v="NC"/>
    <s v="PF"/>
    <s v="PF"/>
    <s v="R"/>
    <n v="32.200000000000003"/>
    <s v="&lt;=0.1200"/>
    <s v="&lt;=0.5000"/>
    <s v=" &lt;=2.0000"/>
    <s v="&lt;=0.2500"/>
    <x v="0"/>
  </r>
  <r>
    <x v="2"/>
    <x v="2"/>
    <s v="caprae"/>
    <s v="Cure"/>
    <s v="Cure"/>
    <s v="DO"/>
    <s v="L"/>
    <n v="9"/>
    <n v="1"/>
    <s v="&lt;=0.5000"/>
    <s v=" &lt;=2.0000"/>
    <s v="&lt;=0.2500"/>
    <x v="0"/>
  </r>
  <r>
    <x v="2"/>
    <x v="2"/>
    <s v="simulans"/>
    <s v="NC"/>
    <s v="New"/>
    <s v="PF"/>
    <s v="L"/>
    <n v="41"/>
    <s v="&lt;=0.1200"/>
    <s v="&lt;=0.5000"/>
    <s v=" &lt;=2.0000"/>
    <s v="&lt;=0.2500"/>
    <x v="0"/>
  </r>
  <r>
    <x v="2"/>
    <x v="0"/>
    <s v="simulans"/>
    <s v="Cure"/>
    <s v="Cure"/>
    <s v="DO"/>
    <s v="R"/>
    <n v="72"/>
    <s v="&lt;=0.1200"/>
    <s v="&lt;=0.5000"/>
    <s v=" &lt;=2.0000"/>
    <s v="&lt;=0.2500"/>
    <x v="0"/>
  </r>
  <r>
    <x v="2"/>
    <x v="0"/>
    <s v="Equorum"/>
    <s v="new"/>
    <s v="New"/>
    <s v="PF"/>
    <s v="R"/>
    <n v="73"/>
    <n v="0.5"/>
    <n v="2"/>
    <s v=" &lt;=2.0000"/>
    <s v=" &gt;4.0000"/>
    <x v="0"/>
  </r>
  <r>
    <x v="2"/>
    <x v="2"/>
    <s v="caprae"/>
    <s v="NC"/>
    <s v="DO"/>
    <s v="DO"/>
    <s v="L"/>
    <n v="33"/>
    <n v="0.5"/>
    <s v="&lt;=0.5000"/>
    <s v=" &lt;=2.0000"/>
    <s v="&lt;=0.2500"/>
    <x v="0"/>
  </r>
  <r>
    <x v="2"/>
    <x v="2"/>
    <s v="caprae"/>
    <s v="NC"/>
    <s v="PF"/>
    <s v="PF"/>
    <s v="L"/>
    <n v="34"/>
    <n v="0.5"/>
    <s v="&lt;=0.5000"/>
    <s v=" &lt;=2.0000"/>
    <s v="&lt;=0.2500"/>
    <x v="0"/>
  </r>
  <r>
    <x v="2"/>
    <x v="2"/>
    <s v="epidermidis"/>
    <s v="Cure"/>
    <s v="Cure"/>
    <s v="DO"/>
    <s v="L"/>
    <n v="10"/>
    <s v="&lt;=0.1200"/>
    <s v="&lt;=0.5000"/>
    <s v=" &lt;=2.0000"/>
    <s v="&lt;=0.2500"/>
    <x v="0"/>
  </r>
  <r>
    <x v="2"/>
    <x v="2"/>
    <s v="caprae"/>
    <s v="NC"/>
    <s v="DO"/>
    <s v="DO"/>
    <s v="R"/>
    <n v="11"/>
    <s v="&lt;=0.1200"/>
    <n v="1"/>
    <s v=" &lt;=2.0000"/>
    <s v="&lt;=0.2500"/>
    <x v="0"/>
  </r>
  <r>
    <x v="2"/>
    <x v="2"/>
    <s v="simulans"/>
    <s v="new"/>
    <s v="New"/>
    <s v="PF"/>
    <s v="L"/>
    <n v="42"/>
    <s v="&lt;=0.1200"/>
    <s v="&lt;=0.5000"/>
    <s v=" &lt;=2.0000"/>
    <s v="&lt;=0.2500"/>
    <x v="0"/>
  </r>
  <r>
    <x v="2"/>
    <x v="2"/>
    <s v="caprae"/>
    <s v="NC"/>
    <s v="PF"/>
    <s v="PF"/>
    <s v="R"/>
    <n v="35"/>
    <s v="&lt;=0.1200"/>
    <n v="4"/>
    <s v=" &lt;=2.0000"/>
    <s v="&lt;=0.2500"/>
    <x v="0"/>
  </r>
  <r>
    <x v="2"/>
    <x v="2"/>
    <s v="simulans"/>
    <s v="Cure"/>
    <s v="Cure"/>
    <s v="DO"/>
    <s v="L"/>
    <n v="12"/>
    <s v="&lt;=0.1200"/>
    <s v="&lt;=0.5000"/>
    <s v=" &lt;=2.0000"/>
    <s v="&lt;=0.2500"/>
    <x v="0"/>
  </r>
  <r>
    <x v="2"/>
    <x v="2"/>
    <s v="epidermidis"/>
    <s v="Cure"/>
    <s v="Cure"/>
    <s v="DO"/>
    <s v="R"/>
    <n v="13"/>
    <s v="&lt;=0.1200"/>
    <s v="&lt;=0.5000"/>
    <s v=" &lt;=2.0000"/>
    <s v="&lt;=0.2500"/>
    <x v="0"/>
  </r>
  <r>
    <x v="2"/>
    <x v="2"/>
    <s v="caprae"/>
    <s v="NC"/>
    <s v="DO"/>
    <s v="DO"/>
    <s v="R"/>
    <n v="13"/>
    <s v="&lt;=0.1200"/>
    <s v="&lt;=0.5000"/>
    <s v=" &lt;=2.0000"/>
    <s v="&lt;=0.2500"/>
    <x v="0"/>
  </r>
  <r>
    <x v="2"/>
    <x v="2"/>
    <s v="caprae"/>
    <s v="new"/>
    <s v="New"/>
    <s v="PF"/>
    <s v="L"/>
    <n v="43"/>
    <n v="0.25"/>
    <s v="&lt;=0.5000"/>
    <s v=" &lt;=2.0000"/>
    <s v="&lt;=0.2500"/>
    <x v="0"/>
  </r>
  <r>
    <x v="2"/>
    <x v="2"/>
    <s v="caprae"/>
    <s v="NC"/>
    <s v="PF"/>
    <s v="PF"/>
    <s v="R"/>
    <n v="36"/>
    <s v="&lt;=0.1200"/>
    <s v="&lt;=0.5000"/>
    <s v=" &lt;=2.0000"/>
    <s v="&lt;=0.2500"/>
    <x v="0"/>
  </r>
  <r>
    <x v="2"/>
    <x v="0"/>
    <s v="simulans"/>
    <s v="new"/>
    <s v="New"/>
    <s v="PF"/>
    <s v="L"/>
    <n v="58"/>
    <s v="&lt;=0.1200"/>
    <s v="&lt;=0.5000"/>
    <s v=" &lt;=2.0000"/>
    <s v="&lt;=0.2500"/>
    <x v="0"/>
  </r>
  <r>
    <x v="2"/>
    <x v="2"/>
    <s v="epidermidis"/>
    <s v="Cure"/>
    <s v="Cure"/>
    <s v="DO"/>
    <s v="R"/>
    <n v="37.200000000000003"/>
    <s v="&lt;=0.1200"/>
    <s v="&lt;=0.5000"/>
    <s v=" &lt;=2.0000"/>
    <s v="&lt;=0.2500"/>
    <x v="0"/>
  </r>
  <r>
    <x v="2"/>
    <x v="2"/>
    <s v="caprae"/>
    <s v="NC"/>
    <s v="DO"/>
    <s v="DO"/>
    <s v="R"/>
    <n v="37.1"/>
    <s v="&lt;=0.1200"/>
    <s v="&lt;=0.5000"/>
    <s v=" &lt;=2.0000"/>
    <s v="&lt;=0.2500"/>
    <x v="0"/>
  </r>
  <r>
    <x v="2"/>
    <x v="2"/>
    <s v="caprae"/>
    <s v="NC"/>
    <s v="PF"/>
    <s v="PF"/>
    <s v="R"/>
    <n v="38"/>
    <s v="&lt;=0.1200"/>
    <s v="&lt;=0.5000"/>
    <s v=" &lt;=2.0000"/>
    <s v="&lt;=0.2500"/>
    <x v="0"/>
  </r>
  <r>
    <x v="2"/>
    <x v="0"/>
    <s v="simulans"/>
    <s v="NC"/>
    <s v="DO"/>
    <s v="DO"/>
    <s v="L"/>
    <n v="14"/>
    <s v="&lt;=0.1200"/>
    <s v="&lt;=0.5000"/>
    <s v=" &lt;=2.0000"/>
    <s v="&lt;=0.2500"/>
    <x v="0"/>
  </r>
  <r>
    <x v="2"/>
    <x v="0"/>
    <s v="simulans"/>
    <s v="NC"/>
    <s v="PF"/>
    <s v="PF"/>
    <s v="L"/>
    <n v="39"/>
    <s v="&lt;=0.1200"/>
    <s v="&lt;=0.5000"/>
    <s v=" &lt;=2.0000"/>
    <s v="&lt;=0.2500"/>
    <x v="0"/>
  </r>
  <r>
    <x v="2"/>
    <x v="1"/>
    <s v="caprae"/>
    <s v="new"/>
    <s v="New"/>
    <s v="PF"/>
    <s v="L"/>
    <n v="59"/>
    <s v="&lt;=0.1200"/>
    <s v="&lt;=0.5000"/>
    <s v=" &lt;=2.0000"/>
    <s v="&lt;=0.2500"/>
    <x v="0"/>
  </r>
  <r>
    <x v="2"/>
    <x v="0"/>
    <s v="caprae"/>
    <s v="new"/>
    <s v="New"/>
    <s v="PF"/>
    <s v="L"/>
    <n v="40"/>
    <s v="&lt;=0.1200"/>
    <s v="&lt;=0.5000"/>
    <s v=" &lt;=2.0000"/>
    <s v="&lt;=0.2500"/>
    <x v="0"/>
  </r>
  <r>
    <x v="2"/>
    <x v="0"/>
    <s v="Equorum"/>
    <s v="new"/>
    <s v="New"/>
    <s v="PF"/>
    <s v="R"/>
    <n v="53"/>
    <s v="&lt;=0.1200"/>
    <n v="2"/>
    <s v=" &lt;=2.0000"/>
    <s v="&lt;=0.2500"/>
    <x v="0"/>
  </r>
  <r>
    <x v="2"/>
    <x v="1"/>
    <s v="epidermidis"/>
    <s v="NC"/>
    <s v="DO"/>
    <s v="DO"/>
    <s v="L"/>
    <n v="42"/>
    <s v="&lt;=0.1200"/>
    <s v="&lt;=0.5000"/>
    <s v=" &lt;=2.0000"/>
    <s v="&lt;=0.2500"/>
    <x v="0"/>
  </r>
  <r>
    <x v="2"/>
    <x v="1"/>
    <s v="epidermidis"/>
    <s v="NC"/>
    <s v="PF"/>
    <s v="PF"/>
    <s v="L"/>
    <n v="43"/>
    <s v="&lt;=0.1200"/>
    <s v="&lt;=0.5000"/>
    <s v=" &lt;=2.0000"/>
    <s v="&lt;=0.2500"/>
    <x v="0"/>
  </r>
  <r>
    <x v="2"/>
    <x v="1"/>
    <s v="caprae"/>
    <s v="Cure"/>
    <s v="Cure"/>
    <s v="DO"/>
    <s v="L"/>
    <n v="15"/>
    <s v="&lt;=0.1200"/>
    <s v="&lt;=0.5000"/>
    <s v=" &lt;=2.0000"/>
    <s v="&lt;=0.2500"/>
    <x v="0"/>
  </r>
  <r>
    <x v="2"/>
    <x v="1"/>
    <s v="epidermidis"/>
    <s v="new"/>
    <s v="New"/>
    <s v="PF"/>
    <s v="L"/>
    <n v="44"/>
    <s v="&lt;=0.1200"/>
    <s v="&lt;=0.5000"/>
    <s v=" &lt;=2.0000"/>
    <s v="&lt;=0.2500"/>
    <x v="0"/>
  </r>
  <r>
    <x v="2"/>
    <x v="1"/>
    <s v="caprae"/>
    <s v="new"/>
    <s v="New"/>
    <s v="PF"/>
    <s v="R"/>
    <n v="44"/>
    <s v="&lt;=0.1200"/>
    <s v="&lt;=0.5000"/>
    <s v=" &lt;=2.0000"/>
    <n v="1"/>
    <x v="0"/>
  </r>
  <r>
    <x v="2"/>
    <x v="1"/>
    <s v="simulans"/>
    <s v="new"/>
    <s v="New"/>
    <s v="PF"/>
    <s v="R"/>
    <n v="60"/>
    <s v="&lt;=0.1200"/>
    <n v="1"/>
    <s v=" &lt;=2.0000"/>
    <s v="&lt;=0.2500"/>
    <x v="0"/>
  </r>
  <r>
    <x v="2"/>
    <x v="0"/>
    <s v="caprae"/>
    <s v="new"/>
    <s v="New"/>
    <s v="PF"/>
    <s v="L"/>
    <n v="61"/>
    <n v="2"/>
    <s v="&lt;=0.5000"/>
    <s v=" &lt;=2.0000"/>
    <n v="0.5"/>
    <x v="0"/>
  </r>
  <r>
    <x v="2"/>
    <x v="2"/>
    <s v="epidermidis"/>
    <s v="NC"/>
    <s v="DO"/>
    <s v="DO"/>
    <s v="L"/>
    <n v="16"/>
    <s v="&lt;=0.1200"/>
    <s v="&lt;=0.5000"/>
    <s v=" &lt;=2.0000"/>
    <s v="&lt;=0.2500"/>
    <x v="0"/>
  </r>
  <r>
    <x v="2"/>
    <x v="2"/>
    <s v="epidermidis"/>
    <s v="new"/>
    <s v="New"/>
    <s v="PF"/>
    <s v="R"/>
    <n v="47"/>
    <s v="&lt;=0.1200"/>
    <s v="&lt;=0.5000"/>
    <s v=" &lt;=2.0000"/>
    <s v="&lt;=0.2500"/>
    <x v="0"/>
  </r>
  <r>
    <x v="2"/>
    <x v="2"/>
    <s v="epidermidis"/>
    <s v="NC"/>
    <s v="PF"/>
    <s v="PF"/>
    <s v="L"/>
    <n v="46"/>
    <s v="&lt;=0.1200"/>
    <s v="&lt;=0.5000"/>
    <s v=" &lt;=2.0000"/>
    <s v="&lt;=0.2500"/>
    <x v="0"/>
  </r>
  <r>
    <x v="2"/>
    <x v="2"/>
    <s v="caprae"/>
    <s v="Cure"/>
    <s v="Cure"/>
    <s v="DO"/>
    <s v="L"/>
    <n v="17"/>
    <s v="&lt;=0.1200"/>
    <s v="&lt;=0.5000"/>
    <s v=" &lt;=2.0000"/>
    <s v="&lt;=0.2500"/>
    <x v="0"/>
  </r>
  <r>
    <x v="2"/>
    <x v="2"/>
    <s v="simulans"/>
    <s v="new"/>
    <s v="New"/>
    <s v="PF"/>
    <s v="L"/>
    <n v="45"/>
    <s v="&lt;=0.1200"/>
    <s v="&lt;=0.5000"/>
    <s v=" &lt;=2.0000"/>
    <s v="&lt;=0.2500"/>
    <x v="0"/>
  </r>
  <r>
    <x v="2"/>
    <x v="2"/>
    <s v="caprae"/>
    <s v="new"/>
    <s v="PF"/>
    <s v="PF"/>
    <s v="R"/>
    <n v="48"/>
    <s v="&lt;=0.1200"/>
    <s v="&lt;=0.5000"/>
    <s v=" &lt;=2.0000"/>
    <s v="&lt;=0.2500"/>
    <x v="0"/>
  </r>
  <r>
    <x v="2"/>
    <x v="2"/>
    <s v="caprae"/>
    <s v="NC"/>
    <s v="DO"/>
    <s v="DO"/>
    <s v="R"/>
    <n v="18"/>
    <s v="&lt;=0.1200"/>
    <s v="&lt;=0.5000"/>
    <s v=" &lt;=2.0000"/>
    <s v="&lt;=0.2500"/>
    <x v="0"/>
  </r>
  <r>
    <x v="2"/>
    <x v="2"/>
    <s v="caprae"/>
    <s v="NC"/>
    <s v="PF"/>
    <s v="PF"/>
    <s v="R"/>
    <n v="49"/>
    <s v="&lt;=0.1200"/>
    <s v="&lt;=0.5000"/>
    <s v=" &lt;=2.0000"/>
    <s v="&lt;=0.2500"/>
    <x v="0"/>
  </r>
  <r>
    <x v="2"/>
    <x v="2"/>
    <s v="caprae"/>
    <s v="NC"/>
    <s v="DO"/>
    <s v="DO"/>
    <s v="L"/>
    <n v="50"/>
    <s v="&lt;=0.1200"/>
    <s v="&lt;=0.5000"/>
    <s v=" &lt;=2.0000"/>
    <s v="&lt;=0.2500"/>
    <x v="0"/>
  </r>
  <r>
    <x v="2"/>
    <x v="2"/>
    <s v="caprae"/>
    <s v="new"/>
    <s v="New"/>
    <s v="PF"/>
    <s v="R"/>
    <n v="52.1"/>
    <s v="&lt;=0.1200"/>
    <n v="1"/>
    <s v=" &lt;=2.0000"/>
    <s v=" &gt;4.0000"/>
    <x v="0"/>
  </r>
  <r>
    <x v="2"/>
    <x v="2"/>
    <s v="cohnii"/>
    <s v="new"/>
    <s v="New"/>
    <s v="PF"/>
    <s v="R"/>
    <n v="52.2"/>
    <s v="&lt;=0.1200"/>
    <n v="1"/>
    <s v=" &lt;=2.0000"/>
    <s v=" &gt;4.0000"/>
    <x v="0"/>
  </r>
  <r>
    <x v="2"/>
    <x v="2"/>
    <s v="caprae"/>
    <s v="NC"/>
    <s v="PF"/>
    <s v="PF"/>
    <s v="L"/>
    <n v="51"/>
    <s v="&lt;=0.1200"/>
    <s v="&lt;=0.5000"/>
    <s v=" &lt;=2.0000"/>
    <s v="&lt;=0.2500"/>
    <x v="0"/>
  </r>
  <r>
    <x v="2"/>
    <x v="0"/>
    <s v="Hyicus"/>
    <s v="NC"/>
    <s v="DO"/>
    <s v="DO"/>
    <s v="R"/>
    <n v="19"/>
    <s v="&lt;=0.1200"/>
    <n v="1"/>
    <s v=" &lt;=2.0000"/>
    <s v="&lt;=0.2500"/>
    <x v="0"/>
  </r>
  <r>
    <x v="2"/>
    <x v="0"/>
    <s v="Hyicus"/>
    <s v="NC"/>
    <s v="PF"/>
    <s v="PF"/>
    <s v="R"/>
    <n v="46"/>
    <s v="&lt;=0.1200"/>
    <n v="1"/>
    <s v=" &lt;=2.0000"/>
    <s v="&lt;=0.2500"/>
    <x v="0"/>
  </r>
  <r>
    <x v="2"/>
    <x v="0"/>
    <s v="caprae"/>
    <s v="new"/>
    <s v="New"/>
    <s v="PF"/>
    <s v="L"/>
    <n v="62"/>
    <s v="&lt;=0.1200"/>
    <s v="&lt;=0.5000"/>
    <s v=" &lt;=2.0000"/>
    <s v="&lt;=0.2500"/>
    <x v="0"/>
  </r>
  <r>
    <x v="2"/>
    <x v="1"/>
    <s v="Equorum"/>
    <s v="new"/>
    <s v="New"/>
    <s v="PF"/>
    <s v="R"/>
    <n v="54"/>
    <s v="&lt;=0.1200"/>
    <n v="2"/>
    <s v=" &lt;=2.0000"/>
    <n v="4"/>
    <x v="0"/>
  </r>
  <r>
    <x v="2"/>
    <x v="2"/>
    <s v="caprae"/>
    <s v="Cure"/>
    <s v="Cure"/>
    <s v="DO"/>
    <s v="L"/>
    <n v="55.1"/>
    <n v="0.25"/>
    <s v="&lt;=0.5000"/>
    <s v=" &lt;=2.0000"/>
    <n v="0.5"/>
    <x v="0"/>
  </r>
  <r>
    <x v="2"/>
    <x v="2"/>
    <s v="caprae"/>
    <s v="Cure"/>
    <s v="Cure"/>
    <s v="DO"/>
    <s v="L"/>
    <n v="55.2"/>
    <n v="0.25"/>
    <s v="&lt;=0.5000"/>
    <s v=" &lt;=2.0000"/>
    <n v="0.5"/>
    <x v="0"/>
  </r>
  <r>
    <x v="2"/>
    <x v="2"/>
    <s v="epidermidis"/>
    <s v="new"/>
    <s v="New"/>
    <s v="PF"/>
    <s v="L"/>
    <n v="56"/>
    <s v="&lt;=0.1200"/>
    <s v="&lt;=0.5000"/>
    <s v=" &lt;=2.0000"/>
    <s v="&lt;=0.2500"/>
    <x v="0"/>
  </r>
  <r>
    <x v="2"/>
    <x v="2"/>
    <s v="caprae"/>
    <s v="new"/>
    <s v="New"/>
    <s v="PF"/>
    <s v="R"/>
    <n v="63"/>
    <n v="0.25"/>
    <s v="&lt;=0.5000"/>
    <s v=" &lt;=2.0000"/>
    <n v="0.5"/>
    <x v="0"/>
  </r>
  <r>
    <x v="2"/>
    <x v="1"/>
    <s v="epidermidis"/>
    <s v="new"/>
    <s v="New"/>
    <s v="PF"/>
    <s v="L"/>
    <n v="57"/>
    <s v="&lt;=0.1200"/>
    <s v="&lt;=0.5000"/>
    <s v=" &lt;=2.0000"/>
    <s v="&lt;=0.2500"/>
    <x v="0"/>
  </r>
  <r>
    <x v="2"/>
    <x v="1"/>
    <s v="Equorum"/>
    <s v="new"/>
    <s v="New"/>
    <s v="PF"/>
    <s v="R"/>
    <n v="58"/>
    <s v="&lt;=0.1200"/>
    <s v="&lt;=0.5000"/>
    <s v=" &lt;=2.0000"/>
    <s v=" &gt;4.0000"/>
    <x v="0"/>
  </r>
  <r>
    <x v="2"/>
    <x v="2"/>
    <s v="chromogenes"/>
    <s v="NC"/>
    <s v="DO"/>
    <s v="DO"/>
    <s v="R"/>
    <n v="20"/>
    <s v="&lt;=0.1200"/>
    <s v="&lt;=0.5000"/>
    <s v=" &lt;=2.0000"/>
    <s v=" &gt;4.0000"/>
    <x v="0"/>
  </r>
  <r>
    <x v="2"/>
    <x v="2"/>
    <s v="chromogenes"/>
    <s v="NC"/>
    <s v="PF"/>
    <s v="PF"/>
    <s v="R"/>
    <n v="47"/>
    <s v="&lt;=0.1200"/>
    <s v="&lt;=0.5000"/>
    <s v=" &lt;=2.0000"/>
    <s v=" &gt;4.0000"/>
    <x v="0"/>
  </r>
  <r>
    <x v="2"/>
    <x v="2"/>
    <s v="caprae"/>
    <s v="new"/>
    <s v="New"/>
    <s v="PF"/>
    <s v="L"/>
    <n v="60"/>
    <n v="0.5"/>
    <n v="2"/>
    <s v=" &lt;=2.0000"/>
    <n v="0.5"/>
    <x v="0"/>
  </r>
  <r>
    <x v="2"/>
    <x v="2"/>
    <s v="caprae"/>
    <s v="NC"/>
    <s v="DO"/>
    <s v="DO"/>
    <s v="L"/>
    <n v="21"/>
    <s v="&lt;=0.1200"/>
    <s v="&lt;=0.5000"/>
    <s v=" &lt;=2.0000"/>
    <s v="&lt;=0.2500"/>
    <x v="0"/>
  </r>
  <r>
    <x v="2"/>
    <x v="2"/>
    <s v="caprae"/>
    <s v="NC"/>
    <s v="PF"/>
    <s v="PF"/>
    <s v="L"/>
    <n v="48"/>
    <s v="&lt;=0.1200"/>
    <s v="&lt;=0.5000"/>
    <s v=" &lt;=2.0000"/>
    <s v="&lt;=0.2500"/>
    <x v="0"/>
  </r>
  <r>
    <x v="3"/>
    <x v="3"/>
    <m/>
    <m/>
    <m/>
    <m/>
    <m/>
    <m/>
    <m/>
    <m/>
    <m/>
    <m/>
    <x v="2"/>
  </r>
  <r>
    <x v="3"/>
    <x v="3"/>
    <m/>
    <m/>
    <m/>
    <m/>
    <m/>
    <m/>
    <m/>
    <m/>
    <m/>
    <m/>
    <x v="2"/>
  </r>
</pivotCacheRecords>
</file>

<file path=xl/pivotCache/pivotCacheRecords3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9">
  <r>
    <x v="0"/>
    <x v="0"/>
    <s v="epidermidis"/>
    <s v="NC"/>
    <x v="0"/>
    <s v="PF"/>
    <s v="L"/>
    <n v="47"/>
    <n v="0.25"/>
    <s v="&lt;=0.5000"/>
    <s v=" &lt;=2.0000"/>
    <x v="0"/>
  </r>
  <r>
    <x v="1"/>
    <x v="0"/>
    <s v="simulans"/>
    <s v="new"/>
    <x v="1"/>
    <s v="PF"/>
    <s v="L"/>
    <n v="64"/>
    <s v="&lt;=0.1200"/>
    <n v="1"/>
    <s v=" &lt;=2.0000"/>
    <x v="0"/>
  </r>
  <r>
    <x v="1"/>
    <x v="1"/>
    <s v="caprae"/>
    <s v="new"/>
    <x v="1"/>
    <s v="PF"/>
    <s v="L"/>
    <n v="61.1"/>
    <s v="&lt;=0.1200"/>
    <s v="&lt;=0.5000"/>
    <s v=" &lt;=2.0000"/>
    <x v="0"/>
  </r>
  <r>
    <x v="1"/>
    <x v="1"/>
    <s v="auricularis"/>
    <s v="new"/>
    <x v="1"/>
    <s v="PF"/>
    <s v="L"/>
    <n v="61.2"/>
    <s v="&lt;=0.1200"/>
    <s v="&lt;=0.5000"/>
    <s v=" &lt;=2.0000"/>
    <x v="0"/>
  </r>
  <r>
    <x v="1"/>
    <x v="1"/>
    <s v="rostri"/>
    <s v="new"/>
    <x v="1"/>
    <s v="PF"/>
    <s v="R"/>
    <n v="63"/>
    <s v="&lt;=0.1200"/>
    <s v="&lt;=0.5000"/>
    <s v=" &lt;=2.0000"/>
    <x v="1"/>
  </r>
  <r>
    <x v="1"/>
    <x v="2"/>
    <s v="chromogenes"/>
    <s v="new"/>
    <x v="1"/>
    <s v="PF"/>
    <s v="L"/>
    <n v="64.099999999999994"/>
    <n v="0.5"/>
    <s v="&lt;=0.5000"/>
    <s v=" &lt;=2.0000"/>
    <x v="2"/>
  </r>
  <r>
    <x v="1"/>
    <x v="2"/>
    <s v="auricularis"/>
    <s v="new"/>
    <x v="1"/>
    <s v="PF"/>
    <s v="L"/>
    <n v="64.2"/>
    <n v="0.5"/>
    <s v="&lt;=0.5000"/>
    <s v=" &lt;=2.0000"/>
    <x v="2"/>
  </r>
  <r>
    <x v="1"/>
    <x v="2"/>
    <s v="simulans"/>
    <s v="new"/>
    <x v="1"/>
    <s v="PF"/>
    <s v="L"/>
    <n v="65"/>
    <s v="&lt;=0.1200"/>
    <n v="1"/>
    <s v=" &lt;=2.0000"/>
    <x v="0"/>
  </r>
  <r>
    <x v="1"/>
    <x v="0"/>
    <s v="simulans"/>
    <s v="new"/>
    <x v="1"/>
    <s v="PF"/>
    <s v="L"/>
    <n v="66"/>
    <s v="&lt;=0.1200"/>
    <n v="1"/>
    <s v=" &lt;=2.0000"/>
    <x v="0"/>
  </r>
  <r>
    <x v="1"/>
    <x v="0"/>
    <s v="Lugdenensis"/>
    <s v="new"/>
    <x v="1"/>
    <s v="PF"/>
    <s v="L"/>
    <n v="66"/>
    <s v="&lt;=0.1200"/>
    <s v="&lt;=0.5000"/>
    <s v=" &lt;=2.0000"/>
    <x v="0"/>
  </r>
  <r>
    <x v="1"/>
    <x v="0"/>
    <s v="caprae"/>
    <s v="new"/>
    <x v="1"/>
    <s v="PF"/>
    <s v="L"/>
    <n v="67"/>
    <s v="&lt;=0.1200"/>
    <n v="1"/>
    <s v=" &lt;=2.0000"/>
    <x v="0"/>
  </r>
  <r>
    <x v="1"/>
    <x v="0"/>
    <s v="caprae"/>
    <s v="new"/>
    <x v="1"/>
    <s v="PF"/>
    <s v="R"/>
    <n v="68.099999999999994"/>
    <s v="&lt;=0.1200"/>
    <n v="1"/>
    <s v=" &lt;=2.0000"/>
    <x v="0"/>
  </r>
  <r>
    <x v="1"/>
    <x v="0"/>
    <s v="auricularis"/>
    <s v="new"/>
    <x v="1"/>
    <s v="PF"/>
    <s v="R"/>
    <n v="68.2"/>
    <s v="&lt;=0.1200"/>
    <n v="1"/>
    <s v=" &lt;=2.0000"/>
    <x v="0"/>
  </r>
  <r>
    <x v="1"/>
    <x v="1"/>
    <s v="caprae"/>
    <s v="NC"/>
    <x v="2"/>
    <s v="DO"/>
    <s v="L"/>
    <n v="22"/>
    <s v="&lt;=0.1200"/>
    <s v="&lt;=0.5000"/>
    <s v=" &lt;=2.0000"/>
    <x v="0"/>
  </r>
  <r>
    <x v="1"/>
    <x v="1"/>
    <s v="caprae"/>
    <s v="NC"/>
    <x v="0"/>
    <s v="PF"/>
    <s v="L"/>
    <n v="69"/>
    <s v="&lt;=0.1200"/>
    <s v="&lt;=0.5000"/>
    <s v=" &lt;=2.0000"/>
    <x v="0"/>
  </r>
  <r>
    <x v="1"/>
    <x v="0"/>
    <s v="Equorum"/>
    <s v="Cure"/>
    <x v="3"/>
    <s v="DO"/>
    <s v="L"/>
    <n v="23"/>
    <s v="&lt;=0.1200"/>
    <s v="&lt;=0.5000"/>
    <s v=" &lt;=2.0000"/>
    <x v="3"/>
  </r>
  <r>
    <x v="1"/>
    <x v="0"/>
    <s v="Lugdenensis"/>
    <s v="new"/>
    <x v="1"/>
    <s v="PF"/>
    <s v="L"/>
    <n v="49"/>
    <s v="&lt;=0.1200"/>
    <s v="&lt;=0.5000"/>
    <s v=" &lt;=2.0000"/>
    <x v="0"/>
  </r>
  <r>
    <x v="1"/>
    <x v="0"/>
    <s v="simulans"/>
    <s v="new"/>
    <x v="1"/>
    <s v="PF"/>
    <s v="R"/>
    <n v="71"/>
    <s v="&lt;=0.1200"/>
    <s v="&lt;=0.5000"/>
    <s v=" &lt;=2.0000"/>
    <x v="0"/>
  </r>
  <r>
    <x v="1"/>
    <x v="1"/>
    <s v="caprae"/>
    <s v="new"/>
    <x v="1"/>
    <s v="PF"/>
    <s v="R"/>
    <n v="67"/>
    <s v="&lt;=0.1200"/>
    <s v="&lt;=0.5000"/>
    <s v=" &lt;=2.0000"/>
    <x v="0"/>
  </r>
  <r>
    <x v="1"/>
    <x v="1"/>
    <s v="simulans"/>
    <s v="new"/>
    <x v="1"/>
    <s v="PF"/>
    <s v="R"/>
    <n v="73"/>
    <s v="&lt;=0.1200"/>
    <s v="&lt;=0.5000"/>
    <s v=" &lt;=2.0000"/>
    <x v="0"/>
  </r>
  <r>
    <x v="1"/>
    <x v="2"/>
    <s v="caprae"/>
    <s v="new"/>
    <x v="1"/>
    <s v="PF"/>
    <s v="R"/>
    <n v="74"/>
    <s v="&lt;=0.1200"/>
    <s v="&lt;=0.5000"/>
    <s v=" &lt;=2.0000"/>
    <x v="0"/>
  </r>
  <r>
    <x v="1"/>
    <x v="2"/>
    <s v="xylosus"/>
    <s v="new"/>
    <x v="1"/>
    <s v="PF"/>
    <s v="L"/>
    <n v="75"/>
    <s v="&lt;=0.1200"/>
    <s v="&lt;=0.5000"/>
    <s v=" &lt;=2.0000"/>
    <x v="3"/>
  </r>
  <r>
    <x v="1"/>
    <x v="2"/>
    <s v="ureilyticus"/>
    <s v="new"/>
    <x v="1"/>
    <s v="PF"/>
    <s v="R"/>
    <n v="76"/>
    <s v="&lt;=0.1200"/>
    <n v="2"/>
    <s v=" &lt;=2.0000"/>
    <x v="0"/>
  </r>
  <r>
    <x v="1"/>
    <x v="1"/>
    <s v="hominis"/>
    <s v="new"/>
    <x v="1"/>
    <s v="PF"/>
    <s v="L"/>
    <n v="77"/>
    <n v="0.5"/>
    <n v="1"/>
    <s v=" &lt;=2.0000"/>
    <x v="0"/>
  </r>
  <r>
    <x v="1"/>
    <x v="1"/>
    <s v="warneri"/>
    <s v="new"/>
    <x v="1"/>
    <s v="PF"/>
    <s v="R"/>
    <n v="78"/>
    <s v="&lt;=0.1200"/>
    <s v="&lt;=0.5000"/>
    <s v=" &lt;=2.0000"/>
    <x v="0"/>
  </r>
  <r>
    <x v="1"/>
    <x v="0"/>
    <s v="Lugdenensis"/>
    <s v="Cure"/>
    <x v="3"/>
    <s v="DO"/>
    <s v="L"/>
    <n v="24"/>
    <s v="&lt;=0.1200"/>
    <s v="&lt;=0.5000"/>
    <s v=" &lt;=2.0000"/>
    <x v="0"/>
  </r>
  <r>
    <x v="1"/>
    <x v="0"/>
    <s v="epidermidis"/>
    <s v="new"/>
    <x v="1"/>
    <s v="PF"/>
    <s v="L"/>
    <n v="79"/>
    <s v="&lt;=0.1200"/>
    <s v="&lt;=0.5000"/>
    <s v=" &lt;=2.0000"/>
    <x v="0"/>
  </r>
  <r>
    <x v="1"/>
    <x v="0"/>
    <s v="caprae"/>
    <s v="new"/>
    <x v="1"/>
    <s v="PF"/>
    <s v="R"/>
    <n v="80.099999999999994"/>
    <s v="&lt;=0.1200"/>
    <s v="&lt;=0.5000"/>
    <s v=" &lt;=2.0000"/>
    <x v="0"/>
  </r>
  <r>
    <x v="1"/>
    <x v="0"/>
    <s v="chromogenes"/>
    <s v="new"/>
    <x v="1"/>
    <s v="PF"/>
    <s v="R"/>
    <n v="80.2"/>
    <s v="&lt;=0.1200"/>
    <s v="&lt;=0.5000"/>
    <s v=" &lt;=2.0000"/>
    <x v="0"/>
  </r>
  <r>
    <x v="1"/>
    <x v="0"/>
    <s v="epidermidis"/>
    <s v="Cure"/>
    <x v="3"/>
    <s v="DO"/>
    <s v="R"/>
    <n v="25"/>
    <s v="&lt;=0.1200"/>
    <n v="1"/>
    <s v=" &lt;=2.0000"/>
    <x v="0"/>
  </r>
  <r>
    <x v="1"/>
    <x v="0"/>
    <s v="simulans"/>
    <s v="new"/>
    <x v="1"/>
    <s v="PF"/>
    <s v="R"/>
    <n v="50"/>
    <s v="&lt;=0.1200"/>
    <n v="1"/>
    <s v=" &lt;=2.0000"/>
    <x v="0"/>
  </r>
  <r>
    <x v="1"/>
    <x v="0"/>
    <s v="chromogenes"/>
    <s v="new"/>
    <x v="1"/>
    <s v="PF"/>
    <s v="R"/>
    <n v="81"/>
    <s v="&lt;=0.1200"/>
    <n v="1"/>
    <s v=" &lt;=2.0000"/>
    <x v="0"/>
  </r>
  <r>
    <x v="1"/>
    <x v="1"/>
    <s v="simulans"/>
    <s v="NC"/>
    <x v="2"/>
    <s v="DO"/>
    <s v="L"/>
    <n v="26"/>
    <s v="&lt;=0.1200"/>
    <s v="&lt;=0.5000"/>
    <s v=" &lt;=2.0000"/>
    <x v="0"/>
  </r>
  <r>
    <x v="1"/>
    <x v="1"/>
    <s v="simulans"/>
    <s v="NC"/>
    <x v="2"/>
    <s v="DO"/>
    <s v="R"/>
    <n v="27"/>
    <s v="&lt;=0.1200"/>
    <s v="&lt;=0.5000"/>
    <s v=" &lt;=2.0000"/>
    <x v="0"/>
  </r>
  <r>
    <x v="1"/>
    <x v="1"/>
    <s v="simulans"/>
    <s v="NC"/>
    <x v="0"/>
    <s v="PF"/>
    <s v="L"/>
    <n v="51"/>
    <s v="&lt;=0.1200"/>
    <s v="&lt;=0.5000"/>
    <s v=" &lt;=2.0000"/>
    <x v="0"/>
  </r>
  <r>
    <x v="1"/>
    <x v="1"/>
    <s v="simulans"/>
    <s v="NC"/>
    <x v="0"/>
    <s v="PF"/>
    <s v="R"/>
    <n v="82"/>
    <s v="&lt;=0.1200"/>
    <n v="1"/>
    <s v=" &lt;=2.0000"/>
    <x v="0"/>
  </r>
  <r>
    <x v="1"/>
    <x v="2"/>
    <s v="simulans"/>
    <s v="NC"/>
    <x v="3"/>
    <s v="DO"/>
    <s v="L"/>
    <n v="28"/>
    <s v="&lt;=0.1200"/>
    <n v="1"/>
    <s v=" &lt;=2.0000"/>
    <x v="0"/>
  </r>
  <r>
    <x v="1"/>
    <x v="2"/>
    <s v="Lugdenensis"/>
    <s v="NC"/>
    <x v="2"/>
    <s v="DO"/>
    <s v="R"/>
    <n v="29"/>
    <s v="&lt;=0.1200"/>
    <n v="1"/>
    <s v=" &lt;=2.0000"/>
    <x v="0"/>
  </r>
  <r>
    <x v="1"/>
    <x v="2"/>
    <s v="Lugdenensis"/>
    <s v="NC"/>
    <x v="1"/>
    <s v="PF"/>
    <s v="L"/>
    <n v="83"/>
    <s v="&lt;=0.1200"/>
    <n v="1"/>
    <s v=" &lt;=2.0000"/>
    <x v="0"/>
  </r>
  <r>
    <x v="1"/>
    <x v="2"/>
    <s v="Lugdenensis"/>
    <s v="NC"/>
    <x v="0"/>
    <s v="PF"/>
    <s v="R"/>
    <n v="84"/>
    <s v="&lt;=0.1200"/>
    <n v="1"/>
    <s v=" &lt;=2.0000"/>
    <x v="0"/>
  </r>
  <r>
    <x v="1"/>
    <x v="1"/>
    <s v="petrasi"/>
    <s v="new"/>
    <x v="1"/>
    <s v="PF"/>
    <s v="L"/>
    <n v="68"/>
    <s v="&lt;=0.1200"/>
    <n v="1"/>
    <s v=" &lt;=2.0000"/>
    <x v="0"/>
  </r>
  <r>
    <x v="1"/>
    <x v="1"/>
    <s v="petrasi"/>
    <s v="new"/>
    <x v="1"/>
    <s v="PF"/>
    <s v="R"/>
    <n v="85"/>
    <s v="&lt;=0.1200"/>
    <n v="1"/>
    <s v=" &lt;=2.0000"/>
    <x v="0"/>
  </r>
  <r>
    <x v="1"/>
    <x v="2"/>
    <s v="epidermidis"/>
    <s v="new"/>
    <x v="1"/>
    <s v="PF"/>
    <s v="R"/>
    <n v="69"/>
    <s v="&lt;=0.1200"/>
    <s v="&lt;=0.5000"/>
    <s v=" &lt;=2.0000"/>
    <x v="0"/>
  </r>
  <r>
    <x v="1"/>
    <x v="2"/>
    <s v="caprae"/>
    <s v="new"/>
    <x v="1"/>
    <s v="PF"/>
    <s v="L"/>
    <n v="86.1"/>
    <s v="&lt;=0.1200"/>
    <s v="&lt;=0.5000"/>
    <s v=" &lt;=2.0000"/>
    <x v="0"/>
  </r>
  <r>
    <x v="1"/>
    <x v="2"/>
    <s v="caprae"/>
    <s v="new"/>
    <x v="1"/>
    <s v="PF"/>
    <s v="L"/>
    <n v="86.2"/>
    <s v="&lt;=0.1200"/>
    <s v="&lt;=0.5000"/>
    <s v=" &lt;=2.0000"/>
    <x v="0"/>
  </r>
  <r>
    <x v="1"/>
    <x v="2"/>
    <s v="simulans"/>
    <s v="new"/>
    <x v="1"/>
    <s v="PF"/>
    <s v="R"/>
    <n v="87"/>
    <s v="&lt;=0.1200"/>
    <n v="1"/>
    <s v=" &lt;=2.0000"/>
    <x v="0"/>
  </r>
  <r>
    <x v="1"/>
    <x v="1"/>
    <s v="chromogenes"/>
    <s v="new"/>
    <x v="1"/>
    <s v="PF"/>
    <s v="R"/>
    <n v="70"/>
    <s v="&lt;=0.1200"/>
    <n v="1"/>
    <s v=" &lt;=2.0000"/>
    <x v="2"/>
  </r>
  <r>
    <x v="1"/>
    <x v="0"/>
    <s v="auricularis"/>
    <s v="new"/>
    <x v="1"/>
    <s v="PF"/>
    <s v="R"/>
    <n v="89"/>
    <n v="1"/>
    <n v="1"/>
    <s v=" &lt;=2.0000"/>
    <x v="0"/>
  </r>
  <r>
    <x v="1"/>
    <x v="2"/>
    <s v="Lugdenensis"/>
    <s v="NC"/>
    <x v="2"/>
    <s v="DO"/>
    <s v="L"/>
    <n v="31"/>
    <s v="&lt;=0.1200"/>
    <s v="&lt;=0.5000"/>
    <s v=" &lt;=2.0000"/>
    <x v="0"/>
  </r>
  <r>
    <x v="1"/>
    <x v="2"/>
    <s v="simulans"/>
    <s v="NC"/>
    <x v="2"/>
    <s v="DO"/>
    <s v="R"/>
    <n v="32"/>
    <s v="&lt;=0.1200"/>
    <s v="&lt;=0.5000"/>
    <s v=" &lt;=2.0000"/>
    <x v="0"/>
  </r>
  <r>
    <x v="1"/>
    <x v="2"/>
    <s v="chromogenes"/>
    <s v="new"/>
    <x v="1"/>
    <s v="PF"/>
    <s v="L"/>
    <n v="90.1"/>
    <s v="&lt;=0.1200"/>
    <n v="1"/>
    <s v=" &lt;=2.0000"/>
    <x v="2"/>
  </r>
  <r>
    <x v="1"/>
    <x v="2"/>
    <s v="Lugdenensis"/>
    <s v="NC"/>
    <x v="0"/>
    <s v="PF"/>
    <s v="L"/>
    <n v="90.2"/>
    <s v="&lt;=0.1200"/>
    <n v="1"/>
    <s v=" &lt;=2.0000"/>
    <x v="2"/>
  </r>
  <r>
    <x v="1"/>
    <x v="2"/>
    <s v="simulans"/>
    <s v="NC"/>
    <x v="0"/>
    <s v="PF"/>
    <s v="R"/>
    <n v="91"/>
    <s v="&lt;=0.1200"/>
    <s v="&lt;=0.5000"/>
    <s v=" &lt;=2.0000"/>
    <x v="0"/>
  </r>
  <r>
    <x v="1"/>
    <x v="2"/>
    <s v="chromogenes"/>
    <s v="Cure"/>
    <x v="3"/>
    <s v="DO"/>
    <s v="L"/>
    <n v="33"/>
    <s v="&lt;=0.1200"/>
    <n v="1"/>
    <s v=" &lt;=2.0000"/>
    <x v="0"/>
  </r>
  <r>
    <x v="1"/>
    <x v="2"/>
    <s v="epidermidis"/>
    <s v="new"/>
    <x v="1"/>
    <s v="PF"/>
    <s v="L"/>
    <n v="53"/>
    <s v="&lt;=0.1200"/>
    <s v="&lt;=0.5000"/>
    <s v=" &lt;=2.0000"/>
    <x v="0"/>
  </r>
  <r>
    <x v="0"/>
    <x v="1"/>
    <s v="epidermidis"/>
    <s v="NC"/>
    <x v="2"/>
    <s v="DO"/>
    <s v="L"/>
    <n v="2"/>
    <s v="&lt;=0.1200"/>
    <s v="&lt;=0.5000"/>
    <s v=" &lt;=2.0000"/>
    <x v="0"/>
  </r>
  <r>
    <x v="0"/>
    <x v="1"/>
    <s v="epidermidis"/>
    <s v="NC"/>
    <x v="0"/>
    <s v="PF"/>
    <s v="L"/>
    <n v="48"/>
    <n v="0.25"/>
    <s v="&lt;=0.5000"/>
    <s v=" &lt;=2.0000"/>
    <x v="0"/>
  </r>
  <r>
    <x v="1"/>
    <x v="2"/>
    <s v="chromogenes"/>
    <s v="Cure"/>
    <x v="3"/>
    <s v="DO"/>
    <s v="R"/>
    <n v="34"/>
    <s v="&lt;=0.1200"/>
    <s v="&lt;=0.5000"/>
    <s v=" &lt;=2.0000"/>
    <x v="0"/>
  </r>
  <r>
    <x v="1"/>
    <x v="2"/>
    <s v="epidermidis"/>
    <s v="new"/>
    <x v="1"/>
    <s v="PF"/>
    <s v="R"/>
    <n v="54"/>
    <s v="&lt;=0.1200"/>
    <s v="&lt;=0.5000"/>
    <s v=" &lt;=2.0000"/>
    <x v="0"/>
  </r>
  <r>
    <x v="1"/>
    <x v="2"/>
    <s v="chromogenes"/>
    <s v="new"/>
    <x v="1"/>
    <s v="PF"/>
    <s v="R"/>
    <n v="92.1"/>
    <s v="&lt;=0.1200"/>
    <s v="&lt;=0.5000"/>
    <s v=" &lt;=2.0000"/>
    <x v="0"/>
  </r>
  <r>
    <x v="1"/>
    <x v="2"/>
    <s v="petrasi"/>
    <s v="new"/>
    <x v="1"/>
    <s v="PF"/>
    <s v="R"/>
    <n v="93.2"/>
    <s v="&lt;=0.1200"/>
    <s v="&lt;=0.5000"/>
    <s v=" &lt;=2.0000"/>
    <x v="0"/>
  </r>
  <r>
    <x v="0"/>
    <x v="0"/>
    <s v="epidermidis"/>
    <s v="NC"/>
    <x v="2"/>
    <s v="DO"/>
    <s v="L"/>
    <n v="3"/>
    <s v="&lt;=0.1200"/>
    <s v="&lt;=0.5000"/>
    <s v=" &lt;=2.0000"/>
    <x v="0"/>
  </r>
  <r>
    <x v="0"/>
    <x v="0"/>
    <s v="epidermidis"/>
    <s v="NC"/>
    <x v="0"/>
    <s v="PF"/>
    <s v="L"/>
    <n v="49"/>
    <s v="&lt;=0.1200"/>
    <s v="&lt;=0.5000"/>
    <s v=" &lt;=2.0000"/>
    <x v="0"/>
  </r>
  <r>
    <x v="0"/>
    <x v="2"/>
    <s v="epidermidis"/>
    <s v="new"/>
    <x v="1"/>
    <s v="PF"/>
    <s v="R"/>
    <n v="50"/>
    <s v="&lt;=0.1200"/>
    <s v="&lt;=0.5000"/>
    <s v=" &lt;=2.0000"/>
    <x v="0"/>
  </r>
  <r>
    <x v="0"/>
    <x v="1"/>
    <s v="epidermidis"/>
    <s v="NC"/>
    <x v="2"/>
    <s v="DO"/>
    <s v="L"/>
    <n v="5"/>
    <s v="&lt;=0.1200"/>
    <s v="&lt;=0.5000"/>
    <s v=" &lt;=2.0000"/>
    <x v="0"/>
  </r>
  <r>
    <x v="0"/>
    <x v="1"/>
    <s v="epidermidis"/>
    <s v="NC"/>
    <x v="0"/>
    <s v="PF"/>
    <s v="L"/>
    <n v="51"/>
    <s v="&lt;=0.1200"/>
    <s v="&lt;=0.5000"/>
    <s v=" &lt;=2.0000"/>
    <x v="3"/>
  </r>
  <r>
    <x v="1"/>
    <x v="0"/>
    <s v="chromogenes"/>
    <s v="new"/>
    <x v="1"/>
    <s v="PF"/>
    <s v="L"/>
    <n v="94"/>
    <s v="&lt;=0.1200"/>
    <n v="1"/>
    <s v=" &lt;=2.0000"/>
    <x v="0"/>
  </r>
  <r>
    <x v="1"/>
    <x v="1"/>
    <s v="epidermidis"/>
    <s v="Cure"/>
    <x v="2"/>
    <s v="DO"/>
    <s v="L"/>
    <n v="35"/>
    <s v="&lt;=0.1200"/>
    <s v="&lt;=0.5000"/>
    <s v=" &lt;=2.0000"/>
    <x v="0"/>
  </r>
  <r>
    <x v="1"/>
    <x v="1"/>
    <s v="chromogenes"/>
    <s v="new"/>
    <x v="1"/>
    <s v="PF"/>
    <s v="L"/>
    <n v="95"/>
    <n v="0.5"/>
    <n v="1"/>
    <s v=" &lt;=2.0000"/>
    <x v="2"/>
  </r>
  <r>
    <x v="1"/>
    <x v="1"/>
    <s v="epidermidis"/>
    <s v="new"/>
    <x v="0"/>
    <s v="PF"/>
    <s v="L"/>
    <n v="96"/>
    <n v="0.5"/>
    <n v="1"/>
    <s v=" &lt;=2.0000"/>
    <x v="2"/>
  </r>
  <r>
    <x v="1"/>
    <x v="1"/>
    <s v="chromogenes"/>
    <s v="new"/>
    <x v="1"/>
    <s v="PF"/>
    <s v="L"/>
    <n v="97.1"/>
    <s v="&lt;=0.1200"/>
    <n v="1"/>
    <s v=" &lt;=2.0000"/>
    <x v="0"/>
  </r>
  <r>
    <x v="1"/>
    <x v="1"/>
    <s v="chromogenes"/>
    <s v="new"/>
    <x v="1"/>
    <s v="PF"/>
    <s v="L"/>
    <n v="97.2"/>
    <s v="&lt;=0.1200"/>
    <n v="1"/>
    <s v=" &lt;=2.0000"/>
    <x v="0"/>
  </r>
  <r>
    <x v="1"/>
    <x v="2"/>
    <s v="epidermidis"/>
    <s v="NC"/>
    <x v="2"/>
    <s v="DO"/>
    <s v="L"/>
    <n v="36"/>
    <s v="&lt;=0.1200"/>
    <s v="&lt;=0.5000"/>
    <s v=" &lt;=2.0000"/>
    <x v="0"/>
  </r>
  <r>
    <x v="1"/>
    <x v="2"/>
    <s v="simulans"/>
    <s v="new"/>
    <x v="1"/>
    <s v="PF"/>
    <s v="R"/>
    <n v="98"/>
    <s v="&lt;=0.1200"/>
    <n v="1"/>
    <s v=" &lt;=2.0000"/>
    <x v="0"/>
  </r>
  <r>
    <x v="1"/>
    <x v="2"/>
    <s v="epidermidis"/>
    <s v="NC"/>
    <x v="0"/>
    <s v="PF"/>
    <s v="L"/>
    <n v="55"/>
    <s v="&lt;=0.1200"/>
    <s v="&lt;=0.5000"/>
    <s v=" &lt;=2.0000"/>
    <x v="0"/>
  </r>
  <r>
    <x v="0"/>
    <x v="1"/>
    <s v="Equorum"/>
    <s v="new"/>
    <x v="1"/>
    <s v="PF"/>
    <s v="L"/>
    <n v="52"/>
    <s v="&lt;=0.1200"/>
    <s v="&lt;=0.5000"/>
    <s v=" &lt;=2.0000"/>
    <x v="4"/>
  </r>
  <r>
    <x v="1"/>
    <x v="0"/>
    <s v="epidermidis"/>
    <s v="Cure"/>
    <x v="3"/>
    <s v="DO"/>
    <s v="R"/>
    <n v="37"/>
    <s v="&lt;=0.1200"/>
    <s v="&lt;=0.5000"/>
    <s v=" &lt;=2.0000"/>
    <x v="0"/>
  </r>
  <r>
    <x v="1"/>
    <x v="0"/>
    <s v="chromogenes"/>
    <s v="new"/>
    <x v="1"/>
    <s v="PF"/>
    <s v="R"/>
    <n v="99.1"/>
    <s v="&lt;=0.1200"/>
    <s v="&lt;=0.5000"/>
    <s v=" &lt;=2.0000"/>
    <x v="0"/>
  </r>
  <r>
    <x v="1"/>
    <x v="0"/>
    <s v="chromogenes"/>
    <s v="new"/>
    <x v="1"/>
    <s v="PF"/>
    <s v="R"/>
    <n v="99.2"/>
    <s v="&lt;=0.1200"/>
    <s v="&lt;=0.5000"/>
    <s v=" &lt;=2.0000"/>
    <x v="0"/>
  </r>
  <r>
    <x v="0"/>
    <x v="0"/>
    <s v="epidermidis"/>
    <s v="NC"/>
    <x v="2"/>
    <s v="DO"/>
    <s v="R"/>
    <n v="6"/>
    <s v="&lt;=0.1200"/>
    <s v="&lt;=0.5000"/>
    <s v=" &lt;=2.0000"/>
    <x v="0"/>
  </r>
  <r>
    <x v="0"/>
    <x v="0"/>
    <s v="epidermidis"/>
    <s v="new"/>
    <x v="1"/>
    <s v="PF"/>
    <s v="L"/>
    <n v="53"/>
    <s v="&lt;=0.1200"/>
    <s v="&lt;=0.5000"/>
    <s v=" &lt;=2.0000"/>
    <x v="0"/>
  </r>
  <r>
    <x v="0"/>
    <x v="0"/>
    <s v="epidermidis"/>
    <s v="NC"/>
    <x v="0"/>
    <s v="PF"/>
    <s v="R"/>
    <n v="54"/>
    <s v="&lt;=0.1200"/>
    <s v="&lt;=0.5000"/>
    <s v=" &lt;=2.0000"/>
    <x v="0"/>
  </r>
  <r>
    <x v="0"/>
    <x v="2"/>
    <s v="epidermidis"/>
    <s v="NC"/>
    <x v="2"/>
    <s v="DO"/>
    <s v="R"/>
    <n v="7"/>
    <n v="0.25"/>
    <s v="&lt;=0.5000"/>
    <s v=" &lt;=2.0000"/>
    <x v="0"/>
  </r>
  <r>
    <x v="0"/>
    <x v="2"/>
    <s v="epidermidis"/>
    <s v="NC"/>
    <x v="0"/>
    <s v="PF"/>
    <s v="R"/>
    <n v="55"/>
    <s v="&lt;=0.1200"/>
    <s v="&lt;=0.5000"/>
    <s v=" &lt;=2.0000"/>
    <x v="0"/>
  </r>
  <r>
    <x v="0"/>
    <x v="1"/>
    <s v="Equorum"/>
    <s v="new"/>
    <x v="1"/>
    <s v="PF"/>
    <s v="L"/>
    <n v="56"/>
    <s v="&lt;=0.1200"/>
    <s v="&lt;=0.5000"/>
    <s v=" &lt;=2.0000"/>
    <x v="2"/>
  </r>
  <r>
    <x v="0"/>
    <x v="1"/>
    <s v="Equorum"/>
    <s v="new"/>
    <x v="1"/>
    <s v="PF"/>
    <s v="R"/>
    <n v="57"/>
    <s v="&lt;=0.1200"/>
    <s v="&lt;=0.5000"/>
    <s v=" &lt;=2.0000"/>
    <x v="4"/>
  </r>
  <r>
    <x v="0"/>
    <x v="1"/>
    <s v="Equorum"/>
    <s v="new"/>
    <x v="1"/>
    <s v="PF"/>
    <s v="L"/>
    <n v="58"/>
    <s v="&lt;=0.1200"/>
    <n v="1"/>
    <s v=" &lt;=2.0000"/>
    <x v="0"/>
  </r>
  <r>
    <x v="0"/>
    <x v="1"/>
    <s v="Equorum"/>
    <s v="new"/>
    <x v="1"/>
    <s v="PF"/>
    <s v="R"/>
    <n v="59"/>
    <s v="&lt;=0.1200"/>
    <s v="&lt;=0.5000"/>
    <s v=" &lt;=2.0000"/>
    <x v="0"/>
  </r>
  <r>
    <x v="0"/>
    <x v="2"/>
    <s v="epidermidis"/>
    <s v="NC"/>
    <x v="2"/>
    <s v="DO"/>
    <s v="L"/>
    <n v="8"/>
    <s v="&lt;=0.1200"/>
    <s v="&lt;=0.5000"/>
    <s v=" &lt;=2.0000"/>
    <x v="0"/>
  </r>
  <r>
    <x v="0"/>
    <x v="2"/>
    <s v="epidermidis"/>
    <s v="NC"/>
    <x v="0"/>
    <s v="PF"/>
    <s v="L"/>
    <n v="60"/>
    <s v="&lt;=0.1200"/>
    <s v="&lt;=0.5000"/>
    <s v=" &lt;=2.0000"/>
    <x v="0"/>
  </r>
  <r>
    <x v="0"/>
    <x v="0"/>
    <s v="Equorum"/>
    <s v="new"/>
    <x v="1"/>
    <s v="PF"/>
    <s v="R"/>
    <n v="61"/>
    <s v="&lt;=0.1200"/>
    <s v="&lt;=0.5000"/>
    <s v=" &lt;=2.0000"/>
    <x v="4"/>
  </r>
  <r>
    <x v="0"/>
    <x v="0"/>
    <s v="epidermidis"/>
    <s v="NC"/>
    <x v="2"/>
    <s v="DO"/>
    <s v="R"/>
    <n v="9"/>
    <s v="&lt;=0.1200"/>
    <s v="&lt;=0.5000"/>
    <s v=" &lt;=2.0000"/>
    <x v="0"/>
  </r>
  <r>
    <x v="0"/>
    <x v="0"/>
    <s v="epidermidis"/>
    <s v="NC"/>
    <x v="0"/>
    <s v="PF"/>
    <s v="R"/>
    <n v="62"/>
    <s v="&lt;=0.1200"/>
    <s v="&lt;=0.5000"/>
    <s v=" &lt;=2.0000"/>
    <x v="0"/>
  </r>
  <r>
    <x v="0"/>
    <x v="1"/>
    <s v="Equorum"/>
    <s v="new"/>
    <x v="1"/>
    <s v="PF"/>
    <s v="L"/>
    <n v="63"/>
    <s v="&lt;=0.1200"/>
    <n v="1"/>
    <s v=" &lt;=2.0000"/>
    <x v="0"/>
  </r>
  <r>
    <x v="0"/>
    <x v="0"/>
    <s v="Equorum"/>
    <s v="new"/>
    <x v="1"/>
    <s v="PF"/>
    <s v="R"/>
    <n v="64"/>
    <s v="&lt;=0.1200"/>
    <n v="1"/>
    <s v=" &lt;=2.0000"/>
    <x v="0"/>
  </r>
  <r>
    <x v="0"/>
    <x v="2"/>
    <s v="epidermidis"/>
    <s v="NC"/>
    <x v="2"/>
    <s v="DO"/>
    <s v="L"/>
    <n v="10"/>
    <s v="&lt;=0.1200"/>
    <s v="&lt;=0.5000"/>
    <s v=" &lt;=2.0000"/>
    <x v="0"/>
  </r>
  <r>
    <x v="0"/>
    <x v="2"/>
    <s v="epidermidis"/>
    <s v="NC"/>
    <x v="0"/>
    <s v="PF"/>
    <s v="L"/>
    <n v="65"/>
    <s v="&lt;=0.1200"/>
    <s v="&lt;=0.5000"/>
    <s v=" &lt;=2.0000"/>
    <x v="0"/>
  </r>
  <r>
    <x v="0"/>
    <x v="2"/>
    <s v="epidermidis"/>
    <s v="Cure"/>
    <x v="3"/>
    <s v="DO"/>
    <s v="L"/>
    <n v="11"/>
    <n v="0.25"/>
    <s v="&lt;=0.5000"/>
    <s v=" &lt;=2.0000"/>
    <x v="0"/>
  </r>
  <r>
    <x v="0"/>
    <x v="2"/>
    <s v="epidermidis"/>
    <s v="Cure"/>
    <x v="3"/>
    <s v="DO"/>
    <s v="R"/>
    <n v="12"/>
    <n v="0.25"/>
    <n v="1"/>
    <s v=" &lt;=2.0000"/>
    <x v="3"/>
  </r>
  <r>
    <x v="0"/>
    <x v="1"/>
    <s v="Equorum"/>
    <s v="new"/>
    <x v="1"/>
    <s v="PF"/>
    <s v="R"/>
    <n v="66"/>
    <s v="&lt;=0.1200"/>
    <s v="&lt;=0.5000"/>
    <s v=" &lt;=2.0000"/>
    <x v="3"/>
  </r>
  <r>
    <x v="0"/>
    <x v="2"/>
    <s v="epidermidis"/>
    <s v="NC"/>
    <x v="2"/>
    <s v="DO"/>
    <s v="R"/>
    <n v="13"/>
    <n v="0.25"/>
    <s v="&lt;=0.5000"/>
    <s v=" &lt;=2.0000"/>
    <x v="0"/>
  </r>
  <r>
    <x v="0"/>
    <x v="2"/>
    <s v="epidermidis"/>
    <s v="NC"/>
    <x v="0"/>
    <s v="PF"/>
    <s v="R"/>
    <n v="67"/>
    <n v="0.25"/>
    <s v="&lt;=0.5000"/>
    <s v=" &lt;=2.0000"/>
    <x v="0"/>
  </r>
  <r>
    <x v="0"/>
    <x v="1"/>
    <s v="epidermidis"/>
    <s v="NC"/>
    <x v="2"/>
    <s v="DO"/>
    <s v="R"/>
    <n v="14"/>
    <n v="0.25"/>
    <s v="&lt;=0.5000"/>
    <s v=" &lt;=2.0000"/>
    <x v="0"/>
  </r>
  <r>
    <x v="0"/>
    <x v="1"/>
    <s v="epidermidis"/>
    <s v="NC"/>
    <x v="0"/>
    <s v="PF"/>
    <s v="R"/>
    <n v="68"/>
    <n v="0.25"/>
    <s v="&lt;=0.5000"/>
    <s v=" &lt;=2.0000"/>
    <x v="0"/>
  </r>
  <r>
    <x v="0"/>
    <x v="1"/>
    <s v="epidermidis"/>
    <s v="NC"/>
    <x v="2"/>
    <s v="DO"/>
    <s v="R"/>
    <n v="15"/>
    <s v="&lt;=0.1200"/>
    <s v="&lt;=0.5000"/>
    <s v=" &lt;=2.0000"/>
    <x v="0"/>
  </r>
  <r>
    <x v="0"/>
    <x v="1"/>
    <s v="epidermidis"/>
    <s v="NC"/>
    <x v="0"/>
    <s v="PF"/>
    <s v="R"/>
    <n v="69"/>
    <s v="&lt;=0.1200"/>
    <s v="&lt;=0.5000"/>
    <s v=" &lt;=2.0000"/>
    <x v="0"/>
  </r>
  <r>
    <x v="0"/>
    <x v="0"/>
    <s v="Equorum"/>
    <s v="new"/>
    <x v="1"/>
    <s v="PF"/>
    <s v="L"/>
    <n v="70"/>
    <s v="&lt;=0.1200"/>
    <n v="1"/>
    <s v=" &lt;=2.0000"/>
    <x v="0"/>
  </r>
  <r>
    <x v="0"/>
    <x v="2"/>
    <s v="epidermidis"/>
    <s v="NC"/>
    <x v="2"/>
    <s v="DO"/>
    <s v="L"/>
    <n v="16"/>
    <n v="0.25"/>
    <s v="&lt;=0.5000"/>
    <s v=" &lt;=2.0000"/>
    <x v="0"/>
  </r>
  <r>
    <x v="0"/>
    <x v="2"/>
    <s v="epidermidis"/>
    <s v="NC"/>
    <x v="0"/>
    <s v="PF"/>
    <s v="L"/>
    <n v="71"/>
    <n v="0.25"/>
    <s v="&lt;=0.5000"/>
    <s v=" &lt;=2.0000"/>
    <x v="0"/>
  </r>
  <r>
    <x v="0"/>
    <x v="1"/>
    <s v="caprae"/>
    <s v="NC"/>
    <x v="1"/>
    <s v="PF"/>
    <s v="L"/>
    <n v="72"/>
    <s v="&lt;=0.1200"/>
    <s v="&lt;=0.5000"/>
    <s v=" &lt;=2.0000"/>
    <x v="0"/>
  </r>
  <r>
    <x v="0"/>
    <x v="1"/>
    <s v="simulans"/>
    <s v="NC"/>
    <x v="1"/>
    <s v="PF"/>
    <s v="R"/>
    <n v="73"/>
    <s v="&lt;=0.1200"/>
    <s v="&lt;=0.5000"/>
    <s v=" &lt;=2.0000"/>
    <x v="0"/>
  </r>
  <r>
    <x v="0"/>
    <x v="1"/>
    <s v="epidermidis"/>
    <s v="NC"/>
    <x v="2"/>
    <s v="DO"/>
    <s v="L"/>
    <n v="17"/>
    <n v="0.25"/>
    <s v="&lt;=0.5000"/>
    <s v=" &lt;=2.0000"/>
    <x v="0"/>
  </r>
  <r>
    <x v="0"/>
    <x v="1"/>
    <s v="epidermidis"/>
    <s v="NC"/>
    <x v="2"/>
    <s v="DO"/>
    <s v="R"/>
    <n v="18"/>
    <s v="&lt;=0.1200"/>
    <s v="&lt;=0.5000"/>
    <s v=" &lt;=2.0000"/>
    <x v="0"/>
  </r>
  <r>
    <x v="0"/>
    <x v="1"/>
    <s v="epidermidis"/>
    <s v="NC"/>
    <x v="0"/>
    <s v="PF"/>
    <s v="L"/>
    <n v="74"/>
    <s v="&lt;=0.1200"/>
    <s v="&lt;=0.5000"/>
    <s v=" &lt;=2.0000"/>
    <x v="0"/>
  </r>
  <r>
    <x v="0"/>
    <x v="1"/>
    <s v="epidermidis"/>
    <s v="NC"/>
    <x v="0"/>
    <s v="PF"/>
    <s v="R"/>
    <n v="75"/>
    <s v="&lt;=0.1200"/>
    <s v="&lt;=0.5000"/>
    <s v=" &lt;=2.0000"/>
    <x v="0"/>
  </r>
  <r>
    <x v="0"/>
    <x v="2"/>
    <s v="epidermidis"/>
    <s v="NC"/>
    <x v="2"/>
    <s v="DO"/>
    <s v="L"/>
    <n v="19"/>
    <n v="0.5"/>
    <s v="&lt;=0.5000"/>
    <s v=" &lt;=2.0000"/>
    <x v="0"/>
  </r>
  <r>
    <x v="0"/>
    <x v="2"/>
    <s v="epidermidis"/>
    <s v="NC"/>
    <x v="0"/>
    <s v="PF"/>
    <s v="L"/>
    <n v="76"/>
    <n v="0.25"/>
    <s v="&lt;=0.5000"/>
    <s v=" &lt;=2.0000"/>
    <x v="0"/>
  </r>
  <r>
    <x v="0"/>
    <x v="1"/>
    <s v="Equorum"/>
    <s v="new"/>
    <x v="1"/>
    <s v="PF"/>
    <s v="R"/>
    <n v="77"/>
    <s v="&lt;=0.1200"/>
    <s v="&lt;=0.5000"/>
    <s v=" &lt;=2.0000"/>
    <x v="0"/>
  </r>
  <r>
    <x v="0"/>
    <x v="0"/>
    <s v="Equorum"/>
    <s v="new"/>
    <x v="1"/>
    <s v="PF"/>
    <s v="R"/>
    <n v="78"/>
    <s v="&lt;=0.1200"/>
    <n v="2"/>
    <s v=" &lt;=2.0000"/>
    <x v="4"/>
  </r>
  <r>
    <x v="0"/>
    <x v="2"/>
    <s v="epidermidis"/>
    <s v="new"/>
    <x v="1"/>
    <s v="PF"/>
    <s v="R"/>
    <n v="79"/>
    <n v="0.25"/>
    <s v="&lt;=0.5000"/>
    <s v=" &lt;=2.0000"/>
    <x v="0"/>
  </r>
  <r>
    <x v="0"/>
    <x v="1"/>
    <s v="epidermidis"/>
    <s v="new"/>
    <x v="1"/>
    <s v="PF"/>
    <s v="L"/>
    <n v="80"/>
    <s v="&lt;=0.1200"/>
    <n v="1"/>
    <s v=" &lt;=2.0000"/>
    <x v="5"/>
  </r>
  <r>
    <x v="0"/>
    <x v="2"/>
    <s v="epidermidis"/>
    <s v="NC"/>
    <x v="2"/>
    <s v="DO"/>
    <s v="L"/>
    <n v="21"/>
    <s v="&lt;=0.1200"/>
    <s v="&lt;=0.5000"/>
    <s v=" &lt;=2.0000"/>
    <x v="0"/>
  </r>
  <r>
    <x v="0"/>
    <x v="2"/>
    <s v="epidermidis"/>
    <s v="new"/>
    <x v="1"/>
    <s v="PF"/>
    <s v="R"/>
    <n v="82"/>
    <s v="&lt;=0.1200"/>
    <s v="&lt;=0.5000"/>
    <s v=" &lt;=2.0000"/>
    <x v="2"/>
  </r>
  <r>
    <x v="0"/>
    <x v="2"/>
    <s v="epidermidis"/>
    <s v="NC"/>
    <x v="0"/>
    <s v="PF"/>
    <s v="L"/>
    <n v="81"/>
    <s v="&lt;=0.1200"/>
    <s v="&lt;=0.5000"/>
    <s v=" &lt;=2.0000"/>
    <x v="0"/>
  </r>
  <r>
    <x v="0"/>
    <x v="0"/>
    <s v="epidermidis"/>
    <s v="NC"/>
    <x v="2"/>
    <s v="DO"/>
    <s v="L"/>
    <n v="22"/>
    <s v="&lt;=0.1200"/>
    <s v="&lt;=0.5000"/>
    <s v=" &lt;=2.0000"/>
    <x v="0"/>
  </r>
  <r>
    <x v="0"/>
    <x v="0"/>
    <s v="epidermidis"/>
    <s v="NC"/>
    <x v="0"/>
    <s v="PF"/>
    <s v="L"/>
    <n v="83"/>
    <s v="&lt;=0.1200"/>
    <s v="&lt;=0.5000"/>
    <s v=" &lt;=2.0000"/>
    <x v="0"/>
  </r>
  <r>
    <x v="0"/>
    <x v="1"/>
    <s v="epidermidis"/>
    <s v="NC"/>
    <x v="2"/>
    <s v="DO"/>
    <s v="L"/>
    <n v="23"/>
    <n v="0.5"/>
    <s v="&lt;=0.5000"/>
    <s v=" &lt;=2.0000"/>
    <x v="0"/>
  </r>
  <r>
    <x v="0"/>
    <x v="1"/>
    <s v="epidermidis"/>
    <s v="NC"/>
    <x v="0"/>
    <s v="PF"/>
    <s v="L"/>
    <n v="84"/>
    <n v="8"/>
    <s v="&lt;=0.5000"/>
    <s v=" &lt;=2.0000"/>
    <x v="0"/>
  </r>
  <r>
    <x v="0"/>
    <x v="0"/>
    <s v="Equorum"/>
    <s v="new"/>
    <x v="1"/>
    <s v="PF"/>
    <s v="R"/>
    <n v="85"/>
    <s v="&lt;=0.1200"/>
    <n v="2"/>
    <s v=" &lt;=2.0000"/>
    <x v="0"/>
  </r>
  <r>
    <x v="0"/>
    <x v="0"/>
    <s v="simulans"/>
    <s v="new"/>
    <x v="1"/>
    <s v="PF"/>
    <s v="L"/>
    <n v="86"/>
    <s v="&lt;=0.1200"/>
    <s v="&lt;=0.5000"/>
    <s v=" &lt;=2.0000"/>
    <x v="0"/>
  </r>
  <r>
    <x v="0"/>
    <x v="1"/>
    <s v="epidermidis"/>
    <s v="NC"/>
    <x v="2"/>
    <s v="DO"/>
    <s v="L"/>
    <n v="24"/>
    <s v="&lt;=0.1200"/>
    <s v="&lt;=0.5000"/>
    <s v=" &lt;=2.0000"/>
    <x v="0"/>
  </r>
  <r>
    <x v="0"/>
    <x v="1"/>
    <s v="epidermidis"/>
    <s v="NC"/>
    <x v="2"/>
    <s v="DO"/>
    <s v="R"/>
    <n v="25"/>
    <n v="0.5"/>
    <n v="1"/>
    <s v=" &lt;=2.0000"/>
    <x v="0"/>
  </r>
  <r>
    <x v="0"/>
    <x v="1"/>
    <s v="epidermidis"/>
    <s v="NC"/>
    <x v="0"/>
    <s v="PF"/>
    <s v="L"/>
    <n v="87"/>
    <n v="0.25"/>
    <s v="&lt;=0.5000"/>
    <s v=" &lt;=2.0000"/>
    <x v="0"/>
  </r>
  <r>
    <x v="0"/>
    <x v="1"/>
    <s v="epidermidis"/>
    <s v="NC"/>
    <x v="0"/>
    <s v="PF"/>
    <s v="R"/>
    <n v="88"/>
    <n v="0.25"/>
    <s v="&lt;=0.5000"/>
    <s v=" &lt;=2.0000"/>
    <x v="0"/>
  </r>
  <r>
    <x v="0"/>
    <x v="0"/>
    <s v="epidermidis"/>
    <s v="NC"/>
    <x v="2"/>
    <s v="DO"/>
    <s v="L"/>
    <s v="26A"/>
    <n v="0.25"/>
    <s v="&lt;=0.5000"/>
    <s v=" &lt;=2.0000"/>
    <x v="0"/>
  </r>
  <r>
    <x v="0"/>
    <x v="0"/>
    <s v="epidermidis"/>
    <s v="NC"/>
    <x v="2"/>
    <s v="DO"/>
    <s v="L"/>
    <s v="26B"/>
    <n v="0.25"/>
    <s v="&lt;=0.5000"/>
    <s v=" &lt;=2.0000"/>
    <x v="0"/>
  </r>
  <r>
    <x v="0"/>
    <x v="0"/>
    <s v="epidermidis"/>
    <s v="NC"/>
    <x v="2"/>
    <s v="DO"/>
    <s v="R"/>
    <n v="27"/>
    <n v="0.25"/>
    <s v="&lt;=0.5000"/>
    <s v=" &lt;=2.0000"/>
    <x v="0"/>
  </r>
  <r>
    <x v="0"/>
    <x v="0"/>
    <s v="epidermidis"/>
    <s v="NC"/>
    <x v="0"/>
    <s v="PF"/>
    <s v="L"/>
    <n v="89"/>
    <s v="&lt;=0.1200"/>
    <s v="&lt;=0.5000"/>
    <s v=" &lt;=2.0000"/>
    <x v="0"/>
  </r>
  <r>
    <x v="0"/>
    <x v="0"/>
    <s v="epidermidis"/>
    <s v="NC"/>
    <x v="0"/>
    <s v="PF"/>
    <s v="R"/>
    <n v="90"/>
    <n v="0.5"/>
    <s v="&lt;=0.5000"/>
    <s v=" &lt;=2.0000"/>
    <x v="0"/>
  </r>
  <r>
    <x v="0"/>
    <x v="2"/>
    <s v="chromogenes"/>
    <s v="NC"/>
    <x v="2"/>
    <s v="DO"/>
    <s v="R"/>
    <n v="28"/>
    <n v="0.25"/>
    <s v="&lt;=0.5000"/>
    <s v=" &lt;=2.0000"/>
    <x v="0"/>
  </r>
  <r>
    <x v="0"/>
    <x v="2"/>
    <s v="chromogenes"/>
    <s v="NC"/>
    <x v="0"/>
    <s v="PF"/>
    <s v="R"/>
    <n v="91"/>
    <n v="0.25"/>
    <s v="&lt;=0.5000"/>
    <s v=" &lt;=2.0000"/>
    <x v="0"/>
  </r>
  <r>
    <x v="0"/>
    <x v="1"/>
    <s v="Equorum"/>
    <s v="new"/>
    <x v="1"/>
    <s v="PF"/>
    <s v="L"/>
    <n v="92"/>
    <s v="&lt;=0.1200"/>
    <s v="&lt;=0.5000"/>
    <s v=" &lt;=2.0000"/>
    <x v="0"/>
  </r>
  <r>
    <x v="0"/>
    <x v="2"/>
    <s v="epidermidis"/>
    <s v="NC"/>
    <x v="2"/>
    <s v="DO"/>
    <s v="R"/>
    <n v="29"/>
    <n v="0.25"/>
    <s v="&lt;=0.5000"/>
    <s v=" &lt;=2.0000"/>
    <x v="0"/>
  </r>
  <r>
    <x v="0"/>
    <x v="2"/>
    <s v="epidermidis"/>
    <s v="NC"/>
    <x v="0"/>
    <s v="PF"/>
    <s v="R"/>
    <n v="93"/>
    <n v="0.25"/>
    <s v="&lt;=0.5000"/>
    <s v=" &lt;=2.0000"/>
    <x v="0"/>
  </r>
  <r>
    <x v="0"/>
    <x v="2"/>
    <s v="Equorum"/>
    <s v="new"/>
    <x v="1"/>
    <s v="PF"/>
    <s v="L"/>
    <n v="94"/>
    <s v="&lt;=0.1200"/>
    <s v="&lt;=0.5000"/>
    <s v=" &lt;=2.0000"/>
    <x v="0"/>
  </r>
  <r>
    <x v="0"/>
    <x v="2"/>
    <s v="Equorum"/>
    <s v="new"/>
    <x v="1"/>
    <s v="PF"/>
    <s v="R"/>
    <n v="95"/>
    <s v="&lt;=0.1200"/>
    <s v="&lt;=0.5000"/>
    <s v=" &lt;=2.0000"/>
    <x v="4"/>
  </r>
  <r>
    <x v="0"/>
    <x v="0"/>
    <s v="chromogenes"/>
    <s v="NC"/>
    <x v="2"/>
    <s v="DO"/>
    <s v="R"/>
    <n v="30"/>
    <s v="&lt;=0.1200"/>
    <s v="&lt;=0.5000"/>
    <s v=" &lt;=2.0000"/>
    <x v="0"/>
  </r>
  <r>
    <x v="0"/>
    <x v="0"/>
    <s v="chromogenes"/>
    <s v="new"/>
    <x v="1"/>
    <s v="PF"/>
    <s v="L"/>
    <n v="96"/>
    <s v="&lt;=0.1200"/>
    <n v="1"/>
    <s v=" &lt;=2.0000"/>
    <x v="0"/>
  </r>
  <r>
    <x v="0"/>
    <x v="0"/>
    <s v="chromogenes"/>
    <s v="NC"/>
    <x v="0"/>
    <s v="PF"/>
    <s v="R"/>
    <n v="97"/>
    <s v="&lt;=0.1200"/>
    <n v="1"/>
    <s v=" &lt;=2.0000"/>
    <x v="0"/>
  </r>
  <r>
    <x v="0"/>
    <x v="0"/>
    <s v="auricularis"/>
    <s v="new"/>
    <x v="1"/>
    <s v="PF"/>
    <s v="L"/>
    <n v="98"/>
    <s v="&lt;=0.1200"/>
    <s v="&lt;=0.5000"/>
    <s v=" &lt;=2.0000"/>
    <x v="0"/>
  </r>
  <r>
    <x v="0"/>
    <x v="0"/>
    <s v="epidermidis"/>
    <s v="NC"/>
    <x v="2"/>
    <s v="DO"/>
    <s v="L"/>
    <n v="31"/>
    <n v="0.25"/>
    <s v="&lt;=0.5000"/>
    <s v=" &lt;=2.0000"/>
    <x v="0"/>
  </r>
  <r>
    <x v="0"/>
    <x v="0"/>
    <s v="epidermidis"/>
    <s v="NC"/>
    <x v="2"/>
    <s v="DO"/>
    <s v="R"/>
    <n v="32"/>
    <s v="&lt;=0.1200"/>
    <s v="&lt;=0.5000"/>
    <s v=" &lt;=2.0000"/>
    <x v="0"/>
  </r>
  <r>
    <x v="0"/>
    <x v="0"/>
    <s v="epidermidis"/>
    <s v="NC"/>
    <x v="0"/>
    <s v="PF"/>
    <s v="L"/>
    <n v="99"/>
    <n v="1"/>
    <s v="&lt;=0.5000"/>
    <s v=" &lt;=2.0000"/>
    <x v="0"/>
  </r>
  <r>
    <x v="0"/>
    <x v="0"/>
    <s v="epidermidis"/>
    <s v="NC"/>
    <x v="0"/>
    <s v="PF"/>
    <s v="R"/>
    <n v="100"/>
    <n v="0.25"/>
    <s v="&lt;=0.5000"/>
    <s v=" &lt;=2.0000"/>
    <x v="0"/>
  </r>
  <r>
    <x v="0"/>
    <x v="0"/>
    <s v="epidermidis"/>
    <s v="NC"/>
    <x v="2"/>
    <s v="DO"/>
    <s v="L"/>
    <n v="33"/>
    <s v="&lt;=0.1200"/>
    <s v="&lt;=0.5000"/>
    <s v=" &lt;=2.0000"/>
    <x v="2"/>
  </r>
  <r>
    <x v="0"/>
    <x v="0"/>
    <s v="epidermidis"/>
    <s v="NC"/>
    <x v="0"/>
    <s v="PF"/>
    <s v="L"/>
    <n v="101"/>
    <s v="&lt;=0.1200"/>
    <s v="&lt;=0.5000"/>
    <s v=" &lt;=2.0000"/>
    <x v="0"/>
  </r>
  <r>
    <x v="0"/>
    <x v="2"/>
    <s v="epidermidis"/>
    <s v="NC"/>
    <x v="2"/>
    <s v="DO"/>
    <s v="L"/>
    <n v="34"/>
    <n v="0.25"/>
    <s v="&lt;=0.5000"/>
    <s v=" &lt;=2.0000"/>
    <x v="0"/>
  </r>
  <r>
    <x v="0"/>
    <x v="2"/>
    <s v="epidermidis"/>
    <s v="NC"/>
    <x v="2"/>
    <s v="DO"/>
    <s v="R"/>
    <n v="35"/>
    <n v="0.25"/>
    <s v="&lt;=0.5000"/>
    <s v=" &lt;=2.0000"/>
    <x v="0"/>
  </r>
  <r>
    <x v="0"/>
    <x v="2"/>
    <s v="epidermidis"/>
    <s v="NC"/>
    <x v="0"/>
    <s v="PF"/>
    <s v="L"/>
    <n v="102"/>
    <s v="&lt;=0.1200"/>
    <s v="&lt;=0.5000"/>
    <s v=" &lt;=2.0000"/>
    <x v="0"/>
  </r>
  <r>
    <x v="0"/>
    <x v="2"/>
    <s v="epidermidis"/>
    <s v="NC"/>
    <x v="0"/>
    <s v="PF"/>
    <s v="R"/>
    <n v="103"/>
    <s v="&lt;=0.1200"/>
    <s v="&lt;=0.5000"/>
    <s v=" &lt;=2.0000"/>
    <x v="0"/>
  </r>
  <r>
    <x v="0"/>
    <x v="0"/>
    <s v="epidermidis"/>
    <s v="NC"/>
    <x v="2"/>
    <s v="DO"/>
    <s v="L"/>
    <n v="36"/>
    <s v="&lt;=0.1200"/>
    <s v="&lt;=0.5000"/>
    <s v=" &lt;=2.0000"/>
    <x v="0"/>
  </r>
  <r>
    <x v="0"/>
    <x v="0"/>
    <s v="epidermidis"/>
    <s v="NC"/>
    <x v="0"/>
    <s v="PF"/>
    <s v="L"/>
    <n v="104"/>
    <n v="0.25"/>
    <s v="&lt;=0.5000"/>
    <s v=" &lt;=2.0000"/>
    <x v="0"/>
  </r>
  <r>
    <x v="0"/>
    <x v="1"/>
    <s v="simulans"/>
    <s v="new"/>
    <x v="1"/>
    <s v="PF"/>
    <s v="L"/>
    <n v="105"/>
    <s v="&lt;=0.1200"/>
    <s v="&lt;=0.5000"/>
    <s v=" &lt;=2.0000"/>
    <x v="0"/>
  </r>
  <r>
    <x v="0"/>
    <x v="1"/>
    <s v="Equorum"/>
    <s v="new"/>
    <x v="1"/>
    <s v="PF"/>
    <s v="R"/>
    <n v="106"/>
    <s v="&lt;=0.1200"/>
    <s v="&lt;=0.5000"/>
    <s v=" &lt;=2.0000"/>
    <x v="0"/>
  </r>
  <r>
    <x v="0"/>
    <x v="1"/>
    <s v="epidermidis"/>
    <s v="NC"/>
    <x v="2"/>
    <s v="DO"/>
    <s v="L"/>
    <n v="37"/>
    <s v="&lt;=0.1200"/>
    <s v="&lt;=0.5000"/>
    <s v=" &lt;=2.0000"/>
    <x v="0"/>
  </r>
  <r>
    <x v="0"/>
    <x v="1"/>
    <s v="epidermidis"/>
    <s v="NC"/>
    <x v="2"/>
    <s v="DO"/>
    <s v="R"/>
    <n v="38"/>
    <s v="&lt;=0.1200"/>
    <s v="&lt;=0.5000"/>
    <s v=" &lt;=2.0000"/>
    <x v="0"/>
  </r>
  <r>
    <x v="0"/>
    <x v="1"/>
    <s v="epidermidis"/>
    <s v="NC"/>
    <x v="0"/>
    <s v="PF"/>
    <s v="L"/>
    <n v="107"/>
    <s v="&lt;=0.1200"/>
    <s v="&lt;=0.5000"/>
    <s v=" &lt;=2.0000"/>
    <x v="0"/>
  </r>
  <r>
    <x v="0"/>
    <x v="1"/>
    <s v="epidermidis"/>
    <s v="NC"/>
    <x v="0"/>
    <s v="PF"/>
    <s v="R"/>
    <n v="108"/>
    <s v="&lt;=0.1200"/>
    <s v="&lt;=0.5000"/>
    <s v=" &lt;=2.0000"/>
    <x v="0"/>
  </r>
  <r>
    <x v="0"/>
    <x v="2"/>
    <s v="hominis"/>
    <s v="new"/>
    <x v="1"/>
    <s v="PF"/>
    <s v="L"/>
    <n v="109"/>
    <s v="&lt;=0.1200"/>
    <s v="&lt;=0.5000"/>
    <s v=" &lt;=2.0000"/>
    <x v="0"/>
  </r>
  <r>
    <x v="0"/>
    <x v="2"/>
    <s v="epidermidis"/>
    <s v="new"/>
    <x v="1"/>
    <s v="PF"/>
    <s v="R"/>
    <n v="110"/>
    <s v="&lt;=0.1200"/>
    <s v="&lt;=0.5000"/>
    <s v=" &lt;=2.0000"/>
    <x v="0"/>
  </r>
  <r>
    <x v="0"/>
    <x v="2"/>
    <s v="Equorum"/>
    <s v="new"/>
    <x v="1"/>
    <s v="PF"/>
    <s v="R"/>
    <n v="111"/>
    <s v="&lt;=0.1200"/>
    <n v="1"/>
    <s v=" &lt;=2.0000"/>
    <x v="4"/>
  </r>
  <r>
    <x v="0"/>
    <x v="2"/>
    <s v="Equorum"/>
    <s v="new"/>
    <x v="1"/>
    <s v="PF"/>
    <s v="R"/>
    <n v="112"/>
    <s v="&lt;=0.1200"/>
    <n v="1"/>
    <s v=" &lt;=2.0000"/>
    <x v="0"/>
  </r>
  <r>
    <x v="0"/>
    <x v="1"/>
    <s v="Equorum"/>
    <s v="new"/>
    <x v="1"/>
    <s v="PF"/>
    <s v="L"/>
    <n v="113"/>
    <s v="&lt;=0.1200"/>
    <s v="&lt;=0.5000"/>
    <s v=" &lt;=2.0000"/>
    <x v="0"/>
  </r>
  <r>
    <x v="0"/>
    <x v="0"/>
    <s v="Equorum"/>
    <s v="new"/>
    <x v="1"/>
    <s v="PF"/>
    <s v="R"/>
    <n v="114"/>
    <s v="&lt;=0.1200"/>
    <s v="&lt;=0.5000"/>
    <s v=" &lt;=2.0000"/>
    <x v="3"/>
  </r>
  <r>
    <x v="0"/>
    <x v="0"/>
    <s v="Equorum"/>
    <s v="new"/>
    <x v="1"/>
    <s v="PF"/>
    <s v="L"/>
    <n v="115"/>
    <s v="&lt;=0.1200"/>
    <s v="&lt;=0.5000"/>
    <s v=" &lt;=2.0000"/>
    <x v="2"/>
  </r>
  <r>
    <x v="0"/>
    <x v="0"/>
    <s v="Equorum"/>
    <s v="new"/>
    <x v="1"/>
    <s v="PF"/>
    <s v="R"/>
    <n v="116"/>
    <s v="&lt;=0.1200"/>
    <s v="&lt;=0.5000"/>
    <s v=" &lt;=2.0000"/>
    <x v="0"/>
  </r>
  <r>
    <x v="0"/>
    <x v="2"/>
    <s v="epidermidis"/>
    <s v="NC"/>
    <x v="2"/>
    <s v="DO"/>
    <s v="L"/>
    <n v="41"/>
    <s v="&lt;=0.1200"/>
    <s v="&lt;=0.5000"/>
    <s v=" &lt;=2.0000"/>
    <x v="0"/>
  </r>
  <r>
    <x v="0"/>
    <x v="2"/>
    <s v="epidermidis"/>
    <s v="NC"/>
    <x v="0"/>
    <s v="PF"/>
    <s v="L"/>
    <n v="118"/>
    <s v="&lt;=0.1200"/>
    <s v="&lt;=0.5000"/>
    <s v=" &lt;=2.0000"/>
    <x v="0"/>
  </r>
  <r>
    <x v="0"/>
    <x v="1"/>
    <s v="Equorum"/>
    <s v="new"/>
    <x v="1"/>
    <s v="PF"/>
    <s v="L"/>
    <n v="119"/>
    <s v="&lt;=0.1200"/>
    <s v="&lt;=0.5000"/>
    <s v=" &lt;=2.0000"/>
    <x v="3"/>
  </r>
  <r>
    <x v="0"/>
    <x v="1"/>
    <s v="Equorum"/>
    <s v="new"/>
    <x v="1"/>
    <s v="PF"/>
    <s v="R"/>
    <n v="120"/>
    <s v="&lt;=0.1200"/>
    <s v="&lt;=0.5000"/>
    <s v=" &lt;=2.0000"/>
    <x v="4"/>
  </r>
  <r>
    <x v="0"/>
    <x v="0"/>
    <s v="Equorum"/>
    <s v="new"/>
    <x v="1"/>
    <s v="PF"/>
    <s v="L"/>
    <n v="121"/>
    <s v="&lt;=0.1200"/>
    <s v="&lt;=0.5000"/>
    <s v=" &lt;=2.0000"/>
    <x v="0"/>
  </r>
  <r>
    <x v="0"/>
    <x v="0"/>
    <s v="Equorum"/>
    <s v="new"/>
    <x v="1"/>
    <s v="PF"/>
    <s v="R"/>
    <n v="122"/>
    <s v="&lt;=0.1200"/>
    <s v="&lt;=0.5000"/>
    <s v=" &lt;=2.0000"/>
    <x v="0"/>
  </r>
  <r>
    <x v="0"/>
    <x v="1"/>
    <s v="simulans"/>
    <s v="new"/>
    <x v="1"/>
    <s v="PF"/>
    <s v="R"/>
    <n v="123"/>
    <s v="&lt;=0.1200"/>
    <s v="&lt;=0.5000"/>
    <s v=" &lt;=2.0000"/>
    <x v="0"/>
  </r>
  <r>
    <x v="0"/>
    <x v="1"/>
    <s v="chromogenes"/>
    <s v="NC"/>
    <x v="2"/>
    <s v="DO"/>
    <s v="L"/>
    <n v="42"/>
    <s v="&lt;=0.1200"/>
    <s v="&lt;=0.5000"/>
    <s v=" &lt;=2.0000"/>
    <x v="3"/>
  </r>
  <r>
    <x v="0"/>
    <x v="1"/>
    <s v="simulans"/>
    <s v="NC"/>
    <x v="2"/>
    <s v="DO"/>
    <s v="R"/>
    <n v="43"/>
    <s v="&lt;=0.1200"/>
    <s v="&lt;=0.5000"/>
    <s v=" &lt;=2.0000"/>
    <x v="0"/>
  </r>
  <r>
    <x v="0"/>
    <x v="1"/>
    <s v="chromogenes"/>
    <s v="NC"/>
    <x v="0"/>
    <s v="PF"/>
    <s v="L"/>
    <n v="124"/>
    <s v="&lt;=0.1200"/>
    <s v="&lt;=0.5000"/>
    <s v=" &lt;=2.0000"/>
    <x v="3"/>
  </r>
  <r>
    <x v="0"/>
    <x v="1"/>
    <s v="simulans"/>
    <s v="NC"/>
    <x v="0"/>
    <s v="PF"/>
    <s v="R"/>
    <n v="125"/>
    <s v="&lt;=0.1200"/>
    <n v="1"/>
    <s v=" &lt;=2.0000"/>
    <x v="0"/>
  </r>
  <r>
    <x v="0"/>
    <x v="2"/>
    <s v="epidermidis"/>
    <s v="NC"/>
    <x v="2"/>
    <s v="DO"/>
    <s v="L"/>
    <n v="44"/>
    <s v="&lt;=0.1200"/>
    <s v="&lt;=0.5000"/>
    <s v=" &lt;=2.0000"/>
    <x v="0"/>
  </r>
  <r>
    <x v="0"/>
    <x v="2"/>
    <s v="epidermidis"/>
    <s v="NC"/>
    <x v="0"/>
    <s v="PF"/>
    <s v="L"/>
    <n v="126"/>
    <s v="&lt;=0.1200"/>
    <s v="&lt;=0.5000"/>
    <s v=" &lt;=2.0000"/>
    <x v="0"/>
  </r>
  <r>
    <x v="0"/>
    <x v="1"/>
    <s v="hominis"/>
    <s v="new"/>
    <x v="1"/>
    <s v="PF"/>
    <s v="R"/>
    <n v="127"/>
    <s v="&lt;=0.1200"/>
    <s v="&lt;=0.5000"/>
    <s v=" &lt;=2.0000"/>
    <x v="0"/>
  </r>
  <r>
    <x v="0"/>
    <x v="0"/>
    <s v="Equorum"/>
    <s v="new"/>
    <x v="1"/>
    <s v="PF"/>
    <s v="L"/>
    <n v="128"/>
    <s v="&lt;=0.1200"/>
    <s v="&lt;=0.5000"/>
    <s v=" &lt;=2.0000"/>
    <x v="0"/>
  </r>
  <r>
    <x v="0"/>
    <x v="0"/>
    <s v="epidermidis"/>
    <s v="NC"/>
    <x v="2"/>
    <s v="DO"/>
    <s v="L"/>
    <n v="45"/>
    <s v="&lt;=0.1200"/>
    <s v="&lt;=0.5000"/>
    <s v=" &lt;=2.0000"/>
    <x v="0"/>
  </r>
  <r>
    <x v="0"/>
    <x v="0"/>
    <s v="epidermidis"/>
    <s v="NC"/>
    <x v="2"/>
    <s v="DO"/>
    <s v="R"/>
    <n v="46"/>
    <s v="&lt;=0.1200"/>
    <s v="&lt;=0.5000"/>
    <s v=" &lt;=2.0000"/>
    <x v="0"/>
  </r>
  <r>
    <x v="0"/>
    <x v="0"/>
    <s v="epidermidis"/>
    <s v="NC"/>
    <x v="0"/>
    <s v="PF"/>
    <s v="L"/>
    <n v="129"/>
    <s v="&lt;=0.1200"/>
    <s v="&lt;=0.5000"/>
    <s v=" &lt;=2.0000"/>
    <x v="3"/>
  </r>
  <r>
    <x v="0"/>
    <x v="0"/>
    <s v="epidermidis"/>
    <s v="NC"/>
    <x v="0"/>
    <s v="PF"/>
    <s v="R"/>
    <n v="130"/>
    <s v="&lt;=0.1200"/>
    <s v="&lt;=0.5000"/>
    <s v=" &lt;=2.0000"/>
    <x v="0"/>
  </r>
  <r>
    <x v="2"/>
    <x v="1"/>
    <s v="Equorum"/>
    <s v="new"/>
    <x v="1"/>
    <s v="PF"/>
    <s v="L"/>
    <n v="2"/>
    <s v="&lt;=0.1200"/>
    <s v="&lt;=0.5000"/>
    <s v=" &lt;=2.0000"/>
    <x v="4"/>
  </r>
  <r>
    <x v="2"/>
    <x v="1"/>
    <s v="caprae"/>
    <s v="new"/>
    <x v="1"/>
    <s v="PF"/>
    <s v="R"/>
    <n v="3"/>
    <s v="&lt;=0.1200"/>
    <s v="&lt;=0.5000"/>
    <s v=" &lt;=2.0000"/>
    <x v="0"/>
  </r>
  <r>
    <x v="2"/>
    <x v="2"/>
    <s v="chromogenes"/>
    <s v="NC"/>
    <x v="2"/>
    <s v="DO"/>
    <s v="L"/>
    <n v="4"/>
    <n v="8"/>
    <n v="1"/>
    <s v=" &lt;=2.0000"/>
    <x v="3"/>
  </r>
  <r>
    <x v="2"/>
    <x v="2"/>
    <s v="chromogenes"/>
    <s v="NC"/>
    <x v="0"/>
    <s v="PF"/>
    <s v="L"/>
    <n v="5"/>
    <n v="4"/>
    <n v="1"/>
    <s v=" &lt;=2.0000"/>
    <x v="3"/>
  </r>
  <r>
    <x v="2"/>
    <x v="2"/>
    <s v="caprae"/>
    <s v="Cure"/>
    <x v="2"/>
    <s v="DO"/>
    <s v="R"/>
    <n v="8"/>
    <s v="&lt;=0.1200"/>
    <s v="&lt;=0.5000"/>
    <s v=" &lt;=2.0000"/>
    <x v="0"/>
  </r>
  <r>
    <x v="2"/>
    <x v="2"/>
    <s v="caprae"/>
    <s v="new"/>
    <x v="1"/>
    <s v="PF"/>
    <s v="L"/>
    <n v="6"/>
    <n v="0.25"/>
    <n v="1"/>
    <s v=" &lt;=2.0000"/>
    <x v="3"/>
  </r>
  <r>
    <x v="2"/>
    <x v="2"/>
    <s v="epidermidis"/>
    <s v="new"/>
    <x v="1"/>
    <s v="PF"/>
    <s v="L"/>
    <n v="7"/>
    <n v="0.25"/>
    <n v="1"/>
    <s v=" &lt;=2.0000"/>
    <x v="3"/>
  </r>
  <r>
    <x v="2"/>
    <x v="2"/>
    <s v="epidermidis"/>
    <s v="new"/>
    <x v="0"/>
    <s v="PF"/>
    <s v="R"/>
    <n v="9"/>
    <s v="&lt;=0.1200"/>
    <s v="&lt;=0.5000"/>
    <s v=" &lt;=2.0000"/>
    <x v="0"/>
  </r>
  <r>
    <x v="2"/>
    <x v="1"/>
    <s v="simulans"/>
    <s v="new"/>
    <x v="1"/>
    <s v="PF"/>
    <s v="R"/>
    <n v="10"/>
    <s v="&lt;=0.1200"/>
    <s v="&lt;=0.5000"/>
    <s v=" &lt;=2.0000"/>
    <x v="0"/>
  </r>
  <r>
    <x v="2"/>
    <x v="0"/>
    <s v="chromogenes"/>
    <s v="NC"/>
    <x v="2"/>
    <s v="DO"/>
    <s v="R"/>
    <n v="11.1"/>
    <s v="&lt;=0.1200"/>
    <s v="&lt;=0.5000"/>
    <s v=" &lt;=2.0000"/>
    <x v="0"/>
  </r>
  <r>
    <x v="2"/>
    <x v="0"/>
    <s v="chromogenes"/>
    <s v="NC"/>
    <x v="2"/>
    <s v="DO"/>
    <s v="R"/>
    <n v="11.2"/>
    <s v="&lt;=0.1200"/>
    <s v="&lt;=0.5000"/>
    <s v=" &lt;=2.0000"/>
    <x v="0"/>
  </r>
  <r>
    <x v="2"/>
    <x v="0"/>
    <s v="chromogenes"/>
    <s v="NC"/>
    <x v="0"/>
    <s v="PF"/>
    <s v="R"/>
    <n v="12"/>
    <s v="&lt;=0.1200"/>
    <s v="&lt;=0.5000"/>
    <s v=" &lt;=2.0000"/>
    <x v="3"/>
  </r>
  <r>
    <x v="2"/>
    <x v="0"/>
    <s v="Equorum"/>
    <s v="new"/>
    <x v="1"/>
    <s v="PF"/>
    <s v="L"/>
    <n v="56"/>
    <n v="0.5"/>
    <s v=" &gt;4.0000"/>
    <n v="16"/>
    <x v="1"/>
  </r>
  <r>
    <x v="2"/>
    <x v="0"/>
    <s v="epidermidis"/>
    <s v="new"/>
    <x v="1"/>
    <s v="PF"/>
    <s v="R"/>
    <n v="16.100000000000001"/>
    <n v="0.25"/>
    <s v="&lt;=0.5000"/>
    <s v=" &lt;=2.0000"/>
    <x v="0"/>
  </r>
  <r>
    <x v="2"/>
    <x v="0"/>
    <s v="epidermidis"/>
    <s v="new"/>
    <x v="1"/>
    <s v="PF"/>
    <s v="R"/>
    <n v="16.2"/>
    <n v="0.25"/>
    <s v="&lt;=0.5000"/>
    <s v=" &lt;=2.0000"/>
    <x v="0"/>
  </r>
  <r>
    <x v="2"/>
    <x v="2"/>
    <s v="epidermidis"/>
    <s v="NC"/>
    <x v="2"/>
    <s v="DO"/>
    <s v="L"/>
    <n v="1"/>
    <s v="&lt;=0.1200"/>
    <s v="&lt;=0.5000"/>
    <s v=" &lt;=2.0000"/>
    <x v="0"/>
  </r>
  <r>
    <x v="2"/>
    <x v="2"/>
    <s v="epidermidis"/>
    <s v="NC"/>
    <x v="2"/>
    <s v="DO"/>
    <s v="R"/>
    <n v="17"/>
    <s v="&lt;=0.1200"/>
    <s v="&lt;=0.5000"/>
    <s v=" &lt;=2.0000"/>
    <x v="0"/>
  </r>
  <r>
    <x v="2"/>
    <x v="2"/>
    <s v="epidermidis"/>
    <s v="NC"/>
    <x v="0"/>
    <s v="PF"/>
    <s v="L"/>
    <n v="38"/>
    <s v="&lt;=0.1200"/>
    <s v="&lt;=0.5000"/>
    <s v=" &lt;=2.0000"/>
    <x v="0"/>
  </r>
  <r>
    <x v="2"/>
    <x v="2"/>
    <s v="epidermidis"/>
    <s v="NC"/>
    <x v="0"/>
    <s v="PF"/>
    <s v="R"/>
    <n v="18"/>
    <s v="&lt;=0.1200"/>
    <s v="&lt;=0.5000"/>
    <s v=" &lt;=2.0000"/>
    <x v="0"/>
  </r>
  <r>
    <x v="2"/>
    <x v="2"/>
    <s v="chromogenes"/>
    <s v="Cure"/>
    <x v="3"/>
    <s v="DO"/>
    <s v="L"/>
    <n v="2"/>
    <s v="&lt;=0.1200"/>
    <s v="&lt;=0.5000"/>
    <s v=" &lt;=2.0000"/>
    <x v="0"/>
  </r>
  <r>
    <x v="2"/>
    <x v="2"/>
    <s v="simulans"/>
    <s v="NC"/>
    <x v="2"/>
    <s v="DO"/>
    <s v="R"/>
    <n v="3"/>
    <s v="&lt;=0.1200"/>
    <s v="&lt;=0.5000"/>
    <s v=" &lt;=2.0000"/>
    <x v="3"/>
  </r>
  <r>
    <x v="2"/>
    <x v="2"/>
    <s v="simulans"/>
    <s v="new"/>
    <x v="1"/>
    <s v="PF"/>
    <s v="L"/>
    <n v="19"/>
    <n v="1"/>
    <n v="1"/>
    <s v=" &lt;=2.0000"/>
    <x v="0"/>
  </r>
  <r>
    <x v="2"/>
    <x v="2"/>
    <s v="simulans"/>
    <s v="new"/>
    <x v="1"/>
    <s v="PF"/>
    <s v="L"/>
    <n v="20"/>
    <n v="1"/>
    <n v="1"/>
    <s v=" &lt;=2.0000"/>
    <x v="0"/>
  </r>
  <r>
    <x v="2"/>
    <x v="2"/>
    <s v="simulans"/>
    <s v="NC"/>
    <x v="0"/>
    <s v="PF"/>
    <s v="R"/>
    <n v="21"/>
    <s v="&lt;=0.1200"/>
    <s v="&lt;=0.5000"/>
    <s v=" &lt;=2.0000"/>
    <x v="3"/>
  </r>
  <r>
    <x v="2"/>
    <x v="2"/>
    <s v="simulans"/>
    <s v="NC"/>
    <x v="0"/>
    <s v="PF"/>
    <s v="R"/>
    <n v="22"/>
    <s v="&lt;=0.1200"/>
    <s v="&lt;=0.5000"/>
    <s v=" &lt;=2.0000"/>
    <x v="3"/>
  </r>
  <r>
    <x v="2"/>
    <x v="2"/>
    <s v="chromogenes"/>
    <s v="NC"/>
    <x v="2"/>
    <s v="DO"/>
    <s v="L"/>
    <n v="4"/>
    <n v="2"/>
    <n v="2"/>
    <s v=" &lt;=2.0000"/>
    <x v="3"/>
  </r>
  <r>
    <x v="2"/>
    <x v="2"/>
    <s v="epidermidis"/>
    <s v="NC"/>
    <x v="2"/>
    <s v="DO"/>
    <s v="R"/>
    <n v="5"/>
    <s v="&lt;=0.1200"/>
    <s v="&lt;=0.5000"/>
    <s v=" &lt;=2.0000"/>
    <x v="0"/>
  </r>
  <r>
    <x v="2"/>
    <x v="2"/>
    <s v="chromogenes"/>
    <s v="NC"/>
    <x v="0"/>
    <s v="PF"/>
    <s v="L"/>
    <n v="23"/>
    <n v="2"/>
    <n v="1"/>
    <s v=" &lt;=2.0000"/>
    <x v="2"/>
  </r>
  <r>
    <x v="2"/>
    <x v="2"/>
    <s v="chromogenes"/>
    <s v="NC"/>
    <x v="0"/>
    <s v="PF"/>
    <s v="L"/>
    <n v="24"/>
    <n v="2"/>
    <n v="1"/>
    <s v=" &lt;=2.0000"/>
    <x v="2"/>
  </r>
  <r>
    <x v="2"/>
    <x v="2"/>
    <s v="epidermidis"/>
    <s v="NC"/>
    <x v="0"/>
    <s v="PF"/>
    <s v="R"/>
    <n v="26"/>
    <s v="&lt;=0.1200"/>
    <s v="&lt;=0.5000"/>
    <s v=" &lt;=2.0000"/>
    <x v="0"/>
  </r>
  <r>
    <x v="2"/>
    <x v="1"/>
    <s v="simulans"/>
    <s v="Cure"/>
    <x v="3"/>
    <s v="DO"/>
    <s v="R"/>
    <n v="6"/>
    <s v="&lt;=0.1200"/>
    <s v="&lt;=0.5000"/>
    <s v=" &lt;=2.0000"/>
    <x v="0"/>
  </r>
  <r>
    <x v="2"/>
    <x v="1"/>
    <s v="chromogenes"/>
    <s v="new"/>
    <x v="1"/>
    <s v="PF"/>
    <s v="R"/>
    <n v="39"/>
    <n v="1"/>
    <n v="1"/>
    <s v=" &lt;=2.0000"/>
    <x v="2"/>
  </r>
  <r>
    <x v="2"/>
    <x v="2"/>
    <s v="caprae"/>
    <s v="new"/>
    <x v="1"/>
    <s v="PF"/>
    <s v="L"/>
    <n v="27"/>
    <s v="&lt;=0.1200"/>
    <s v="&lt;=0.5000"/>
    <s v=" &lt;=2.0000"/>
    <x v="0"/>
  </r>
  <r>
    <x v="2"/>
    <x v="2"/>
    <s v="simulans"/>
    <s v="Cure"/>
    <x v="3"/>
    <s v="DO"/>
    <s v="L"/>
    <n v="7"/>
    <s v="&lt;=0.1200"/>
    <s v="&lt;=0.5000"/>
    <s v=" &lt;=2.0000"/>
    <x v="0"/>
  </r>
  <r>
    <x v="2"/>
    <x v="1"/>
    <s v="caprae"/>
    <s v="new"/>
    <x v="1"/>
    <s v="PF"/>
    <s v="L"/>
    <n v="57"/>
    <s v="&lt;=0.1200"/>
    <s v="&lt;=0.5000"/>
    <s v=" &lt;=2.0000"/>
    <x v="0"/>
  </r>
  <r>
    <x v="2"/>
    <x v="0"/>
    <s v="caprae"/>
    <s v="new"/>
    <x v="1"/>
    <s v="PF"/>
    <s v="R"/>
    <n v="29"/>
    <s v="&lt;=0.1200"/>
    <s v="&lt;=0.5000"/>
    <s v=" &lt;=2.0000"/>
    <x v="0"/>
  </r>
  <r>
    <x v="2"/>
    <x v="0"/>
    <s v="caprae"/>
    <s v="NC"/>
    <x v="3"/>
    <s v="DO"/>
    <s v="L"/>
    <n v="30.1"/>
    <s v="&lt;=0.1200"/>
    <s v="&lt;=0.5000"/>
    <s v=" &lt;=2.0000"/>
    <x v="0"/>
  </r>
  <r>
    <x v="2"/>
    <x v="0"/>
    <s v="epidermidis"/>
    <s v="NC"/>
    <x v="1"/>
    <s v="PF"/>
    <s v="L"/>
    <n v="30.2"/>
    <s v="&lt;=0.1200"/>
    <s v="&lt;=0.5000"/>
    <s v=" &lt;=2.0000"/>
    <x v="0"/>
  </r>
  <r>
    <x v="2"/>
    <x v="2"/>
    <s v="simulans"/>
    <s v="Cure"/>
    <x v="3"/>
    <s v="DO"/>
    <s v="L"/>
    <n v="8"/>
    <s v="&lt;=0.1200"/>
    <s v="&lt;=0.5000"/>
    <s v=" &lt;=2.0000"/>
    <x v="0"/>
  </r>
  <r>
    <x v="2"/>
    <x v="2"/>
    <s v="simulans"/>
    <s v="Cure"/>
    <x v="3"/>
    <s v="DO"/>
    <s v="L"/>
    <n v="8"/>
    <s v="&lt;=0.1200"/>
    <s v="&lt;=0.5000"/>
    <s v=" &lt;=2.0000"/>
    <x v="0"/>
  </r>
  <r>
    <x v="2"/>
    <x v="2"/>
    <s v="simulans"/>
    <s v="NC"/>
    <x v="2"/>
    <s v="DO"/>
    <s v="R"/>
    <n v="31"/>
    <s v="&lt;=0.1200"/>
    <s v="&lt;=0.5000"/>
    <s v=" &lt;=2.0000"/>
    <x v="0"/>
  </r>
  <r>
    <x v="2"/>
    <x v="2"/>
    <s v="epidermidis"/>
    <s v="new"/>
    <x v="1"/>
    <s v="PF"/>
    <s v="L"/>
    <n v="40"/>
    <s v="&lt;=0.1200"/>
    <s v="&lt;=0.5000"/>
    <s v=" &lt;=2.0000"/>
    <x v="0"/>
  </r>
  <r>
    <x v="2"/>
    <x v="2"/>
    <s v="simulans"/>
    <s v="NC"/>
    <x v="0"/>
    <s v="PF"/>
    <s v="R"/>
    <n v="32.1"/>
    <s v="&lt;=0.1200"/>
    <s v="&lt;=0.5000"/>
    <s v=" &lt;=2.0000"/>
    <x v="0"/>
  </r>
  <r>
    <x v="2"/>
    <x v="2"/>
    <s v="simulans"/>
    <s v="NC"/>
    <x v="0"/>
    <s v="PF"/>
    <s v="R"/>
    <n v="32.200000000000003"/>
    <s v="&lt;=0.1200"/>
    <s v="&lt;=0.5000"/>
    <s v=" &lt;=2.0000"/>
    <x v="0"/>
  </r>
  <r>
    <x v="2"/>
    <x v="2"/>
    <s v="caprae"/>
    <s v="Cure"/>
    <x v="3"/>
    <s v="DO"/>
    <s v="L"/>
    <n v="9"/>
    <n v="1"/>
    <s v="&lt;=0.5000"/>
    <s v=" &lt;=2.0000"/>
    <x v="0"/>
  </r>
  <r>
    <x v="2"/>
    <x v="2"/>
    <s v="simulans"/>
    <s v="NC"/>
    <x v="1"/>
    <s v="PF"/>
    <s v="L"/>
    <n v="41"/>
    <s v="&lt;=0.1200"/>
    <s v="&lt;=0.5000"/>
    <s v=" &lt;=2.0000"/>
    <x v="0"/>
  </r>
  <r>
    <x v="2"/>
    <x v="0"/>
    <s v="simulans"/>
    <s v="Cure"/>
    <x v="3"/>
    <s v="DO"/>
    <s v="R"/>
    <n v="72"/>
    <s v="&lt;=0.1200"/>
    <s v="&lt;=0.5000"/>
    <s v=" &lt;=2.0000"/>
    <x v="0"/>
  </r>
  <r>
    <x v="2"/>
    <x v="0"/>
    <s v="Equorum"/>
    <s v="new"/>
    <x v="1"/>
    <s v="PF"/>
    <s v="R"/>
    <n v="73"/>
    <n v="0.5"/>
    <n v="2"/>
    <s v=" &lt;=2.0000"/>
    <x v="3"/>
  </r>
  <r>
    <x v="2"/>
    <x v="2"/>
    <s v="caprae"/>
    <s v="NC"/>
    <x v="2"/>
    <s v="DO"/>
    <s v="L"/>
    <n v="33"/>
    <n v="0.5"/>
    <s v="&lt;=0.5000"/>
    <s v=" &lt;=2.0000"/>
    <x v="0"/>
  </r>
  <r>
    <x v="2"/>
    <x v="2"/>
    <s v="caprae"/>
    <s v="NC"/>
    <x v="0"/>
    <s v="PF"/>
    <s v="L"/>
    <n v="34"/>
    <n v="0.5"/>
    <s v="&lt;=0.5000"/>
    <s v=" &lt;=2.0000"/>
    <x v="0"/>
  </r>
  <r>
    <x v="2"/>
    <x v="2"/>
    <s v="epidermidis"/>
    <s v="Cure"/>
    <x v="3"/>
    <s v="DO"/>
    <s v="L"/>
    <n v="10"/>
    <s v="&lt;=0.1200"/>
    <s v="&lt;=0.5000"/>
    <s v=" &lt;=2.0000"/>
    <x v="0"/>
  </r>
  <r>
    <x v="2"/>
    <x v="2"/>
    <s v="caprae"/>
    <s v="NC"/>
    <x v="2"/>
    <s v="DO"/>
    <s v="R"/>
    <n v="11"/>
    <s v="&lt;=0.1200"/>
    <n v="1"/>
    <s v=" &lt;=2.0000"/>
    <x v="0"/>
  </r>
  <r>
    <x v="2"/>
    <x v="2"/>
    <s v="simulans"/>
    <s v="new"/>
    <x v="1"/>
    <s v="PF"/>
    <s v="L"/>
    <n v="42"/>
    <s v="&lt;=0.1200"/>
    <s v="&lt;=0.5000"/>
    <s v=" &lt;=2.0000"/>
    <x v="0"/>
  </r>
  <r>
    <x v="2"/>
    <x v="2"/>
    <s v="caprae"/>
    <s v="NC"/>
    <x v="0"/>
    <s v="PF"/>
    <s v="R"/>
    <n v="35"/>
    <s v="&lt;=0.1200"/>
    <n v="4"/>
    <s v=" &lt;=2.0000"/>
    <x v="0"/>
  </r>
  <r>
    <x v="2"/>
    <x v="2"/>
    <s v="simulans"/>
    <s v="Cure"/>
    <x v="3"/>
    <s v="DO"/>
    <s v="L"/>
    <n v="12"/>
    <s v="&lt;=0.1200"/>
    <s v="&lt;=0.5000"/>
    <s v=" &lt;=2.0000"/>
    <x v="0"/>
  </r>
  <r>
    <x v="2"/>
    <x v="2"/>
    <s v="epidermidis"/>
    <s v="Cure"/>
    <x v="3"/>
    <s v="DO"/>
    <s v="R"/>
    <n v="13"/>
    <s v="&lt;=0.1200"/>
    <s v="&lt;=0.5000"/>
    <s v=" &lt;=2.0000"/>
    <x v="0"/>
  </r>
  <r>
    <x v="2"/>
    <x v="2"/>
    <s v="caprae"/>
    <s v="NC"/>
    <x v="2"/>
    <s v="DO"/>
    <s v="R"/>
    <n v="13"/>
    <s v="&lt;=0.1200"/>
    <s v="&lt;=0.5000"/>
    <s v=" &lt;=2.0000"/>
    <x v="0"/>
  </r>
  <r>
    <x v="2"/>
    <x v="2"/>
    <s v="caprae"/>
    <s v="new"/>
    <x v="1"/>
    <s v="PF"/>
    <s v="L"/>
    <n v="43"/>
    <n v="0.25"/>
    <s v="&lt;=0.5000"/>
    <s v=" &lt;=2.0000"/>
    <x v="0"/>
  </r>
  <r>
    <x v="2"/>
    <x v="2"/>
    <s v="caprae"/>
    <s v="NC"/>
    <x v="0"/>
    <s v="PF"/>
    <s v="R"/>
    <n v="36"/>
    <s v="&lt;=0.1200"/>
    <s v="&lt;=0.5000"/>
    <s v=" &lt;=2.0000"/>
    <x v="0"/>
  </r>
  <r>
    <x v="2"/>
    <x v="0"/>
    <s v="simulans"/>
    <s v="new"/>
    <x v="1"/>
    <s v="PF"/>
    <s v="L"/>
    <n v="58"/>
    <s v="&lt;=0.1200"/>
    <s v="&lt;=0.5000"/>
    <s v=" &lt;=2.0000"/>
    <x v="0"/>
  </r>
  <r>
    <x v="2"/>
    <x v="2"/>
    <s v="epidermidis"/>
    <s v="Cure"/>
    <x v="3"/>
    <s v="DO"/>
    <s v="R"/>
    <n v="37.200000000000003"/>
    <s v="&lt;=0.1200"/>
    <s v="&lt;=0.5000"/>
    <s v=" &lt;=2.0000"/>
    <x v="0"/>
  </r>
  <r>
    <x v="2"/>
    <x v="2"/>
    <s v="caprae"/>
    <s v="NC"/>
    <x v="2"/>
    <s v="DO"/>
    <s v="R"/>
    <n v="37.1"/>
    <s v="&lt;=0.1200"/>
    <s v="&lt;=0.5000"/>
    <s v=" &lt;=2.0000"/>
    <x v="0"/>
  </r>
  <r>
    <x v="2"/>
    <x v="2"/>
    <s v="caprae"/>
    <s v="NC"/>
    <x v="0"/>
    <s v="PF"/>
    <s v="R"/>
    <n v="38"/>
    <s v="&lt;=0.1200"/>
    <s v="&lt;=0.5000"/>
    <s v=" &lt;=2.0000"/>
    <x v="0"/>
  </r>
  <r>
    <x v="2"/>
    <x v="0"/>
    <s v="simulans"/>
    <s v="NC"/>
    <x v="2"/>
    <s v="DO"/>
    <s v="L"/>
    <n v="14"/>
    <s v="&lt;=0.1200"/>
    <s v="&lt;=0.5000"/>
    <s v=" &lt;=2.0000"/>
    <x v="0"/>
  </r>
  <r>
    <x v="2"/>
    <x v="0"/>
    <s v="simulans"/>
    <s v="NC"/>
    <x v="0"/>
    <s v="PF"/>
    <s v="L"/>
    <n v="39"/>
    <s v="&lt;=0.1200"/>
    <s v="&lt;=0.5000"/>
    <s v=" &lt;=2.0000"/>
    <x v="0"/>
  </r>
  <r>
    <x v="2"/>
    <x v="1"/>
    <s v="caprae"/>
    <s v="new"/>
    <x v="1"/>
    <s v="PF"/>
    <s v="L"/>
    <n v="59"/>
    <s v="&lt;=0.1200"/>
    <s v="&lt;=0.5000"/>
    <s v=" &lt;=2.0000"/>
    <x v="0"/>
  </r>
  <r>
    <x v="2"/>
    <x v="0"/>
    <s v="caprae"/>
    <s v="new"/>
    <x v="1"/>
    <s v="PF"/>
    <s v="L"/>
    <n v="40"/>
    <s v="&lt;=0.1200"/>
    <s v="&lt;=0.5000"/>
    <s v=" &lt;=2.0000"/>
    <x v="0"/>
  </r>
  <r>
    <x v="2"/>
    <x v="0"/>
    <s v="Equorum"/>
    <s v="new"/>
    <x v="1"/>
    <s v="PF"/>
    <s v="R"/>
    <n v="53"/>
    <s v="&lt;=0.1200"/>
    <n v="2"/>
    <s v=" &lt;=2.0000"/>
    <x v="0"/>
  </r>
  <r>
    <x v="2"/>
    <x v="1"/>
    <s v="epidermidis"/>
    <s v="NC"/>
    <x v="2"/>
    <s v="DO"/>
    <s v="L"/>
    <n v="42"/>
    <s v="&lt;=0.1200"/>
    <s v="&lt;=0.5000"/>
    <s v=" &lt;=2.0000"/>
    <x v="0"/>
  </r>
  <r>
    <x v="2"/>
    <x v="1"/>
    <s v="epidermidis"/>
    <s v="NC"/>
    <x v="0"/>
    <s v="PF"/>
    <s v="L"/>
    <n v="43"/>
    <s v="&lt;=0.1200"/>
    <s v="&lt;=0.5000"/>
    <s v=" &lt;=2.0000"/>
    <x v="0"/>
  </r>
  <r>
    <x v="2"/>
    <x v="1"/>
    <s v="caprae"/>
    <s v="Cure"/>
    <x v="3"/>
    <s v="DO"/>
    <s v="L"/>
    <n v="15"/>
    <s v="&lt;=0.1200"/>
    <s v="&lt;=0.5000"/>
    <s v=" &lt;=2.0000"/>
    <x v="0"/>
  </r>
  <r>
    <x v="2"/>
    <x v="1"/>
    <s v="epidermidis"/>
    <s v="new"/>
    <x v="1"/>
    <s v="PF"/>
    <s v="L"/>
    <n v="44"/>
    <s v="&lt;=0.1200"/>
    <s v="&lt;=0.5000"/>
    <s v=" &lt;=2.0000"/>
    <x v="0"/>
  </r>
  <r>
    <x v="2"/>
    <x v="1"/>
    <s v="caprae"/>
    <s v="new"/>
    <x v="1"/>
    <s v="PF"/>
    <s v="R"/>
    <n v="44"/>
    <s v="&lt;=0.1200"/>
    <s v="&lt;=0.5000"/>
    <s v=" &lt;=2.0000"/>
    <x v="1"/>
  </r>
  <r>
    <x v="2"/>
    <x v="1"/>
    <s v="simulans"/>
    <s v="new"/>
    <x v="1"/>
    <s v="PF"/>
    <s v="R"/>
    <n v="60"/>
    <s v="&lt;=0.1200"/>
    <n v="1"/>
    <s v=" &lt;=2.0000"/>
    <x v="0"/>
  </r>
  <r>
    <x v="2"/>
    <x v="0"/>
    <s v="caprae"/>
    <s v="new"/>
    <x v="1"/>
    <s v="PF"/>
    <s v="L"/>
    <n v="61"/>
    <n v="2"/>
    <s v="&lt;=0.5000"/>
    <s v=" &lt;=2.0000"/>
    <x v="2"/>
  </r>
  <r>
    <x v="2"/>
    <x v="2"/>
    <s v="epidermidis"/>
    <s v="NC"/>
    <x v="2"/>
    <s v="DO"/>
    <s v="L"/>
    <n v="16"/>
    <s v="&lt;=0.1200"/>
    <s v="&lt;=0.5000"/>
    <s v=" &lt;=2.0000"/>
    <x v="0"/>
  </r>
  <r>
    <x v="2"/>
    <x v="2"/>
    <s v="epidermidis"/>
    <s v="new"/>
    <x v="1"/>
    <s v="PF"/>
    <s v="R"/>
    <n v="47"/>
    <s v="&lt;=0.1200"/>
    <s v="&lt;=0.5000"/>
    <s v=" &lt;=2.0000"/>
    <x v="0"/>
  </r>
  <r>
    <x v="2"/>
    <x v="2"/>
    <s v="epidermidis"/>
    <s v="NC"/>
    <x v="0"/>
    <s v="PF"/>
    <s v="L"/>
    <n v="46"/>
    <s v="&lt;=0.1200"/>
    <s v="&lt;=0.5000"/>
    <s v=" &lt;=2.0000"/>
    <x v="0"/>
  </r>
  <r>
    <x v="2"/>
    <x v="2"/>
    <s v="caprae"/>
    <s v="Cure"/>
    <x v="3"/>
    <s v="DO"/>
    <s v="L"/>
    <n v="17"/>
    <s v="&lt;=0.1200"/>
    <s v="&lt;=0.5000"/>
    <s v=" &lt;=2.0000"/>
    <x v="0"/>
  </r>
  <r>
    <x v="2"/>
    <x v="2"/>
    <s v="simulans"/>
    <s v="new"/>
    <x v="1"/>
    <s v="PF"/>
    <s v="L"/>
    <n v="45"/>
    <s v="&lt;=0.1200"/>
    <s v="&lt;=0.5000"/>
    <s v=" &lt;=2.0000"/>
    <x v="0"/>
  </r>
  <r>
    <x v="2"/>
    <x v="2"/>
    <s v="caprae"/>
    <s v="new"/>
    <x v="0"/>
    <s v="PF"/>
    <s v="R"/>
    <n v="48"/>
    <s v="&lt;=0.1200"/>
    <s v="&lt;=0.5000"/>
    <s v=" &lt;=2.0000"/>
    <x v="0"/>
  </r>
  <r>
    <x v="2"/>
    <x v="2"/>
    <s v="caprae"/>
    <s v="NC"/>
    <x v="2"/>
    <s v="DO"/>
    <s v="R"/>
    <n v="18"/>
    <s v="&lt;=0.1200"/>
    <s v="&lt;=0.5000"/>
    <s v=" &lt;=2.0000"/>
    <x v="0"/>
  </r>
  <r>
    <x v="2"/>
    <x v="2"/>
    <s v="caprae"/>
    <s v="NC"/>
    <x v="0"/>
    <s v="PF"/>
    <s v="R"/>
    <n v="49"/>
    <s v="&lt;=0.1200"/>
    <s v="&lt;=0.5000"/>
    <s v=" &lt;=2.0000"/>
    <x v="0"/>
  </r>
  <r>
    <x v="2"/>
    <x v="2"/>
    <s v="caprae"/>
    <s v="NC"/>
    <x v="2"/>
    <s v="DO"/>
    <s v="L"/>
    <n v="50"/>
    <s v="&lt;=0.1200"/>
    <s v="&lt;=0.5000"/>
    <s v=" &lt;=2.0000"/>
    <x v="0"/>
  </r>
  <r>
    <x v="2"/>
    <x v="2"/>
    <s v="caprae"/>
    <s v="new"/>
    <x v="1"/>
    <s v="PF"/>
    <s v="R"/>
    <n v="52.1"/>
    <s v="&lt;=0.1200"/>
    <n v="1"/>
    <s v=" &lt;=2.0000"/>
    <x v="3"/>
  </r>
  <r>
    <x v="2"/>
    <x v="2"/>
    <s v="cohnii"/>
    <s v="new"/>
    <x v="1"/>
    <s v="PF"/>
    <s v="R"/>
    <n v="52.2"/>
    <s v="&lt;=0.1200"/>
    <n v="1"/>
    <s v=" &lt;=2.0000"/>
    <x v="3"/>
  </r>
  <r>
    <x v="2"/>
    <x v="2"/>
    <s v="caprae"/>
    <s v="NC"/>
    <x v="0"/>
    <s v="PF"/>
    <s v="L"/>
    <n v="51"/>
    <s v="&lt;=0.1200"/>
    <s v="&lt;=0.5000"/>
    <s v=" &lt;=2.0000"/>
    <x v="0"/>
  </r>
  <r>
    <x v="2"/>
    <x v="0"/>
    <s v="Hyicus"/>
    <s v="NC"/>
    <x v="2"/>
    <s v="DO"/>
    <s v="R"/>
    <n v="19"/>
    <s v="&lt;=0.1200"/>
    <n v="1"/>
    <s v=" &lt;=2.0000"/>
    <x v="0"/>
  </r>
  <r>
    <x v="2"/>
    <x v="0"/>
    <s v="Hyicus"/>
    <s v="NC"/>
    <x v="0"/>
    <s v="PF"/>
    <s v="R"/>
    <n v="46"/>
    <s v="&lt;=0.1200"/>
    <n v="1"/>
    <s v=" &lt;=2.0000"/>
    <x v="0"/>
  </r>
  <r>
    <x v="2"/>
    <x v="0"/>
    <s v="caprae"/>
    <s v="new"/>
    <x v="1"/>
    <s v="PF"/>
    <s v="L"/>
    <n v="62"/>
    <s v="&lt;=0.1200"/>
    <s v="&lt;=0.5000"/>
    <s v=" &lt;=2.0000"/>
    <x v="0"/>
  </r>
  <r>
    <x v="2"/>
    <x v="1"/>
    <s v="Equorum"/>
    <s v="new"/>
    <x v="1"/>
    <s v="PF"/>
    <s v="R"/>
    <n v="54"/>
    <s v="&lt;=0.1200"/>
    <n v="2"/>
    <s v=" &lt;=2.0000"/>
    <x v="4"/>
  </r>
  <r>
    <x v="2"/>
    <x v="2"/>
    <s v="caprae"/>
    <s v="Cure"/>
    <x v="3"/>
    <s v="DO"/>
    <s v="L"/>
    <n v="55.1"/>
    <n v="0.25"/>
    <s v="&lt;=0.5000"/>
    <s v=" &lt;=2.0000"/>
    <x v="2"/>
  </r>
  <r>
    <x v="2"/>
    <x v="2"/>
    <s v="caprae"/>
    <s v="Cure"/>
    <x v="3"/>
    <s v="DO"/>
    <s v="L"/>
    <n v="55.2"/>
    <n v="0.25"/>
    <s v="&lt;=0.5000"/>
    <s v=" &lt;=2.0000"/>
    <x v="2"/>
  </r>
  <r>
    <x v="2"/>
    <x v="2"/>
    <s v="epidermidis"/>
    <s v="new"/>
    <x v="1"/>
    <s v="PF"/>
    <s v="L"/>
    <n v="56"/>
    <s v="&lt;=0.1200"/>
    <s v="&lt;=0.5000"/>
    <s v=" &lt;=2.0000"/>
    <x v="0"/>
  </r>
  <r>
    <x v="2"/>
    <x v="2"/>
    <s v="caprae"/>
    <s v="new"/>
    <x v="1"/>
    <s v="PF"/>
    <s v="R"/>
    <n v="63"/>
    <n v="0.25"/>
    <s v="&lt;=0.5000"/>
    <s v=" &lt;=2.0000"/>
    <x v="2"/>
  </r>
  <r>
    <x v="2"/>
    <x v="1"/>
    <s v="epidermidis"/>
    <s v="new"/>
    <x v="1"/>
    <s v="PF"/>
    <s v="L"/>
    <n v="57"/>
    <s v="&lt;=0.1200"/>
    <s v="&lt;=0.5000"/>
    <s v=" &lt;=2.0000"/>
    <x v="0"/>
  </r>
  <r>
    <x v="2"/>
    <x v="1"/>
    <s v="Equorum"/>
    <s v="new"/>
    <x v="1"/>
    <s v="PF"/>
    <s v="R"/>
    <n v="58"/>
    <s v="&lt;=0.1200"/>
    <s v="&lt;=0.5000"/>
    <s v=" &lt;=2.0000"/>
    <x v="3"/>
  </r>
  <r>
    <x v="2"/>
    <x v="2"/>
    <s v="chromogenes"/>
    <s v="NC"/>
    <x v="2"/>
    <s v="DO"/>
    <s v="R"/>
    <n v="20"/>
    <s v="&lt;=0.1200"/>
    <s v="&lt;=0.5000"/>
    <s v=" &lt;=2.0000"/>
    <x v="3"/>
  </r>
  <r>
    <x v="2"/>
    <x v="2"/>
    <s v="chromogenes"/>
    <s v="NC"/>
    <x v="0"/>
    <s v="PF"/>
    <s v="R"/>
    <n v="47"/>
    <s v="&lt;=0.1200"/>
    <s v="&lt;=0.5000"/>
    <s v=" &lt;=2.0000"/>
    <x v="3"/>
  </r>
  <r>
    <x v="2"/>
    <x v="2"/>
    <s v="caprae"/>
    <s v="new"/>
    <x v="1"/>
    <s v="PF"/>
    <s v="L"/>
    <n v="60"/>
    <n v="0.5"/>
    <n v="2"/>
    <s v=" &lt;=2.0000"/>
    <x v="2"/>
  </r>
  <r>
    <x v="2"/>
    <x v="2"/>
    <s v="caprae"/>
    <s v="NC"/>
    <x v="2"/>
    <s v="DO"/>
    <s v="L"/>
    <n v="21"/>
    <s v="&lt;=0.1200"/>
    <s v="&lt;=0.5000"/>
    <s v=" &lt;=2.0000"/>
    <x v="0"/>
  </r>
  <r>
    <x v="2"/>
    <x v="2"/>
    <s v="caprae"/>
    <s v="NC"/>
    <x v="0"/>
    <s v="PF"/>
    <s v="L"/>
    <n v="48"/>
    <s v="&lt;=0.1200"/>
    <s v="&lt;=0.5000"/>
    <s v=" &lt;=2.0000"/>
    <x v="0"/>
  </r>
  <r>
    <x v="3"/>
    <x v="3"/>
    <m/>
    <m/>
    <x v="4"/>
    <m/>
    <m/>
    <m/>
    <m/>
    <m/>
    <m/>
    <x v="6"/>
  </r>
  <r>
    <x v="3"/>
    <x v="3"/>
    <m/>
    <m/>
    <x v="4"/>
    <m/>
    <m/>
    <m/>
    <m/>
    <m/>
    <m/>
    <x v="6"/>
  </r>
</pivotCacheRecords>
</file>

<file path=xl/pivotCache/pivotCacheRecords3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9">
  <r>
    <x v="0"/>
    <x v="0"/>
    <s v="epidermidis"/>
    <s v="NC"/>
    <s v="PF"/>
    <s v="PF"/>
    <s v="L"/>
    <n v="47"/>
    <n v="0.25"/>
    <s v="&lt;=0.5000"/>
    <x v="0"/>
  </r>
  <r>
    <x v="1"/>
    <x v="0"/>
    <s v="simulans"/>
    <s v="new"/>
    <s v="New"/>
    <s v="PF"/>
    <s v="L"/>
    <n v="64"/>
    <s v="&lt;=0.1200"/>
    <n v="1"/>
    <x v="0"/>
  </r>
  <r>
    <x v="1"/>
    <x v="1"/>
    <s v="caprae"/>
    <s v="new"/>
    <s v="New"/>
    <s v="PF"/>
    <s v="L"/>
    <n v="61.1"/>
    <s v="&lt;=0.1200"/>
    <s v="&lt;=0.5000"/>
    <x v="0"/>
  </r>
  <r>
    <x v="1"/>
    <x v="1"/>
    <s v="auricularis"/>
    <s v="new"/>
    <s v="New"/>
    <s v="PF"/>
    <s v="L"/>
    <n v="61.2"/>
    <s v="&lt;=0.1200"/>
    <s v="&lt;=0.5000"/>
    <x v="0"/>
  </r>
  <r>
    <x v="1"/>
    <x v="1"/>
    <s v="rostri"/>
    <s v="new"/>
    <s v="New"/>
    <s v="PF"/>
    <s v="R"/>
    <n v="63"/>
    <s v="&lt;=0.1200"/>
    <s v="&lt;=0.5000"/>
    <x v="0"/>
  </r>
  <r>
    <x v="1"/>
    <x v="2"/>
    <s v="chromogenes"/>
    <s v="new"/>
    <s v="New"/>
    <s v="PF"/>
    <s v="L"/>
    <n v="64.099999999999994"/>
    <n v="0.5"/>
    <s v="&lt;=0.5000"/>
    <x v="0"/>
  </r>
  <r>
    <x v="1"/>
    <x v="2"/>
    <s v="auricularis"/>
    <s v="new"/>
    <s v="New"/>
    <s v="PF"/>
    <s v="L"/>
    <n v="64.2"/>
    <n v="0.5"/>
    <s v="&lt;=0.5000"/>
    <x v="0"/>
  </r>
  <r>
    <x v="1"/>
    <x v="2"/>
    <s v="simulans"/>
    <s v="new"/>
    <s v="New"/>
    <s v="PF"/>
    <s v="L"/>
    <n v="65"/>
    <s v="&lt;=0.1200"/>
    <n v="1"/>
    <x v="0"/>
  </r>
  <r>
    <x v="1"/>
    <x v="0"/>
    <s v="simulans"/>
    <s v="new"/>
    <s v="New"/>
    <s v="PF"/>
    <s v="L"/>
    <n v="66"/>
    <s v="&lt;=0.1200"/>
    <n v="1"/>
    <x v="0"/>
  </r>
  <r>
    <x v="1"/>
    <x v="0"/>
    <s v="Lugdenensis"/>
    <s v="new"/>
    <s v="New"/>
    <s v="PF"/>
    <s v="L"/>
    <n v="66"/>
    <s v="&lt;=0.1200"/>
    <s v="&lt;=0.5000"/>
    <x v="0"/>
  </r>
  <r>
    <x v="1"/>
    <x v="0"/>
    <s v="caprae"/>
    <s v="new"/>
    <s v="New"/>
    <s v="PF"/>
    <s v="L"/>
    <n v="67"/>
    <s v="&lt;=0.1200"/>
    <n v="1"/>
    <x v="0"/>
  </r>
  <r>
    <x v="1"/>
    <x v="0"/>
    <s v="caprae"/>
    <s v="new"/>
    <s v="New"/>
    <s v="PF"/>
    <s v="R"/>
    <n v="68.099999999999994"/>
    <s v="&lt;=0.1200"/>
    <n v="1"/>
    <x v="0"/>
  </r>
  <r>
    <x v="1"/>
    <x v="0"/>
    <s v="auricularis"/>
    <s v="new"/>
    <s v="New"/>
    <s v="PF"/>
    <s v="R"/>
    <n v="68.2"/>
    <s v="&lt;=0.1200"/>
    <n v="1"/>
    <x v="0"/>
  </r>
  <r>
    <x v="1"/>
    <x v="1"/>
    <s v="caprae"/>
    <s v="NC"/>
    <s v="DO"/>
    <s v="DO"/>
    <s v="L"/>
    <n v="22"/>
    <s v="&lt;=0.1200"/>
    <s v="&lt;=0.5000"/>
    <x v="0"/>
  </r>
  <r>
    <x v="1"/>
    <x v="1"/>
    <s v="caprae"/>
    <s v="NC"/>
    <s v="PF"/>
    <s v="PF"/>
    <s v="L"/>
    <n v="69"/>
    <s v="&lt;=0.1200"/>
    <s v="&lt;=0.5000"/>
    <x v="0"/>
  </r>
  <r>
    <x v="1"/>
    <x v="0"/>
    <s v="Equorum"/>
    <s v="Cure"/>
    <s v="Cure"/>
    <s v="DO"/>
    <s v="L"/>
    <n v="23"/>
    <s v="&lt;=0.1200"/>
    <s v="&lt;=0.5000"/>
    <x v="0"/>
  </r>
  <r>
    <x v="1"/>
    <x v="0"/>
    <s v="Lugdenensis"/>
    <s v="new"/>
    <s v="New"/>
    <s v="PF"/>
    <s v="L"/>
    <n v="49"/>
    <s v="&lt;=0.1200"/>
    <s v="&lt;=0.5000"/>
    <x v="0"/>
  </r>
  <r>
    <x v="1"/>
    <x v="0"/>
    <s v="simulans"/>
    <s v="new"/>
    <s v="New"/>
    <s v="PF"/>
    <s v="R"/>
    <n v="71"/>
    <s v="&lt;=0.1200"/>
    <s v="&lt;=0.5000"/>
    <x v="0"/>
  </r>
  <r>
    <x v="1"/>
    <x v="1"/>
    <s v="caprae"/>
    <s v="new"/>
    <s v="New"/>
    <s v="PF"/>
    <s v="R"/>
    <n v="67"/>
    <s v="&lt;=0.1200"/>
    <s v="&lt;=0.5000"/>
    <x v="0"/>
  </r>
  <r>
    <x v="1"/>
    <x v="1"/>
    <s v="simulans"/>
    <s v="new"/>
    <s v="New"/>
    <s v="PF"/>
    <s v="R"/>
    <n v="73"/>
    <s v="&lt;=0.1200"/>
    <s v="&lt;=0.5000"/>
    <x v="0"/>
  </r>
  <r>
    <x v="1"/>
    <x v="2"/>
    <s v="caprae"/>
    <s v="new"/>
    <s v="New"/>
    <s v="PF"/>
    <s v="R"/>
    <n v="74"/>
    <s v="&lt;=0.1200"/>
    <s v="&lt;=0.5000"/>
    <x v="0"/>
  </r>
  <r>
    <x v="1"/>
    <x v="2"/>
    <s v="xylosus"/>
    <s v="new"/>
    <s v="New"/>
    <s v="PF"/>
    <s v="L"/>
    <n v="75"/>
    <s v="&lt;=0.1200"/>
    <s v="&lt;=0.5000"/>
    <x v="0"/>
  </r>
  <r>
    <x v="1"/>
    <x v="2"/>
    <s v="ureilyticus"/>
    <s v="new"/>
    <s v="New"/>
    <s v="PF"/>
    <s v="R"/>
    <n v="76"/>
    <s v="&lt;=0.1200"/>
    <n v="2"/>
    <x v="0"/>
  </r>
  <r>
    <x v="1"/>
    <x v="1"/>
    <s v="hominis"/>
    <s v="new"/>
    <s v="New"/>
    <s v="PF"/>
    <s v="L"/>
    <n v="77"/>
    <n v="0.5"/>
    <n v="1"/>
    <x v="0"/>
  </r>
  <r>
    <x v="1"/>
    <x v="1"/>
    <s v="warneri"/>
    <s v="new"/>
    <s v="New"/>
    <s v="PF"/>
    <s v="R"/>
    <n v="78"/>
    <s v="&lt;=0.1200"/>
    <s v="&lt;=0.5000"/>
    <x v="0"/>
  </r>
  <r>
    <x v="1"/>
    <x v="0"/>
    <s v="Lugdenensis"/>
    <s v="Cure"/>
    <s v="Cure"/>
    <s v="DO"/>
    <s v="L"/>
    <n v="24"/>
    <s v="&lt;=0.1200"/>
    <s v="&lt;=0.5000"/>
    <x v="0"/>
  </r>
  <r>
    <x v="1"/>
    <x v="0"/>
    <s v="epidermidis"/>
    <s v="new"/>
    <s v="New"/>
    <s v="PF"/>
    <s v="L"/>
    <n v="79"/>
    <s v="&lt;=0.1200"/>
    <s v="&lt;=0.5000"/>
    <x v="0"/>
  </r>
  <r>
    <x v="1"/>
    <x v="0"/>
    <s v="caprae"/>
    <s v="new"/>
    <s v="New"/>
    <s v="PF"/>
    <s v="R"/>
    <n v="80.099999999999994"/>
    <s v="&lt;=0.1200"/>
    <s v="&lt;=0.5000"/>
    <x v="0"/>
  </r>
  <r>
    <x v="1"/>
    <x v="0"/>
    <s v="chromogenes"/>
    <s v="new"/>
    <s v="New"/>
    <s v="PF"/>
    <s v="R"/>
    <n v="80.2"/>
    <s v="&lt;=0.1200"/>
    <s v="&lt;=0.5000"/>
    <x v="0"/>
  </r>
  <r>
    <x v="1"/>
    <x v="0"/>
    <s v="epidermidis"/>
    <s v="Cure"/>
    <s v="Cure"/>
    <s v="DO"/>
    <s v="R"/>
    <n v="25"/>
    <s v="&lt;=0.1200"/>
    <n v="1"/>
    <x v="0"/>
  </r>
  <r>
    <x v="1"/>
    <x v="0"/>
    <s v="simulans"/>
    <s v="new"/>
    <s v="New"/>
    <s v="PF"/>
    <s v="R"/>
    <n v="50"/>
    <s v="&lt;=0.1200"/>
    <n v="1"/>
    <x v="0"/>
  </r>
  <r>
    <x v="1"/>
    <x v="0"/>
    <s v="chromogenes"/>
    <s v="new"/>
    <s v="New"/>
    <s v="PF"/>
    <s v="R"/>
    <n v="81"/>
    <s v="&lt;=0.1200"/>
    <n v="1"/>
    <x v="0"/>
  </r>
  <r>
    <x v="1"/>
    <x v="1"/>
    <s v="simulans"/>
    <s v="NC"/>
    <s v="DO"/>
    <s v="DO"/>
    <s v="L"/>
    <n v="26"/>
    <s v="&lt;=0.1200"/>
    <s v="&lt;=0.5000"/>
    <x v="0"/>
  </r>
  <r>
    <x v="1"/>
    <x v="1"/>
    <s v="simulans"/>
    <s v="NC"/>
    <s v="DO"/>
    <s v="DO"/>
    <s v="R"/>
    <n v="27"/>
    <s v="&lt;=0.1200"/>
    <s v="&lt;=0.5000"/>
    <x v="0"/>
  </r>
  <r>
    <x v="1"/>
    <x v="1"/>
    <s v="simulans"/>
    <s v="NC"/>
    <s v="PF"/>
    <s v="PF"/>
    <s v="L"/>
    <n v="51"/>
    <s v="&lt;=0.1200"/>
    <s v="&lt;=0.5000"/>
    <x v="0"/>
  </r>
  <r>
    <x v="1"/>
    <x v="1"/>
    <s v="simulans"/>
    <s v="NC"/>
    <s v="PF"/>
    <s v="PF"/>
    <s v="R"/>
    <n v="82"/>
    <s v="&lt;=0.1200"/>
    <n v="1"/>
    <x v="0"/>
  </r>
  <r>
    <x v="1"/>
    <x v="2"/>
    <s v="simulans"/>
    <s v="NC"/>
    <s v="Cure"/>
    <s v="DO"/>
    <s v="L"/>
    <n v="28"/>
    <s v="&lt;=0.1200"/>
    <n v="1"/>
    <x v="0"/>
  </r>
  <r>
    <x v="1"/>
    <x v="2"/>
    <s v="Lugdenensis"/>
    <s v="NC"/>
    <s v="DO"/>
    <s v="DO"/>
    <s v="R"/>
    <n v="29"/>
    <s v="&lt;=0.1200"/>
    <n v="1"/>
    <x v="0"/>
  </r>
  <r>
    <x v="1"/>
    <x v="2"/>
    <s v="Lugdenensis"/>
    <s v="NC"/>
    <s v="New"/>
    <s v="PF"/>
    <s v="L"/>
    <n v="83"/>
    <s v="&lt;=0.1200"/>
    <n v="1"/>
    <x v="0"/>
  </r>
  <r>
    <x v="1"/>
    <x v="2"/>
    <s v="Lugdenensis"/>
    <s v="NC"/>
    <s v="PF"/>
    <s v="PF"/>
    <s v="R"/>
    <n v="84"/>
    <s v="&lt;=0.1200"/>
    <n v="1"/>
    <x v="0"/>
  </r>
  <r>
    <x v="1"/>
    <x v="1"/>
    <s v="petrasi"/>
    <s v="new"/>
    <s v="New"/>
    <s v="PF"/>
    <s v="L"/>
    <n v="68"/>
    <s v="&lt;=0.1200"/>
    <n v="1"/>
    <x v="0"/>
  </r>
  <r>
    <x v="1"/>
    <x v="1"/>
    <s v="petrasi"/>
    <s v="new"/>
    <s v="New"/>
    <s v="PF"/>
    <s v="R"/>
    <n v="85"/>
    <s v="&lt;=0.1200"/>
    <n v="1"/>
    <x v="0"/>
  </r>
  <r>
    <x v="1"/>
    <x v="2"/>
    <s v="epidermidis"/>
    <s v="new"/>
    <s v="New"/>
    <s v="PF"/>
    <s v="R"/>
    <n v="69"/>
    <s v="&lt;=0.1200"/>
    <s v="&lt;=0.5000"/>
    <x v="0"/>
  </r>
  <r>
    <x v="1"/>
    <x v="2"/>
    <s v="caprae"/>
    <s v="new"/>
    <s v="New"/>
    <s v="PF"/>
    <s v="L"/>
    <n v="86.1"/>
    <s v="&lt;=0.1200"/>
    <s v="&lt;=0.5000"/>
    <x v="0"/>
  </r>
  <r>
    <x v="1"/>
    <x v="2"/>
    <s v="caprae"/>
    <s v="new"/>
    <s v="New"/>
    <s v="PF"/>
    <s v="L"/>
    <n v="86.2"/>
    <s v="&lt;=0.1200"/>
    <s v="&lt;=0.5000"/>
    <x v="0"/>
  </r>
  <r>
    <x v="1"/>
    <x v="2"/>
    <s v="simulans"/>
    <s v="new"/>
    <s v="New"/>
    <s v="PF"/>
    <s v="R"/>
    <n v="87"/>
    <s v="&lt;=0.1200"/>
    <n v="1"/>
    <x v="0"/>
  </r>
  <r>
    <x v="1"/>
    <x v="1"/>
    <s v="chromogenes"/>
    <s v="new"/>
    <s v="New"/>
    <s v="PF"/>
    <s v="R"/>
    <n v="70"/>
    <s v="&lt;=0.1200"/>
    <n v="1"/>
    <x v="0"/>
  </r>
  <r>
    <x v="1"/>
    <x v="0"/>
    <s v="auricularis"/>
    <s v="new"/>
    <s v="New"/>
    <s v="PF"/>
    <s v="R"/>
    <n v="89"/>
    <n v="1"/>
    <n v="1"/>
    <x v="0"/>
  </r>
  <r>
    <x v="1"/>
    <x v="2"/>
    <s v="Lugdenensis"/>
    <s v="NC"/>
    <s v="DO"/>
    <s v="DO"/>
    <s v="L"/>
    <n v="31"/>
    <s v="&lt;=0.1200"/>
    <s v="&lt;=0.5000"/>
    <x v="0"/>
  </r>
  <r>
    <x v="1"/>
    <x v="2"/>
    <s v="simulans"/>
    <s v="NC"/>
    <s v="DO"/>
    <s v="DO"/>
    <s v="R"/>
    <n v="32"/>
    <s v="&lt;=0.1200"/>
    <s v="&lt;=0.5000"/>
    <x v="0"/>
  </r>
  <r>
    <x v="1"/>
    <x v="2"/>
    <s v="chromogenes"/>
    <s v="new"/>
    <s v="New"/>
    <s v="PF"/>
    <s v="L"/>
    <n v="90.1"/>
    <s v="&lt;=0.1200"/>
    <n v="1"/>
    <x v="0"/>
  </r>
  <r>
    <x v="1"/>
    <x v="2"/>
    <s v="Lugdenensis"/>
    <s v="NC"/>
    <s v="PF"/>
    <s v="PF"/>
    <s v="L"/>
    <n v="90.2"/>
    <s v="&lt;=0.1200"/>
    <n v="1"/>
    <x v="0"/>
  </r>
  <r>
    <x v="1"/>
    <x v="2"/>
    <s v="simulans"/>
    <s v="NC"/>
    <s v="PF"/>
    <s v="PF"/>
    <s v="R"/>
    <n v="91"/>
    <s v="&lt;=0.1200"/>
    <s v="&lt;=0.5000"/>
    <x v="0"/>
  </r>
  <r>
    <x v="1"/>
    <x v="2"/>
    <s v="chromogenes"/>
    <s v="Cure"/>
    <s v="Cure"/>
    <s v="DO"/>
    <s v="L"/>
    <n v="33"/>
    <s v="&lt;=0.1200"/>
    <n v="1"/>
    <x v="0"/>
  </r>
  <r>
    <x v="1"/>
    <x v="2"/>
    <s v="epidermidis"/>
    <s v="new"/>
    <s v="New"/>
    <s v="PF"/>
    <s v="L"/>
    <n v="53"/>
    <s v="&lt;=0.1200"/>
    <s v="&lt;=0.5000"/>
    <x v="0"/>
  </r>
  <r>
    <x v="0"/>
    <x v="1"/>
    <s v="epidermidis"/>
    <s v="NC"/>
    <s v="DO"/>
    <s v="DO"/>
    <s v="L"/>
    <n v="2"/>
    <s v="&lt;=0.1200"/>
    <s v="&lt;=0.5000"/>
    <x v="0"/>
  </r>
  <r>
    <x v="0"/>
    <x v="1"/>
    <s v="epidermidis"/>
    <s v="NC"/>
    <s v="PF"/>
    <s v="PF"/>
    <s v="L"/>
    <n v="48"/>
    <n v="0.25"/>
    <s v="&lt;=0.5000"/>
    <x v="0"/>
  </r>
  <r>
    <x v="1"/>
    <x v="2"/>
    <s v="chromogenes"/>
    <s v="Cure"/>
    <s v="Cure"/>
    <s v="DO"/>
    <s v="R"/>
    <n v="34"/>
    <s v="&lt;=0.1200"/>
    <s v="&lt;=0.5000"/>
    <x v="0"/>
  </r>
  <r>
    <x v="1"/>
    <x v="2"/>
    <s v="epidermidis"/>
    <s v="new"/>
    <s v="New"/>
    <s v="PF"/>
    <s v="R"/>
    <n v="54"/>
    <s v="&lt;=0.1200"/>
    <s v="&lt;=0.5000"/>
    <x v="0"/>
  </r>
  <r>
    <x v="1"/>
    <x v="2"/>
    <s v="chromogenes"/>
    <s v="new"/>
    <s v="New"/>
    <s v="PF"/>
    <s v="R"/>
    <n v="92.1"/>
    <s v="&lt;=0.1200"/>
    <s v="&lt;=0.5000"/>
    <x v="0"/>
  </r>
  <r>
    <x v="1"/>
    <x v="2"/>
    <s v="petrasi"/>
    <s v="new"/>
    <s v="New"/>
    <s v="PF"/>
    <s v="R"/>
    <n v="93.2"/>
    <s v="&lt;=0.1200"/>
    <s v="&lt;=0.5000"/>
    <x v="0"/>
  </r>
  <r>
    <x v="0"/>
    <x v="0"/>
    <s v="epidermidis"/>
    <s v="NC"/>
    <s v="DO"/>
    <s v="DO"/>
    <s v="L"/>
    <n v="3"/>
    <s v="&lt;=0.1200"/>
    <s v="&lt;=0.5000"/>
    <x v="0"/>
  </r>
  <r>
    <x v="0"/>
    <x v="0"/>
    <s v="epidermidis"/>
    <s v="NC"/>
    <s v="PF"/>
    <s v="PF"/>
    <s v="L"/>
    <n v="49"/>
    <s v="&lt;=0.1200"/>
    <s v="&lt;=0.5000"/>
    <x v="0"/>
  </r>
  <r>
    <x v="0"/>
    <x v="2"/>
    <s v="epidermidis"/>
    <s v="new"/>
    <s v="New"/>
    <s v="PF"/>
    <s v="R"/>
    <n v="50"/>
    <s v="&lt;=0.1200"/>
    <s v="&lt;=0.5000"/>
    <x v="0"/>
  </r>
  <r>
    <x v="0"/>
    <x v="1"/>
    <s v="epidermidis"/>
    <s v="NC"/>
    <s v="DO"/>
    <s v="DO"/>
    <s v="L"/>
    <n v="5"/>
    <s v="&lt;=0.1200"/>
    <s v="&lt;=0.5000"/>
    <x v="0"/>
  </r>
  <r>
    <x v="0"/>
    <x v="1"/>
    <s v="epidermidis"/>
    <s v="NC"/>
    <s v="PF"/>
    <s v="PF"/>
    <s v="L"/>
    <n v="51"/>
    <s v="&lt;=0.1200"/>
    <s v="&lt;=0.5000"/>
    <x v="0"/>
  </r>
  <r>
    <x v="1"/>
    <x v="0"/>
    <s v="chromogenes"/>
    <s v="new"/>
    <s v="New"/>
    <s v="PF"/>
    <s v="L"/>
    <n v="94"/>
    <s v="&lt;=0.1200"/>
    <n v="1"/>
    <x v="0"/>
  </r>
  <r>
    <x v="1"/>
    <x v="1"/>
    <s v="epidermidis"/>
    <s v="Cure"/>
    <s v="DO"/>
    <s v="DO"/>
    <s v="L"/>
    <n v="35"/>
    <s v="&lt;=0.1200"/>
    <s v="&lt;=0.5000"/>
    <x v="0"/>
  </r>
  <r>
    <x v="1"/>
    <x v="1"/>
    <s v="chromogenes"/>
    <s v="new"/>
    <s v="New"/>
    <s v="PF"/>
    <s v="L"/>
    <n v="95"/>
    <n v="0.5"/>
    <n v="1"/>
    <x v="0"/>
  </r>
  <r>
    <x v="1"/>
    <x v="1"/>
    <s v="epidermidis"/>
    <s v="new"/>
    <s v="PF"/>
    <s v="PF"/>
    <s v="L"/>
    <n v="96"/>
    <n v="0.5"/>
    <n v="1"/>
    <x v="0"/>
  </r>
  <r>
    <x v="1"/>
    <x v="1"/>
    <s v="chromogenes"/>
    <s v="new"/>
    <s v="New"/>
    <s v="PF"/>
    <s v="L"/>
    <n v="97.1"/>
    <s v="&lt;=0.1200"/>
    <n v="1"/>
    <x v="0"/>
  </r>
  <r>
    <x v="1"/>
    <x v="1"/>
    <s v="chromogenes"/>
    <s v="new"/>
    <s v="New"/>
    <s v="PF"/>
    <s v="L"/>
    <n v="97.2"/>
    <s v="&lt;=0.1200"/>
    <n v="1"/>
    <x v="0"/>
  </r>
  <r>
    <x v="1"/>
    <x v="2"/>
    <s v="epidermidis"/>
    <s v="NC"/>
    <s v="DO"/>
    <s v="DO"/>
    <s v="L"/>
    <n v="36"/>
    <s v="&lt;=0.1200"/>
    <s v="&lt;=0.5000"/>
    <x v="0"/>
  </r>
  <r>
    <x v="1"/>
    <x v="2"/>
    <s v="simulans"/>
    <s v="new"/>
    <s v="New"/>
    <s v="PF"/>
    <s v="R"/>
    <n v="98"/>
    <s v="&lt;=0.1200"/>
    <n v="1"/>
    <x v="0"/>
  </r>
  <r>
    <x v="1"/>
    <x v="2"/>
    <s v="epidermidis"/>
    <s v="NC"/>
    <s v="PF"/>
    <s v="PF"/>
    <s v="L"/>
    <n v="55"/>
    <s v="&lt;=0.1200"/>
    <s v="&lt;=0.5000"/>
    <x v="0"/>
  </r>
  <r>
    <x v="0"/>
    <x v="1"/>
    <s v="Equorum"/>
    <s v="new"/>
    <s v="New"/>
    <s v="PF"/>
    <s v="L"/>
    <n v="52"/>
    <s v="&lt;=0.1200"/>
    <s v="&lt;=0.5000"/>
    <x v="0"/>
  </r>
  <r>
    <x v="1"/>
    <x v="0"/>
    <s v="epidermidis"/>
    <s v="Cure"/>
    <s v="Cure"/>
    <s v="DO"/>
    <s v="R"/>
    <n v="37"/>
    <s v="&lt;=0.1200"/>
    <s v="&lt;=0.5000"/>
    <x v="0"/>
  </r>
  <r>
    <x v="1"/>
    <x v="0"/>
    <s v="chromogenes"/>
    <s v="new"/>
    <s v="New"/>
    <s v="PF"/>
    <s v="R"/>
    <n v="99.1"/>
    <s v="&lt;=0.1200"/>
    <s v="&lt;=0.5000"/>
    <x v="0"/>
  </r>
  <r>
    <x v="1"/>
    <x v="0"/>
    <s v="chromogenes"/>
    <s v="new"/>
    <s v="New"/>
    <s v="PF"/>
    <s v="R"/>
    <n v="99.2"/>
    <s v="&lt;=0.1200"/>
    <s v="&lt;=0.5000"/>
    <x v="0"/>
  </r>
  <r>
    <x v="0"/>
    <x v="0"/>
    <s v="epidermidis"/>
    <s v="NC"/>
    <s v="DO"/>
    <s v="DO"/>
    <s v="R"/>
    <n v="6"/>
    <s v="&lt;=0.1200"/>
    <s v="&lt;=0.5000"/>
    <x v="0"/>
  </r>
  <r>
    <x v="0"/>
    <x v="0"/>
    <s v="epidermidis"/>
    <s v="new"/>
    <s v="New"/>
    <s v="PF"/>
    <s v="L"/>
    <n v="53"/>
    <s v="&lt;=0.1200"/>
    <s v="&lt;=0.5000"/>
    <x v="0"/>
  </r>
  <r>
    <x v="0"/>
    <x v="0"/>
    <s v="epidermidis"/>
    <s v="NC"/>
    <s v="PF"/>
    <s v="PF"/>
    <s v="R"/>
    <n v="54"/>
    <s v="&lt;=0.1200"/>
    <s v="&lt;=0.5000"/>
    <x v="0"/>
  </r>
  <r>
    <x v="0"/>
    <x v="2"/>
    <s v="epidermidis"/>
    <s v="NC"/>
    <s v="DO"/>
    <s v="DO"/>
    <s v="R"/>
    <n v="7"/>
    <n v="0.25"/>
    <s v="&lt;=0.5000"/>
    <x v="0"/>
  </r>
  <r>
    <x v="0"/>
    <x v="2"/>
    <s v="epidermidis"/>
    <s v="NC"/>
    <s v="PF"/>
    <s v="PF"/>
    <s v="R"/>
    <n v="55"/>
    <s v="&lt;=0.1200"/>
    <s v="&lt;=0.5000"/>
    <x v="0"/>
  </r>
  <r>
    <x v="0"/>
    <x v="1"/>
    <s v="Equorum"/>
    <s v="new"/>
    <s v="New"/>
    <s v="PF"/>
    <s v="L"/>
    <n v="56"/>
    <s v="&lt;=0.1200"/>
    <s v="&lt;=0.5000"/>
    <x v="0"/>
  </r>
  <r>
    <x v="0"/>
    <x v="1"/>
    <s v="Equorum"/>
    <s v="new"/>
    <s v="New"/>
    <s v="PF"/>
    <s v="R"/>
    <n v="57"/>
    <s v="&lt;=0.1200"/>
    <s v="&lt;=0.5000"/>
    <x v="0"/>
  </r>
  <r>
    <x v="0"/>
    <x v="1"/>
    <s v="Equorum"/>
    <s v="new"/>
    <s v="New"/>
    <s v="PF"/>
    <s v="L"/>
    <n v="58"/>
    <s v="&lt;=0.1200"/>
    <n v="1"/>
    <x v="0"/>
  </r>
  <r>
    <x v="0"/>
    <x v="1"/>
    <s v="Equorum"/>
    <s v="new"/>
    <s v="New"/>
    <s v="PF"/>
    <s v="R"/>
    <n v="59"/>
    <s v="&lt;=0.1200"/>
    <s v="&lt;=0.5000"/>
    <x v="0"/>
  </r>
  <r>
    <x v="0"/>
    <x v="2"/>
    <s v="epidermidis"/>
    <s v="NC"/>
    <s v="DO"/>
    <s v="DO"/>
    <s v="L"/>
    <n v="8"/>
    <s v="&lt;=0.1200"/>
    <s v="&lt;=0.5000"/>
    <x v="0"/>
  </r>
  <r>
    <x v="0"/>
    <x v="2"/>
    <s v="epidermidis"/>
    <s v="NC"/>
    <s v="PF"/>
    <s v="PF"/>
    <s v="L"/>
    <n v="60"/>
    <s v="&lt;=0.1200"/>
    <s v="&lt;=0.5000"/>
    <x v="0"/>
  </r>
  <r>
    <x v="0"/>
    <x v="0"/>
    <s v="Equorum"/>
    <s v="new"/>
    <s v="New"/>
    <s v="PF"/>
    <s v="R"/>
    <n v="61"/>
    <s v="&lt;=0.1200"/>
    <s v="&lt;=0.5000"/>
    <x v="0"/>
  </r>
  <r>
    <x v="0"/>
    <x v="0"/>
    <s v="epidermidis"/>
    <s v="NC"/>
    <s v="DO"/>
    <s v="DO"/>
    <s v="R"/>
    <n v="9"/>
    <s v="&lt;=0.1200"/>
    <s v="&lt;=0.5000"/>
    <x v="0"/>
  </r>
  <r>
    <x v="0"/>
    <x v="0"/>
    <s v="epidermidis"/>
    <s v="NC"/>
    <s v="PF"/>
    <s v="PF"/>
    <s v="R"/>
    <n v="62"/>
    <s v="&lt;=0.1200"/>
    <s v="&lt;=0.5000"/>
    <x v="0"/>
  </r>
  <r>
    <x v="0"/>
    <x v="1"/>
    <s v="Equorum"/>
    <s v="new"/>
    <s v="New"/>
    <s v="PF"/>
    <s v="L"/>
    <n v="63"/>
    <s v="&lt;=0.1200"/>
    <n v="1"/>
    <x v="0"/>
  </r>
  <r>
    <x v="0"/>
    <x v="0"/>
    <s v="Equorum"/>
    <s v="new"/>
    <s v="New"/>
    <s v="PF"/>
    <s v="R"/>
    <n v="64"/>
    <s v="&lt;=0.1200"/>
    <n v="1"/>
    <x v="0"/>
  </r>
  <r>
    <x v="0"/>
    <x v="2"/>
    <s v="epidermidis"/>
    <s v="NC"/>
    <s v="DO"/>
    <s v="DO"/>
    <s v="L"/>
    <n v="10"/>
    <s v="&lt;=0.1200"/>
    <s v="&lt;=0.5000"/>
    <x v="0"/>
  </r>
  <r>
    <x v="0"/>
    <x v="2"/>
    <s v="epidermidis"/>
    <s v="NC"/>
    <s v="PF"/>
    <s v="PF"/>
    <s v="L"/>
    <n v="65"/>
    <s v="&lt;=0.1200"/>
    <s v="&lt;=0.5000"/>
    <x v="0"/>
  </r>
  <r>
    <x v="0"/>
    <x v="2"/>
    <s v="epidermidis"/>
    <s v="Cure"/>
    <s v="Cure"/>
    <s v="DO"/>
    <s v="L"/>
    <n v="11"/>
    <n v="0.25"/>
    <s v="&lt;=0.5000"/>
    <x v="0"/>
  </r>
  <r>
    <x v="0"/>
    <x v="2"/>
    <s v="epidermidis"/>
    <s v="Cure"/>
    <s v="Cure"/>
    <s v="DO"/>
    <s v="R"/>
    <n v="12"/>
    <n v="0.25"/>
    <n v="1"/>
    <x v="0"/>
  </r>
  <r>
    <x v="0"/>
    <x v="1"/>
    <s v="Equorum"/>
    <s v="new"/>
    <s v="New"/>
    <s v="PF"/>
    <s v="R"/>
    <n v="66"/>
    <s v="&lt;=0.1200"/>
    <s v="&lt;=0.5000"/>
    <x v="0"/>
  </r>
  <r>
    <x v="0"/>
    <x v="2"/>
    <s v="epidermidis"/>
    <s v="NC"/>
    <s v="DO"/>
    <s v="DO"/>
    <s v="R"/>
    <n v="13"/>
    <n v="0.25"/>
    <s v="&lt;=0.5000"/>
    <x v="0"/>
  </r>
  <r>
    <x v="0"/>
    <x v="2"/>
    <s v="epidermidis"/>
    <s v="NC"/>
    <s v="PF"/>
    <s v="PF"/>
    <s v="R"/>
    <n v="67"/>
    <n v="0.25"/>
    <s v="&lt;=0.5000"/>
    <x v="0"/>
  </r>
  <r>
    <x v="0"/>
    <x v="1"/>
    <s v="epidermidis"/>
    <s v="NC"/>
    <s v="DO"/>
    <s v="DO"/>
    <s v="R"/>
    <n v="14"/>
    <n v="0.25"/>
    <s v="&lt;=0.5000"/>
    <x v="0"/>
  </r>
  <r>
    <x v="0"/>
    <x v="1"/>
    <s v="epidermidis"/>
    <s v="NC"/>
    <s v="PF"/>
    <s v="PF"/>
    <s v="R"/>
    <n v="68"/>
    <n v="0.25"/>
    <s v="&lt;=0.5000"/>
    <x v="0"/>
  </r>
  <r>
    <x v="0"/>
    <x v="1"/>
    <s v="epidermidis"/>
    <s v="NC"/>
    <s v="DO"/>
    <s v="DO"/>
    <s v="R"/>
    <n v="15"/>
    <s v="&lt;=0.1200"/>
    <s v="&lt;=0.5000"/>
    <x v="0"/>
  </r>
  <r>
    <x v="0"/>
    <x v="1"/>
    <s v="epidermidis"/>
    <s v="NC"/>
    <s v="PF"/>
    <s v="PF"/>
    <s v="R"/>
    <n v="69"/>
    <s v="&lt;=0.1200"/>
    <s v="&lt;=0.5000"/>
    <x v="0"/>
  </r>
  <r>
    <x v="0"/>
    <x v="0"/>
    <s v="Equorum"/>
    <s v="new"/>
    <s v="New"/>
    <s v="PF"/>
    <s v="L"/>
    <n v="70"/>
    <s v="&lt;=0.1200"/>
    <n v="1"/>
    <x v="0"/>
  </r>
  <r>
    <x v="0"/>
    <x v="2"/>
    <s v="epidermidis"/>
    <s v="NC"/>
    <s v="DO"/>
    <s v="DO"/>
    <s v="L"/>
    <n v="16"/>
    <n v="0.25"/>
    <s v="&lt;=0.5000"/>
    <x v="0"/>
  </r>
  <r>
    <x v="0"/>
    <x v="2"/>
    <s v="epidermidis"/>
    <s v="NC"/>
    <s v="PF"/>
    <s v="PF"/>
    <s v="L"/>
    <n v="71"/>
    <n v="0.25"/>
    <s v="&lt;=0.5000"/>
    <x v="0"/>
  </r>
  <r>
    <x v="0"/>
    <x v="1"/>
    <s v="caprae"/>
    <s v="NC"/>
    <s v="New"/>
    <s v="PF"/>
    <s v="L"/>
    <n v="72"/>
    <s v="&lt;=0.1200"/>
    <s v="&lt;=0.5000"/>
    <x v="0"/>
  </r>
  <r>
    <x v="0"/>
    <x v="1"/>
    <s v="simulans"/>
    <s v="NC"/>
    <s v="New"/>
    <s v="PF"/>
    <s v="R"/>
    <n v="73"/>
    <s v="&lt;=0.1200"/>
    <s v="&lt;=0.5000"/>
    <x v="0"/>
  </r>
  <r>
    <x v="0"/>
    <x v="1"/>
    <s v="epidermidis"/>
    <s v="NC"/>
    <s v="DO"/>
    <s v="DO"/>
    <s v="L"/>
    <n v="17"/>
    <n v="0.25"/>
    <s v="&lt;=0.5000"/>
    <x v="0"/>
  </r>
  <r>
    <x v="0"/>
    <x v="1"/>
    <s v="epidermidis"/>
    <s v="NC"/>
    <s v="DO"/>
    <s v="DO"/>
    <s v="R"/>
    <n v="18"/>
    <s v="&lt;=0.1200"/>
    <s v="&lt;=0.5000"/>
    <x v="0"/>
  </r>
  <r>
    <x v="0"/>
    <x v="1"/>
    <s v="epidermidis"/>
    <s v="NC"/>
    <s v="PF"/>
    <s v="PF"/>
    <s v="L"/>
    <n v="74"/>
    <s v="&lt;=0.1200"/>
    <s v="&lt;=0.5000"/>
    <x v="0"/>
  </r>
  <r>
    <x v="0"/>
    <x v="1"/>
    <s v="epidermidis"/>
    <s v="NC"/>
    <s v="PF"/>
    <s v="PF"/>
    <s v="R"/>
    <n v="75"/>
    <s v="&lt;=0.1200"/>
    <s v="&lt;=0.5000"/>
    <x v="0"/>
  </r>
  <r>
    <x v="0"/>
    <x v="2"/>
    <s v="epidermidis"/>
    <s v="NC"/>
    <s v="DO"/>
    <s v="DO"/>
    <s v="L"/>
    <n v="19"/>
    <n v="0.5"/>
    <s v="&lt;=0.5000"/>
    <x v="0"/>
  </r>
  <r>
    <x v="0"/>
    <x v="2"/>
    <s v="epidermidis"/>
    <s v="NC"/>
    <s v="PF"/>
    <s v="PF"/>
    <s v="L"/>
    <n v="76"/>
    <n v="0.25"/>
    <s v="&lt;=0.5000"/>
    <x v="0"/>
  </r>
  <r>
    <x v="0"/>
    <x v="1"/>
    <s v="Equorum"/>
    <s v="new"/>
    <s v="New"/>
    <s v="PF"/>
    <s v="R"/>
    <n v="77"/>
    <s v="&lt;=0.1200"/>
    <s v="&lt;=0.5000"/>
    <x v="0"/>
  </r>
  <r>
    <x v="0"/>
    <x v="0"/>
    <s v="Equorum"/>
    <s v="new"/>
    <s v="New"/>
    <s v="PF"/>
    <s v="R"/>
    <n v="78"/>
    <s v="&lt;=0.1200"/>
    <n v="2"/>
    <x v="0"/>
  </r>
  <r>
    <x v="0"/>
    <x v="2"/>
    <s v="epidermidis"/>
    <s v="new"/>
    <s v="New"/>
    <s v="PF"/>
    <s v="R"/>
    <n v="79"/>
    <n v="0.25"/>
    <s v="&lt;=0.5000"/>
    <x v="0"/>
  </r>
  <r>
    <x v="0"/>
    <x v="1"/>
    <s v="epidermidis"/>
    <s v="new"/>
    <s v="New"/>
    <s v="PF"/>
    <s v="L"/>
    <n v="80"/>
    <s v="&lt;=0.1200"/>
    <n v="1"/>
    <x v="0"/>
  </r>
  <r>
    <x v="0"/>
    <x v="2"/>
    <s v="epidermidis"/>
    <s v="NC"/>
    <s v="DO"/>
    <s v="DO"/>
    <s v="L"/>
    <n v="21"/>
    <s v="&lt;=0.1200"/>
    <s v="&lt;=0.5000"/>
    <x v="0"/>
  </r>
  <r>
    <x v="0"/>
    <x v="2"/>
    <s v="epidermidis"/>
    <s v="new"/>
    <s v="New"/>
    <s v="PF"/>
    <s v="R"/>
    <n v="82"/>
    <s v="&lt;=0.1200"/>
    <s v="&lt;=0.5000"/>
    <x v="0"/>
  </r>
  <r>
    <x v="0"/>
    <x v="2"/>
    <s v="epidermidis"/>
    <s v="NC"/>
    <s v="PF"/>
    <s v="PF"/>
    <s v="L"/>
    <n v="81"/>
    <s v="&lt;=0.1200"/>
    <s v="&lt;=0.5000"/>
    <x v="0"/>
  </r>
  <r>
    <x v="0"/>
    <x v="0"/>
    <s v="epidermidis"/>
    <s v="NC"/>
    <s v="DO"/>
    <s v="DO"/>
    <s v="L"/>
    <n v="22"/>
    <s v="&lt;=0.1200"/>
    <s v="&lt;=0.5000"/>
    <x v="0"/>
  </r>
  <r>
    <x v="0"/>
    <x v="0"/>
    <s v="epidermidis"/>
    <s v="NC"/>
    <s v="PF"/>
    <s v="PF"/>
    <s v="L"/>
    <n v="83"/>
    <s v="&lt;=0.1200"/>
    <s v="&lt;=0.5000"/>
    <x v="0"/>
  </r>
  <r>
    <x v="0"/>
    <x v="1"/>
    <s v="epidermidis"/>
    <s v="NC"/>
    <s v="DO"/>
    <s v="DO"/>
    <s v="L"/>
    <n v="23"/>
    <n v="0.5"/>
    <s v="&lt;=0.5000"/>
    <x v="0"/>
  </r>
  <r>
    <x v="0"/>
    <x v="1"/>
    <s v="epidermidis"/>
    <s v="NC"/>
    <s v="PF"/>
    <s v="PF"/>
    <s v="L"/>
    <n v="84"/>
    <n v="8"/>
    <s v="&lt;=0.5000"/>
    <x v="0"/>
  </r>
  <r>
    <x v="0"/>
    <x v="0"/>
    <s v="Equorum"/>
    <s v="new"/>
    <s v="New"/>
    <s v="PF"/>
    <s v="R"/>
    <n v="85"/>
    <s v="&lt;=0.1200"/>
    <n v="2"/>
    <x v="0"/>
  </r>
  <r>
    <x v="0"/>
    <x v="0"/>
    <s v="simulans"/>
    <s v="new"/>
    <s v="New"/>
    <s v="PF"/>
    <s v="L"/>
    <n v="86"/>
    <s v="&lt;=0.1200"/>
    <s v="&lt;=0.5000"/>
    <x v="0"/>
  </r>
  <r>
    <x v="0"/>
    <x v="1"/>
    <s v="epidermidis"/>
    <s v="NC"/>
    <s v="DO"/>
    <s v="DO"/>
    <s v="L"/>
    <n v="24"/>
    <s v="&lt;=0.1200"/>
    <s v="&lt;=0.5000"/>
    <x v="0"/>
  </r>
  <r>
    <x v="0"/>
    <x v="1"/>
    <s v="epidermidis"/>
    <s v="NC"/>
    <s v="DO"/>
    <s v="DO"/>
    <s v="R"/>
    <n v="25"/>
    <n v="0.5"/>
    <n v="1"/>
    <x v="0"/>
  </r>
  <r>
    <x v="0"/>
    <x v="1"/>
    <s v="epidermidis"/>
    <s v="NC"/>
    <s v="PF"/>
    <s v="PF"/>
    <s v="L"/>
    <n v="87"/>
    <n v="0.25"/>
    <s v="&lt;=0.5000"/>
    <x v="0"/>
  </r>
  <r>
    <x v="0"/>
    <x v="1"/>
    <s v="epidermidis"/>
    <s v="NC"/>
    <s v="PF"/>
    <s v="PF"/>
    <s v="R"/>
    <n v="88"/>
    <n v="0.25"/>
    <s v="&lt;=0.5000"/>
    <x v="0"/>
  </r>
  <r>
    <x v="0"/>
    <x v="0"/>
    <s v="epidermidis"/>
    <s v="NC"/>
    <s v="DO"/>
    <s v="DO"/>
    <s v="L"/>
    <s v="26A"/>
    <n v="0.25"/>
    <s v="&lt;=0.5000"/>
    <x v="0"/>
  </r>
  <r>
    <x v="0"/>
    <x v="0"/>
    <s v="epidermidis"/>
    <s v="NC"/>
    <s v="DO"/>
    <s v="DO"/>
    <s v="L"/>
    <s v="26B"/>
    <n v="0.25"/>
    <s v="&lt;=0.5000"/>
    <x v="0"/>
  </r>
  <r>
    <x v="0"/>
    <x v="0"/>
    <s v="epidermidis"/>
    <s v="NC"/>
    <s v="DO"/>
    <s v="DO"/>
    <s v="R"/>
    <n v="27"/>
    <n v="0.25"/>
    <s v="&lt;=0.5000"/>
    <x v="0"/>
  </r>
  <r>
    <x v="0"/>
    <x v="0"/>
    <s v="epidermidis"/>
    <s v="NC"/>
    <s v="PF"/>
    <s v="PF"/>
    <s v="L"/>
    <n v="89"/>
    <s v="&lt;=0.1200"/>
    <s v="&lt;=0.5000"/>
    <x v="0"/>
  </r>
  <r>
    <x v="0"/>
    <x v="0"/>
    <s v="epidermidis"/>
    <s v="NC"/>
    <s v="PF"/>
    <s v="PF"/>
    <s v="R"/>
    <n v="90"/>
    <n v="0.5"/>
    <s v="&lt;=0.5000"/>
    <x v="0"/>
  </r>
  <r>
    <x v="0"/>
    <x v="2"/>
    <s v="chromogenes"/>
    <s v="NC"/>
    <s v="DO"/>
    <s v="DO"/>
    <s v="R"/>
    <n v="28"/>
    <n v="0.25"/>
    <s v="&lt;=0.5000"/>
    <x v="0"/>
  </r>
  <r>
    <x v="0"/>
    <x v="2"/>
    <s v="chromogenes"/>
    <s v="NC"/>
    <s v="PF"/>
    <s v="PF"/>
    <s v="R"/>
    <n v="91"/>
    <n v="0.25"/>
    <s v="&lt;=0.5000"/>
    <x v="0"/>
  </r>
  <r>
    <x v="0"/>
    <x v="1"/>
    <s v="Equorum"/>
    <s v="new"/>
    <s v="New"/>
    <s v="PF"/>
    <s v="L"/>
    <n v="92"/>
    <s v="&lt;=0.1200"/>
    <s v="&lt;=0.5000"/>
    <x v="0"/>
  </r>
  <r>
    <x v="0"/>
    <x v="2"/>
    <s v="epidermidis"/>
    <s v="NC"/>
    <s v="DO"/>
    <s v="DO"/>
    <s v="R"/>
    <n v="29"/>
    <n v="0.25"/>
    <s v="&lt;=0.5000"/>
    <x v="0"/>
  </r>
  <r>
    <x v="0"/>
    <x v="2"/>
    <s v="epidermidis"/>
    <s v="NC"/>
    <s v="PF"/>
    <s v="PF"/>
    <s v="R"/>
    <n v="93"/>
    <n v="0.25"/>
    <s v="&lt;=0.5000"/>
    <x v="0"/>
  </r>
  <r>
    <x v="0"/>
    <x v="2"/>
    <s v="Equorum"/>
    <s v="new"/>
    <s v="New"/>
    <s v="PF"/>
    <s v="L"/>
    <n v="94"/>
    <s v="&lt;=0.1200"/>
    <s v="&lt;=0.5000"/>
    <x v="0"/>
  </r>
  <r>
    <x v="0"/>
    <x v="2"/>
    <s v="Equorum"/>
    <s v="new"/>
    <s v="New"/>
    <s v="PF"/>
    <s v="R"/>
    <n v="95"/>
    <s v="&lt;=0.1200"/>
    <s v="&lt;=0.5000"/>
    <x v="0"/>
  </r>
  <r>
    <x v="0"/>
    <x v="0"/>
    <s v="chromogenes"/>
    <s v="NC"/>
    <s v="DO"/>
    <s v="DO"/>
    <s v="R"/>
    <n v="30"/>
    <s v="&lt;=0.1200"/>
    <s v="&lt;=0.5000"/>
    <x v="0"/>
  </r>
  <r>
    <x v="0"/>
    <x v="0"/>
    <s v="chromogenes"/>
    <s v="new"/>
    <s v="New"/>
    <s v="PF"/>
    <s v="L"/>
    <n v="96"/>
    <s v="&lt;=0.1200"/>
    <n v="1"/>
    <x v="0"/>
  </r>
  <r>
    <x v="0"/>
    <x v="0"/>
    <s v="chromogenes"/>
    <s v="NC"/>
    <s v="PF"/>
    <s v="PF"/>
    <s v="R"/>
    <n v="97"/>
    <s v="&lt;=0.1200"/>
    <n v="1"/>
    <x v="0"/>
  </r>
  <r>
    <x v="0"/>
    <x v="0"/>
    <s v="auricularis"/>
    <s v="new"/>
    <s v="New"/>
    <s v="PF"/>
    <s v="L"/>
    <n v="98"/>
    <s v="&lt;=0.1200"/>
    <s v="&lt;=0.5000"/>
    <x v="0"/>
  </r>
  <r>
    <x v="0"/>
    <x v="0"/>
    <s v="epidermidis"/>
    <s v="NC"/>
    <s v="DO"/>
    <s v="DO"/>
    <s v="L"/>
    <n v="31"/>
    <n v="0.25"/>
    <s v="&lt;=0.5000"/>
    <x v="0"/>
  </r>
  <r>
    <x v="0"/>
    <x v="0"/>
    <s v="epidermidis"/>
    <s v="NC"/>
    <s v="DO"/>
    <s v="DO"/>
    <s v="R"/>
    <n v="32"/>
    <s v="&lt;=0.1200"/>
    <s v="&lt;=0.5000"/>
    <x v="0"/>
  </r>
  <r>
    <x v="0"/>
    <x v="0"/>
    <s v="epidermidis"/>
    <s v="NC"/>
    <s v="PF"/>
    <s v="PF"/>
    <s v="L"/>
    <n v="99"/>
    <n v="1"/>
    <s v="&lt;=0.5000"/>
    <x v="0"/>
  </r>
  <r>
    <x v="0"/>
    <x v="0"/>
    <s v="epidermidis"/>
    <s v="NC"/>
    <s v="PF"/>
    <s v="PF"/>
    <s v="R"/>
    <n v="100"/>
    <n v="0.25"/>
    <s v="&lt;=0.5000"/>
    <x v="0"/>
  </r>
  <r>
    <x v="0"/>
    <x v="0"/>
    <s v="epidermidis"/>
    <s v="NC"/>
    <s v="DO"/>
    <s v="DO"/>
    <s v="L"/>
    <n v="33"/>
    <s v="&lt;=0.1200"/>
    <s v="&lt;=0.5000"/>
    <x v="0"/>
  </r>
  <r>
    <x v="0"/>
    <x v="0"/>
    <s v="epidermidis"/>
    <s v="NC"/>
    <s v="PF"/>
    <s v="PF"/>
    <s v="L"/>
    <n v="101"/>
    <s v="&lt;=0.1200"/>
    <s v="&lt;=0.5000"/>
    <x v="0"/>
  </r>
  <r>
    <x v="0"/>
    <x v="2"/>
    <s v="epidermidis"/>
    <s v="NC"/>
    <s v="DO"/>
    <s v="DO"/>
    <s v="L"/>
    <n v="34"/>
    <n v="0.25"/>
    <s v="&lt;=0.5000"/>
    <x v="0"/>
  </r>
  <r>
    <x v="0"/>
    <x v="2"/>
    <s v="epidermidis"/>
    <s v="NC"/>
    <s v="DO"/>
    <s v="DO"/>
    <s v="R"/>
    <n v="35"/>
    <n v="0.25"/>
    <s v="&lt;=0.5000"/>
    <x v="0"/>
  </r>
  <r>
    <x v="0"/>
    <x v="2"/>
    <s v="epidermidis"/>
    <s v="NC"/>
    <s v="PF"/>
    <s v="PF"/>
    <s v="L"/>
    <n v="102"/>
    <s v="&lt;=0.1200"/>
    <s v="&lt;=0.5000"/>
    <x v="0"/>
  </r>
  <r>
    <x v="0"/>
    <x v="2"/>
    <s v="epidermidis"/>
    <s v="NC"/>
    <s v="PF"/>
    <s v="PF"/>
    <s v="R"/>
    <n v="103"/>
    <s v="&lt;=0.1200"/>
    <s v="&lt;=0.5000"/>
    <x v="0"/>
  </r>
  <r>
    <x v="0"/>
    <x v="0"/>
    <s v="epidermidis"/>
    <s v="NC"/>
    <s v="DO"/>
    <s v="DO"/>
    <s v="L"/>
    <n v="36"/>
    <s v="&lt;=0.1200"/>
    <s v="&lt;=0.5000"/>
    <x v="0"/>
  </r>
  <r>
    <x v="0"/>
    <x v="0"/>
    <s v="epidermidis"/>
    <s v="NC"/>
    <s v="PF"/>
    <s v="PF"/>
    <s v="L"/>
    <n v="104"/>
    <n v="0.25"/>
    <s v="&lt;=0.5000"/>
    <x v="0"/>
  </r>
  <r>
    <x v="0"/>
    <x v="1"/>
    <s v="simulans"/>
    <s v="new"/>
    <s v="New"/>
    <s v="PF"/>
    <s v="L"/>
    <n v="105"/>
    <s v="&lt;=0.1200"/>
    <s v="&lt;=0.5000"/>
    <x v="0"/>
  </r>
  <r>
    <x v="0"/>
    <x v="1"/>
    <s v="Equorum"/>
    <s v="new"/>
    <s v="New"/>
    <s v="PF"/>
    <s v="R"/>
    <n v="106"/>
    <s v="&lt;=0.1200"/>
    <s v="&lt;=0.5000"/>
    <x v="0"/>
  </r>
  <r>
    <x v="0"/>
    <x v="1"/>
    <s v="epidermidis"/>
    <s v="NC"/>
    <s v="DO"/>
    <s v="DO"/>
    <s v="L"/>
    <n v="37"/>
    <s v="&lt;=0.1200"/>
    <s v="&lt;=0.5000"/>
    <x v="0"/>
  </r>
  <r>
    <x v="0"/>
    <x v="1"/>
    <s v="epidermidis"/>
    <s v="NC"/>
    <s v="DO"/>
    <s v="DO"/>
    <s v="R"/>
    <n v="38"/>
    <s v="&lt;=0.1200"/>
    <s v="&lt;=0.5000"/>
    <x v="0"/>
  </r>
  <r>
    <x v="0"/>
    <x v="1"/>
    <s v="epidermidis"/>
    <s v="NC"/>
    <s v="PF"/>
    <s v="PF"/>
    <s v="L"/>
    <n v="107"/>
    <s v="&lt;=0.1200"/>
    <s v="&lt;=0.5000"/>
    <x v="0"/>
  </r>
  <r>
    <x v="0"/>
    <x v="1"/>
    <s v="epidermidis"/>
    <s v="NC"/>
    <s v="PF"/>
    <s v="PF"/>
    <s v="R"/>
    <n v="108"/>
    <s v="&lt;=0.1200"/>
    <s v="&lt;=0.5000"/>
    <x v="0"/>
  </r>
  <r>
    <x v="0"/>
    <x v="2"/>
    <s v="hominis"/>
    <s v="new"/>
    <s v="New"/>
    <s v="PF"/>
    <s v="L"/>
    <n v="109"/>
    <s v="&lt;=0.1200"/>
    <s v="&lt;=0.5000"/>
    <x v="0"/>
  </r>
  <r>
    <x v="0"/>
    <x v="2"/>
    <s v="epidermidis"/>
    <s v="new"/>
    <s v="New"/>
    <s v="PF"/>
    <s v="R"/>
    <n v="110"/>
    <s v="&lt;=0.1200"/>
    <s v="&lt;=0.5000"/>
    <x v="0"/>
  </r>
  <r>
    <x v="0"/>
    <x v="2"/>
    <s v="Equorum"/>
    <s v="new"/>
    <s v="New"/>
    <s v="PF"/>
    <s v="R"/>
    <n v="111"/>
    <s v="&lt;=0.1200"/>
    <n v="1"/>
    <x v="0"/>
  </r>
  <r>
    <x v="0"/>
    <x v="2"/>
    <s v="Equorum"/>
    <s v="new"/>
    <s v="New"/>
    <s v="PF"/>
    <s v="R"/>
    <n v="112"/>
    <s v="&lt;=0.1200"/>
    <n v="1"/>
    <x v="0"/>
  </r>
  <r>
    <x v="0"/>
    <x v="1"/>
    <s v="Equorum"/>
    <s v="new"/>
    <s v="New"/>
    <s v="PF"/>
    <s v="L"/>
    <n v="113"/>
    <s v="&lt;=0.1200"/>
    <s v="&lt;=0.5000"/>
    <x v="0"/>
  </r>
  <r>
    <x v="0"/>
    <x v="0"/>
    <s v="Equorum"/>
    <s v="new"/>
    <s v="New"/>
    <s v="PF"/>
    <s v="R"/>
    <n v="114"/>
    <s v="&lt;=0.1200"/>
    <s v="&lt;=0.5000"/>
    <x v="0"/>
  </r>
  <r>
    <x v="0"/>
    <x v="0"/>
    <s v="Equorum"/>
    <s v="new"/>
    <s v="New"/>
    <s v="PF"/>
    <s v="L"/>
    <n v="115"/>
    <s v="&lt;=0.1200"/>
    <s v="&lt;=0.5000"/>
    <x v="0"/>
  </r>
  <r>
    <x v="0"/>
    <x v="0"/>
    <s v="Equorum"/>
    <s v="new"/>
    <s v="New"/>
    <s v="PF"/>
    <s v="R"/>
    <n v="116"/>
    <s v="&lt;=0.1200"/>
    <s v="&lt;=0.5000"/>
    <x v="0"/>
  </r>
  <r>
    <x v="0"/>
    <x v="2"/>
    <s v="epidermidis"/>
    <s v="NC"/>
    <s v="DO"/>
    <s v="DO"/>
    <s v="L"/>
    <n v="41"/>
    <s v="&lt;=0.1200"/>
    <s v="&lt;=0.5000"/>
    <x v="0"/>
  </r>
  <r>
    <x v="0"/>
    <x v="2"/>
    <s v="epidermidis"/>
    <s v="NC"/>
    <s v="PF"/>
    <s v="PF"/>
    <s v="L"/>
    <n v="118"/>
    <s v="&lt;=0.1200"/>
    <s v="&lt;=0.5000"/>
    <x v="0"/>
  </r>
  <r>
    <x v="0"/>
    <x v="1"/>
    <s v="Equorum"/>
    <s v="new"/>
    <s v="New"/>
    <s v="PF"/>
    <s v="L"/>
    <n v="119"/>
    <s v="&lt;=0.1200"/>
    <s v="&lt;=0.5000"/>
    <x v="0"/>
  </r>
  <r>
    <x v="0"/>
    <x v="1"/>
    <s v="Equorum"/>
    <s v="new"/>
    <s v="New"/>
    <s v="PF"/>
    <s v="R"/>
    <n v="120"/>
    <s v="&lt;=0.1200"/>
    <s v="&lt;=0.5000"/>
    <x v="0"/>
  </r>
  <r>
    <x v="0"/>
    <x v="0"/>
    <s v="Equorum"/>
    <s v="new"/>
    <s v="New"/>
    <s v="PF"/>
    <s v="L"/>
    <n v="121"/>
    <s v="&lt;=0.1200"/>
    <s v="&lt;=0.5000"/>
    <x v="0"/>
  </r>
  <r>
    <x v="0"/>
    <x v="0"/>
    <s v="Equorum"/>
    <s v="new"/>
    <s v="New"/>
    <s v="PF"/>
    <s v="R"/>
    <n v="122"/>
    <s v="&lt;=0.1200"/>
    <s v="&lt;=0.5000"/>
    <x v="0"/>
  </r>
  <r>
    <x v="0"/>
    <x v="1"/>
    <s v="simulans"/>
    <s v="new"/>
    <s v="New"/>
    <s v="PF"/>
    <s v="R"/>
    <n v="123"/>
    <s v="&lt;=0.1200"/>
    <s v="&lt;=0.5000"/>
    <x v="0"/>
  </r>
  <r>
    <x v="0"/>
    <x v="1"/>
    <s v="chromogenes"/>
    <s v="NC"/>
    <s v="DO"/>
    <s v="DO"/>
    <s v="L"/>
    <n v="42"/>
    <s v="&lt;=0.1200"/>
    <s v="&lt;=0.5000"/>
    <x v="0"/>
  </r>
  <r>
    <x v="0"/>
    <x v="1"/>
    <s v="simulans"/>
    <s v="NC"/>
    <s v="DO"/>
    <s v="DO"/>
    <s v="R"/>
    <n v="43"/>
    <s v="&lt;=0.1200"/>
    <s v="&lt;=0.5000"/>
    <x v="0"/>
  </r>
  <r>
    <x v="0"/>
    <x v="1"/>
    <s v="chromogenes"/>
    <s v="NC"/>
    <s v="PF"/>
    <s v="PF"/>
    <s v="L"/>
    <n v="124"/>
    <s v="&lt;=0.1200"/>
    <s v="&lt;=0.5000"/>
    <x v="0"/>
  </r>
  <r>
    <x v="0"/>
    <x v="1"/>
    <s v="simulans"/>
    <s v="NC"/>
    <s v="PF"/>
    <s v="PF"/>
    <s v="R"/>
    <n v="125"/>
    <s v="&lt;=0.1200"/>
    <n v="1"/>
    <x v="0"/>
  </r>
  <r>
    <x v="0"/>
    <x v="2"/>
    <s v="epidermidis"/>
    <s v="NC"/>
    <s v="DO"/>
    <s v="DO"/>
    <s v="L"/>
    <n v="44"/>
    <s v="&lt;=0.1200"/>
    <s v="&lt;=0.5000"/>
    <x v="0"/>
  </r>
  <r>
    <x v="0"/>
    <x v="2"/>
    <s v="epidermidis"/>
    <s v="NC"/>
    <s v="PF"/>
    <s v="PF"/>
    <s v="L"/>
    <n v="126"/>
    <s v="&lt;=0.1200"/>
    <s v="&lt;=0.5000"/>
    <x v="0"/>
  </r>
  <r>
    <x v="0"/>
    <x v="1"/>
    <s v="hominis"/>
    <s v="new"/>
    <s v="New"/>
    <s v="PF"/>
    <s v="R"/>
    <n v="127"/>
    <s v="&lt;=0.1200"/>
    <s v="&lt;=0.5000"/>
    <x v="0"/>
  </r>
  <r>
    <x v="0"/>
    <x v="0"/>
    <s v="Equorum"/>
    <s v="new"/>
    <s v="New"/>
    <s v="PF"/>
    <s v="L"/>
    <n v="128"/>
    <s v="&lt;=0.1200"/>
    <s v="&lt;=0.5000"/>
    <x v="0"/>
  </r>
  <r>
    <x v="0"/>
    <x v="0"/>
    <s v="epidermidis"/>
    <s v="NC"/>
    <s v="DO"/>
    <s v="DO"/>
    <s v="L"/>
    <n v="45"/>
    <s v="&lt;=0.1200"/>
    <s v="&lt;=0.5000"/>
    <x v="0"/>
  </r>
  <r>
    <x v="0"/>
    <x v="0"/>
    <s v="epidermidis"/>
    <s v="NC"/>
    <s v="DO"/>
    <s v="DO"/>
    <s v="R"/>
    <n v="46"/>
    <s v="&lt;=0.1200"/>
    <s v="&lt;=0.5000"/>
    <x v="0"/>
  </r>
  <r>
    <x v="0"/>
    <x v="0"/>
    <s v="epidermidis"/>
    <s v="NC"/>
    <s v="PF"/>
    <s v="PF"/>
    <s v="L"/>
    <n v="129"/>
    <s v="&lt;=0.1200"/>
    <s v="&lt;=0.5000"/>
    <x v="0"/>
  </r>
  <r>
    <x v="0"/>
    <x v="0"/>
    <s v="epidermidis"/>
    <s v="NC"/>
    <s v="PF"/>
    <s v="PF"/>
    <s v="R"/>
    <n v="130"/>
    <s v="&lt;=0.1200"/>
    <s v="&lt;=0.5000"/>
    <x v="0"/>
  </r>
  <r>
    <x v="2"/>
    <x v="1"/>
    <s v="Equorum"/>
    <s v="new"/>
    <s v="New"/>
    <s v="PF"/>
    <s v="L"/>
    <n v="2"/>
    <s v="&lt;=0.1200"/>
    <s v="&lt;=0.5000"/>
    <x v="0"/>
  </r>
  <r>
    <x v="2"/>
    <x v="1"/>
    <s v="caprae"/>
    <s v="new"/>
    <s v="New"/>
    <s v="PF"/>
    <s v="R"/>
    <n v="3"/>
    <s v="&lt;=0.1200"/>
    <s v="&lt;=0.5000"/>
    <x v="0"/>
  </r>
  <r>
    <x v="2"/>
    <x v="2"/>
    <s v="chromogenes"/>
    <s v="NC"/>
    <s v="DO"/>
    <s v="DO"/>
    <s v="L"/>
    <n v="4"/>
    <n v="8"/>
    <n v="1"/>
    <x v="0"/>
  </r>
  <r>
    <x v="2"/>
    <x v="2"/>
    <s v="chromogenes"/>
    <s v="NC"/>
    <s v="PF"/>
    <s v="PF"/>
    <s v="L"/>
    <n v="5"/>
    <n v="4"/>
    <n v="1"/>
    <x v="0"/>
  </r>
  <r>
    <x v="2"/>
    <x v="2"/>
    <s v="caprae"/>
    <s v="Cure"/>
    <s v="DO"/>
    <s v="DO"/>
    <s v="R"/>
    <n v="8"/>
    <s v="&lt;=0.1200"/>
    <s v="&lt;=0.5000"/>
    <x v="0"/>
  </r>
  <r>
    <x v="2"/>
    <x v="2"/>
    <s v="caprae"/>
    <s v="new"/>
    <s v="New"/>
    <s v="PF"/>
    <s v="L"/>
    <n v="6"/>
    <n v="0.25"/>
    <n v="1"/>
    <x v="0"/>
  </r>
  <r>
    <x v="2"/>
    <x v="2"/>
    <s v="epidermidis"/>
    <s v="new"/>
    <s v="New"/>
    <s v="PF"/>
    <s v="L"/>
    <n v="7"/>
    <n v="0.25"/>
    <n v="1"/>
    <x v="0"/>
  </r>
  <r>
    <x v="2"/>
    <x v="2"/>
    <s v="epidermidis"/>
    <s v="new"/>
    <s v="PF"/>
    <s v="PF"/>
    <s v="R"/>
    <n v="9"/>
    <s v="&lt;=0.1200"/>
    <s v="&lt;=0.5000"/>
    <x v="0"/>
  </r>
  <r>
    <x v="2"/>
    <x v="1"/>
    <s v="simulans"/>
    <s v="new"/>
    <s v="New"/>
    <s v="PF"/>
    <s v="R"/>
    <n v="10"/>
    <s v="&lt;=0.1200"/>
    <s v="&lt;=0.5000"/>
    <x v="0"/>
  </r>
  <r>
    <x v="2"/>
    <x v="0"/>
    <s v="chromogenes"/>
    <s v="NC"/>
    <s v="DO"/>
    <s v="DO"/>
    <s v="R"/>
    <n v="11.1"/>
    <s v="&lt;=0.1200"/>
    <s v="&lt;=0.5000"/>
    <x v="0"/>
  </r>
  <r>
    <x v="2"/>
    <x v="0"/>
    <s v="chromogenes"/>
    <s v="NC"/>
    <s v="DO"/>
    <s v="DO"/>
    <s v="R"/>
    <n v="11.2"/>
    <s v="&lt;=0.1200"/>
    <s v="&lt;=0.5000"/>
    <x v="0"/>
  </r>
  <r>
    <x v="2"/>
    <x v="0"/>
    <s v="chromogenes"/>
    <s v="NC"/>
    <s v="PF"/>
    <s v="PF"/>
    <s v="R"/>
    <n v="12"/>
    <s v="&lt;=0.1200"/>
    <s v="&lt;=0.5000"/>
    <x v="0"/>
  </r>
  <r>
    <x v="2"/>
    <x v="0"/>
    <s v="Equorum"/>
    <s v="new"/>
    <s v="New"/>
    <s v="PF"/>
    <s v="L"/>
    <n v="56"/>
    <n v="0.5"/>
    <s v=" &gt;4.0000"/>
    <x v="1"/>
  </r>
  <r>
    <x v="2"/>
    <x v="0"/>
    <s v="epidermidis"/>
    <s v="new"/>
    <s v="New"/>
    <s v="PF"/>
    <s v="R"/>
    <n v="16.100000000000001"/>
    <n v="0.25"/>
    <s v="&lt;=0.5000"/>
    <x v="0"/>
  </r>
  <r>
    <x v="2"/>
    <x v="0"/>
    <s v="epidermidis"/>
    <s v="new"/>
    <s v="New"/>
    <s v="PF"/>
    <s v="R"/>
    <n v="16.2"/>
    <n v="0.25"/>
    <s v="&lt;=0.5000"/>
    <x v="0"/>
  </r>
  <r>
    <x v="2"/>
    <x v="2"/>
    <s v="epidermidis"/>
    <s v="NC"/>
    <s v="DO"/>
    <s v="DO"/>
    <s v="L"/>
    <n v="1"/>
    <s v="&lt;=0.1200"/>
    <s v="&lt;=0.5000"/>
    <x v="0"/>
  </r>
  <r>
    <x v="2"/>
    <x v="2"/>
    <s v="epidermidis"/>
    <s v="NC"/>
    <s v="DO"/>
    <s v="DO"/>
    <s v="R"/>
    <n v="17"/>
    <s v="&lt;=0.1200"/>
    <s v="&lt;=0.5000"/>
    <x v="0"/>
  </r>
  <r>
    <x v="2"/>
    <x v="2"/>
    <s v="epidermidis"/>
    <s v="NC"/>
    <s v="PF"/>
    <s v="PF"/>
    <s v="L"/>
    <n v="38"/>
    <s v="&lt;=0.1200"/>
    <s v="&lt;=0.5000"/>
    <x v="0"/>
  </r>
  <r>
    <x v="2"/>
    <x v="2"/>
    <s v="epidermidis"/>
    <s v="NC"/>
    <s v="PF"/>
    <s v="PF"/>
    <s v="R"/>
    <n v="18"/>
    <s v="&lt;=0.1200"/>
    <s v="&lt;=0.5000"/>
    <x v="0"/>
  </r>
  <r>
    <x v="2"/>
    <x v="2"/>
    <s v="chromogenes"/>
    <s v="Cure"/>
    <s v="Cure"/>
    <s v="DO"/>
    <s v="L"/>
    <n v="2"/>
    <s v="&lt;=0.1200"/>
    <s v="&lt;=0.5000"/>
    <x v="0"/>
  </r>
  <r>
    <x v="2"/>
    <x v="2"/>
    <s v="simulans"/>
    <s v="NC"/>
    <s v="DO"/>
    <s v="DO"/>
    <s v="R"/>
    <n v="3"/>
    <s v="&lt;=0.1200"/>
    <s v="&lt;=0.5000"/>
    <x v="0"/>
  </r>
  <r>
    <x v="2"/>
    <x v="2"/>
    <s v="simulans"/>
    <s v="new"/>
    <s v="New"/>
    <s v="PF"/>
    <s v="L"/>
    <n v="19"/>
    <n v="1"/>
    <n v="1"/>
    <x v="0"/>
  </r>
  <r>
    <x v="2"/>
    <x v="2"/>
    <s v="simulans"/>
    <s v="new"/>
    <s v="New"/>
    <s v="PF"/>
    <s v="L"/>
    <n v="20"/>
    <n v="1"/>
    <n v="1"/>
    <x v="0"/>
  </r>
  <r>
    <x v="2"/>
    <x v="2"/>
    <s v="simulans"/>
    <s v="NC"/>
    <s v="PF"/>
    <s v="PF"/>
    <s v="R"/>
    <n v="21"/>
    <s v="&lt;=0.1200"/>
    <s v="&lt;=0.5000"/>
    <x v="0"/>
  </r>
  <r>
    <x v="2"/>
    <x v="2"/>
    <s v="simulans"/>
    <s v="NC"/>
    <s v="PF"/>
    <s v="PF"/>
    <s v="R"/>
    <n v="22"/>
    <s v="&lt;=0.1200"/>
    <s v="&lt;=0.5000"/>
    <x v="0"/>
  </r>
  <r>
    <x v="2"/>
    <x v="2"/>
    <s v="chromogenes"/>
    <s v="NC"/>
    <s v="DO"/>
    <s v="DO"/>
    <s v="L"/>
    <n v="4"/>
    <n v="2"/>
    <n v="2"/>
    <x v="0"/>
  </r>
  <r>
    <x v="2"/>
    <x v="2"/>
    <s v="epidermidis"/>
    <s v="NC"/>
    <s v="DO"/>
    <s v="DO"/>
    <s v="R"/>
    <n v="5"/>
    <s v="&lt;=0.1200"/>
    <s v="&lt;=0.5000"/>
    <x v="0"/>
  </r>
  <r>
    <x v="2"/>
    <x v="2"/>
    <s v="chromogenes"/>
    <s v="NC"/>
    <s v="PF"/>
    <s v="PF"/>
    <s v="L"/>
    <n v="23"/>
    <n v="2"/>
    <n v="1"/>
    <x v="0"/>
  </r>
  <r>
    <x v="2"/>
    <x v="2"/>
    <s v="chromogenes"/>
    <s v="NC"/>
    <s v="PF"/>
    <s v="PF"/>
    <s v="L"/>
    <n v="24"/>
    <n v="2"/>
    <n v="1"/>
    <x v="0"/>
  </r>
  <r>
    <x v="2"/>
    <x v="2"/>
    <s v="epidermidis"/>
    <s v="NC"/>
    <s v="PF"/>
    <s v="PF"/>
    <s v="R"/>
    <n v="26"/>
    <s v="&lt;=0.1200"/>
    <s v="&lt;=0.5000"/>
    <x v="0"/>
  </r>
  <r>
    <x v="2"/>
    <x v="1"/>
    <s v="simulans"/>
    <s v="Cure"/>
    <s v="Cure"/>
    <s v="DO"/>
    <s v="R"/>
    <n v="6"/>
    <s v="&lt;=0.1200"/>
    <s v="&lt;=0.5000"/>
    <x v="0"/>
  </r>
  <r>
    <x v="2"/>
    <x v="1"/>
    <s v="chromogenes"/>
    <s v="new"/>
    <s v="New"/>
    <s v="PF"/>
    <s v="R"/>
    <n v="39"/>
    <n v="1"/>
    <n v="1"/>
    <x v="0"/>
  </r>
  <r>
    <x v="2"/>
    <x v="2"/>
    <s v="caprae"/>
    <s v="new"/>
    <s v="New"/>
    <s v="PF"/>
    <s v="L"/>
    <n v="27"/>
    <s v="&lt;=0.1200"/>
    <s v="&lt;=0.5000"/>
    <x v="0"/>
  </r>
  <r>
    <x v="2"/>
    <x v="2"/>
    <s v="simulans"/>
    <s v="Cure"/>
    <s v="Cure"/>
    <s v="DO"/>
    <s v="L"/>
    <n v="7"/>
    <s v="&lt;=0.1200"/>
    <s v="&lt;=0.5000"/>
    <x v="0"/>
  </r>
  <r>
    <x v="2"/>
    <x v="1"/>
    <s v="caprae"/>
    <s v="new"/>
    <s v="New"/>
    <s v="PF"/>
    <s v="L"/>
    <n v="57"/>
    <s v="&lt;=0.1200"/>
    <s v="&lt;=0.5000"/>
    <x v="0"/>
  </r>
  <r>
    <x v="2"/>
    <x v="0"/>
    <s v="caprae"/>
    <s v="new"/>
    <s v="New"/>
    <s v="PF"/>
    <s v="R"/>
    <n v="29"/>
    <s v="&lt;=0.1200"/>
    <s v="&lt;=0.5000"/>
    <x v="0"/>
  </r>
  <r>
    <x v="2"/>
    <x v="0"/>
    <s v="caprae"/>
    <s v="NC"/>
    <s v="Cure"/>
    <s v="DO"/>
    <s v="L"/>
    <n v="30.1"/>
    <s v="&lt;=0.1200"/>
    <s v="&lt;=0.5000"/>
    <x v="0"/>
  </r>
  <r>
    <x v="2"/>
    <x v="0"/>
    <s v="epidermidis"/>
    <s v="NC"/>
    <s v="New"/>
    <s v="PF"/>
    <s v="L"/>
    <n v="30.2"/>
    <s v="&lt;=0.1200"/>
    <s v="&lt;=0.5000"/>
    <x v="0"/>
  </r>
  <r>
    <x v="2"/>
    <x v="2"/>
    <s v="simulans"/>
    <s v="Cure"/>
    <s v="Cure"/>
    <s v="DO"/>
    <s v="L"/>
    <n v="8"/>
    <s v="&lt;=0.1200"/>
    <s v="&lt;=0.5000"/>
    <x v="0"/>
  </r>
  <r>
    <x v="2"/>
    <x v="2"/>
    <s v="simulans"/>
    <s v="Cure"/>
    <s v="Cure"/>
    <s v="DO"/>
    <s v="L"/>
    <n v="8"/>
    <s v="&lt;=0.1200"/>
    <s v="&lt;=0.5000"/>
    <x v="0"/>
  </r>
  <r>
    <x v="2"/>
    <x v="2"/>
    <s v="simulans"/>
    <s v="NC"/>
    <s v="DO"/>
    <s v="DO"/>
    <s v="R"/>
    <n v="31"/>
    <s v="&lt;=0.1200"/>
    <s v="&lt;=0.5000"/>
    <x v="0"/>
  </r>
  <r>
    <x v="2"/>
    <x v="2"/>
    <s v="epidermidis"/>
    <s v="new"/>
    <s v="New"/>
    <s v="PF"/>
    <s v="L"/>
    <n v="40"/>
    <s v="&lt;=0.1200"/>
    <s v="&lt;=0.5000"/>
    <x v="0"/>
  </r>
  <r>
    <x v="2"/>
    <x v="2"/>
    <s v="simulans"/>
    <s v="NC"/>
    <s v="PF"/>
    <s v="PF"/>
    <s v="R"/>
    <n v="32.1"/>
    <s v="&lt;=0.1200"/>
    <s v="&lt;=0.5000"/>
    <x v="0"/>
  </r>
  <r>
    <x v="2"/>
    <x v="2"/>
    <s v="simulans"/>
    <s v="NC"/>
    <s v="PF"/>
    <s v="PF"/>
    <s v="R"/>
    <n v="32.200000000000003"/>
    <s v="&lt;=0.1200"/>
    <s v="&lt;=0.5000"/>
    <x v="0"/>
  </r>
  <r>
    <x v="2"/>
    <x v="2"/>
    <s v="caprae"/>
    <s v="Cure"/>
    <s v="Cure"/>
    <s v="DO"/>
    <s v="L"/>
    <n v="9"/>
    <n v="1"/>
    <s v="&lt;=0.5000"/>
    <x v="0"/>
  </r>
  <r>
    <x v="2"/>
    <x v="2"/>
    <s v="simulans"/>
    <s v="NC"/>
    <s v="New"/>
    <s v="PF"/>
    <s v="L"/>
    <n v="41"/>
    <s v="&lt;=0.1200"/>
    <s v="&lt;=0.5000"/>
    <x v="0"/>
  </r>
  <r>
    <x v="2"/>
    <x v="0"/>
    <s v="simulans"/>
    <s v="Cure"/>
    <s v="Cure"/>
    <s v="DO"/>
    <s v="R"/>
    <n v="72"/>
    <s v="&lt;=0.1200"/>
    <s v="&lt;=0.5000"/>
    <x v="0"/>
  </r>
  <r>
    <x v="2"/>
    <x v="0"/>
    <s v="Equorum"/>
    <s v="new"/>
    <s v="New"/>
    <s v="PF"/>
    <s v="R"/>
    <n v="73"/>
    <n v="0.5"/>
    <n v="2"/>
    <x v="0"/>
  </r>
  <r>
    <x v="2"/>
    <x v="2"/>
    <s v="caprae"/>
    <s v="NC"/>
    <s v="DO"/>
    <s v="DO"/>
    <s v="L"/>
    <n v="33"/>
    <n v="0.5"/>
    <s v="&lt;=0.5000"/>
    <x v="0"/>
  </r>
  <r>
    <x v="2"/>
    <x v="2"/>
    <s v="caprae"/>
    <s v="NC"/>
    <s v="PF"/>
    <s v="PF"/>
    <s v="L"/>
    <n v="34"/>
    <n v="0.5"/>
    <s v="&lt;=0.5000"/>
    <x v="0"/>
  </r>
  <r>
    <x v="2"/>
    <x v="2"/>
    <s v="epidermidis"/>
    <s v="Cure"/>
    <s v="Cure"/>
    <s v="DO"/>
    <s v="L"/>
    <n v="10"/>
    <s v="&lt;=0.1200"/>
    <s v="&lt;=0.5000"/>
    <x v="0"/>
  </r>
  <r>
    <x v="2"/>
    <x v="2"/>
    <s v="caprae"/>
    <s v="NC"/>
    <s v="DO"/>
    <s v="DO"/>
    <s v="R"/>
    <n v="11"/>
    <s v="&lt;=0.1200"/>
    <n v="1"/>
    <x v="0"/>
  </r>
  <r>
    <x v="2"/>
    <x v="2"/>
    <s v="simulans"/>
    <s v="new"/>
    <s v="New"/>
    <s v="PF"/>
    <s v="L"/>
    <n v="42"/>
    <s v="&lt;=0.1200"/>
    <s v="&lt;=0.5000"/>
    <x v="0"/>
  </r>
  <r>
    <x v="2"/>
    <x v="2"/>
    <s v="caprae"/>
    <s v="NC"/>
    <s v="PF"/>
    <s v="PF"/>
    <s v="R"/>
    <n v="35"/>
    <s v="&lt;=0.1200"/>
    <n v="4"/>
    <x v="0"/>
  </r>
  <r>
    <x v="2"/>
    <x v="2"/>
    <s v="simulans"/>
    <s v="Cure"/>
    <s v="Cure"/>
    <s v="DO"/>
    <s v="L"/>
    <n v="12"/>
    <s v="&lt;=0.1200"/>
    <s v="&lt;=0.5000"/>
    <x v="0"/>
  </r>
  <r>
    <x v="2"/>
    <x v="2"/>
    <s v="epidermidis"/>
    <s v="Cure"/>
    <s v="Cure"/>
    <s v="DO"/>
    <s v="R"/>
    <n v="13"/>
    <s v="&lt;=0.1200"/>
    <s v="&lt;=0.5000"/>
    <x v="0"/>
  </r>
  <r>
    <x v="2"/>
    <x v="2"/>
    <s v="caprae"/>
    <s v="NC"/>
    <s v="DO"/>
    <s v="DO"/>
    <s v="R"/>
    <n v="13"/>
    <s v="&lt;=0.1200"/>
    <s v="&lt;=0.5000"/>
    <x v="0"/>
  </r>
  <r>
    <x v="2"/>
    <x v="2"/>
    <s v="caprae"/>
    <s v="new"/>
    <s v="New"/>
    <s v="PF"/>
    <s v="L"/>
    <n v="43"/>
    <n v="0.25"/>
    <s v="&lt;=0.5000"/>
    <x v="0"/>
  </r>
  <r>
    <x v="2"/>
    <x v="2"/>
    <s v="caprae"/>
    <s v="NC"/>
    <s v="PF"/>
    <s v="PF"/>
    <s v="R"/>
    <n v="36"/>
    <s v="&lt;=0.1200"/>
    <s v="&lt;=0.5000"/>
    <x v="0"/>
  </r>
  <r>
    <x v="2"/>
    <x v="0"/>
    <s v="simulans"/>
    <s v="new"/>
    <s v="New"/>
    <s v="PF"/>
    <s v="L"/>
    <n v="58"/>
    <s v="&lt;=0.1200"/>
    <s v="&lt;=0.5000"/>
    <x v="0"/>
  </r>
  <r>
    <x v="2"/>
    <x v="2"/>
    <s v="epidermidis"/>
    <s v="Cure"/>
    <s v="Cure"/>
    <s v="DO"/>
    <s v="R"/>
    <n v="37.200000000000003"/>
    <s v="&lt;=0.1200"/>
    <s v="&lt;=0.5000"/>
    <x v="0"/>
  </r>
  <r>
    <x v="2"/>
    <x v="2"/>
    <s v="caprae"/>
    <s v="NC"/>
    <s v="DO"/>
    <s v="DO"/>
    <s v="R"/>
    <n v="37.1"/>
    <s v="&lt;=0.1200"/>
    <s v="&lt;=0.5000"/>
    <x v="0"/>
  </r>
  <r>
    <x v="2"/>
    <x v="2"/>
    <s v="caprae"/>
    <s v="NC"/>
    <s v="PF"/>
    <s v="PF"/>
    <s v="R"/>
    <n v="38"/>
    <s v="&lt;=0.1200"/>
    <s v="&lt;=0.5000"/>
    <x v="0"/>
  </r>
  <r>
    <x v="2"/>
    <x v="0"/>
    <s v="simulans"/>
    <s v="NC"/>
    <s v="DO"/>
    <s v="DO"/>
    <s v="L"/>
    <n v="14"/>
    <s v="&lt;=0.1200"/>
    <s v="&lt;=0.5000"/>
    <x v="0"/>
  </r>
  <r>
    <x v="2"/>
    <x v="0"/>
    <s v="simulans"/>
    <s v="NC"/>
    <s v="PF"/>
    <s v="PF"/>
    <s v="L"/>
    <n v="39"/>
    <s v="&lt;=0.1200"/>
    <s v="&lt;=0.5000"/>
    <x v="0"/>
  </r>
  <r>
    <x v="2"/>
    <x v="1"/>
    <s v="caprae"/>
    <s v="new"/>
    <s v="New"/>
    <s v="PF"/>
    <s v="L"/>
    <n v="59"/>
    <s v="&lt;=0.1200"/>
    <s v="&lt;=0.5000"/>
    <x v="0"/>
  </r>
  <r>
    <x v="2"/>
    <x v="0"/>
    <s v="caprae"/>
    <s v="new"/>
    <s v="New"/>
    <s v="PF"/>
    <s v="L"/>
    <n v="40"/>
    <s v="&lt;=0.1200"/>
    <s v="&lt;=0.5000"/>
    <x v="0"/>
  </r>
  <r>
    <x v="2"/>
    <x v="0"/>
    <s v="Equorum"/>
    <s v="new"/>
    <s v="New"/>
    <s v="PF"/>
    <s v="R"/>
    <n v="53"/>
    <s v="&lt;=0.1200"/>
    <n v="2"/>
    <x v="0"/>
  </r>
  <r>
    <x v="2"/>
    <x v="1"/>
    <s v="epidermidis"/>
    <s v="NC"/>
    <s v="DO"/>
    <s v="DO"/>
    <s v="L"/>
    <n v="42"/>
    <s v="&lt;=0.1200"/>
    <s v="&lt;=0.5000"/>
    <x v="0"/>
  </r>
  <r>
    <x v="2"/>
    <x v="1"/>
    <s v="epidermidis"/>
    <s v="NC"/>
    <s v="PF"/>
    <s v="PF"/>
    <s v="L"/>
    <n v="43"/>
    <s v="&lt;=0.1200"/>
    <s v="&lt;=0.5000"/>
    <x v="0"/>
  </r>
  <r>
    <x v="2"/>
    <x v="1"/>
    <s v="caprae"/>
    <s v="Cure"/>
    <s v="Cure"/>
    <s v="DO"/>
    <s v="L"/>
    <n v="15"/>
    <s v="&lt;=0.1200"/>
    <s v="&lt;=0.5000"/>
    <x v="0"/>
  </r>
  <r>
    <x v="2"/>
    <x v="1"/>
    <s v="epidermidis"/>
    <s v="new"/>
    <s v="New"/>
    <s v="PF"/>
    <s v="L"/>
    <n v="44"/>
    <s v="&lt;=0.1200"/>
    <s v="&lt;=0.5000"/>
    <x v="0"/>
  </r>
  <r>
    <x v="2"/>
    <x v="1"/>
    <s v="caprae"/>
    <s v="new"/>
    <s v="New"/>
    <s v="PF"/>
    <s v="R"/>
    <n v="44"/>
    <s v="&lt;=0.1200"/>
    <s v="&lt;=0.5000"/>
    <x v="0"/>
  </r>
  <r>
    <x v="2"/>
    <x v="1"/>
    <s v="simulans"/>
    <s v="new"/>
    <s v="New"/>
    <s v="PF"/>
    <s v="R"/>
    <n v="60"/>
    <s v="&lt;=0.1200"/>
    <n v="1"/>
    <x v="0"/>
  </r>
  <r>
    <x v="2"/>
    <x v="0"/>
    <s v="caprae"/>
    <s v="new"/>
    <s v="New"/>
    <s v="PF"/>
    <s v="L"/>
    <n v="61"/>
    <n v="2"/>
    <s v="&lt;=0.5000"/>
    <x v="0"/>
  </r>
  <r>
    <x v="2"/>
    <x v="2"/>
    <s v="epidermidis"/>
    <s v="NC"/>
    <s v="DO"/>
    <s v="DO"/>
    <s v="L"/>
    <n v="16"/>
    <s v="&lt;=0.1200"/>
    <s v="&lt;=0.5000"/>
    <x v="0"/>
  </r>
  <r>
    <x v="2"/>
    <x v="2"/>
    <s v="epidermidis"/>
    <s v="new"/>
    <s v="New"/>
    <s v="PF"/>
    <s v="R"/>
    <n v="47"/>
    <s v="&lt;=0.1200"/>
    <s v="&lt;=0.5000"/>
    <x v="0"/>
  </r>
  <r>
    <x v="2"/>
    <x v="2"/>
    <s v="epidermidis"/>
    <s v="NC"/>
    <s v="PF"/>
    <s v="PF"/>
    <s v="L"/>
    <n v="46"/>
    <s v="&lt;=0.1200"/>
    <s v="&lt;=0.5000"/>
    <x v="0"/>
  </r>
  <r>
    <x v="2"/>
    <x v="2"/>
    <s v="caprae"/>
    <s v="Cure"/>
    <s v="Cure"/>
    <s v="DO"/>
    <s v="L"/>
    <n v="17"/>
    <s v="&lt;=0.1200"/>
    <s v="&lt;=0.5000"/>
    <x v="0"/>
  </r>
  <r>
    <x v="2"/>
    <x v="2"/>
    <s v="simulans"/>
    <s v="new"/>
    <s v="New"/>
    <s v="PF"/>
    <s v="L"/>
    <n v="45"/>
    <s v="&lt;=0.1200"/>
    <s v="&lt;=0.5000"/>
    <x v="0"/>
  </r>
  <r>
    <x v="2"/>
    <x v="2"/>
    <s v="caprae"/>
    <s v="new"/>
    <s v="PF"/>
    <s v="PF"/>
    <s v="R"/>
    <n v="48"/>
    <s v="&lt;=0.1200"/>
    <s v="&lt;=0.5000"/>
    <x v="0"/>
  </r>
  <r>
    <x v="2"/>
    <x v="2"/>
    <s v="caprae"/>
    <s v="NC"/>
    <s v="DO"/>
    <s v="DO"/>
    <s v="R"/>
    <n v="18"/>
    <s v="&lt;=0.1200"/>
    <s v="&lt;=0.5000"/>
    <x v="0"/>
  </r>
  <r>
    <x v="2"/>
    <x v="2"/>
    <s v="caprae"/>
    <s v="NC"/>
    <s v="PF"/>
    <s v="PF"/>
    <s v="R"/>
    <n v="49"/>
    <s v="&lt;=0.1200"/>
    <s v="&lt;=0.5000"/>
    <x v="0"/>
  </r>
  <r>
    <x v="2"/>
    <x v="2"/>
    <s v="caprae"/>
    <s v="NC"/>
    <s v="DO"/>
    <s v="DO"/>
    <s v="L"/>
    <n v="50"/>
    <s v="&lt;=0.1200"/>
    <s v="&lt;=0.5000"/>
    <x v="0"/>
  </r>
  <r>
    <x v="2"/>
    <x v="2"/>
    <s v="caprae"/>
    <s v="new"/>
    <s v="New"/>
    <s v="PF"/>
    <s v="R"/>
    <n v="52.1"/>
    <s v="&lt;=0.1200"/>
    <n v="1"/>
    <x v="0"/>
  </r>
  <r>
    <x v="2"/>
    <x v="2"/>
    <s v="cohnii"/>
    <s v="new"/>
    <s v="New"/>
    <s v="PF"/>
    <s v="R"/>
    <n v="52.2"/>
    <s v="&lt;=0.1200"/>
    <n v="1"/>
    <x v="0"/>
  </r>
  <r>
    <x v="2"/>
    <x v="2"/>
    <s v="caprae"/>
    <s v="NC"/>
    <s v="PF"/>
    <s v="PF"/>
    <s v="L"/>
    <n v="51"/>
    <s v="&lt;=0.1200"/>
    <s v="&lt;=0.5000"/>
    <x v="0"/>
  </r>
  <r>
    <x v="2"/>
    <x v="0"/>
    <s v="Hyicus"/>
    <s v="NC"/>
    <s v="DO"/>
    <s v="DO"/>
    <s v="R"/>
    <n v="19"/>
    <s v="&lt;=0.1200"/>
    <n v="1"/>
    <x v="0"/>
  </r>
  <r>
    <x v="2"/>
    <x v="0"/>
    <s v="Hyicus"/>
    <s v="NC"/>
    <s v="PF"/>
    <s v="PF"/>
    <s v="R"/>
    <n v="46"/>
    <s v="&lt;=0.1200"/>
    <n v="1"/>
    <x v="0"/>
  </r>
  <r>
    <x v="2"/>
    <x v="0"/>
    <s v="caprae"/>
    <s v="new"/>
    <s v="New"/>
    <s v="PF"/>
    <s v="L"/>
    <n v="62"/>
    <s v="&lt;=0.1200"/>
    <s v="&lt;=0.5000"/>
    <x v="0"/>
  </r>
  <r>
    <x v="2"/>
    <x v="1"/>
    <s v="Equorum"/>
    <s v="new"/>
    <s v="New"/>
    <s v="PF"/>
    <s v="R"/>
    <n v="54"/>
    <s v="&lt;=0.1200"/>
    <n v="2"/>
    <x v="0"/>
  </r>
  <r>
    <x v="2"/>
    <x v="2"/>
    <s v="caprae"/>
    <s v="Cure"/>
    <s v="Cure"/>
    <s v="DO"/>
    <s v="L"/>
    <n v="55.1"/>
    <n v="0.25"/>
    <s v="&lt;=0.5000"/>
    <x v="0"/>
  </r>
  <r>
    <x v="2"/>
    <x v="2"/>
    <s v="caprae"/>
    <s v="Cure"/>
    <s v="Cure"/>
    <s v="DO"/>
    <s v="L"/>
    <n v="55.2"/>
    <n v="0.25"/>
    <s v="&lt;=0.5000"/>
    <x v="0"/>
  </r>
  <r>
    <x v="2"/>
    <x v="2"/>
    <s v="epidermidis"/>
    <s v="new"/>
    <s v="New"/>
    <s v="PF"/>
    <s v="L"/>
    <n v="56"/>
    <s v="&lt;=0.1200"/>
    <s v="&lt;=0.5000"/>
    <x v="0"/>
  </r>
  <r>
    <x v="2"/>
    <x v="2"/>
    <s v="caprae"/>
    <s v="new"/>
    <s v="New"/>
    <s v="PF"/>
    <s v="R"/>
    <n v="63"/>
    <n v="0.25"/>
    <s v="&lt;=0.5000"/>
    <x v="0"/>
  </r>
  <r>
    <x v="2"/>
    <x v="1"/>
    <s v="epidermidis"/>
    <s v="new"/>
    <s v="New"/>
    <s v="PF"/>
    <s v="L"/>
    <n v="57"/>
    <s v="&lt;=0.1200"/>
    <s v="&lt;=0.5000"/>
    <x v="0"/>
  </r>
  <r>
    <x v="2"/>
    <x v="1"/>
    <s v="Equorum"/>
    <s v="new"/>
    <s v="New"/>
    <s v="PF"/>
    <s v="R"/>
    <n v="58"/>
    <s v="&lt;=0.1200"/>
    <s v="&lt;=0.5000"/>
    <x v="0"/>
  </r>
  <r>
    <x v="2"/>
    <x v="2"/>
    <s v="chromogenes"/>
    <s v="NC"/>
    <s v="DO"/>
    <s v="DO"/>
    <s v="R"/>
    <n v="20"/>
    <s v="&lt;=0.1200"/>
    <s v="&lt;=0.5000"/>
    <x v="0"/>
  </r>
  <r>
    <x v="2"/>
    <x v="2"/>
    <s v="chromogenes"/>
    <s v="NC"/>
    <s v="PF"/>
    <s v="PF"/>
    <s v="R"/>
    <n v="47"/>
    <s v="&lt;=0.1200"/>
    <s v="&lt;=0.5000"/>
    <x v="0"/>
  </r>
  <r>
    <x v="2"/>
    <x v="2"/>
    <s v="caprae"/>
    <s v="new"/>
    <s v="New"/>
    <s v="PF"/>
    <s v="L"/>
    <n v="60"/>
    <n v="0.5"/>
    <n v="2"/>
    <x v="0"/>
  </r>
  <r>
    <x v="2"/>
    <x v="2"/>
    <s v="caprae"/>
    <s v="NC"/>
    <s v="DO"/>
    <s v="DO"/>
    <s v="L"/>
    <n v="21"/>
    <s v="&lt;=0.1200"/>
    <s v="&lt;=0.5000"/>
    <x v="0"/>
  </r>
  <r>
    <x v="2"/>
    <x v="2"/>
    <s v="caprae"/>
    <s v="NC"/>
    <s v="PF"/>
    <s v="PF"/>
    <s v="L"/>
    <n v="48"/>
    <s v="&lt;=0.1200"/>
    <s v="&lt;=0.5000"/>
    <x v="0"/>
  </r>
  <r>
    <x v="3"/>
    <x v="3"/>
    <m/>
    <m/>
    <m/>
    <m/>
    <m/>
    <m/>
    <m/>
    <m/>
    <x v="2"/>
  </r>
  <r>
    <x v="3"/>
    <x v="3"/>
    <m/>
    <m/>
    <m/>
    <m/>
    <m/>
    <m/>
    <m/>
    <m/>
    <x v="2"/>
  </r>
</pivotCacheRecords>
</file>

<file path=xl/pivotCache/pivotCacheRecords3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9">
  <r>
    <x v="0"/>
    <x v="0"/>
    <s v="epidermidis"/>
    <s v="NC"/>
    <x v="0"/>
    <s v="PF"/>
    <s v="L"/>
    <n v="47"/>
    <n v="0.25"/>
    <x v="0"/>
  </r>
  <r>
    <x v="1"/>
    <x v="0"/>
    <s v="simulans"/>
    <s v="new"/>
    <x v="1"/>
    <s v="PF"/>
    <s v="L"/>
    <n v="64"/>
    <s v="&lt;=0.1200"/>
    <x v="1"/>
  </r>
  <r>
    <x v="1"/>
    <x v="1"/>
    <s v="caprae"/>
    <s v="new"/>
    <x v="1"/>
    <s v="PF"/>
    <s v="L"/>
    <n v="61.1"/>
    <s v="&lt;=0.1200"/>
    <x v="0"/>
  </r>
  <r>
    <x v="1"/>
    <x v="1"/>
    <s v="auricularis"/>
    <s v="new"/>
    <x v="1"/>
    <s v="PF"/>
    <s v="L"/>
    <n v="61.2"/>
    <s v="&lt;=0.1200"/>
    <x v="0"/>
  </r>
  <r>
    <x v="1"/>
    <x v="1"/>
    <s v="rostri"/>
    <s v="new"/>
    <x v="1"/>
    <s v="PF"/>
    <s v="R"/>
    <n v="63"/>
    <s v="&lt;=0.1200"/>
    <x v="0"/>
  </r>
  <r>
    <x v="1"/>
    <x v="2"/>
    <s v="chromogenes"/>
    <s v="new"/>
    <x v="1"/>
    <s v="PF"/>
    <s v="L"/>
    <n v="64.099999999999994"/>
    <n v="0.5"/>
    <x v="0"/>
  </r>
  <r>
    <x v="1"/>
    <x v="2"/>
    <s v="auricularis"/>
    <s v="new"/>
    <x v="1"/>
    <s v="PF"/>
    <s v="L"/>
    <n v="64.2"/>
    <n v="0.5"/>
    <x v="0"/>
  </r>
  <r>
    <x v="1"/>
    <x v="2"/>
    <s v="simulans"/>
    <s v="new"/>
    <x v="1"/>
    <s v="PF"/>
    <s v="L"/>
    <n v="65"/>
    <s v="&lt;=0.1200"/>
    <x v="1"/>
  </r>
  <r>
    <x v="1"/>
    <x v="0"/>
    <s v="simulans"/>
    <s v="new"/>
    <x v="1"/>
    <s v="PF"/>
    <s v="L"/>
    <n v="66"/>
    <s v="&lt;=0.1200"/>
    <x v="1"/>
  </r>
  <r>
    <x v="1"/>
    <x v="0"/>
    <s v="Lugdenensis"/>
    <s v="new"/>
    <x v="1"/>
    <s v="PF"/>
    <s v="L"/>
    <n v="66"/>
    <s v="&lt;=0.1200"/>
    <x v="0"/>
  </r>
  <r>
    <x v="1"/>
    <x v="0"/>
    <s v="caprae"/>
    <s v="new"/>
    <x v="1"/>
    <s v="PF"/>
    <s v="L"/>
    <n v="67"/>
    <s v="&lt;=0.1200"/>
    <x v="1"/>
  </r>
  <r>
    <x v="1"/>
    <x v="0"/>
    <s v="caprae"/>
    <s v="new"/>
    <x v="1"/>
    <s v="PF"/>
    <s v="R"/>
    <n v="68.099999999999994"/>
    <s v="&lt;=0.1200"/>
    <x v="1"/>
  </r>
  <r>
    <x v="1"/>
    <x v="0"/>
    <s v="auricularis"/>
    <s v="new"/>
    <x v="1"/>
    <s v="PF"/>
    <s v="R"/>
    <n v="68.2"/>
    <s v="&lt;=0.1200"/>
    <x v="1"/>
  </r>
  <r>
    <x v="1"/>
    <x v="1"/>
    <s v="caprae"/>
    <s v="NC"/>
    <x v="2"/>
    <s v="DO"/>
    <s v="L"/>
    <n v="22"/>
    <s v="&lt;=0.1200"/>
    <x v="0"/>
  </r>
  <r>
    <x v="1"/>
    <x v="1"/>
    <s v="caprae"/>
    <s v="NC"/>
    <x v="0"/>
    <s v="PF"/>
    <s v="L"/>
    <n v="69"/>
    <s v="&lt;=0.1200"/>
    <x v="0"/>
  </r>
  <r>
    <x v="1"/>
    <x v="0"/>
    <s v="Equorum"/>
    <s v="Cure"/>
    <x v="3"/>
    <s v="DO"/>
    <s v="L"/>
    <n v="23"/>
    <s v="&lt;=0.1200"/>
    <x v="0"/>
  </r>
  <r>
    <x v="1"/>
    <x v="0"/>
    <s v="Lugdenensis"/>
    <s v="new"/>
    <x v="1"/>
    <s v="PF"/>
    <s v="L"/>
    <n v="49"/>
    <s v="&lt;=0.1200"/>
    <x v="0"/>
  </r>
  <r>
    <x v="1"/>
    <x v="0"/>
    <s v="simulans"/>
    <s v="new"/>
    <x v="1"/>
    <s v="PF"/>
    <s v="R"/>
    <n v="71"/>
    <s v="&lt;=0.1200"/>
    <x v="0"/>
  </r>
  <r>
    <x v="1"/>
    <x v="1"/>
    <s v="caprae"/>
    <s v="new"/>
    <x v="1"/>
    <s v="PF"/>
    <s v="R"/>
    <n v="67"/>
    <s v="&lt;=0.1200"/>
    <x v="0"/>
  </r>
  <r>
    <x v="1"/>
    <x v="1"/>
    <s v="simulans"/>
    <s v="new"/>
    <x v="1"/>
    <s v="PF"/>
    <s v="R"/>
    <n v="73"/>
    <s v="&lt;=0.1200"/>
    <x v="0"/>
  </r>
  <r>
    <x v="1"/>
    <x v="2"/>
    <s v="caprae"/>
    <s v="new"/>
    <x v="1"/>
    <s v="PF"/>
    <s v="R"/>
    <n v="74"/>
    <s v="&lt;=0.1200"/>
    <x v="0"/>
  </r>
  <r>
    <x v="1"/>
    <x v="2"/>
    <s v="xylosus"/>
    <s v="new"/>
    <x v="1"/>
    <s v="PF"/>
    <s v="L"/>
    <n v="75"/>
    <s v="&lt;=0.1200"/>
    <x v="0"/>
  </r>
  <r>
    <x v="1"/>
    <x v="2"/>
    <s v="ureilyticus"/>
    <s v="new"/>
    <x v="1"/>
    <s v="PF"/>
    <s v="R"/>
    <n v="76"/>
    <s v="&lt;=0.1200"/>
    <x v="2"/>
  </r>
  <r>
    <x v="1"/>
    <x v="1"/>
    <s v="hominis"/>
    <s v="new"/>
    <x v="1"/>
    <s v="PF"/>
    <s v="L"/>
    <n v="77"/>
    <n v="0.5"/>
    <x v="1"/>
  </r>
  <r>
    <x v="1"/>
    <x v="1"/>
    <s v="warneri"/>
    <s v="new"/>
    <x v="1"/>
    <s v="PF"/>
    <s v="R"/>
    <n v="78"/>
    <s v="&lt;=0.1200"/>
    <x v="0"/>
  </r>
  <r>
    <x v="1"/>
    <x v="0"/>
    <s v="Lugdenensis"/>
    <s v="Cure"/>
    <x v="3"/>
    <s v="DO"/>
    <s v="L"/>
    <n v="24"/>
    <s v="&lt;=0.1200"/>
    <x v="0"/>
  </r>
  <r>
    <x v="1"/>
    <x v="0"/>
    <s v="epidermidis"/>
    <s v="new"/>
    <x v="1"/>
    <s v="PF"/>
    <s v="L"/>
    <n v="79"/>
    <s v="&lt;=0.1200"/>
    <x v="0"/>
  </r>
  <r>
    <x v="1"/>
    <x v="0"/>
    <s v="caprae"/>
    <s v="new"/>
    <x v="1"/>
    <s v="PF"/>
    <s v="R"/>
    <n v="80.099999999999994"/>
    <s v="&lt;=0.1200"/>
    <x v="0"/>
  </r>
  <r>
    <x v="1"/>
    <x v="0"/>
    <s v="chromogenes"/>
    <s v="new"/>
    <x v="1"/>
    <s v="PF"/>
    <s v="R"/>
    <n v="80.2"/>
    <s v="&lt;=0.1200"/>
    <x v="0"/>
  </r>
  <r>
    <x v="1"/>
    <x v="0"/>
    <s v="epidermidis"/>
    <s v="Cure"/>
    <x v="3"/>
    <s v="DO"/>
    <s v="R"/>
    <n v="25"/>
    <s v="&lt;=0.1200"/>
    <x v="1"/>
  </r>
  <r>
    <x v="1"/>
    <x v="0"/>
    <s v="simulans"/>
    <s v="new"/>
    <x v="1"/>
    <s v="PF"/>
    <s v="R"/>
    <n v="50"/>
    <s v="&lt;=0.1200"/>
    <x v="1"/>
  </r>
  <r>
    <x v="1"/>
    <x v="0"/>
    <s v="chromogenes"/>
    <s v="new"/>
    <x v="1"/>
    <s v="PF"/>
    <s v="R"/>
    <n v="81"/>
    <s v="&lt;=0.1200"/>
    <x v="1"/>
  </r>
  <r>
    <x v="1"/>
    <x v="1"/>
    <s v="simulans"/>
    <s v="NC"/>
    <x v="2"/>
    <s v="DO"/>
    <s v="L"/>
    <n v="26"/>
    <s v="&lt;=0.1200"/>
    <x v="0"/>
  </r>
  <r>
    <x v="1"/>
    <x v="1"/>
    <s v="simulans"/>
    <s v="NC"/>
    <x v="2"/>
    <s v="DO"/>
    <s v="R"/>
    <n v="27"/>
    <s v="&lt;=0.1200"/>
    <x v="0"/>
  </r>
  <r>
    <x v="1"/>
    <x v="1"/>
    <s v="simulans"/>
    <s v="NC"/>
    <x v="0"/>
    <s v="PF"/>
    <s v="L"/>
    <n v="51"/>
    <s v="&lt;=0.1200"/>
    <x v="0"/>
  </r>
  <r>
    <x v="1"/>
    <x v="1"/>
    <s v="simulans"/>
    <s v="NC"/>
    <x v="0"/>
    <s v="PF"/>
    <s v="R"/>
    <n v="82"/>
    <s v="&lt;=0.1200"/>
    <x v="1"/>
  </r>
  <r>
    <x v="1"/>
    <x v="2"/>
    <s v="simulans"/>
    <s v="NC"/>
    <x v="3"/>
    <s v="DO"/>
    <s v="L"/>
    <n v="28"/>
    <s v="&lt;=0.1200"/>
    <x v="1"/>
  </r>
  <r>
    <x v="1"/>
    <x v="2"/>
    <s v="Lugdenensis"/>
    <s v="NC"/>
    <x v="2"/>
    <s v="DO"/>
    <s v="R"/>
    <n v="29"/>
    <s v="&lt;=0.1200"/>
    <x v="1"/>
  </r>
  <r>
    <x v="1"/>
    <x v="2"/>
    <s v="Lugdenensis"/>
    <s v="NC"/>
    <x v="1"/>
    <s v="PF"/>
    <s v="L"/>
    <n v="83"/>
    <s v="&lt;=0.1200"/>
    <x v="1"/>
  </r>
  <r>
    <x v="1"/>
    <x v="2"/>
    <s v="Lugdenensis"/>
    <s v="NC"/>
    <x v="0"/>
    <s v="PF"/>
    <s v="R"/>
    <n v="84"/>
    <s v="&lt;=0.1200"/>
    <x v="1"/>
  </r>
  <r>
    <x v="1"/>
    <x v="1"/>
    <s v="petrasi"/>
    <s v="new"/>
    <x v="1"/>
    <s v="PF"/>
    <s v="L"/>
    <n v="68"/>
    <s v="&lt;=0.1200"/>
    <x v="1"/>
  </r>
  <r>
    <x v="1"/>
    <x v="1"/>
    <s v="petrasi"/>
    <s v="new"/>
    <x v="1"/>
    <s v="PF"/>
    <s v="R"/>
    <n v="85"/>
    <s v="&lt;=0.1200"/>
    <x v="1"/>
  </r>
  <r>
    <x v="1"/>
    <x v="2"/>
    <s v="epidermidis"/>
    <s v="new"/>
    <x v="1"/>
    <s v="PF"/>
    <s v="R"/>
    <n v="69"/>
    <s v="&lt;=0.1200"/>
    <x v="0"/>
  </r>
  <r>
    <x v="1"/>
    <x v="2"/>
    <s v="caprae"/>
    <s v="new"/>
    <x v="1"/>
    <s v="PF"/>
    <s v="L"/>
    <n v="86.1"/>
    <s v="&lt;=0.1200"/>
    <x v="0"/>
  </r>
  <r>
    <x v="1"/>
    <x v="2"/>
    <s v="caprae"/>
    <s v="new"/>
    <x v="1"/>
    <s v="PF"/>
    <s v="L"/>
    <n v="86.2"/>
    <s v="&lt;=0.1200"/>
    <x v="0"/>
  </r>
  <r>
    <x v="1"/>
    <x v="2"/>
    <s v="simulans"/>
    <s v="new"/>
    <x v="1"/>
    <s v="PF"/>
    <s v="R"/>
    <n v="87"/>
    <s v="&lt;=0.1200"/>
    <x v="1"/>
  </r>
  <r>
    <x v="1"/>
    <x v="1"/>
    <s v="chromogenes"/>
    <s v="new"/>
    <x v="1"/>
    <s v="PF"/>
    <s v="R"/>
    <n v="70"/>
    <s v="&lt;=0.1200"/>
    <x v="1"/>
  </r>
  <r>
    <x v="1"/>
    <x v="0"/>
    <s v="auricularis"/>
    <s v="new"/>
    <x v="1"/>
    <s v="PF"/>
    <s v="R"/>
    <n v="89"/>
    <n v="1"/>
    <x v="1"/>
  </r>
  <r>
    <x v="1"/>
    <x v="2"/>
    <s v="Lugdenensis"/>
    <s v="NC"/>
    <x v="2"/>
    <s v="DO"/>
    <s v="L"/>
    <n v="31"/>
    <s v="&lt;=0.1200"/>
    <x v="0"/>
  </r>
  <r>
    <x v="1"/>
    <x v="2"/>
    <s v="simulans"/>
    <s v="NC"/>
    <x v="2"/>
    <s v="DO"/>
    <s v="R"/>
    <n v="32"/>
    <s v="&lt;=0.1200"/>
    <x v="0"/>
  </r>
  <r>
    <x v="1"/>
    <x v="2"/>
    <s v="chromogenes"/>
    <s v="new"/>
    <x v="1"/>
    <s v="PF"/>
    <s v="L"/>
    <n v="90.1"/>
    <s v="&lt;=0.1200"/>
    <x v="1"/>
  </r>
  <r>
    <x v="1"/>
    <x v="2"/>
    <s v="Lugdenensis"/>
    <s v="NC"/>
    <x v="0"/>
    <s v="PF"/>
    <s v="L"/>
    <n v="90.2"/>
    <s v="&lt;=0.1200"/>
    <x v="1"/>
  </r>
  <r>
    <x v="1"/>
    <x v="2"/>
    <s v="simulans"/>
    <s v="NC"/>
    <x v="0"/>
    <s v="PF"/>
    <s v="R"/>
    <n v="91"/>
    <s v="&lt;=0.1200"/>
    <x v="0"/>
  </r>
  <r>
    <x v="1"/>
    <x v="2"/>
    <s v="chromogenes"/>
    <s v="Cure"/>
    <x v="3"/>
    <s v="DO"/>
    <s v="L"/>
    <n v="33"/>
    <s v="&lt;=0.1200"/>
    <x v="1"/>
  </r>
  <r>
    <x v="1"/>
    <x v="2"/>
    <s v="epidermidis"/>
    <s v="new"/>
    <x v="1"/>
    <s v="PF"/>
    <s v="L"/>
    <n v="53"/>
    <s v="&lt;=0.1200"/>
    <x v="0"/>
  </r>
  <r>
    <x v="0"/>
    <x v="1"/>
    <s v="epidermidis"/>
    <s v="NC"/>
    <x v="2"/>
    <s v="DO"/>
    <s v="L"/>
    <n v="2"/>
    <s v="&lt;=0.1200"/>
    <x v="0"/>
  </r>
  <r>
    <x v="0"/>
    <x v="1"/>
    <s v="epidermidis"/>
    <s v="NC"/>
    <x v="0"/>
    <s v="PF"/>
    <s v="L"/>
    <n v="48"/>
    <n v="0.25"/>
    <x v="0"/>
  </r>
  <r>
    <x v="1"/>
    <x v="2"/>
    <s v="chromogenes"/>
    <s v="Cure"/>
    <x v="3"/>
    <s v="DO"/>
    <s v="R"/>
    <n v="34"/>
    <s v="&lt;=0.1200"/>
    <x v="0"/>
  </r>
  <r>
    <x v="1"/>
    <x v="2"/>
    <s v="epidermidis"/>
    <s v="new"/>
    <x v="1"/>
    <s v="PF"/>
    <s v="R"/>
    <n v="54"/>
    <s v="&lt;=0.1200"/>
    <x v="0"/>
  </r>
  <r>
    <x v="1"/>
    <x v="2"/>
    <s v="chromogenes"/>
    <s v="new"/>
    <x v="1"/>
    <s v="PF"/>
    <s v="R"/>
    <n v="92.1"/>
    <s v="&lt;=0.1200"/>
    <x v="0"/>
  </r>
  <r>
    <x v="1"/>
    <x v="2"/>
    <s v="petrasi"/>
    <s v="new"/>
    <x v="1"/>
    <s v="PF"/>
    <s v="R"/>
    <n v="93.2"/>
    <s v="&lt;=0.1200"/>
    <x v="0"/>
  </r>
  <r>
    <x v="0"/>
    <x v="0"/>
    <s v="epidermidis"/>
    <s v="NC"/>
    <x v="2"/>
    <s v="DO"/>
    <s v="L"/>
    <n v="3"/>
    <s v="&lt;=0.1200"/>
    <x v="0"/>
  </r>
  <r>
    <x v="0"/>
    <x v="0"/>
    <s v="epidermidis"/>
    <s v="NC"/>
    <x v="0"/>
    <s v="PF"/>
    <s v="L"/>
    <n v="49"/>
    <s v="&lt;=0.1200"/>
    <x v="0"/>
  </r>
  <r>
    <x v="0"/>
    <x v="2"/>
    <s v="epidermidis"/>
    <s v="new"/>
    <x v="1"/>
    <s v="PF"/>
    <s v="R"/>
    <n v="50"/>
    <s v="&lt;=0.1200"/>
    <x v="0"/>
  </r>
  <r>
    <x v="0"/>
    <x v="1"/>
    <s v="epidermidis"/>
    <s v="NC"/>
    <x v="2"/>
    <s v="DO"/>
    <s v="L"/>
    <n v="5"/>
    <s v="&lt;=0.1200"/>
    <x v="0"/>
  </r>
  <r>
    <x v="0"/>
    <x v="1"/>
    <s v="epidermidis"/>
    <s v="NC"/>
    <x v="0"/>
    <s v="PF"/>
    <s v="L"/>
    <n v="51"/>
    <s v="&lt;=0.1200"/>
    <x v="0"/>
  </r>
  <r>
    <x v="1"/>
    <x v="0"/>
    <s v="chromogenes"/>
    <s v="new"/>
    <x v="1"/>
    <s v="PF"/>
    <s v="L"/>
    <n v="94"/>
    <s v="&lt;=0.1200"/>
    <x v="1"/>
  </r>
  <r>
    <x v="1"/>
    <x v="1"/>
    <s v="epidermidis"/>
    <s v="Cure"/>
    <x v="2"/>
    <s v="DO"/>
    <s v="L"/>
    <n v="35"/>
    <s v="&lt;=0.1200"/>
    <x v="0"/>
  </r>
  <r>
    <x v="1"/>
    <x v="1"/>
    <s v="chromogenes"/>
    <s v="new"/>
    <x v="1"/>
    <s v="PF"/>
    <s v="L"/>
    <n v="95"/>
    <n v="0.5"/>
    <x v="1"/>
  </r>
  <r>
    <x v="1"/>
    <x v="1"/>
    <s v="epidermidis"/>
    <s v="new"/>
    <x v="0"/>
    <s v="PF"/>
    <s v="L"/>
    <n v="96"/>
    <n v="0.5"/>
    <x v="1"/>
  </r>
  <r>
    <x v="1"/>
    <x v="1"/>
    <s v="chromogenes"/>
    <s v="new"/>
    <x v="1"/>
    <s v="PF"/>
    <s v="L"/>
    <n v="97.1"/>
    <s v="&lt;=0.1200"/>
    <x v="1"/>
  </r>
  <r>
    <x v="1"/>
    <x v="1"/>
    <s v="chromogenes"/>
    <s v="new"/>
    <x v="1"/>
    <s v="PF"/>
    <s v="L"/>
    <n v="97.2"/>
    <s v="&lt;=0.1200"/>
    <x v="1"/>
  </r>
  <r>
    <x v="1"/>
    <x v="2"/>
    <s v="epidermidis"/>
    <s v="NC"/>
    <x v="2"/>
    <s v="DO"/>
    <s v="L"/>
    <n v="36"/>
    <s v="&lt;=0.1200"/>
    <x v="0"/>
  </r>
  <r>
    <x v="1"/>
    <x v="2"/>
    <s v="simulans"/>
    <s v="new"/>
    <x v="1"/>
    <s v="PF"/>
    <s v="R"/>
    <n v="98"/>
    <s v="&lt;=0.1200"/>
    <x v="1"/>
  </r>
  <r>
    <x v="1"/>
    <x v="2"/>
    <s v="epidermidis"/>
    <s v="NC"/>
    <x v="0"/>
    <s v="PF"/>
    <s v="L"/>
    <n v="55"/>
    <s v="&lt;=0.1200"/>
    <x v="0"/>
  </r>
  <r>
    <x v="0"/>
    <x v="1"/>
    <s v="Equorum"/>
    <s v="new"/>
    <x v="1"/>
    <s v="PF"/>
    <s v="L"/>
    <n v="52"/>
    <s v="&lt;=0.1200"/>
    <x v="0"/>
  </r>
  <r>
    <x v="1"/>
    <x v="0"/>
    <s v="epidermidis"/>
    <s v="Cure"/>
    <x v="3"/>
    <s v="DO"/>
    <s v="R"/>
    <n v="37"/>
    <s v="&lt;=0.1200"/>
    <x v="0"/>
  </r>
  <r>
    <x v="1"/>
    <x v="0"/>
    <s v="chromogenes"/>
    <s v="new"/>
    <x v="1"/>
    <s v="PF"/>
    <s v="R"/>
    <n v="99.1"/>
    <s v="&lt;=0.1200"/>
    <x v="0"/>
  </r>
  <r>
    <x v="1"/>
    <x v="0"/>
    <s v="chromogenes"/>
    <s v="new"/>
    <x v="1"/>
    <s v="PF"/>
    <s v="R"/>
    <n v="99.2"/>
    <s v="&lt;=0.1200"/>
    <x v="0"/>
  </r>
  <r>
    <x v="0"/>
    <x v="0"/>
    <s v="epidermidis"/>
    <s v="NC"/>
    <x v="2"/>
    <s v="DO"/>
    <s v="R"/>
    <n v="6"/>
    <s v="&lt;=0.1200"/>
    <x v="0"/>
  </r>
  <r>
    <x v="0"/>
    <x v="0"/>
    <s v="epidermidis"/>
    <s v="new"/>
    <x v="1"/>
    <s v="PF"/>
    <s v="L"/>
    <n v="53"/>
    <s v="&lt;=0.1200"/>
    <x v="0"/>
  </r>
  <r>
    <x v="0"/>
    <x v="0"/>
    <s v="epidermidis"/>
    <s v="NC"/>
    <x v="0"/>
    <s v="PF"/>
    <s v="R"/>
    <n v="54"/>
    <s v="&lt;=0.1200"/>
    <x v="0"/>
  </r>
  <r>
    <x v="0"/>
    <x v="2"/>
    <s v="epidermidis"/>
    <s v="NC"/>
    <x v="2"/>
    <s v="DO"/>
    <s v="R"/>
    <n v="7"/>
    <n v="0.25"/>
    <x v="0"/>
  </r>
  <r>
    <x v="0"/>
    <x v="2"/>
    <s v="epidermidis"/>
    <s v="NC"/>
    <x v="0"/>
    <s v="PF"/>
    <s v="R"/>
    <n v="55"/>
    <s v="&lt;=0.1200"/>
    <x v="0"/>
  </r>
  <r>
    <x v="0"/>
    <x v="1"/>
    <s v="Equorum"/>
    <s v="new"/>
    <x v="1"/>
    <s v="PF"/>
    <s v="L"/>
    <n v="56"/>
    <s v="&lt;=0.1200"/>
    <x v="0"/>
  </r>
  <r>
    <x v="0"/>
    <x v="1"/>
    <s v="Equorum"/>
    <s v="new"/>
    <x v="1"/>
    <s v="PF"/>
    <s v="R"/>
    <n v="57"/>
    <s v="&lt;=0.1200"/>
    <x v="0"/>
  </r>
  <r>
    <x v="0"/>
    <x v="1"/>
    <s v="Equorum"/>
    <s v="new"/>
    <x v="1"/>
    <s v="PF"/>
    <s v="L"/>
    <n v="58"/>
    <s v="&lt;=0.1200"/>
    <x v="1"/>
  </r>
  <r>
    <x v="0"/>
    <x v="1"/>
    <s v="Equorum"/>
    <s v="new"/>
    <x v="1"/>
    <s v="PF"/>
    <s v="R"/>
    <n v="59"/>
    <s v="&lt;=0.1200"/>
    <x v="0"/>
  </r>
  <r>
    <x v="0"/>
    <x v="2"/>
    <s v="epidermidis"/>
    <s v="NC"/>
    <x v="2"/>
    <s v="DO"/>
    <s v="L"/>
    <n v="8"/>
    <s v="&lt;=0.1200"/>
    <x v="0"/>
  </r>
  <r>
    <x v="0"/>
    <x v="2"/>
    <s v="epidermidis"/>
    <s v="NC"/>
    <x v="0"/>
    <s v="PF"/>
    <s v="L"/>
    <n v="60"/>
    <s v="&lt;=0.1200"/>
    <x v="0"/>
  </r>
  <r>
    <x v="0"/>
    <x v="0"/>
    <s v="Equorum"/>
    <s v="new"/>
    <x v="1"/>
    <s v="PF"/>
    <s v="R"/>
    <n v="61"/>
    <s v="&lt;=0.1200"/>
    <x v="0"/>
  </r>
  <r>
    <x v="0"/>
    <x v="0"/>
    <s v="epidermidis"/>
    <s v="NC"/>
    <x v="2"/>
    <s v="DO"/>
    <s v="R"/>
    <n v="9"/>
    <s v="&lt;=0.1200"/>
    <x v="0"/>
  </r>
  <r>
    <x v="0"/>
    <x v="0"/>
    <s v="epidermidis"/>
    <s v="NC"/>
    <x v="0"/>
    <s v="PF"/>
    <s v="R"/>
    <n v="62"/>
    <s v="&lt;=0.1200"/>
    <x v="0"/>
  </r>
  <r>
    <x v="0"/>
    <x v="1"/>
    <s v="Equorum"/>
    <s v="new"/>
    <x v="1"/>
    <s v="PF"/>
    <s v="L"/>
    <n v="63"/>
    <s v="&lt;=0.1200"/>
    <x v="1"/>
  </r>
  <r>
    <x v="0"/>
    <x v="0"/>
    <s v="Equorum"/>
    <s v="new"/>
    <x v="1"/>
    <s v="PF"/>
    <s v="R"/>
    <n v="64"/>
    <s v="&lt;=0.1200"/>
    <x v="1"/>
  </r>
  <r>
    <x v="0"/>
    <x v="2"/>
    <s v="epidermidis"/>
    <s v="NC"/>
    <x v="2"/>
    <s v="DO"/>
    <s v="L"/>
    <n v="10"/>
    <s v="&lt;=0.1200"/>
    <x v="0"/>
  </r>
  <r>
    <x v="0"/>
    <x v="2"/>
    <s v="epidermidis"/>
    <s v="NC"/>
    <x v="0"/>
    <s v="PF"/>
    <s v="L"/>
    <n v="65"/>
    <s v="&lt;=0.1200"/>
    <x v="0"/>
  </r>
  <r>
    <x v="0"/>
    <x v="2"/>
    <s v="epidermidis"/>
    <s v="Cure"/>
    <x v="3"/>
    <s v="DO"/>
    <s v="L"/>
    <n v="11"/>
    <n v="0.25"/>
    <x v="0"/>
  </r>
  <r>
    <x v="0"/>
    <x v="2"/>
    <s v="epidermidis"/>
    <s v="Cure"/>
    <x v="3"/>
    <s v="DO"/>
    <s v="R"/>
    <n v="12"/>
    <n v="0.25"/>
    <x v="1"/>
  </r>
  <r>
    <x v="0"/>
    <x v="1"/>
    <s v="Equorum"/>
    <s v="new"/>
    <x v="1"/>
    <s v="PF"/>
    <s v="R"/>
    <n v="66"/>
    <s v="&lt;=0.1200"/>
    <x v="0"/>
  </r>
  <r>
    <x v="0"/>
    <x v="2"/>
    <s v="epidermidis"/>
    <s v="NC"/>
    <x v="2"/>
    <s v="DO"/>
    <s v="R"/>
    <n v="13"/>
    <n v="0.25"/>
    <x v="0"/>
  </r>
  <r>
    <x v="0"/>
    <x v="2"/>
    <s v="epidermidis"/>
    <s v="NC"/>
    <x v="0"/>
    <s v="PF"/>
    <s v="R"/>
    <n v="67"/>
    <n v="0.25"/>
    <x v="0"/>
  </r>
  <r>
    <x v="0"/>
    <x v="1"/>
    <s v="epidermidis"/>
    <s v="NC"/>
    <x v="2"/>
    <s v="DO"/>
    <s v="R"/>
    <n v="14"/>
    <n v="0.25"/>
    <x v="0"/>
  </r>
  <r>
    <x v="0"/>
    <x v="1"/>
    <s v="epidermidis"/>
    <s v="NC"/>
    <x v="0"/>
    <s v="PF"/>
    <s v="R"/>
    <n v="68"/>
    <n v="0.25"/>
    <x v="0"/>
  </r>
  <r>
    <x v="0"/>
    <x v="1"/>
    <s v="epidermidis"/>
    <s v="NC"/>
    <x v="2"/>
    <s v="DO"/>
    <s v="R"/>
    <n v="15"/>
    <s v="&lt;=0.1200"/>
    <x v="0"/>
  </r>
  <r>
    <x v="0"/>
    <x v="1"/>
    <s v="epidermidis"/>
    <s v="NC"/>
    <x v="0"/>
    <s v="PF"/>
    <s v="R"/>
    <n v="69"/>
    <s v="&lt;=0.1200"/>
    <x v="0"/>
  </r>
  <r>
    <x v="0"/>
    <x v="0"/>
    <s v="Equorum"/>
    <s v="new"/>
    <x v="1"/>
    <s v="PF"/>
    <s v="L"/>
    <n v="70"/>
    <s v="&lt;=0.1200"/>
    <x v="1"/>
  </r>
  <r>
    <x v="0"/>
    <x v="2"/>
    <s v="epidermidis"/>
    <s v="NC"/>
    <x v="2"/>
    <s v="DO"/>
    <s v="L"/>
    <n v="16"/>
    <n v="0.25"/>
    <x v="0"/>
  </r>
  <r>
    <x v="0"/>
    <x v="2"/>
    <s v="epidermidis"/>
    <s v="NC"/>
    <x v="0"/>
    <s v="PF"/>
    <s v="L"/>
    <n v="71"/>
    <n v="0.25"/>
    <x v="0"/>
  </r>
  <r>
    <x v="0"/>
    <x v="1"/>
    <s v="caprae"/>
    <s v="NC"/>
    <x v="1"/>
    <s v="PF"/>
    <s v="L"/>
    <n v="72"/>
    <s v="&lt;=0.1200"/>
    <x v="0"/>
  </r>
  <r>
    <x v="0"/>
    <x v="1"/>
    <s v="simulans"/>
    <s v="NC"/>
    <x v="1"/>
    <s v="PF"/>
    <s v="R"/>
    <n v="73"/>
    <s v="&lt;=0.1200"/>
    <x v="0"/>
  </r>
  <r>
    <x v="0"/>
    <x v="1"/>
    <s v="epidermidis"/>
    <s v="NC"/>
    <x v="2"/>
    <s v="DO"/>
    <s v="L"/>
    <n v="17"/>
    <n v="0.25"/>
    <x v="0"/>
  </r>
  <r>
    <x v="0"/>
    <x v="1"/>
    <s v="epidermidis"/>
    <s v="NC"/>
    <x v="2"/>
    <s v="DO"/>
    <s v="R"/>
    <n v="18"/>
    <s v="&lt;=0.1200"/>
    <x v="0"/>
  </r>
  <r>
    <x v="0"/>
    <x v="1"/>
    <s v="epidermidis"/>
    <s v="NC"/>
    <x v="0"/>
    <s v="PF"/>
    <s v="L"/>
    <n v="74"/>
    <s v="&lt;=0.1200"/>
    <x v="0"/>
  </r>
  <r>
    <x v="0"/>
    <x v="1"/>
    <s v="epidermidis"/>
    <s v="NC"/>
    <x v="0"/>
    <s v="PF"/>
    <s v="R"/>
    <n v="75"/>
    <s v="&lt;=0.1200"/>
    <x v="0"/>
  </r>
  <r>
    <x v="0"/>
    <x v="2"/>
    <s v="epidermidis"/>
    <s v="NC"/>
    <x v="2"/>
    <s v="DO"/>
    <s v="L"/>
    <n v="19"/>
    <n v="0.5"/>
    <x v="0"/>
  </r>
  <r>
    <x v="0"/>
    <x v="2"/>
    <s v="epidermidis"/>
    <s v="NC"/>
    <x v="0"/>
    <s v="PF"/>
    <s v="L"/>
    <n v="76"/>
    <n v="0.25"/>
    <x v="0"/>
  </r>
  <r>
    <x v="0"/>
    <x v="1"/>
    <s v="Equorum"/>
    <s v="new"/>
    <x v="1"/>
    <s v="PF"/>
    <s v="R"/>
    <n v="77"/>
    <s v="&lt;=0.1200"/>
    <x v="0"/>
  </r>
  <r>
    <x v="0"/>
    <x v="0"/>
    <s v="Equorum"/>
    <s v="new"/>
    <x v="1"/>
    <s v="PF"/>
    <s v="R"/>
    <n v="78"/>
    <s v="&lt;=0.1200"/>
    <x v="2"/>
  </r>
  <r>
    <x v="0"/>
    <x v="2"/>
    <s v="epidermidis"/>
    <s v="new"/>
    <x v="1"/>
    <s v="PF"/>
    <s v="R"/>
    <n v="79"/>
    <n v="0.25"/>
    <x v="0"/>
  </r>
  <r>
    <x v="0"/>
    <x v="1"/>
    <s v="epidermidis"/>
    <s v="new"/>
    <x v="1"/>
    <s v="PF"/>
    <s v="L"/>
    <n v="80"/>
    <s v="&lt;=0.1200"/>
    <x v="1"/>
  </r>
  <r>
    <x v="0"/>
    <x v="2"/>
    <s v="epidermidis"/>
    <s v="NC"/>
    <x v="2"/>
    <s v="DO"/>
    <s v="L"/>
    <n v="21"/>
    <s v="&lt;=0.1200"/>
    <x v="0"/>
  </r>
  <r>
    <x v="0"/>
    <x v="2"/>
    <s v="epidermidis"/>
    <s v="new"/>
    <x v="1"/>
    <s v="PF"/>
    <s v="R"/>
    <n v="82"/>
    <s v="&lt;=0.1200"/>
    <x v="0"/>
  </r>
  <r>
    <x v="0"/>
    <x v="2"/>
    <s v="epidermidis"/>
    <s v="NC"/>
    <x v="0"/>
    <s v="PF"/>
    <s v="L"/>
    <n v="81"/>
    <s v="&lt;=0.1200"/>
    <x v="0"/>
  </r>
  <r>
    <x v="0"/>
    <x v="0"/>
    <s v="epidermidis"/>
    <s v="NC"/>
    <x v="2"/>
    <s v="DO"/>
    <s v="L"/>
    <n v="22"/>
    <s v="&lt;=0.1200"/>
    <x v="0"/>
  </r>
  <r>
    <x v="0"/>
    <x v="0"/>
    <s v="epidermidis"/>
    <s v="NC"/>
    <x v="0"/>
    <s v="PF"/>
    <s v="L"/>
    <n v="83"/>
    <s v="&lt;=0.1200"/>
    <x v="0"/>
  </r>
  <r>
    <x v="0"/>
    <x v="1"/>
    <s v="epidermidis"/>
    <s v="NC"/>
    <x v="2"/>
    <s v="DO"/>
    <s v="L"/>
    <n v="23"/>
    <n v="0.5"/>
    <x v="0"/>
  </r>
  <r>
    <x v="0"/>
    <x v="1"/>
    <s v="epidermidis"/>
    <s v="NC"/>
    <x v="0"/>
    <s v="PF"/>
    <s v="L"/>
    <n v="84"/>
    <n v="8"/>
    <x v="0"/>
  </r>
  <r>
    <x v="0"/>
    <x v="0"/>
    <s v="Equorum"/>
    <s v="new"/>
    <x v="1"/>
    <s v="PF"/>
    <s v="R"/>
    <n v="85"/>
    <s v="&lt;=0.1200"/>
    <x v="2"/>
  </r>
  <r>
    <x v="0"/>
    <x v="0"/>
    <s v="simulans"/>
    <s v="new"/>
    <x v="1"/>
    <s v="PF"/>
    <s v="L"/>
    <n v="86"/>
    <s v="&lt;=0.1200"/>
    <x v="0"/>
  </r>
  <r>
    <x v="0"/>
    <x v="1"/>
    <s v="epidermidis"/>
    <s v="NC"/>
    <x v="2"/>
    <s v="DO"/>
    <s v="L"/>
    <n v="24"/>
    <s v="&lt;=0.1200"/>
    <x v="0"/>
  </r>
  <r>
    <x v="0"/>
    <x v="1"/>
    <s v="epidermidis"/>
    <s v="NC"/>
    <x v="2"/>
    <s v="DO"/>
    <s v="R"/>
    <n v="25"/>
    <n v="0.5"/>
    <x v="1"/>
  </r>
  <r>
    <x v="0"/>
    <x v="1"/>
    <s v="epidermidis"/>
    <s v="NC"/>
    <x v="0"/>
    <s v="PF"/>
    <s v="L"/>
    <n v="87"/>
    <n v="0.25"/>
    <x v="0"/>
  </r>
  <r>
    <x v="0"/>
    <x v="1"/>
    <s v="epidermidis"/>
    <s v="NC"/>
    <x v="0"/>
    <s v="PF"/>
    <s v="R"/>
    <n v="88"/>
    <n v="0.25"/>
    <x v="0"/>
  </r>
  <r>
    <x v="0"/>
    <x v="0"/>
    <s v="epidermidis"/>
    <s v="NC"/>
    <x v="2"/>
    <s v="DO"/>
    <s v="L"/>
    <s v="26A"/>
    <n v="0.25"/>
    <x v="0"/>
  </r>
  <r>
    <x v="0"/>
    <x v="0"/>
    <s v="epidermidis"/>
    <s v="NC"/>
    <x v="2"/>
    <s v="DO"/>
    <s v="L"/>
    <s v="26B"/>
    <n v="0.25"/>
    <x v="0"/>
  </r>
  <r>
    <x v="0"/>
    <x v="0"/>
    <s v="epidermidis"/>
    <s v="NC"/>
    <x v="2"/>
    <s v="DO"/>
    <s v="R"/>
    <n v="27"/>
    <n v="0.25"/>
    <x v="0"/>
  </r>
  <r>
    <x v="0"/>
    <x v="0"/>
    <s v="epidermidis"/>
    <s v="NC"/>
    <x v="0"/>
    <s v="PF"/>
    <s v="L"/>
    <n v="89"/>
    <s v="&lt;=0.1200"/>
    <x v="0"/>
  </r>
  <r>
    <x v="0"/>
    <x v="0"/>
    <s v="epidermidis"/>
    <s v="NC"/>
    <x v="0"/>
    <s v="PF"/>
    <s v="R"/>
    <n v="90"/>
    <n v="0.5"/>
    <x v="0"/>
  </r>
  <r>
    <x v="0"/>
    <x v="2"/>
    <s v="chromogenes"/>
    <s v="NC"/>
    <x v="2"/>
    <s v="DO"/>
    <s v="R"/>
    <n v="28"/>
    <n v="0.25"/>
    <x v="0"/>
  </r>
  <r>
    <x v="0"/>
    <x v="2"/>
    <s v="chromogenes"/>
    <s v="NC"/>
    <x v="0"/>
    <s v="PF"/>
    <s v="R"/>
    <n v="91"/>
    <n v="0.25"/>
    <x v="0"/>
  </r>
  <r>
    <x v="0"/>
    <x v="1"/>
    <s v="Equorum"/>
    <s v="new"/>
    <x v="1"/>
    <s v="PF"/>
    <s v="L"/>
    <n v="92"/>
    <s v="&lt;=0.1200"/>
    <x v="0"/>
  </r>
  <r>
    <x v="0"/>
    <x v="2"/>
    <s v="epidermidis"/>
    <s v="NC"/>
    <x v="2"/>
    <s v="DO"/>
    <s v="R"/>
    <n v="29"/>
    <n v="0.25"/>
    <x v="0"/>
  </r>
  <r>
    <x v="0"/>
    <x v="2"/>
    <s v="epidermidis"/>
    <s v="NC"/>
    <x v="0"/>
    <s v="PF"/>
    <s v="R"/>
    <n v="93"/>
    <n v="0.25"/>
    <x v="0"/>
  </r>
  <r>
    <x v="0"/>
    <x v="2"/>
    <s v="Equorum"/>
    <s v="new"/>
    <x v="1"/>
    <s v="PF"/>
    <s v="L"/>
    <n v="94"/>
    <s v="&lt;=0.1200"/>
    <x v="0"/>
  </r>
  <r>
    <x v="0"/>
    <x v="2"/>
    <s v="Equorum"/>
    <s v="new"/>
    <x v="1"/>
    <s v="PF"/>
    <s v="R"/>
    <n v="95"/>
    <s v="&lt;=0.1200"/>
    <x v="0"/>
  </r>
  <r>
    <x v="0"/>
    <x v="0"/>
    <s v="chromogenes"/>
    <s v="NC"/>
    <x v="2"/>
    <s v="DO"/>
    <s v="R"/>
    <n v="30"/>
    <s v="&lt;=0.1200"/>
    <x v="0"/>
  </r>
  <r>
    <x v="0"/>
    <x v="0"/>
    <s v="chromogenes"/>
    <s v="new"/>
    <x v="1"/>
    <s v="PF"/>
    <s v="L"/>
    <n v="96"/>
    <s v="&lt;=0.1200"/>
    <x v="1"/>
  </r>
  <r>
    <x v="0"/>
    <x v="0"/>
    <s v="chromogenes"/>
    <s v="NC"/>
    <x v="0"/>
    <s v="PF"/>
    <s v="R"/>
    <n v="97"/>
    <s v="&lt;=0.1200"/>
    <x v="1"/>
  </r>
  <r>
    <x v="0"/>
    <x v="0"/>
    <s v="auricularis"/>
    <s v="new"/>
    <x v="1"/>
    <s v="PF"/>
    <s v="L"/>
    <n v="98"/>
    <s v="&lt;=0.1200"/>
    <x v="0"/>
  </r>
  <r>
    <x v="0"/>
    <x v="0"/>
    <s v="epidermidis"/>
    <s v="NC"/>
    <x v="2"/>
    <s v="DO"/>
    <s v="L"/>
    <n v="31"/>
    <n v="0.25"/>
    <x v="0"/>
  </r>
  <r>
    <x v="0"/>
    <x v="0"/>
    <s v="epidermidis"/>
    <s v="NC"/>
    <x v="2"/>
    <s v="DO"/>
    <s v="R"/>
    <n v="32"/>
    <s v="&lt;=0.1200"/>
    <x v="0"/>
  </r>
  <r>
    <x v="0"/>
    <x v="0"/>
    <s v="epidermidis"/>
    <s v="NC"/>
    <x v="0"/>
    <s v="PF"/>
    <s v="L"/>
    <n v="99"/>
    <n v="1"/>
    <x v="0"/>
  </r>
  <r>
    <x v="0"/>
    <x v="0"/>
    <s v="epidermidis"/>
    <s v="NC"/>
    <x v="0"/>
    <s v="PF"/>
    <s v="R"/>
    <n v="100"/>
    <n v="0.25"/>
    <x v="0"/>
  </r>
  <r>
    <x v="0"/>
    <x v="0"/>
    <s v="epidermidis"/>
    <s v="NC"/>
    <x v="2"/>
    <s v="DO"/>
    <s v="L"/>
    <n v="33"/>
    <s v="&lt;=0.1200"/>
    <x v="0"/>
  </r>
  <r>
    <x v="0"/>
    <x v="0"/>
    <s v="epidermidis"/>
    <s v="NC"/>
    <x v="0"/>
    <s v="PF"/>
    <s v="L"/>
    <n v="101"/>
    <s v="&lt;=0.1200"/>
    <x v="0"/>
  </r>
  <r>
    <x v="0"/>
    <x v="2"/>
    <s v="epidermidis"/>
    <s v="NC"/>
    <x v="2"/>
    <s v="DO"/>
    <s v="L"/>
    <n v="34"/>
    <n v="0.25"/>
    <x v="0"/>
  </r>
  <r>
    <x v="0"/>
    <x v="2"/>
    <s v="epidermidis"/>
    <s v="NC"/>
    <x v="2"/>
    <s v="DO"/>
    <s v="R"/>
    <n v="35"/>
    <n v="0.25"/>
    <x v="0"/>
  </r>
  <r>
    <x v="0"/>
    <x v="2"/>
    <s v="epidermidis"/>
    <s v="NC"/>
    <x v="0"/>
    <s v="PF"/>
    <s v="L"/>
    <n v="102"/>
    <s v="&lt;=0.1200"/>
    <x v="0"/>
  </r>
  <r>
    <x v="0"/>
    <x v="2"/>
    <s v="epidermidis"/>
    <s v="NC"/>
    <x v="0"/>
    <s v="PF"/>
    <s v="R"/>
    <n v="103"/>
    <s v="&lt;=0.1200"/>
    <x v="0"/>
  </r>
  <r>
    <x v="0"/>
    <x v="0"/>
    <s v="epidermidis"/>
    <s v="NC"/>
    <x v="2"/>
    <s v="DO"/>
    <s v="L"/>
    <n v="36"/>
    <s v="&lt;=0.1200"/>
    <x v="0"/>
  </r>
  <r>
    <x v="0"/>
    <x v="0"/>
    <s v="epidermidis"/>
    <s v="NC"/>
    <x v="0"/>
    <s v="PF"/>
    <s v="L"/>
    <n v="104"/>
    <n v="0.25"/>
    <x v="0"/>
  </r>
  <r>
    <x v="0"/>
    <x v="1"/>
    <s v="simulans"/>
    <s v="new"/>
    <x v="1"/>
    <s v="PF"/>
    <s v="L"/>
    <n v="105"/>
    <s v="&lt;=0.1200"/>
    <x v="0"/>
  </r>
  <r>
    <x v="0"/>
    <x v="1"/>
    <s v="Equorum"/>
    <s v="new"/>
    <x v="1"/>
    <s v="PF"/>
    <s v="R"/>
    <n v="106"/>
    <s v="&lt;=0.1200"/>
    <x v="0"/>
  </r>
  <r>
    <x v="0"/>
    <x v="1"/>
    <s v="epidermidis"/>
    <s v="NC"/>
    <x v="2"/>
    <s v="DO"/>
    <s v="L"/>
    <n v="37"/>
    <s v="&lt;=0.1200"/>
    <x v="0"/>
  </r>
  <r>
    <x v="0"/>
    <x v="1"/>
    <s v="epidermidis"/>
    <s v="NC"/>
    <x v="2"/>
    <s v="DO"/>
    <s v="R"/>
    <n v="38"/>
    <s v="&lt;=0.1200"/>
    <x v="0"/>
  </r>
  <r>
    <x v="0"/>
    <x v="1"/>
    <s v="epidermidis"/>
    <s v="NC"/>
    <x v="0"/>
    <s v="PF"/>
    <s v="L"/>
    <n v="107"/>
    <s v="&lt;=0.1200"/>
    <x v="0"/>
  </r>
  <r>
    <x v="0"/>
    <x v="1"/>
    <s v="epidermidis"/>
    <s v="NC"/>
    <x v="0"/>
    <s v="PF"/>
    <s v="R"/>
    <n v="108"/>
    <s v="&lt;=0.1200"/>
    <x v="0"/>
  </r>
  <r>
    <x v="0"/>
    <x v="2"/>
    <s v="hominis"/>
    <s v="new"/>
    <x v="1"/>
    <s v="PF"/>
    <s v="L"/>
    <n v="109"/>
    <s v="&lt;=0.1200"/>
    <x v="0"/>
  </r>
  <r>
    <x v="0"/>
    <x v="2"/>
    <s v="epidermidis"/>
    <s v="new"/>
    <x v="1"/>
    <s v="PF"/>
    <s v="R"/>
    <n v="110"/>
    <s v="&lt;=0.1200"/>
    <x v="0"/>
  </r>
  <r>
    <x v="0"/>
    <x v="2"/>
    <s v="Equorum"/>
    <s v="new"/>
    <x v="1"/>
    <s v="PF"/>
    <s v="R"/>
    <n v="111"/>
    <s v="&lt;=0.1200"/>
    <x v="1"/>
  </r>
  <r>
    <x v="0"/>
    <x v="2"/>
    <s v="Equorum"/>
    <s v="new"/>
    <x v="1"/>
    <s v="PF"/>
    <s v="R"/>
    <n v="112"/>
    <s v="&lt;=0.1200"/>
    <x v="1"/>
  </r>
  <r>
    <x v="0"/>
    <x v="1"/>
    <s v="Equorum"/>
    <s v="new"/>
    <x v="1"/>
    <s v="PF"/>
    <s v="L"/>
    <n v="113"/>
    <s v="&lt;=0.1200"/>
    <x v="0"/>
  </r>
  <r>
    <x v="0"/>
    <x v="0"/>
    <s v="Equorum"/>
    <s v="new"/>
    <x v="1"/>
    <s v="PF"/>
    <s v="R"/>
    <n v="114"/>
    <s v="&lt;=0.1200"/>
    <x v="0"/>
  </r>
  <r>
    <x v="0"/>
    <x v="0"/>
    <s v="Equorum"/>
    <s v="new"/>
    <x v="1"/>
    <s v="PF"/>
    <s v="L"/>
    <n v="115"/>
    <s v="&lt;=0.1200"/>
    <x v="0"/>
  </r>
  <r>
    <x v="0"/>
    <x v="0"/>
    <s v="Equorum"/>
    <s v="new"/>
    <x v="1"/>
    <s v="PF"/>
    <s v="R"/>
    <n v="116"/>
    <s v="&lt;=0.1200"/>
    <x v="0"/>
  </r>
  <r>
    <x v="0"/>
    <x v="2"/>
    <s v="epidermidis"/>
    <s v="NC"/>
    <x v="2"/>
    <s v="DO"/>
    <s v="L"/>
    <n v="41"/>
    <s v="&lt;=0.1200"/>
    <x v="0"/>
  </r>
  <r>
    <x v="0"/>
    <x v="2"/>
    <s v="epidermidis"/>
    <s v="NC"/>
    <x v="0"/>
    <s v="PF"/>
    <s v="L"/>
    <n v="118"/>
    <s v="&lt;=0.1200"/>
    <x v="0"/>
  </r>
  <r>
    <x v="0"/>
    <x v="1"/>
    <s v="Equorum"/>
    <s v="new"/>
    <x v="1"/>
    <s v="PF"/>
    <s v="L"/>
    <n v="119"/>
    <s v="&lt;=0.1200"/>
    <x v="0"/>
  </r>
  <r>
    <x v="0"/>
    <x v="1"/>
    <s v="Equorum"/>
    <s v="new"/>
    <x v="1"/>
    <s v="PF"/>
    <s v="R"/>
    <n v="120"/>
    <s v="&lt;=0.1200"/>
    <x v="0"/>
  </r>
  <r>
    <x v="0"/>
    <x v="0"/>
    <s v="Equorum"/>
    <s v="new"/>
    <x v="1"/>
    <s v="PF"/>
    <s v="L"/>
    <n v="121"/>
    <s v="&lt;=0.1200"/>
    <x v="0"/>
  </r>
  <r>
    <x v="0"/>
    <x v="0"/>
    <s v="Equorum"/>
    <s v="new"/>
    <x v="1"/>
    <s v="PF"/>
    <s v="R"/>
    <n v="122"/>
    <s v="&lt;=0.1200"/>
    <x v="0"/>
  </r>
  <r>
    <x v="0"/>
    <x v="1"/>
    <s v="simulans"/>
    <s v="new"/>
    <x v="1"/>
    <s v="PF"/>
    <s v="R"/>
    <n v="123"/>
    <s v="&lt;=0.1200"/>
    <x v="0"/>
  </r>
  <r>
    <x v="0"/>
    <x v="1"/>
    <s v="chromogenes"/>
    <s v="NC"/>
    <x v="2"/>
    <s v="DO"/>
    <s v="L"/>
    <n v="42"/>
    <s v="&lt;=0.1200"/>
    <x v="0"/>
  </r>
  <r>
    <x v="0"/>
    <x v="1"/>
    <s v="simulans"/>
    <s v="NC"/>
    <x v="2"/>
    <s v="DO"/>
    <s v="R"/>
    <n v="43"/>
    <s v="&lt;=0.1200"/>
    <x v="0"/>
  </r>
  <r>
    <x v="0"/>
    <x v="1"/>
    <s v="chromogenes"/>
    <s v="NC"/>
    <x v="0"/>
    <s v="PF"/>
    <s v="L"/>
    <n v="124"/>
    <s v="&lt;=0.1200"/>
    <x v="0"/>
  </r>
  <r>
    <x v="0"/>
    <x v="1"/>
    <s v="simulans"/>
    <s v="NC"/>
    <x v="0"/>
    <s v="PF"/>
    <s v="R"/>
    <n v="125"/>
    <s v="&lt;=0.1200"/>
    <x v="1"/>
  </r>
  <r>
    <x v="0"/>
    <x v="2"/>
    <s v="epidermidis"/>
    <s v="NC"/>
    <x v="2"/>
    <s v="DO"/>
    <s v="L"/>
    <n v="44"/>
    <s v="&lt;=0.1200"/>
    <x v="0"/>
  </r>
  <r>
    <x v="0"/>
    <x v="2"/>
    <s v="epidermidis"/>
    <s v="NC"/>
    <x v="0"/>
    <s v="PF"/>
    <s v="L"/>
    <n v="126"/>
    <s v="&lt;=0.1200"/>
    <x v="0"/>
  </r>
  <r>
    <x v="0"/>
    <x v="1"/>
    <s v="hominis"/>
    <s v="new"/>
    <x v="1"/>
    <s v="PF"/>
    <s v="R"/>
    <n v="127"/>
    <s v="&lt;=0.1200"/>
    <x v="0"/>
  </r>
  <r>
    <x v="0"/>
    <x v="0"/>
    <s v="Equorum"/>
    <s v="new"/>
    <x v="1"/>
    <s v="PF"/>
    <s v="L"/>
    <n v="128"/>
    <s v="&lt;=0.1200"/>
    <x v="0"/>
  </r>
  <r>
    <x v="0"/>
    <x v="0"/>
    <s v="epidermidis"/>
    <s v="NC"/>
    <x v="2"/>
    <s v="DO"/>
    <s v="L"/>
    <n v="45"/>
    <s v="&lt;=0.1200"/>
    <x v="0"/>
  </r>
  <r>
    <x v="0"/>
    <x v="0"/>
    <s v="epidermidis"/>
    <s v="NC"/>
    <x v="2"/>
    <s v="DO"/>
    <s v="R"/>
    <n v="46"/>
    <s v="&lt;=0.1200"/>
    <x v="0"/>
  </r>
  <r>
    <x v="0"/>
    <x v="0"/>
    <s v="epidermidis"/>
    <s v="NC"/>
    <x v="0"/>
    <s v="PF"/>
    <s v="L"/>
    <n v="129"/>
    <s v="&lt;=0.1200"/>
    <x v="0"/>
  </r>
  <r>
    <x v="0"/>
    <x v="0"/>
    <s v="epidermidis"/>
    <s v="NC"/>
    <x v="0"/>
    <s v="PF"/>
    <s v="R"/>
    <n v="130"/>
    <s v="&lt;=0.1200"/>
    <x v="0"/>
  </r>
  <r>
    <x v="2"/>
    <x v="1"/>
    <s v="Equorum"/>
    <s v="new"/>
    <x v="1"/>
    <s v="PF"/>
    <s v="L"/>
    <n v="2"/>
    <s v="&lt;=0.1200"/>
    <x v="0"/>
  </r>
  <r>
    <x v="2"/>
    <x v="1"/>
    <s v="caprae"/>
    <s v="new"/>
    <x v="1"/>
    <s v="PF"/>
    <s v="R"/>
    <n v="3"/>
    <s v="&lt;=0.1200"/>
    <x v="0"/>
  </r>
  <r>
    <x v="2"/>
    <x v="2"/>
    <s v="chromogenes"/>
    <s v="NC"/>
    <x v="2"/>
    <s v="DO"/>
    <s v="L"/>
    <n v="4"/>
    <n v="8"/>
    <x v="1"/>
  </r>
  <r>
    <x v="2"/>
    <x v="2"/>
    <s v="chromogenes"/>
    <s v="NC"/>
    <x v="0"/>
    <s v="PF"/>
    <s v="L"/>
    <n v="5"/>
    <n v="4"/>
    <x v="1"/>
  </r>
  <r>
    <x v="2"/>
    <x v="2"/>
    <s v="caprae"/>
    <s v="Cure"/>
    <x v="2"/>
    <s v="DO"/>
    <s v="R"/>
    <n v="8"/>
    <s v="&lt;=0.1200"/>
    <x v="0"/>
  </r>
  <r>
    <x v="2"/>
    <x v="2"/>
    <s v="caprae"/>
    <s v="new"/>
    <x v="1"/>
    <s v="PF"/>
    <s v="L"/>
    <n v="6"/>
    <n v="0.25"/>
    <x v="1"/>
  </r>
  <r>
    <x v="2"/>
    <x v="2"/>
    <s v="epidermidis"/>
    <s v="new"/>
    <x v="1"/>
    <s v="PF"/>
    <s v="L"/>
    <n v="7"/>
    <n v="0.25"/>
    <x v="1"/>
  </r>
  <r>
    <x v="2"/>
    <x v="2"/>
    <s v="epidermidis"/>
    <s v="new"/>
    <x v="0"/>
    <s v="PF"/>
    <s v="R"/>
    <n v="9"/>
    <s v="&lt;=0.1200"/>
    <x v="0"/>
  </r>
  <r>
    <x v="2"/>
    <x v="1"/>
    <s v="simulans"/>
    <s v="new"/>
    <x v="1"/>
    <s v="PF"/>
    <s v="R"/>
    <n v="10"/>
    <s v="&lt;=0.1200"/>
    <x v="0"/>
  </r>
  <r>
    <x v="2"/>
    <x v="0"/>
    <s v="chromogenes"/>
    <s v="NC"/>
    <x v="2"/>
    <s v="DO"/>
    <s v="R"/>
    <n v="11.1"/>
    <s v="&lt;=0.1200"/>
    <x v="0"/>
  </r>
  <r>
    <x v="2"/>
    <x v="0"/>
    <s v="chromogenes"/>
    <s v="NC"/>
    <x v="2"/>
    <s v="DO"/>
    <s v="R"/>
    <n v="11.2"/>
    <s v="&lt;=0.1200"/>
    <x v="0"/>
  </r>
  <r>
    <x v="2"/>
    <x v="0"/>
    <s v="chromogenes"/>
    <s v="NC"/>
    <x v="0"/>
    <s v="PF"/>
    <s v="R"/>
    <n v="12"/>
    <s v="&lt;=0.1200"/>
    <x v="0"/>
  </r>
  <r>
    <x v="2"/>
    <x v="0"/>
    <s v="Equorum"/>
    <s v="new"/>
    <x v="1"/>
    <s v="PF"/>
    <s v="L"/>
    <n v="56"/>
    <n v="0.5"/>
    <x v="3"/>
  </r>
  <r>
    <x v="2"/>
    <x v="0"/>
    <s v="epidermidis"/>
    <s v="new"/>
    <x v="1"/>
    <s v="PF"/>
    <s v="R"/>
    <n v="16.100000000000001"/>
    <n v="0.25"/>
    <x v="0"/>
  </r>
  <r>
    <x v="2"/>
    <x v="0"/>
    <s v="epidermidis"/>
    <s v="new"/>
    <x v="1"/>
    <s v="PF"/>
    <s v="R"/>
    <n v="16.2"/>
    <n v="0.25"/>
    <x v="0"/>
  </r>
  <r>
    <x v="2"/>
    <x v="2"/>
    <s v="epidermidis"/>
    <s v="NC"/>
    <x v="2"/>
    <s v="DO"/>
    <s v="L"/>
    <n v="1"/>
    <s v="&lt;=0.1200"/>
    <x v="0"/>
  </r>
  <r>
    <x v="2"/>
    <x v="2"/>
    <s v="epidermidis"/>
    <s v="NC"/>
    <x v="2"/>
    <s v="DO"/>
    <s v="R"/>
    <n v="17"/>
    <s v="&lt;=0.1200"/>
    <x v="0"/>
  </r>
  <r>
    <x v="2"/>
    <x v="2"/>
    <s v="epidermidis"/>
    <s v="NC"/>
    <x v="0"/>
    <s v="PF"/>
    <s v="L"/>
    <n v="38"/>
    <s v="&lt;=0.1200"/>
    <x v="0"/>
  </r>
  <r>
    <x v="2"/>
    <x v="2"/>
    <s v="epidermidis"/>
    <s v="NC"/>
    <x v="0"/>
    <s v="PF"/>
    <s v="R"/>
    <n v="18"/>
    <s v="&lt;=0.1200"/>
    <x v="0"/>
  </r>
  <r>
    <x v="2"/>
    <x v="2"/>
    <s v="chromogenes"/>
    <s v="Cure"/>
    <x v="3"/>
    <s v="DO"/>
    <s v="L"/>
    <n v="2"/>
    <s v="&lt;=0.1200"/>
    <x v="0"/>
  </r>
  <r>
    <x v="2"/>
    <x v="2"/>
    <s v="simulans"/>
    <s v="NC"/>
    <x v="2"/>
    <s v="DO"/>
    <s v="R"/>
    <n v="3"/>
    <s v="&lt;=0.1200"/>
    <x v="0"/>
  </r>
  <r>
    <x v="2"/>
    <x v="2"/>
    <s v="simulans"/>
    <s v="new"/>
    <x v="1"/>
    <s v="PF"/>
    <s v="L"/>
    <n v="19"/>
    <n v="1"/>
    <x v="1"/>
  </r>
  <r>
    <x v="2"/>
    <x v="2"/>
    <s v="simulans"/>
    <s v="new"/>
    <x v="1"/>
    <s v="PF"/>
    <s v="L"/>
    <n v="20"/>
    <n v="1"/>
    <x v="1"/>
  </r>
  <r>
    <x v="2"/>
    <x v="2"/>
    <s v="simulans"/>
    <s v="NC"/>
    <x v="0"/>
    <s v="PF"/>
    <s v="R"/>
    <n v="21"/>
    <s v="&lt;=0.1200"/>
    <x v="0"/>
  </r>
  <r>
    <x v="2"/>
    <x v="2"/>
    <s v="simulans"/>
    <s v="NC"/>
    <x v="0"/>
    <s v="PF"/>
    <s v="R"/>
    <n v="22"/>
    <s v="&lt;=0.1200"/>
    <x v="0"/>
  </r>
  <r>
    <x v="2"/>
    <x v="2"/>
    <s v="chromogenes"/>
    <s v="NC"/>
    <x v="2"/>
    <s v="DO"/>
    <s v="L"/>
    <n v="4"/>
    <n v="2"/>
    <x v="2"/>
  </r>
  <r>
    <x v="2"/>
    <x v="2"/>
    <s v="epidermidis"/>
    <s v="NC"/>
    <x v="2"/>
    <s v="DO"/>
    <s v="R"/>
    <n v="5"/>
    <s v="&lt;=0.1200"/>
    <x v="0"/>
  </r>
  <r>
    <x v="2"/>
    <x v="2"/>
    <s v="chromogenes"/>
    <s v="NC"/>
    <x v="0"/>
    <s v="PF"/>
    <s v="L"/>
    <n v="23"/>
    <n v="2"/>
    <x v="1"/>
  </r>
  <r>
    <x v="2"/>
    <x v="2"/>
    <s v="chromogenes"/>
    <s v="NC"/>
    <x v="0"/>
    <s v="PF"/>
    <s v="L"/>
    <n v="24"/>
    <n v="2"/>
    <x v="1"/>
  </r>
  <r>
    <x v="2"/>
    <x v="2"/>
    <s v="epidermidis"/>
    <s v="NC"/>
    <x v="0"/>
    <s v="PF"/>
    <s v="R"/>
    <n v="26"/>
    <s v="&lt;=0.1200"/>
    <x v="0"/>
  </r>
  <r>
    <x v="2"/>
    <x v="1"/>
    <s v="simulans"/>
    <s v="Cure"/>
    <x v="3"/>
    <s v="DO"/>
    <s v="R"/>
    <n v="6"/>
    <s v="&lt;=0.1200"/>
    <x v="0"/>
  </r>
  <r>
    <x v="2"/>
    <x v="1"/>
    <s v="chromogenes"/>
    <s v="new"/>
    <x v="1"/>
    <s v="PF"/>
    <s v="R"/>
    <n v="39"/>
    <n v="1"/>
    <x v="1"/>
  </r>
  <r>
    <x v="2"/>
    <x v="2"/>
    <s v="caprae"/>
    <s v="new"/>
    <x v="1"/>
    <s v="PF"/>
    <s v="L"/>
    <n v="27"/>
    <s v="&lt;=0.1200"/>
    <x v="0"/>
  </r>
  <r>
    <x v="2"/>
    <x v="2"/>
    <s v="simulans"/>
    <s v="Cure"/>
    <x v="3"/>
    <s v="DO"/>
    <s v="L"/>
    <n v="7"/>
    <s v="&lt;=0.1200"/>
    <x v="0"/>
  </r>
  <r>
    <x v="2"/>
    <x v="1"/>
    <s v="caprae"/>
    <s v="new"/>
    <x v="1"/>
    <s v="PF"/>
    <s v="L"/>
    <n v="57"/>
    <s v="&lt;=0.1200"/>
    <x v="0"/>
  </r>
  <r>
    <x v="2"/>
    <x v="0"/>
    <s v="caprae"/>
    <s v="new"/>
    <x v="1"/>
    <s v="PF"/>
    <s v="R"/>
    <n v="29"/>
    <s v="&lt;=0.1200"/>
    <x v="0"/>
  </r>
  <r>
    <x v="2"/>
    <x v="0"/>
    <s v="caprae"/>
    <s v="NC"/>
    <x v="3"/>
    <s v="DO"/>
    <s v="L"/>
    <n v="30.1"/>
    <s v="&lt;=0.1200"/>
    <x v="0"/>
  </r>
  <r>
    <x v="2"/>
    <x v="0"/>
    <s v="epidermidis"/>
    <s v="NC"/>
    <x v="1"/>
    <s v="PF"/>
    <s v="L"/>
    <n v="30.2"/>
    <s v="&lt;=0.1200"/>
    <x v="0"/>
  </r>
  <r>
    <x v="2"/>
    <x v="2"/>
    <s v="simulans"/>
    <s v="Cure"/>
    <x v="3"/>
    <s v="DO"/>
    <s v="L"/>
    <n v="8"/>
    <s v="&lt;=0.1200"/>
    <x v="0"/>
  </r>
  <r>
    <x v="2"/>
    <x v="2"/>
    <s v="simulans"/>
    <s v="Cure"/>
    <x v="3"/>
    <s v="DO"/>
    <s v="L"/>
    <n v="8"/>
    <s v="&lt;=0.1200"/>
    <x v="0"/>
  </r>
  <r>
    <x v="2"/>
    <x v="2"/>
    <s v="simulans"/>
    <s v="NC"/>
    <x v="2"/>
    <s v="DO"/>
    <s v="R"/>
    <n v="31"/>
    <s v="&lt;=0.1200"/>
    <x v="0"/>
  </r>
  <r>
    <x v="2"/>
    <x v="2"/>
    <s v="epidermidis"/>
    <s v="new"/>
    <x v="1"/>
    <s v="PF"/>
    <s v="L"/>
    <n v="40"/>
    <s v="&lt;=0.1200"/>
    <x v="0"/>
  </r>
  <r>
    <x v="2"/>
    <x v="2"/>
    <s v="simulans"/>
    <s v="NC"/>
    <x v="0"/>
    <s v="PF"/>
    <s v="R"/>
    <n v="32.1"/>
    <s v="&lt;=0.1200"/>
    <x v="0"/>
  </r>
  <r>
    <x v="2"/>
    <x v="2"/>
    <s v="simulans"/>
    <s v="NC"/>
    <x v="0"/>
    <s v="PF"/>
    <s v="R"/>
    <n v="32.200000000000003"/>
    <s v="&lt;=0.1200"/>
    <x v="0"/>
  </r>
  <r>
    <x v="2"/>
    <x v="2"/>
    <s v="caprae"/>
    <s v="Cure"/>
    <x v="3"/>
    <s v="DO"/>
    <s v="L"/>
    <n v="9"/>
    <n v="1"/>
    <x v="0"/>
  </r>
  <r>
    <x v="2"/>
    <x v="2"/>
    <s v="simulans"/>
    <s v="NC"/>
    <x v="1"/>
    <s v="PF"/>
    <s v="L"/>
    <n v="41"/>
    <s v="&lt;=0.1200"/>
    <x v="0"/>
  </r>
  <r>
    <x v="2"/>
    <x v="0"/>
    <s v="simulans"/>
    <s v="Cure"/>
    <x v="3"/>
    <s v="DO"/>
    <s v="R"/>
    <n v="72"/>
    <s v="&lt;=0.1200"/>
    <x v="0"/>
  </r>
  <r>
    <x v="2"/>
    <x v="0"/>
    <s v="Equorum"/>
    <s v="new"/>
    <x v="1"/>
    <s v="PF"/>
    <s v="R"/>
    <n v="73"/>
    <n v="0.5"/>
    <x v="2"/>
  </r>
  <r>
    <x v="2"/>
    <x v="2"/>
    <s v="caprae"/>
    <s v="NC"/>
    <x v="2"/>
    <s v="DO"/>
    <s v="L"/>
    <n v="33"/>
    <n v="0.5"/>
    <x v="0"/>
  </r>
  <r>
    <x v="2"/>
    <x v="2"/>
    <s v="caprae"/>
    <s v="NC"/>
    <x v="0"/>
    <s v="PF"/>
    <s v="L"/>
    <n v="34"/>
    <n v="0.5"/>
    <x v="0"/>
  </r>
  <r>
    <x v="2"/>
    <x v="2"/>
    <s v="epidermidis"/>
    <s v="Cure"/>
    <x v="3"/>
    <s v="DO"/>
    <s v="L"/>
    <n v="10"/>
    <s v="&lt;=0.1200"/>
    <x v="0"/>
  </r>
  <r>
    <x v="2"/>
    <x v="2"/>
    <s v="caprae"/>
    <s v="NC"/>
    <x v="2"/>
    <s v="DO"/>
    <s v="R"/>
    <n v="11"/>
    <s v="&lt;=0.1200"/>
    <x v="1"/>
  </r>
  <r>
    <x v="2"/>
    <x v="2"/>
    <s v="simulans"/>
    <s v="new"/>
    <x v="1"/>
    <s v="PF"/>
    <s v="L"/>
    <n v="42"/>
    <s v="&lt;=0.1200"/>
    <x v="0"/>
  </r>
  <r>
    <x v="2"/>
    <x v="2"/>
    <s v="caprae"/>
    <s v="NC"/>
    <x v="0"/>
    <s v="PF"/>
    <s v="R"/>
    <n v="35"/>
    <s v="&lt;=0.1200"/>
    <x v="4"/>
  </r>
  <r>
    <x v="2"/>
    <x v="2"/>
    <s v="simulans"/>
    <s v="Cure"/>
    <x v="3"/>
    <s v="DO"/>
    <s v="L"/>
    <n v="12"/>
    <s v="&lt;=0.1200"/>
    <x v="0"/>
  </r>
  <r>
    <x v="2"/>
    <x v="2"/>
    <s v="epidermidis"/>
    <s v="Cure"/>
    <x v="3"/>
    <s v="DO"/>
    <s v="R"/>
    <n v="13"/>
    <s v="&lt;=0.1200"/>
    <x v="0"/>
  </r>
  <r>
    <x v="2"/>
    <x v="2"/>
    <s v="caprae"/>
    <s v="NC"/>
    <x v="2"/>
    <s v="DO"/>
    <s v="R"/>
    <n v="13"/>
    <s v="&lt;=0.1200"/>
    <x v="0"/>
  </r>
  <r>
    <x v="2"/>
    <x v="2"/>
    <s v="caprae"/>
    <s v="new"/>
    <x v="1"/>
    <s v="PF"/>
    <s v="L"/>
    <n v="43"/>
    <n v="0.25"/>
    <x v="0"/>
  </r>
  <r>
    <x v="2"/>
    <x v="2"/>
    <s v="caprae"/>
    <s v="NC"/>
    <x v="0"/>
    <s v="PF"/>
    <s v="R"/>
    <n v="36"/>
    <s v="&lt;=0.1200"/>
    <x v="0"/>
  </r>
  <r>
    <x v="2"/>
    <x v="0"/>
    <s v="simulans"/>
    <s v="new"/>
    <x v="1"/>
    <s v="PF"/>
    <s v="L"/>
    <n v="58"/>
    <s v="&lt;=0.1200"/>
    <x v="0"/>
  </r>
  <r>
    <x v="2"/>
    <x v="2"/>
    <s v="epidermidis"/>
    <s v="Cure"/>
    <x v="3"/>
    <s v="DO"/>
    <s v="R"/>
    <n v="37.200000000000003"/>
    <s v="&lt;=0.1200"/>
    <x v="0"/>
  </r>
  <r>
    <x v="2"/>
    <x v="2"/>
    <s v="caprae"/>
    <s v="NC"/>
    <x v="2"/>
    <s v="DO"/>
    <s v="R"/>
    <n v="37.1"/>
    <s v="&lt;=0.1200"/>
    <x v="0"/>
  </r>
  <r>
    <x v="2"/>
    <x v="2"/>
    <s v="caprae"/>
    <s v="NC"/>
    <x v="0"/>
    <s v="PF"/>
    <s v="R"/>
    <n v="38"/>
    <s v="&lt;=0.1200"/>
    <x v="0"/>
  </r>
  <r>
    <x v="2"/>
    <x v="0"/>
    <s v="simulans"/>
    <s v="NC"/>
    <x v="2"/>
    <s v="DO"/>
    <s v="L"/>
    <n v="14"/>
    <s v="&lt;=0.1200"/>
    <x v="0"/>
  </r>
  <r>
    <x v="2"/>
    <x v="0"/>
    <s v="simulans"/>
    <s v="NC"/>
    <x v="0"/>
    <s v="PF"/>
    <s v="L"/>
    <n v="39"/>
    <s v="&lt;=0.1200"/>
    <x v="0"/>
  </r>
  <r>
    <x v="2"/>
    <x v="1"/>
    <s v="caprae"/>
    <s v="new"/>
    <x v="1"/>
    <s v="PF"/>
    <s v="L"/>
    <n v="59"/>
    <s v="&lt;=0.1200"/>
    <x v="0"/>
  </r>
  <r>
    <x v="2"/>
    <x v="0"/>
    <s v="caprae"/>
    <s v="new"/>
    <x v="1"/>
    <s v="PF"/>
    <s v="L"/>
    <n v="40"/>
    <s v="&lt;=0.1200"/>
    <x v="0"/>
  </r>
  <r>
    <x v="2"/>
    <x v="0"/>
    <s v="Equorum"/>
    <s v="new"/>
    <x v="1"/>
    <s v="PF"/>
    <s v="R"/>
    <n v="53"/>
    <s v="&lt;=0.1200"/>
    <x v="2"/>
  </r>
  <r>
    <x v="2"/>
    <x v="1"/>
    <s v="epidermidis"/>
    <s v="NC"/>
    <x v="2"/>
    <s v="DO"/>
    <s v="L"/>
    <n v="42"/>
    <s v="&lt;=0.1200"/>
    <x v="0"/>
  </r>
  <r>
    <x v="2"/>
    <x v="1"/>
    <s v="epidermidis"/>
    <s v="NC"/>
    <x v="0"/>
    <s v="PF"/>
    <s v="L"/>
    <n v="43"/>
    <s v="&lt;=0.1200"/>
    <x v="0"/>
  </r>
  <r>
    <x v="2"/>
    <x v="1"/>
    <s v="caprae"/>
    <s v="Cure"/>
    <x v="3"/>
    <s v="DO"/>
    <s v="L"/>
    <n v="15"/>
    <s v="&lt;=0.1200"/>
    <x v="0"/>
  </r>
  <r>
    <x v="2"/>
    <x v="1"/>
    <s v="epidermidis"/>
    <s v="new"/>
    <x v="1"/>
    <s v="PF"/>
    <s v="L"/>
    <n v="44"/>
    <s v="&lt;=0.1200"/>
    <x v="0"/>
  </r>
  <r>
    <x v="2"/>
    <x v="1"/>
    <s v="caprae"/>
    <s v="new"/>
    <x v="1"/>
    <s v="PF"/>
    <s v="R"/>
    <n v="44"/>
    <s v="&lt;=0.1200"/>
    <x v="0"/>
  </r>
  <r>
    <x v="2"/>
    <x v="1"/>
    <s v="simulans"/>
    <s v="new"/>
    <x v="1"/>
    <s v="PF"/>
    <s v="R"/>
    <n v="60"/>
    <s v="&lt;=0.1200"/>
    <x v="1"/>
  </r>
  <r>
    <x v="2"/>
    <x v="0"/>
    <s v="caprae"/>
    <s v="new"/>
    <x v="1"/>
    <s v="PF"/>
    <s v="L"/>
    <n v="61"/>
    <n v="2"/>
    <x v="0"/>
  </r>
  <r>
    <x v="2"/>
    <x v="2"/>
    <s v="epidermidis"/>
    <s v="NC"/>
    <x v="2"/>
    <s v="DO"/>
    <s v="L"/>
    <n v="16"/>
    <s v="&lt;=0.1200"/>
    <x v="0"/>
  </r>
  <r>
    <x v="2"/>
    <x v="2"/>
    <s v="epidermidis"/>
    <s v="new"/>
    <x v="1"/>
    <s v="PF"/>
    <s v="R"/>
    <n v="47"/>
    <s v="&lt;=0.1200"/>
    <x v="0"/>
  </r>
  <r>
    <x v="2"/>
    <x v="2"/>
    <s v="epidermidis"/>
    <s v="NC"/>
    <x v="0"/>
    <s v="PF"/>
    <s v="L"/>
    <n v="46"/>
    <s v="&lt;=0.1200"/>
    <x v="0"/>
  </r>
  <r>
    <x v="2"/>
    <x v="2"/>
    <s v="caprae"/>
    <s v="Cure"/>
    <x v="3"/>
    <s v="DO"/>
    <s v="L"/>
    <n v="17"/>
    <s v="&lt;=0.1200"/>
    <x v="0"/>
  </r>
  <r>
    <x v="2"/>
    <x v="2"/>
    <s v="simulans"/>
    <s v="new"/>
    <x v="1"/>
    <s v="PF"/>
    <s v="L"/>
    <n v="45"/>
    <s v="&lt;=0.1200"/>
    <x v="0"/>
  </r>
  <r>
    <x v="2"/>
    <x v="2"/>
    <s v="caprae"/>
    <s v="new"/>
    <x v="0"/>
    <s v="PF"/>
    <s v="R"/>
    <n v="48"/>
    <s v="&lt;=0.1200"/>
    <x v="0"/>
  </r>
  <r>
    <x v="2"/>
    <x v="2"/>
    <s v="caprae"/>
    <s v="NC"/>
    <x v="2"/>
    <s v="DO"/>
    <s v="R"/>
    <n v="18"/>
    <s v="&lt;=0.1200"/>
    <x v="0"/>
  </r>
  <r>
    <x v="2"/>
    <x v="2"/>
    <s v="caprae"/>
    <s v="NC"/>
    <x v="0"/>
    <s v="PF"/>
    <s v="R"/>
    <n v="49"/>
    <s v="&lt;=0.1200"/>
    <x v="0"/>
  </r>
  <r>
    <x v="2"/>
    <x v="2"/>
    <s v="caprae"/>
    <s v="NC"/>
    <x v="2"/>
    <s v="DO"/>
    <s v="L"/>
    <n v="50"/>
    <s v="&lt;=0.1200"/>
    <x v="0"/>
  </r>
  <r>
    <x v="2"/>
    <x v="2"/>
    <s v="caprae"/>
    <s v="new"/>
    <x v="1"/>
    <s v="PF"/>
    <s v="R"/>
    <n v="52.1"/>
    <s v="&lt;=0.1200"/>
    <x v="1"/>
  </r>
  <r>
    <x v="2"/>
    <x v="2"/>
    <s v="cohnii"/>
    <s v="new"/>
    <x v="1"/>
    <s v="PF"/>
    <s v="R"/>
    <n v="52.2"/>
    <s v="&lt;=0.1200"/>
    <x v="1"/>
  </r>
  <r>
    <x v="2"/>
    <x v="2"/>
    <s v="caprae"/>
    <s v="NC"/>
    <x v="0"/>
    <s v="PF"/>
    <s v="L"/>
    <n v="51"/>
    <s v="&lt;=0.1200"/>
    <x v="0"/>
  </r>
  <r>
    <x v="2"/>
    <x v="0"/>
    <s v="Hyicus"/>
    <s v="NC"/>
    <x v="2"/>
    <s v="DO"/>
    <s v="R"/>
    <n v="19"/>
    <s v="&lt;=0.1200"/>
    <x v="1"/>
  </r>
  <r>
    <x v="2"/>
    <x v="0"/>
    <s v="Hyicus"/>
    <s v="NC"/>
    <x v="0"/>
    <s v="PF"/>
    <s v="R"/>
    <n v="46"/>
    <s v="&lt;=0.1200"/>
    <x v="1"/>
  </r>
  <r>
    <x v="2"/>
    <x v="0"/>
    <s v="caprae"/>
    <s v="new"/>
    <x v="1"/>
    <s v="PF"/>
    <s v="L"/>
    <n v="62"/>
    <s v="&lt;=0.1200"/>
    <x v="0"/>
  </r>
  <r>
    <x v="2"/>
    <x v="1"/>
    <s v="Equorum"/>
    <s v="new"/>
    <x v="1"/>
    <s v="PF"/>
    <s v="R"/>
    <n v="54"/>
    <s v="&lt;=0.1200"/>
    <x v="2"/>
  </r>
  <r>
    <x v="2"/>
    <x v="2"/>
    <s v="caprae"/>
    <s v="Cure"/>
    <x v="3"/>
    <s v="DO"/>
    <s v="L"/>
    <n v="55.1"/>
    <n v="0.25"/>
    <x v="0"/>
  </r>
  <r>
    <x v="2"/>
    <x v="2"/>
    <s v="caprae"/>
    <s v="Cure"/>
    <x v="3"/>
    <s v="DO"/>
    <s v="L"/>
    <n v="55.2"/>
    <n v="0.25"/>
    <x v="0"/>
  </r>
  <r>
    <x v="2"/>
    <x v="2"/>
    <s v="epidermidis"/>
    <s v="new"/>
    <x v="1"/>
    <s v="PF"/>
    <s v="L"/>
    <n v="56"/>
    <s v="&lt;=0.1200"/>
    <x v="0"/>
  </r>
  <r>
    <x v="2"/>
    <x v="2"/>
    <s v="caprae"/>
    <s v="new"/>
    <x v="1"/>
    <s v="PF"/>
    <s v="R"/>
    <n v="63"/>
    <n v="0.25"/>
    <x v="0"/>
  </r>
  <r>
    <x v="2"/>
    <x v="1"/>
    <s v="epidermidis"/>
    <s v="new"/>
    <x v="1"/>
    <s v="PF"/>
    <s v="L"/>
    <n v="57"/>
    <s v="&lt;=0.1200"/>
    <x v="0"/>
  </r>
  <r>
    <x v="2"/>
    <x v="1"/>
    <s v="Equorum"/>
    <s v="new"/>
    <x v="1"/>
    <s v="PF"/>
    <s v="R"/>
    <n v="58"/>
    <s v="&lt;=0.1200"/>
    <x v="0"/>
  </r>
  <r>
    <x v="2"/>
    <x v="2"/>
    <s v="chromogenes"/>
    <s v="NC"/>
    <x v="2"/>
    <s v="DO"/>
    <s v="R"/>
    <n v="20"/>
    <s v="&lt;=0.1200"/>
    <x v="0"/>
  </r>
  <r>
    <x v="2"/>
    <x v="2"/>
    <s v="chromogenes"/>
    <s v="NC"/>
    <x v="0"/>
    <s v="PF"/>
    <s v="R"/>
    <n v="47"/>
    <s v="&lt;=0.1200"/>
    <x v="0"/>
  </r>
  <r>
    <x v="2"/>
    <x v="2"/>
    <s v="caprae"/>
    <s v="new"/>
    <x v="1"/>
    <s v="PF"/>
    <s v="L"/>
    <n v="60"/>
    <n v="0.5"/>
    <x v="2"/>
  </r>
  <r>
    <x v="2"/>
    <x v="2"/>
    <s v="caprae"/>
    <s v="NC"/>
    <x v="2"/>
    <s v="DO"/>
    <s v="L"/>
    <n v="21"/>
    <s v="&lt;=0.1200"/>
    <x v="0"/>
  </r>
  <r>
    <x v="2"/>
    <x v="2"/>
    <s v="caprae"/>
    <s v="NC"/>
    <x v="0"/>
    <s v="PF"/>
    <s v="L"/>
    <n v="48"/>
    <s v="&lt;=0.1200"/>
    <x v="0"/>
  </r>
  <r>
    <x v="3"/>
    <x v="3"/>
    <m/>
    <m/>
    <x v="4"/>
    <m/>
    <m/>
    <m/>
    <m/>
    <x v="5"/>
  </r>
  <r>
    <x v="3"/>
    <x v="3"/>
    <m/>
    <m/>
    <x v="4"/>
    <m/>
    <m/>
    <m/>
    <m/>
    <x v="5"/>
  </r>
</pivotCacheRecords>
</file>

<file path=xl/pivotCache/pivotCacheRecords3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9">
  <r>
    <x v="0"/>
    <x v="0"/>
    <x v="0"/>
    <s v="NC"/>
    <x v="0"/>
    <s v="PF"/>
    <s v="L"/>
    <n v="47"/>
    <x v="0"/>
  </r>
  <r>
    <x v="1"/>
    <x v="0"/>
    <x v="1"/>
    <s v="new"/>
    <x v="1"/>
    <s v="PF"/>
    <s v="L"/>
    <n v="64"/>
    <x v="1"/>
  </r>
  <r>
    <x v="1"/>
    <x v="1"/>
    <x v="2"/>
    <s v="new"/>
    <x v="1"/>
    <s v="PF"/>
    <s v="L"/>
    <n v="61.1"/>
    <x v="1"/>
  </r>
  <r>
    <x v="1"/>
    <x v="1"/>
    <x v="3"/>
    <s v="new"/>
    <x v="1"/>
    <s v="PF"/>
    <s v="L"/>
    <n v="61.2"/>
    <x v="1"/>
  </r>
  <r>
    <x v="1"/>
    <x v="1"/>
    <x v="4"/>
    <s v="new"/>
    <x v="1"/>
    <s v="PF"/>
    <s v="R"/>
    <n v="63"/>
    <x v="1"/>
  </r>
  <r>
    <x v="1"/>
    <x v="2"/>
    <x v="5"/>
    <s v="new"/>
    <x v="1"/>
    <s v="PF"/>
    <s v="L"/>
    <n v="64.099999999999994"/>
    <x v="2"/>
  </r>
  <r>
    <x v="1"/>
    <x v="2"/>
    <x v="3"/>
    <s v="new"/>
    <x v="1"/>
    <s v="PF"/>
    <s v="L"/>
    <n v="64.2"/>
    <x v="2"/>
  </r>
  <r>
    <x v="1"/>
    <x v="2"/>
    <x v="1"/>
    <s v="new"/>
    <x v="1"/>
    <s v="PF"/>
    <s v="L"/>
    <n v="65"/>
    <x v="1"/>
  </r>
  <r>
    <x v="1"/>
    <x v="0"/>
    <x v="1"/>
    <s v="new"/>
    <x v="1"/>
    <s v="PF"/>
    <s v="L"/>
    <n v="66"/>
    <x v="1"/>
  </r>
  <r>
    <x v="1"/>
    <x v="0"/>
    <x v="6"/>
    <s v="new"/>
    <x v="1"/>
    <s v="PF"/>
    <s v="L"/>
    <n v="66"/>
    <x v="1"/>
  </r>
  <r>
    <x v="1"/>
    <x v="0"/>
    <x v="2"/>
    <s v="new"/>
    <x v="1"/>
    <s v="PF"/>
    <s v="L"/>
    <n v="67"/>
    <x v="1"/>
  </r>
  <r>
    <x v="1"/>
    <x v="0"/>
    <x v="2"/>
    <s v="new"/>
    <x v="1"/>
    <s v="PF"/>
    <s v="R"/>
    <n v="68.099999999999994"/>
    <x v="1"/>
  </r>
  <r>
    <x v="1"/>
    <x v="0"/>
    <x v="3"/>
    <s v="new"/>
    <x v="1"/>
    <s v="PF"/>
    <s v="R"/>
    <n v="68.2"/>
    <x v="1"/>
  </r>
  <r>
    <x v="1"/>
    <x v="1"/>
    <x v="2"/>
    <s v="NC"/>
    <x v="2"/>
    <s v="DO"/>
    <s v="L"/>
    <n v="22"/>
    <x v="1"/>
  </r>
  <r>
    <x v="1"/>
    <x v="1"/>
    <x v="2"/>
    <s v="NC"/>
    <x v="0"/>
    <s v="PF"/>
    <s v="L"/>
    <n v="69"/>
    <x v="1"/>
  </r>
  <r>
    <x v="1"/>
    <x v="0"/>
    <x v="7"/>
    <s v="Cure"/>
    <x v="3"/>
    <s v="DO"/>
    <s v="L"/>
    <n v="23"/>
    <x v="1"/>
  </r>
  <r>
    <x v="1"/>
    <x v="0"/>
    <x v="6"/>
    <s v="new"/>
    <x v="1"/>
    <s v="PF"/>
    <s v="L"/>
    <n v="49"/>
    <x v="1"/>
  </r>
  <r>
    <x v="1"/>
    <x v="0"/>
    <x v="1"/>
    <s v="new"/>
    <x v="1"/>
    <s v="PF"/>
    <s v="R"/>
    <n v="71"/>
    <x v="1"/>
  </r>
  <r>
    <x v="1"/>
    <x v="1"/>
    <x v="2"/>
    <s v="new"/>
    <x v="1"/>
    <s v="PF"/>
    <s v="R"/>
    <n v="67"/>
    <x v="1"/>
  </r>
  <r>
    <x v="1"/>
    <x v="1"/>
    <x v="1"/>
    <s v="new"/>
    <x v="1"/>
    <s v="PF"/>
    <s v="R"/>
    <n v="73"/>
    <x v="1"/>
  </r>
  <r>
    <x v="1"/>
    <x v="2"/>
    <x v="2"/>
    <s v="new"/>
    <x v="1"/>
    <s v="PF"/>
    <s v="R"/>
    <n v="74"/>
    <x v="1"/>
  </r>
  <r>
    <x v="1"/>
    <x v="2"/>
    <x v="8"/>
    <s v="new"/>
    <x v="1"/>
    <s v="PF"/>
    <s v="L"/>
    <n v="75"/>
    <x v="1"/>
  </r>
  <r>
    <x v="1"/>
    <x v="2"/>
    <x v="9"/>
    <s v="new"/>
    <x v="1"/>
    <s v="PF"/>
    <s v="R"/>
    <n v="76"/>
    <x v="1"/>
  </r>
  <r>
    <x v="1"/>
    <x v="1"/>
    <x v="10"/>
    <s v="new"/>
    <x v="1"/>
    <s v="PF"/>
    <s v="L"/>
    <n v="77"/>
    <x v="2"/>
  </r>
  <r>
    <x v="1"/>
    <x v="1"/>
    <x v="11"/>
    <s v="new"/>
    <x v="1"/>
    <s v="PF"/>
    <s v="R"/>
    <n v="78"/>
    <x v="1"/>
  </r>
  <r>
    <x v="1"/>
    <x v="0"/>
    <x v="6"/>
    <s v="Cure"/>
    <x v="3"/>
    <s v="DO"/>
    <s v="L"/>
    <n v="24"/>
    <x v="1"/>
  </r>
  <r>
    <x v="1"/>
    <x v="0"/>
    <x v="0"/>
    <s v="new"/>
    <x v="1"/>
    <s v="PF"/>
    <s v="L"/>
    <n v="79"/>
    <x v="1"/>
  </r>
  <r>
    <x v="1"/>
    <x v="0"/>
    <x v="2"/>
    <s v="new"/>
    <x v="1"/>
    <s v="PF"/>
    <s v="R"/>
    <n v="80.099999999999994"/>
    <x v="1"/>
  </r>
  <r>
    <x v="1"/>
    <x v="0"/>
    <x v="5"/>
    <s v="new"/>
    <x v="1"/>
    <s v="PF"/>
    <s v="R"/>
    <n v="80.2"/>
    <x v="1"/>
  </r>
  <r>
    <x v="1"/>
    <x v="0"/>
    <x v="0"/>
    <s v="Cure"/>
    <x v="3"/>
    <s v="DO"/>
    <s v="R"/>
    <n v="25"/>
    <x v="1"/>
  </r>
  <r>
    <x v="1"/>
    <x v="0"/>
    <x v="1"/>
    <s v="new"/>
    <x v="1"/>
    <s v="PF"/>
    <s v="R"/>
    <n v="50"/>
    <x v="1"/>
  </r>
  <r>
    <x v="1"/>
    <x v="0"/>
    <x v="5"/>
    <s v="new"/>
    <x v="1"/>
    <s v="PF"/>
    <s v="R"/>
    <n v="81"/>
    <x v="1"/>
  </r>
  <r>
    <x v="1"/>
    <x v="1"/>
    <x v="1"/>
    <s v="NC"/>
    <x v="2"/>
    <s v="DO"/>
    <s v="L"/>
    <n v="26"/>
    <x v="1"/>
  </r>
  <r>
    <x v="1"/>
    <x v="1"/>
    <x v="1"/>
    <s v="NC"/>
    <x v="2"/>
    <s v="DO"/>
    <s v="R"/>
    <n v="27"/>
    <x v="1"/>
  </r>
  <r>
    <x v="1"/>
    <x v="1"/>
    <x v="1"/>
    <s v="NC"/>
    <x v="0"/>
    <s v="PF"/>
    <s v="L"/>
    <n v="51"/>
    <x v="1"/>
  </r>
  <r>
    <x v="1"/>
    <x v="1"/>
    <x v="1"/>
    <s v="NC"/>
    <x v="0"/>
    <s v="PF"/>
    <s v="R"/>
    <n v="82"/>
    <x v="1"/>
  </r>
  <r>
    <x v="1"/>
    <x v="2"/>
    <x v="1"/>
    <s v="NC"/>
    <x v="3"/>
    <s v="DO"/>
    <s v="L"/>
    <n v="28"/>
    <x v="1"/>
  </r>
  <r>
    <x v="1"/>
    <x v="2"/>
    <x v="6"/>
    <s v="NC"/>
    <x v="2"/>
    <s v="DO"/>
    <s v="R"/>
    <n v="29"/>
    <x v="1"/>
  </r>
  <r>
    <x v="1"/>
    <x v="2"/>
    <x v="6"/>
    <s v="NC"/>
    <x v="1"/>
    <s v="PF"/>
    <s v="L"/>
    <n v="83"/>
    <x v="1"/>
  </r>
  <r>
    <x v="1"/>
    <x v="2"/>
    <x v="6"/>
    <s v="NC"/>
    <x v="0"/>
    <s v="PF"/>
    <s v="R"/>
    <n v="84"/>
    <x v="1"/>
  </r>
  <r>
    <x v="1"/>
    <x v="1"/>
    <x v="12"/>
    <s v="new"/>
    <x v="1"/>
    <s v="PF"/>
    <s v="L"/>
    <n v="68"/>
    <x v="1"/>
  </r>
  <r>
    <x v="1"/>
    <x v="1"/>
    <x v="12"/>
    <s v="new"/>
    <x v="1"/>
    <s v="PF"/>
    <s v="R"/>
    <n v="85"/>
    <x v="1"/>
  </r>
  <r>
    <x v="1"/>
    <x v="2"/>
    <x v="0"/>
    <s v="new"/>
    <x v="1"/>
    <s v="PF"/>
    <s v="R"/>
    <n v="69"/>
    <x v="1"/>
  </r>
  <r>
    <x v="1"/>
    <x v="2"/>
    <x v="2"/>
    <s v="new"/>
    <x v="1"/>
    <s v="PF"/>
    <s v="L"/>
    <n v="86.1"/>
    <x v="1"/>
  </r>
  <r>
    <x v="1"/>
    <x v="2"/>
    <x v="2"/>
    <s v="new"/>
    <x v="1"/>
    <s v="PF"/>
    <s v="L"/>
    <n v="86.2"/>
    <x v="1"/>
  </r>
  <r>
    <x v="1"/>
    <x v="2"/>
    <x v="1"/>
    <s v="new"/>
    <x v="1"/>
    <s v="PF"/>
    <s v="R"/>
    <n v="87"/>
    <x v="1"/>
  </r>
  <r>
    <x v="1"/>
    <x v="1"/>
    <x v="5"/>
    <s v="new"/>
    <x v="1"/>
    <s v="PF"/>
    <s v="R"/>
    <n v="70"/>
    <x v="1"/>
  </r>
  <r>
    <x v="1"/>
    <x v="0"/>
    <x v="3"/>
    <s v="new"/>
    <x v="1"/>
    <s v="PF"/>
    <s v="R"/>
    <n v="89"/>
    <x v="3"/>
  </r>
  <r>
    <x v="1"/>
    <x v="2"/>
    <x v="6"/>
    <s v="NC"/>
    <x v="2"/>
    <s v="DO"/>
    <s v="L"/>
    <n v="31"/>
    <x v="1"/>
  </r>
  <r>
    <x v="1"/>
    <x v="2"/>
    <x v="1"/>
    <s v="NC"/>
    <x v="2"/>
    <s v="DO"/>
    <s v="R"/>
    <n v="32"/>
    <x v="1"/>
  </r>
  <r>
    <x v="1"/>
    <x v="2"/>
    <x v="5"/>
    <s v="new"/>
    <x v="1"/>
    <s v="PF"/>
    <s v="L"/>
    <n v="90.1"/>
    <x v="1"/>
  </r>
  <r>
    <x v="1"/>
    <x v="2"/>
    <x v="6"/>
    <s v="NC"/>
    <x v="0"/>
    <s v="PF"/>
    <s v="L"/>
    <n v="90.2"/>
    <x v="1"/>
  </r>
  <r>
    <x v="1"/>
    <x v="2"/>
    <x v="1"/>
    <s v="NC"/>
    <x v="0"/>
    <s v="PF"/>
    <s v="R"/>
    <n v="91"/>
    <x v="1"/>
  </r>
  <r>
    <x v="1"/>
    <x v="2"/>
    <x v="5"/>
    <s v="Cure"/>
    <x v="3"/>
    <s v="DO"/>
    <s v="L"/>
    <n v="33"/>
    <x v="1"/>
  </r>
  <r>
    <x v="1"/>
    <x v="2"/>
    <x v="0"/>
    <s v="new"/>
    <x v="1"/>
    <s v="PF"/>
    <s v="L"/>
    <n v="53"/>
    <x v="1"/>
  </r>
  <r>
    <x v="0"/>
    <x v="1"/>
    <x v="0"/>
    <s v="NC"/>
    <x v="2"/>
    <s v="DO"/>
    <s v="L"/>
    <n v="2"/>
    <x v="1"/>
  </r>
  <r>
    <x v="0"/>
    <x v="1"/>
    <x v="0"/>
    <s v="NC"/>
    <x v="0"/>
    <s v="PF"/>
    <s v="L"/>
    <n v="48"/>
    <x v="0"/>
  </r>
  <r>
    <x v="1"/>
    <x v="2"/>
    <x v="5"/>
    <s v="Cure"/>
    <x v="3"/>
    <s v="DO"/>
    <s v="R"/>
    <n v="34"/>
    <x v="1"/>
  </r>
  <r>
    <x v="1"/>
    <x v="2"/>
    <x v="0"/>
    <s v="new"/>
    <x v="1"/>
    <s v="PF"/>
    <s v="R"/>
    <n v="54"/>
    <x v="1"/>
  </r>
  <r>
    <x v="1"/>
    <x v="2"/>
    <x v="5"/>
    <s v="new"/>
    <x v="1"/>
    <s v="PF"/>
    <s v="R"/>
    <n v="92.1"/>
    <x v="1"/>
  </r>
  <r>
    <x v="1"/>
    <x v="2"/>
    <x v="12"/>
    <s v="new"/>
    <x v="1"/>
    <s v="PF"/>
    <s v="R"/>
    <n v="93.2"/>
    <x v="1"/>
  </r>
  <r>
    <x v="0"/>
    <x v="0"/>
    <x v="0"/>
    <s v="NC"/>
    <x v="2"/>
    <s v="DO"/>
    <s v="L"/>
    <n v="3"/>
    <x v="1"/>
  </r>
  <r>
    <x v="0"/>
    <x v="0"/>
    <x v="0"/>
    <s v="NC"/>
    <x v="0"/>
    <s v="PF"/>
    <s v="L"/>
    <n v="49"/>
    <x v="1"/>
  </r>
  <r>
    <x v="0"/>
    <x v="2"/>
    <x v="0"/>
    <s v="new"/>
    <x v="1"/>
    <s v="PF"/>
    <s v="R"/>
    <n v="50"/>
    <x v="1"/>
  </r>
  <r>
    <x v="0"/>
    <x v="1"/>
    <x v="0"/>
    <s v="NC"/>
    <x v="2"/>
    <s v="DO"/>
    <s v="L"/>
    <n v="5"/>
    <x v="1"/>
  </r>
  <r>
    <x v="0"/>
    <x v="1"/>
    <x v="0"/>
    <s v="NC"/>
    <x v="0"/>
    <s v="PF"/>
    <s v="L"/>
    <n v="51"/>
    <x v="1"/>
  </r>
  <r>
    <x v="1"/>
    <x v="0"/>
    <x v="5"/>
    <s v="new"/>
    <x v="1"/>
    <s v="PF"/>
    <s v="L"/>
    <n v="94"/>
    <x v="1"/>
  </r>
  <r>
    <x v="1"/>
    <x v="1"/>
    <x v="0"/>
    <s v="Cure"/>
    <x v="2"/>
    <s v="DO"/>
    <s v="L"/>
    <n v="35"/>
    <x v="1"/>
  </r>
  <r>
    <x v="1"/>
    <x v="1"/>
    <x v="5"/>
    <s v="new"/>
    <x v="1"/>
    <s v="PF"/>
    <s v="L"/>
    <n v="95"/>
    <x v="2"/>
  </r>
  <r>
    <x v="1"/>
    <x v="1"/>
    <x v="0"/>
    <s v="new"/>
    <x v="0"/>
    <s v="PF"/>
    <s v="L"/>
    <n v="96"/>
    <x v="2"/>
  </r>
  <r>
    <x v="1"/>
    <x v="1"/>
    <x v="5"/>
    <s v="new"/>
    <x v="1"/>
    <s v="PF"/>
    <s v="L"/>
    <n v="97.1"/>
    <x v="1"/>
  </r>
  <r>
    <x v="1"/>
    <x v="1"/>
    <x v="5"/>
    <s v="new"/>
    <x v="1"/>
    <s v="PF"/>
    <s v="L"/>
    <n v="97.2"/>
    <x v="1"/>
  </r>
  <r>
    <x v="1"/>
    <x v="2"/>
    <x v="0"/>
    <s v="NC"/>
    <x v="2"/>
    <s v="DO"/>
    <s v="L"/>
    <n v="36"/>
    <x v="1"/>
  </r>
  <r>
    <x v="1"/>
    <x v="2"/>
    <x v="1"/>
    <s v="new"/>
    <x v="1"/>
    <s v="PF"/>
    <s v="R"/>
    <n v="98"/>
    <x v="1"/>
  </r>
  <r>
    <x v="1"/>
    <x v="2"/>
    <x v="0"/>
    <s v="NC"/>
    <x v="0"/>
    <s v="PF"/>
    <s v="L"/>
    <n v="55"/>
    <x v="1"/>
  </r>
  <r>
    <x v="0"/>
    <x v="1"/>
    <x v="7"/>
    <s v="new"/>
    <x v="1"/>
    <s v="PF"/>
    <s v="L"/>
    <n v="52"/>
    <x v="1"/>
  </r>
  <r>
    <x v="1"/>
    <x v="0"/>
    <x v="0"/>
    <s v="Cure"/>
    <x v="3"/>
    <s v="DO"/>
    <s v="R"/>
    <n v="37"/>
    <x v="1"/>
  </r>
  <r>
    <x v="1"/>
    <x v="0"/>
    <x v="5"/>
    <s v="new"/>
    <x v="1"/>
    <s v="PF"/>
    <s v="R"/>
    <n v="99.1"/>
    <x v="1"/>
  </r>
  <r>
    <x v="1"/>
    <x v="0"/>
    <x v="5"/>
    <s v="new"/>
    <x v="1"/>
    <s v="PF"/>
    <s v="R"/>
    <n v="99.2"/>
    <x v="1"/>
  </r>
  <r>
    <x v="0"/>
    <x v="0"/>
    <x v="0"/>
    <s v="NC"/>
    <x v="2"/>
    <s v="DO"/>
    <s v="R"/>
    <n v="6"/>
    <x v="1"/>
  </r>
  <r>
    <x v="0"/>
    <x v="0"/>
    <x v="0"/>
    <s v="new"/>
    <x v="1"/>
    <s v="PF"/>
    <s v="L"/>
    <n v="53"/>
    <x v="1"/>
  </r>
  <r>
    <x v="0"/>
    <x v="0"/>
    <x v="0"/>
    <s v="NC"/>
    <x v="0"/>
    <s v="PF"/>
    <s v="R"/>
    <n v="54"/>
    <x v="1"/>
  </r>
  <r>
    <x v="0"/>
    <x v="2"/>
    <x v="0"/>
    <s v="NC"/>
    <x v="2"/>
    <s v="DO"/>
    <s v="R"/>
    <n v="7"/>
    <x v="0"/>
  </r>
  <r>
    <x v="0"/>
    <x v="2"/>
    <x v="0"/>
    <s v="NC"/>
    <x v="0"/>
    <s v="PF"/>
    <s v="R"/>
    <n v="55"/>
    <x v="1"/>
  </r>
  <r>
    <x v="0"/>
    <x v="1"/>
    <x v="7"/>
    <s v="new"/>
    <x v="1"/>
    <s v="PF"/>
    <s v="L"/>
    <n v="56"/>
    <x v="1"/>
  </r>
  <r>
    <x v="0"/>
    <x v="1"/>
    <x v="7"/>
    <s v="new"/>
    <x v="1"/>
    <s v="PF"/>
    <s v="R"/>
    <n v="57"/>
    <x v="1"/>
  </r>
  <r>
    <x v="0"/>
    <x v="1"/>
    <x v="7"/>
    <s v="new"/>
    <x v="1"/>
    <s v="PF"/>
    <s v="L"/>
    <n v="58"/>
    <x v="1"/>
  </r>
  <r>
    <x v="0"/>
    <x v="1"/>
    <x v="7"/>
    <s v="new"/>
    <x v="1"/>
    <s v="PF"/>
    <s v="R"/>
    <n v="59"/>
    <x v="1"/>
  </r>
  <r>
    <x v="0"/>
    <x v="2"/>
    <x v="0"/>
    <s v="NC"/>
    <x v="2"/>
    <s v="DO"/>
    <s v="L"/>
    <n v="8"/>
    <x v="1"/>
  </r>
  <r>
    <x v="0"/>
    <x v="2"/>
    <x v="0"/>
    <s v="NC"/>
    <x v="0"/>
    <s v="PF"/>
    <s v="L"/>
    <n v="60"/>
    <x v="1"/>
  </r>
  <r>
    <x v="0"/>
    <x v="0"/>
    <x v="7"/>
    <s v="new"/>
    <x v="1"/>
    <s v="PF"/>
    <s v="R"/>
    <n v="61"/>
    <x v="1"/>
  </r>
  <r>
    <x v="0"/>
    <x v="0"/>
    <x v="0"/>
    <s v="NC"/>
    <x v="2"/>
    <s v="DO"/>
    <s v="R"/>
    <n v="9"/>
    <x v="1"/>
  </r>
  <r>
    <x v="0"/>
    <x v="0"/>
    <x v="0"/>
    <s v="NC"/>
    <x v="0"/>
    <s v="PF"/>
    <s v="R"/>
    <n v="62"/>
    <x v="1"/>
  </r>
  <r>
    <x v="0"/>
    <x v="1"/>
    <x v="7"/>
    <s v="new"/>
    <x v="1"/>
    <s v="PF"/>
    <s v="L"/>
    <n v="63"/>
    <x v="1"/>
  </r>
  <r>
    <x v="0"/>
    <x v="0"/>
    <x v="7"/>
    <s v="new"/>
    <x v="1"/>
    <s v="PF"/>
    <s v="R"/>
    <n v="64"/>
    <x v="1"/>
  </r>
  <r>
    <x v="0"/>
    <x v="2"/>
    <x v="0"/>
    <s v="NC"/>
    <x v="2"/>
    <s v="DO"/>
    <s v="L"/>
    <n v="10"/>
    <x v="1"/>
  </r>
  <r>
    <x v="0"/>
    <x v="2"/>
    <x v="0"/>
    <s v="NC"/>
    <x v="0"/>
    <s v="PF"/>
    <s v="L"/>
    <n v="65"/>
    <x v="1"/>
  </r>
  <r>
    <x v="0"/>
    <x v="2"/>
    <x v="0"/>
    <s v="Cure"/>
    <x v="3"/>
    <s v="DO"/>
    <s v="L"/>
    <n v="11"/>
    <x v="0"/>
  </r>
  <r>
    <x v="0"/>
    <x v="2"/>
    <x v="0"/>
    <s v="Cure"/>
    <x v="3"/>
    <s v="DO"/>
    <s v="R"/>
    <n v="12"/>
    <x v="0"/>
  </r>
  <r>
    <x v="0"/>
    <x v="1"/>
    <x v="7"/>
    <s v="new"/>
    <x v="1"/>
    <s v="PF"/>
    <s v="R"/>
    <n v="66"/>
    <x v="1"/>
  </r>
  <r>
    <x v="0"/>
    <x v="2"/>
    <x v="0"/>
    <s v="NC"/>
    <x v="2"/>
    <s v="DO"/>
    <s v="R"/>
    <n v="13"/>
    <x v="0"/>
  </r>
  <r>
    <x v="0"/>
    <x v="2"/>
    <x v="0"/>
    <s v="NC"/>
    <x v="0"/>
    <s v="PF"/>
    <s v="R"/>
    <n v="67"/>
    <x v="0"/>
  </r>
  <r>
    <x v="0"/>
    <x v="1"/>
    <x v="0"/>
    <s v="NC"/>
    <x v="2"/>
    <s v="DO"/>
    <s v="R"/>
    <n v="14"/>
    <x v="0"/>
  </r>
  <r>
    <x v="0"/>
    <x v="1"/>
    <x v="0"/>
    <s v="NC"/>
    <x v="0"/>
    <s v="PF"/>
    <s v="R"/>
    <n v="68"/>
    <x v="0"/>
  </r>
  <r>
    <x v="0"/>
    <x v="1"/>
    <x v="0"/>
    <s v="NC"/>
    <x v="2"/>
    <s v="DO"/>
    <s v="R"/>
    <n v="15"/>
    <x v="1"/>
  </r>
  <r>
    <x v="0"/>
    <x v="1"/>
    <x v="0"/>
    <s v="NC"/>
    <x v="0"/>
    <s v="PF"/>
    <s v="R"/>
    <n v="69"/>
    <x v="1"/>
  </r>
  <r>
    <x v="0"/>
    <x v="0"/>
    <x v="7"/>
    <s v="new"/>
    <x v="1"/>
    <s v="PF"/>
    <s v="L"/>
    <n v="70"/>
    <x v="1"/>
  </r>
  <r>
    <x v="0"/>
    <x v="2"/>
    <x v="0"/>
    <s v="NC"/>
    <x v="2"/>
    <s v="DO"/>
    <s v="L"/>
    <n v="16"/>
    <x v="0"/>
  </r>
  <r>
    <x v="0"/>
    <x v="2"/>
    <x v="0"/>
    <s v="NC"/>
    <x v="0"/>
    <s v="PF"/>
    <s v="L"/>
    <n v="71"/>
    <x v="0"/>
  </r>
  <r>
    <x v="0"/>
    <x v="1"/>
    <x v="2"/>
    <s v="NC"/>
    <x v="1"/>
    <s v="PF"/>
    <s v="L"/>
    <n v="72"/>
    <x v="1"/>
  </r>
  <r>
    <x v="0"/>
    <x v="1"/>
    <x v="1"/>
    <s v="NC"/>
    <x v="1"/>
    <s v="PF"/>
    <s v="R"/>
    <n v="73"/>
    <x v="1"/>
  </r>
  <r>
    <x v="0"/>
    <x v="1"/>
    <x v="0"/>
    <s v="NC"/>
    <x v="2"/>
    <s v="DO"/>
    <s v="L"/>
    <n v="17"/>
    <x v="0"/>
  </r>
  <r>
    <x v="0"/>
    <x v="1"/>
    <x v="0"/>
    <s v="NC"/>
    <x v="2"/>
    <s v="DO"/>
    <s v="R"/>
    <n v="18"/>
    <x v="1"/>
  </r>
  <r>
    <x v="0"/>
    <x v="1"/>
    <x v="0"/>
    <s v="NC"/>
    <x v="0"/>
    <s v="PF"/>
    <s v="L"/>
    <n v="74"/>
    <x v="1"/>
  </r>
  <r>
    <x v="0"/>
    <x v="1"/>
    <x v="0"/>
    <s v="NC"/>
    <x v="0"/>
    <s v="PF"/>
    <s v="R"/>
    <n v="75"/>
    <x v="1"/>
  </r>
  <r>
    <x v="0"/>
    <x v="2"/>
    <x v="0"/>
    <s v="NC"/>
    <x v="2"/>
    <s v="DO"/>
    <s v="L"/>
    <n v="19"/>
    <x v="2"/>
  </r>
  <r>
    <x v="0"/>
    <x v="2"/>
    <x v="0"/>
    <s v="NC"/>
    <x v="0"/>
    <s v="PF"/>
    <s v="L"/>
    <n v="76"/>
    <x v="0"/>
  </r>
  <r>
    <x v="0"/>
    <x v="1"/>
    <x v="7"/>
    <s v="new"/>
    <x v="1"/>
    <s v="PF"/>
    <s v="R"/>
    <n v="77"/>
    <x v="1"/>
  </r>
  <r>
    <x v="0"/>
    <x v="0"/>
    <x v="7"/>
    <s v="new"/>
    <x v="1"/>
    <s v="PF"/>
    <s v="R"/>
    <n v="78"/>
    <x v="1"/>
  </r>
  <r>
    <x v="0"/>
    <x v="2"/>
    <x v="0"/>
    <s v="new"/>
    <x v="1"/>
    <s v="PF"/>
    <s v="R"/>
    <n v="79"/>
    <x v="0"/>
  </r>
  <r>
    <x v="0"/>
    <x v="1"/>
    <x v="0"/>
    <s v="new"/>
    <x v="1"/>
    <s v="PF"/>
    <s v="L"/>
    <n v="80"/>
    <x v="1"/>
  </r>
  <r>
    <x v="0"/>
    <x v="2"/>
    <x v="0"/>
    <s v="NC"/>
    <x v="2"/>
    <s v="DO"/>
    <s v="L"/>
    <n v="21"/>
    <x v="1"/>
  </r>
  <r>
    <x v="0"/>
    <x v="2"/>
    <x v="0"/>
    <s v="new"/>
    <x v="1"/>
    <s v="PF"/>
    <s v="R"/>
    <n v="82"/>
    <x v="1"/>
  </r>
  <r>
    <x v="0"/>
    <x v="2"/>
    <x v="0"/>
    <s v="NC"/>
    <x v="0"/>
    <s v="PF"/>
    <s v="L"/>
    <n v="81"/>
    <x v="1"/>
  </r>
  <r>
    <x v="0"/>
    <x v="0"/>
    <x v="0"/>
    <s v="NC"/>
    <x v="2"/>
    <s v="DO"/>
    <s v="L"/>
    <n v="22"/>
    <x v="1"/>
  </r>
  <r>
    <x v="0"/>
    <x v="0"/>
    <x v="0"/>
    <s v="NC"/>
    <x v="0"/>
    <s v="PF"/>
    <s v="L"/>
    <n v="83"/>
    <x v="1"/>
  </r>
  <r>
    <x v="0"/>
    <x v="1"/>
    <x v="0"/>
    <s v="NC"/>
    <x v="2"/>
    <s v="DO"/>
    <s v="L"/>
    <n v="23"/>
    <x v="2"/>
  </r>
  <r>
    <x v="0"/>
    <x v="1"/>
    <x v="0"/>
    <s v="NC"/>
    <x v="0"/>
    <s v="PF"/>
    <s v="L"/>
    <n v="84"/>
    <x v="4"/>
  </r>
  <r>
    <x v="0"/>
    <x v="0"/>
    <x v="7"/>
    <s v="new"/>
    <x v="1"/>
    <s v="PF"/>
    <s v="R"/>
    <n v="85"/>
    <x v="1"/>
  </r>
  <r>
    <x v="0"/>
    <x v="0"/>
    <x v="1"/>
    <s v="new"/>
    <x v="1"/>
    <s v="PF"/>
    <s v="L"/>
    <n v="86"/>
    <x v="1"/>
  </r>
  <r>
    <x v="0"/>
    <x v="1"/>
    <x v="0"/>
    <s v="NC"/>
    <x v="2"/>
    <s v="DO"/>
    <s v="L"/>
    <n v="24"/>
    <x v="1"/>
  </r>
  <r>
    <x v="0"/>
    <x v="1"/>
    <x v="0"/>
    <s v="NC"/>
    <x v="2"/>
    <s v="DO"/>
    <s v="R"/>
    <n v="25"/>
    <x v="2"/>
  </r>
  <r>
    <x v="0"/>
    <x v="1"/>
    <x v="0"/>
    <s v="NC"/>
    <x v="0"/>
    <s v="PF"/>
    <s v="L"/>
    <n v="87"/>
    <x v="0"/>
  </r>
  <r>
    <x v="0"/>
    <x v="1"/>
    <x v="0"/>
    <s v="NC"/>
    <x v="0"/>
    <s v="PF"/>
    <s v="R"/>
    <n v="88"/>
    <x v="0"/>
  </r>
  <r>
    <x v="0"/>
    <x v="0"/>
    <x v="0"/>
    <s v="NC"/>
    <x v="2"/>
    <s v="DO"/>
    <s v="L"/>
    <s v="26A"/>
    <x v="0"/>
  </r>
  <r>
    <x v="0"/>
    <x v="0"/>
    <x v="0"/>
    <s v="NC"/>
    <x v="2"/>
    <s v="DO"/>
    <s v="L"/>
    <s v="26B"/>
    <x v="0"/>
  </r>
  <r>
    <x v="0"/>
    <x v="0"/>
    <x v="0"/>
    <s v="NC"/>
    <x v="2"/>
    <s v="DO"/>
    <s v="R"/>
    <n v="27"/>
    <x v="0"/>
  </r>
  <r>
    <x v="0"/>
    <x v="0"/>
    <x v="0"/>
    <s v="NC"/>
    <x v="0"/>
    <s v="PF"/>
    <s v="L"/>
    <n v="89"/>
    <x v="1"/>
  </r>
  <r>
    <x v="0"/>
    <x v="0"/>
    <x v="0"/>
    <s v="NC"/>
    <x v="0"/>
    <s v="PF"/>
    <s v="R"/>
    <n v="90"/>
    <x v="2"/>
  </r>
  <r>
    <x v="0"/>
    <x v="2"/>
    <x v="5"/>
    <s v="NC"/>
    <x v="2"/>
    <s v="DO"/>
    <s v="R"/>
    <n v="28"/>
    <x v="0"/>
  </r>
  <r>
    <x v="0"/>
    <x v="2"/>
    <x v="5"/>
    <s v="NC"/>
    <x v="0"/>
    <s v="PF"/>
    <s v="R"/>
    <n v="91"/>
    <x v="0"/>
  </r>
  <r>
    <x v="0"/>
    <x v="1"/>
    <x v="7"/>
    <s v="new"/>
    <x v="1"/>
    <s v="PF"/>
    <s v="L"/>
    <n v="92"/>
    <x v="1"/>
  </r>
  <r>
    <x v="0"/>
    <x v="2"/>
    <x v="0"/>
    <s v="NC"/>
    <x v="2"/>
    <s v="DO"/>
    <s v="R"/>
    <n v="29"/>
    <x v="0"/>
  </r>
  <r>
    <x v="0"/>
    <x v="2"/>
    <x v="0"/>
    <s v="NC"/>
    <x v="0"/>
    <s v="PF"/>
    <s v="R"/>
    <n v="93"/>
    <x v="0"/>
  </r>
  <r>
    <x v="0"/>
    <x v="2"/>
    <x v="7"/>
    <s v="new"/>
    <x v="1"/>
    <s v="PF"/>
    <s v="L"/>
    <n v="94"/>
    <x v="1"/>
  </r>
  <r>
    <x v="0"/>
    <x v="2"/>
    <x v="7"/>
    <s v="new"/>
    <x v="1"/>
    <s v="PF"/>
    <s v="R"/>
    <n v="95"/>
    <x v="1"/>
  </r>
  <r>
    <x v="0"/>
    <x v="0"/>
    <x v="5"/>
    <s v="NC"/>
    <x v="2"/>
    <s v="DO"/>
    <s v="R"/>
    <n v="30"/>
    <x v="1"/>
  </r>
  <r>
    <x v="0"/>
    <x v="0"/>
    <x v="5"/>
    <s v="new"/>
    <x v="1"/>
    <s v="PF"/>
    <s v="L"/>
    <n v="96"/>
    <x v="1"/>
  </r>
  <r>
    <x v="0"/>
    <x v="0"/>
    <x v="5"/>
    <s v="NC"/>
    <x v="0"/>
    <s v="PF"/>
    <s v="R"/>
    <n v="97"/>
    <x v="1"/>
  </r>
  <r>
    <x v="0"/>
    <x v="0"/>
    <x v="3"/>
    <s v="new"/>
    <x v="1"/>
    <s v="PF"/>
    <s v="L"/>
    <n v="98"/>
    <x v="1"/>
  </r>
  <r>
    <x v="0"/>
    <x v="0"/>
    <x v="0"/>
    <s v="NC"/>
    <x v="2"/>
    <s v="DO"/>
    <s v="L"/>
    <n v="31"/>
    <x v="0"/>
  </r>
  <r>
    <x v="0"/>
    <x v="0"/>
    <x v="0"/>
    <s v="NC"/>
    <x v="2"/>
    <s v="DO"/>
    <s v="R"/>
    <n v="32"/>
    <x v="1"/>
  </r>
  <r>
    <x v="0"/>
    <x v="0"/>
    <x v="0"/>
    <s v="NC"/>
    <x v="0"/>
    <s v="PF"/>
    <s v="L"/>
    <n v="99"/>
    <x v="3"/>
  </r>
  <r>
    <x v="0"/>
    <x v="0"/>
    <x v="0"/>
    <s v="NC"/>
    <x v="0"/>
    <s v="PF"/>
    <s v="R"/>
    <n v="100"/>
    <x v="0"/>
  </r>
  <r>
    <x v="0"/>
    <x v="0"/>
    <x v="0"/>
    <s v="NC"/>
    <x v="2"/>
    <s v="DO"/>
    <s v="L"/>
    <n v="33"/>
    <x v="1"/>
  </r>
  <r>
    <x v="0"/>
    <x v="0"/>
    <x v="0"/>
    <s v="NC"/>
    <x v="0"/>
    <s v="PF"/>
    <s v="L"/>
    <n v="101"/>
    <x v="1"/>
  </r>
  <r>
    <x v="0"/>
    <x v="2"/>
    <x v="0"/>
    <s v="NC"/>
    <x v="2"/>
    <s v="DO"/>
    <s v="L"/>
    <n v="34"/>
    <x v="0"/>
  </r>
  <r>
    <x v="0"/>
    <x v="2"/>
    <x v="0"/>
    <s v="NC"/>
    <x v="2"/>
    <s v="DO"/>
    <s v="R"/>
    <n v="35"/>
    <x v="0"/>
  </r>
  <r>
    <x v="0"/>
    <x v="2"/>
    <x v="0"/>
    <s v="NC"/>
    <x v="0"/>
    <s v="PF"/>
    <s v="L"/>
    <n v="102"/>
    <x v="1"/>
  </r>
  <r>
    <x v="0"/>
    <x v="2"/>
    <x v="0"/>
    <s v="NC"/>
    <x v="0"/>
    <s v="PF"/>
    <s v="R"/>
    <n v="103"/>
    <x v="1"/>
  </r>
  <r>
    <x v="0"/>
    <x v="0"/>
    <x v="0"/>
    <s v="NC"/>
    <x v="2"/>
    <s v="DO"/>
    <s v="L"/>
    <n v="36"/>
    <x v="1"/>
  </r>
  <r>
    <x v="0"/>
    <x v="0"/>
    <x v="0"/>
    <s v="NC"/>
    <x v="0"/>
    <s v="PF"/>
    <s v="L"/>
    <n v="104"/>
    <x v="0"/>
  </r>
  <r>
    <x v="0"/>
    <x v="1"/>
    <x v="1"/>
    <s v="new"/>
    <x v="1"/>
    <s v="PF"/>
    <s v="L"/>
    <n v="105"/>
    <x v="1"/>
  </r>
  <r>
    <x v="0"/>
    <x v="1"/>
    <x v="7"/>
    <s v="new"/>
    <x v="1"/>
    <s v="PF"/>
    <s v="R"/>
    <n v="106"/>
    <x v="1"/>
  </r>
  <r>
    <x v="0"/>
    <x v="1"/>
    <x v="0"/>
    <s v="NC"/>
    <x v="2"/>
    <s v="DO"/>
    <s v="L"/>
    <n v="37"/>
    <x v="1"/>
  </r>
  <r>
    <x v="0"/>
    <x v="1"/>
    <x v="0"/>
    <s v="NC"/>
    <x v="2"/>
    <s v="DO"/>
    <s v="R"/>
    <n v="38"/>
    <x v="1"/>
  </r>
  <r>
    <x v="0"/>
    <x v="1"/>
    <x v="0"/>
    <s v="NC"/>
    <x v="0"/>
    <s v="PF"/>
    <s v="L"/>
    <n v="107"/>
    <x v="1"/>
  </r>
  <r>
    <x v="0"/>
    <x v="1"/>
    <x v="0"/>
    <s v="NC"/>
    <x v="0"/>
    <s v="PF"/>
    <s v="R"/>
    <n v="108"/>
    <x v="1"/>
  </r>
  <r>
    <x v="0"/>
    <x v="2"/>
    <x v="10"/>
    <s v="new"/>
    <x v="1"/>
    <s v="PF"/>
    <s v="L"/>
    <n v="109"/>
    <x v="1"/>
  </r>
  <r>
    <x v="0"/>
    <x v="2"/>
    <x v="0"/>
    <s v="new"/>
    <x v="1"/>
    <s v="PF"/>
    <s v="R"/>
    <n v="110"/>
    <x v="1"/>
  </r>
  <r>
    <x v="0"/>
    <x v="2"/>
    <x v="7"/>
    <s v="new"/>
    <x v="1"/>
    <s v="PF"/>
    <s v="R"/>
    <n v="111"/>
    <x v="1"/>
  </r>
  <r>
    <x v="0"/>
    <x v="2"/>
    <x v="7"/>
    <s v="new"/>
    <x v="1"/>
    <s v="PF"/>
    <s v="R"/>
    <n v="112"/>
    <x v="1"/>
  </r>
  <r>
    <x v="0"/>
    <x v="1"/>
    <x v="7"/>
    <s v="new"/>
    <x v="1"/>
    <s v="PF"/>
    <s v="L"/>
    <n v="113"/>
    <x v="1"/>
  </r>
  <r>
    <x v="0"/>
    <x v="0"/>
    <x v="7"/>
    <s v="new"/>
    <x v="1"/>
    <s v="PF"/>
    <s v="R"/>
    <n v="114"/>
    <x v="1"/>
  </r>
  <r>
    <x v="0"/>
    <x v="0"/>
    <x v="7"/>
    <s v="new"/>
    <x v="1"/>
    <s v="PF"/>
    <s v="L"/>
    <n v="115"/>
    <x v="1"/>
  </r>
  <r>
    <x v="0"/>
    <x v="0"/>
    <x v="7"/>
    <s v="new"/>
    <x v="1"/>
    <s v="PF"/>
    <s v="R"/>
    <n v="116"/>
    <x v="1"/>
  </r>
  <r>
    <x v="0"/>
    <x v="2"/>
    <x v="0"/>
    <s v="NC"/>
    <x v="2"/>
    <s v="DO"/>
    <s v="L"/>
    <n v="41"/>
    <x v="1"/>
  </r>
  <r>
    <x v="0"/>
    <x v="2"/>
    <x v="0"/>
    <s v="NC"/>
    <x v="0"/>
    <s v="PF"/>
    <s v="L"/>
    <n v="118"/>
    <x v="1"/>
  </r>
  <r>
    <x v="0"/>
    <x v="1"/>
    <x v="7"/>
    <s v="new"/>
    <x v="1"/>
    <s v="PF"/>
    <s v="L"/>
    <n v="119"/>
    <x v="1"/>
  </r>
  <r>
    <x v="0"/>
    <x v="1"/>
    <x v="7"/>
    <s v="new"/>
    <x v="1"/>
    <s v="PF"/>
    <s v="R"/>
    <n v="120"/>
    <x v="1"/>
  </r>
  <r>
    <x v="0"/>
    <x v="0"/>
    <x v="7"/>
    <s v="new"/>
    <x v="1"/>
    <s v="PF"/>
    <s v="L"/>
    <n v="121"/>
    <x v="1"/>
  </r>
  <r>
    <x v="0"/>
    <x v="0"/>
    <x v="7"/>
    <s v="new"/>
    <x v="1"/>
    <s v="PF"/>
    <s v="R"/>
    <n v="122"/>
    <x v="1"/>
  </r>
  <r>
    <x v="0"/>
    <x v="1"/>
    <x v="1"/>
    <s v="new"/>
    <x v="1"/>
    <s v="PF"/>
    <s v="R"/>
    <n v="123"/>
    <x v="1"/>
  </r>
  <r>
    <x v="0"/>
    <x v="1"/>
    <x v="5"/>
    <s v="NC"/>
    <x v="2"/>
    <s v="DO"/>
    <s v="L"/>
    <n v="42"/>
    <x v="1"/>
  </r>
  <r>
    <x v="0"/>
    <x v="1"/>
    <x v="1"/>
    <s v="NC"/>
    <x v="2"/>
    <s v="DO"/>
    <s v="R"/>
    <n v="43"/>
    <x v="1"/>
  </r>
  <r>
    <x v="0"/>
    <x v="1"/>
    <x v="5"/>
    <s v="NC"/>
    <x v="0"/>
    <s v="PF"/>
    <s v="L"/>
    <n v="124"/>
    <x v="1"/>
  </r>
  <r>
    <x v="0"/>
    <x v="1"/>
    <x v="1"/>
    <s v="NC"/>
    <x v="0"/>
    <s v="PF"/>
    <s v="R"/>
    <n v="125"/>
    <x v="1"/>
  </r>
  <r>
    <x v="0"/>
    <x v="2"/>
    <x v="0"/>
    <s v="NC"/>
    <x v="2"/>
    <s v="DO"/>
    <s v="L"/>
    <n v="44"/>
    <x v="1"/>
  </r>
  <r>
    <x v="0"/>
    <x v="2"/>
    <x v="0"/>
    <s v="NC"/>
    <x v="0"/>
    <s v="PF"/>
    <s v="L"/>
    <n v="126"/>
    <x v="1"/>
  </r>
  <r>
    <x v="0"/>
    <x v="1"/>
    <x v="10"/>
    <s v="new"/>
    <x v="1"/>
    <s v="PF"/>
    <s v="R"/>
    <n v="127"/>
    <x v="1"/>
  </r>
  <r>
    <x v="0"/>
    <x v="0"/>
    <x v="7"/>
    <s v="new"/>
    <x v="1"/>
    <s v="PF"/>
    <s v="L"/>
    <n v="128"/>
    <x v="1"/>
  </r>
  <r>
    <x v="0"/>
    <x v="0"/>
    <x v="0"/>
    <s v="NC"/>
    <x v="2"/>
    <s v="DO"/>
    <s v="L"/>
    <n v="45"/>
    <x v="1"/>
  </r>
  <r>
    <x v="0"/>
    <x v="0"/>
    <x v="0"/>
    <s v="NC"/>
    <x v="2"/>
    <s v="DO"/>
    <s v="R"/>
    <n v="46"/>
    <x v="1"/>
  </r>
  <r>
    <x v="0"/>
    <x v="0"/>
    <x v="0"/>
    <s v="NC"/>
    <x v="0"/>
    <s v="PF"/>
    <s v="L"/>
    <n v="129"/>
    <x v="1"/>
  </r>
  <r>
    <x v="0"/>
    <x v="0"/>
    <x v="0"/>
    <s v="NC"/>
    <x v="0"/>
    <s v="PF"/>
    <s v="R"/>
    <n v="130"/>
    <x v="1"/>
  </r>
  <r>
    <x v="2"/>
    <x v="1"/>
    <x v="7"/>
    <s v="new"/>
    <x v="1"/>
    <s v="PF"/>
    <s v="L"/>
    <n v="2"/>
    <x v="1"/>
  </r>
  <r>
    <x v="2"/>
    <x v="1"/>
    <x v="2"/>
    <s v="new"/>
    <x v="1"/>
    <s v="PF"/>
    <s v="R"/>
    <n v="3"/>
    <x v="1"/>
  </r>
  <r>
    <x v="2"/>
    <x v="2"/>
    <x v="5"/>
    <s v="NC"/>
    <x v="2"/>
    <s v="DO"/>
    <s v="L"/>
    <n v="4"/>
    <x v="4"/>
  </r>
  <r>
    <x v="2"/>
    <x v="2"/>
    <x v="5"/>
    <s v="NC"/>
    <x v="0"/>
    <s v="PF"/>
    <s v="L"/>
    <n v="5"/>
    <x v="5"/>
  </r>
  <r>
    <x v="2"/>
    <x v="2"/>
    <x v="2"/>
    <s v="Cure"/>
    <x v="2"/>
    <s v="DO"/>
    <s v="R"/>
    <n v="8"/>
    <x v="1"/>
  </r>
  <r>
    <x v="2"/>
    <x v="2"/>
    <x v="2"/>
    <s v="new"/>
    <x v="1"/>
    <s v="PF"/>
    <s v="L"/>
    <n v="6"/>
    <x v="0"/>
  </r>
  <r>
    <x v="2"/>
    <x v="2"/>
    <x v="0"/>
    <s v="new"/>
    <x v="1"/>
    <s v="PF"/>
    <s v="L"/>
    <n v="7"/>
    <x v="0"/>
  </r>
  <r>
    <x v="2"/>
    <x v="2"/>
    <x v="0"/>
    <s v="new"/>
    <x v="0"/>
    <s v="PF"/>
    <s v="R"/>
    <n v="9"/>
    <x v="1"/>
  </r>
  <r>
    <x v="2"/>
    <x v="1"/>
    <x v="1"/>
    <s v="new"/>
    <x v="1"/>
    <s v="PF"/>
    <s v="R"/>
    <n v="10"/>
    <x v="1"/>
  </r>
  <r>
    <x v="2"/>
    <x v="0"/>
    <x v="5"/>
    <s v="NC"/>
    <x v="2"/>
    <s v="DO"/>
    <s v="R"/>
    <n v="11.1"/>
    <x v="1"/>
  </r>
  <r>
    <x v="2"/>
    <x v="0"/>
    <x v="5"/>
    <s v="NC"/>
    <x v="2"/>
    <s v="DO"/>
    <s v="R"/>
    <n v="11.2"/>
    <x v="1"/>
  </r>
  <r>
    <x v="2"/>
    <x v="0"/>
    <x v="5"/>
    <s v="NC"/>
    <x v="0"/>
    <s v="PF"/>
    <s v="R"/>
    <n v="12"/>
    <x v="1"/>
  </r>
  <r>
    <x v="2"/>
    <x v="0"/>
    <x v="7"/>
    <s v="new"/>
    <x v="1"/>
    <s v="PF"/>
    <s v="L"/>
    <n v="56"/>
    <x v="2"/>
  </r>
  <r>
    <x v="2"/>
    <x v="0"/>
    <x v="0"/>
    <s v="new"/>
    <x v="1"/>
    <s v="PF"/>
    <s v="R"/>
    <n v="16.100000000000001"/>
    <x v="0"/>
  </r>
  <r>
    <x v="2"/>
    <x v="0"/>
    <x v="0"/>
    <s v="new"/>
    <x v="1"/>
    <s v="PF"/>
    <s v="R"/>
    <n v="16.2"/>
    <x v="0"/>
  </r>
  <r>
    <x v="2"/>
    <x v="2"/>
    <x v="0"/>
    <s v="NC"/>
    <x v="2"/>
    <s v="DO"/>
    <s v="L"/>
    <n v="1"/>
    <x v="1"/>
  </r>
  <r>
    <x v="2"/>
    <x v="2"/>
    <x v="0"/>
    <s v="NC"/>
    <x v="2"/>
    <s v="DO"/>
    <s v="R"/>
    <n v="17"/>
    <x v="1"/>
  </r>
  <r>
    <x v="2"/>
    <x v="2"/>
    <x v="0"/>
    <s v="NC"/>
    <x v="0"/>
    <s v="PF"/>
    <s v="L"/>
    <n v="38"/>
    <x v="1"/>
  </r>
  <r>
    <x v="2"/>
    <x v="2"/>
    <x v="0"/>
    <s v="NC"/>
    <x v="0"/>
    <s v="PF"/>
    <s v="R"/>
    <n v="18"/>
    <x v="1"/>
  </r>
  <r>
    <x v="2"/>
    <x v="2"/>
    <x v="5"/>
    <s v="Cure"/>
    <x v="3"/>
    <s v="DO"/>
    <s v="L"/>
    <n v="2"/>
    <x v="1"/>
  </r>
  <r>
    <x v="2"/>
    <x v="2"/>
    <x v="1"/>
    <s v="NC"/>
    <x v="2"/>
    <s v="DO"/>
    <s v="R"/>
    <n v="3"/>
    <x v="1"/>
  </r>
  <r>
    <x v="2"/>
    <x v="2"/>
    <x v="1"/>
    <s v="new"/>
    <x v="1"/>
    <s v="PF"/>
    <s v="L"/>
    <n v="19"/>
    <x v="3"/>
  </r>
  <r>
    <x v="2"/>
    <x v="2"/>
    <x v="1"/>
    <s v="new"/>
    <x v="1"/>
    <s v="PF"/>
    <s v="L"/>
    <n v="20"/>
    <x v="3"/>
  </r>
  <r>
    <x v="2"/>
    <x v="2"/>
    <x v="1"/>
    <s v="NC"/>
    <x v="0"/>
    <s v="PF"/>
    <s v="R"/>
    <n v="21"/>
    <x v="1"/>
  </r>
  <r>
    <x v="2"/>
    <x v="2"/>
    <x v="1"/>
    <s v="NC"/>
    <x v="0"/>
    <s v="PF"/>
    <s v="R"/>
    <n v="22"/>
    <x v="1"/>
  </r>
  <r>
    <x v="2"/>
    <x v="2"/>
    <x v="5"/>
    <s v="NC"/>
    <x v="2"/>
    <s v="DO"/>
    <s v="L"/>
    <n v="4"/>
    <x v="6"/>
  </r>
  <r>
    <x v="2"/>
    <x v="2"/>
    <x v="0"/>
    <s v="NC"/>
    <x v="2"/>
    <s v="DO"/>
    <s v="R"/>
    <n v="5"/>
    <x v="1"/>
  </r>
  <r>
    <x v="2"/>
    <x v="2"/>
    <x v="5"/>
    <s v="NC"/>
    <x v="0"/>
    <s v="PF"/>
    <s v="L"/>
    <n v="23"/>
    <x v="6"/>
  </r>
  <r>
    <x v="2"/>
    <x v="2"/>
    <x v="5"/>
    <s v="NC"/>
    <x v="0"/>
    <s v="PF"/>
    <s v="L"/>
    <n v="24"/>
    <x v="6"/>
  </r>
  <r>
    <x v="2"/>
    <x v="2"/>
    <x v="0"/>
    <s v="NC"/>
    <x v="0"/>
    <s v="PF"/>
    <s v="R"/>
    <n v="26"/>
    <x v="1"/>
  </r>
  <r>
    <x v="2"/>
    <x v="1"/>
    <x v="1"/>
    <s v="Cure"/>
    <x v="3"/>
    <s v="DO"/>
    <s v="R"/>
    <n v="6"/>
    <x v="1"/>
  </r>
  <r>
    <x v="2"/>
    <x v="1"/>
    <x v="5"/>
    <s v="new"/>
    <x v="1"/>
    <s v="PF"/>
    <s v="R"/>
    <n v="39"/>
    <x v="3"/>
  </r>
  <r>
    <x v="2"/>
    <x v="2"/>
    <x v="2"/>
    <s v="new"/>
    <x v="1"/>
    <s v="PF"/>
    <s v="L"/>
    <n v="27"/>
    <x v="1"/>
  </r>
  <r>
    <x v="2"/>
    <x v="2"/>
    <x v="1"/>
    <s v="Cure"/>
    <x v="3"/>
    <s v="DO"/>
    <s v="L"/>
    <n v="7"/>
    <x v="1"/>
  </r>
  <r>
    <x v="2"/>
    <x v="1"/>
    <x v="2"/>
    <s v="new"/>
    <x v="1"/>
    <s v="PF"/>
    <s v="L"/>
    <n v="57"/>
    <x v="1"/>
  </r>
  <r>
    <x v="2"/>
    <x v="0"/>
    <x v="2"/>
    <s v="new"/>
    <x v="1"/>
    <s v="PF"/>
    <s v="R"/>
    <n v="29"/>
    <x v="1"/>
  </r>
  <r>
    <x v="2"/>
    <x v="0"/>
    <x v="2"/>
    <s v="NC"/>
    <x v="3"/>
    <s v="DO"/>
    <s v="L"/>
    <n v="30.1"/>
    <x v="1"/>
  </r>
  <r>
    <x v="2"/>
    <x v="0"/>
    <x v="0"/>
    <s v="NC"/>
    <x v="1"/>
    <s v="PF"/>
    <s v="L"/>
    <n v="30.2"/>
    <x v="1"/>
  </r>
  <r>
    <x v="2"/>
    <x v="2"/>
    <x v="1"/>
    <s v="Cure"/>
    <x v="3"/>
    <s v="DO"/>
    <s v="L"/>
    <n v="8"/>
    <x v="1"/>
  </r>
  <r>
    <x v="2"/>
    <x v="2"/>
    <x v="1"/>
    <s v="Cure"/>
    <x v="3"/>
    <s v="DO"/>
    <s v="L"/>
    <n v="8"/>
    <x v="1"/>
  </r>
  <r>
    <x v="2"/>
    <x v="2"/>
    <x v="1"/>
    <s v="NC"/>
    <x v="2"/>
    <s v="DO"/>
    <s v="R"/>
    <n v="31"/>
    <x v="1"/>
  </r>
  <r>
    <x v="2"/>
    <x v="2"/>
    <x v="0"/>
    <s v="new"/>
    <x v="1"/>
    <s v="PF"/>
    <s v="L"/>
    <n v="40"/>
    <x v="1"/>
  </r>
  <r>
    <x v="2"/>
    <x v="2"/>
    <x v="1"/>
    <s v="NC"/>
    <x v="0"/>
    <s v="PF"/>
    <s v="R"/>
    <n v="32.1"/>
    <x v="1"/>
  </r>
  <r>
    <x v="2"/>
    <x v="2"/>
    <x v="1"/>
    <s v="NC"/>
    <x v="0"/>
    <s v="PF"/>
    <s v="R"/>
    <n v="32.200000000000003"/>
    <x v="1"/>
  </r>
  <r>
    <x v="2"/>
    <x v="2"/>
    <x v="2"/>
    <s v="Cure"/>
    <x v="3"/>
    <s v="DO"/>
    <s v="L"/>
    <n v="9"/>
    <x v="3"/>
  </r>
  <r>
    <x v="2"/>
    <x v="2"/>
    <x v="1"/>
    <s v="NC"/>
    <x v="1"/>
    <s v="PF"/>
    <s v="L"/>
    <n v="41"/>
    <x v="1"/>
  </r>
  <r>
    <x v="2"/>
    <x v="0"/>
    <x v="1"/>
    <s v="Cure"/>
    <x v="3"/>
    <s v="DO"/>
    <s v="R"/>
    <n v="72"/>
    <x v="1"/>
  </r>
  <r>
    <x v="2"/>
    <x v="0"/>
    <x v="7"/>
    <s v="new"/>
    <x v="1"/>
    <s v="PF"/>
    <s v="R"/>
    <n v="73"/>
    <x v="2"/>
  </r>
  <r>
    <x v="2"/>
    <x v="2"/>
    <x v="2"/>
    <s v="NC"/>
    <x v="2"/>
    <s v="DO"/>
    <s v="L"/>
    <n v="33"/>
    <x v="2"/>
  </r>
  <r>
    <x v="2"/>
    <x v="2"/>
    <x v="2"/>
    <s v="NC"/>
    <x v="0"/>
    <s v="PF"/>
    <s v="L"/>
    <n v="34"/>
    <x v="2"/>
  </r>
  <r>
    <x v="2"/>
    <x v="2"/>
    <x v="0"/>
    <s v="Cure"/>
    <x v="3"/>
    <s v="DO"/>
    <s v="L"/>
    <n v="10"/>
    <x v="1"/>
  </r>
  <r>
    <x v="2"/>
    <x v="2"/>
    <x v="2"/>
    <s v="NC"/>
    <x v="2"/>
    <s v="DO"/>
    <s v="R"/>
    <n v="11"/>
    <x v="1"/>
  </r>
  <r>
    <x v="2"/>
    <x v="2"/>
    <x v="1"/>
    <s v="new"/>
    <x v="1"/>
    <s v="PF"/>
    <s v="L"/>
    <n v="42"/>
    <x v="1"/>
  </r>
  <r>
    <x v="2"/>
    <x v="2"/>
    <x v="2"/>
    <s v="NC"/>
    <x v="0"/>
    <s v="PF"/>
    <s v="R"/>
    <n v="35"/>
    <x v="1"/>
  </r>
  <r>
    <x v="2"/>
    <x v="2"/>
    <x v="1"/>
    <s v="Cure"/>
    <x v="3"/>
    <s v="DO"/>
    <s v="L"/>
    <n v="12"/>
    <x v="1"/>
  </r>
  <r>
    <x v="2"/>
    <x v="2"/>
    <x v="0"/>
    <s v="Cure"/>
    <x v="3"/>
    <s v="DO"/>
    <s v="R"/>
    <n v="13"/>
    <x v="1"/>
  </r>
  <r>
    <x v="2"/>
    <x v="2"/>
    <x v="2"/>
    <s v="NC"/>
    <x v="2"/>
    <s v="DO"/>
    <s v="R"/>
    <n v="13"/>
    <x v="1"/>
  </r>
  <r>
    <x v="2"/>
    <x v="2"/>
    <x v="2"/>
    <s v="new"/>
    <x v="1"/>
    <s v="PF"/>
    <s v="L"/>
    <n v="43"/>
    <x v="0"/>
  </r>
  <r>
    <x v="2"/>
    <x v="2"/>
    <x v="2"/>
    <s v="NC"/>
    <x v="0"/>
    <s v="PF"/>
    <s v="R"/>
    <n v="36"/>
    <x v="1"/>
  </r>
  <r>
    <x v="2"/>
    <x v="0"/>
    <x v="1"/>
    <s v="new"/>
    <x v="1"/>
    <s v="PF"/>
    <s v="L"/>
    <n v="58"/>
    <x v="1"/>
  </r>
  <r>
    <x v="2"/>
    <x v="2"/>
    <x v="0"/>
    <s v="Cure"/>
    <x v="3"/>
    <s v="DO"/>
    <s v="R"/>
    <n v="37.200000000000003"/>
    <x v="1"/>
  </r>
  <r>
    <x v="2"/>
    <x v="2"/>
    <x v="2"/>
    <s v="NC"/>
    <x v="2"/>
    <s v="DO"/>
    <s v="R"/>
    <n v="37.1"/>
    <x v="1"/>
  </r>
  <r>
    <x v="2"/>
    <x v="2"/>
    <x v="2"/>
    <s v="NC"/>
    <x v="0"/>
    <s v="PF"/>
    <s v="R"/>
    <n v="38"/>
    <x v="1"/>
  </r>
  <r>
    <x v="2"/>
    <x v="0"/>
    <x v="1"/>
    <s v="NC"/>
    <x v="2"/>
    <s v="DO"/>
    <s v="L"/>
    <n v="14"/>
    <x v="1"/>
  </r>
  <r>
    <x v="2"/>
    <x v="0"/>
    <x v="1"/>
    <s v="NC"/>
    <x v="0"/>
    <s v="PF"/>
    <s v="L"/>
    <n v="39"/>
    <x v="1"/>
  </r>
  <r>
    <x v="2"/>
    <x v="1"/>
    <x v="2"/>
    <s v="new"/>
    <x v="1"/>
    <s v="PF"/>
    <s v="L"/>
    <n v="59"/>
    <x v="1"/>
  </r>
  <r>
    <x v="2"/>
    <x v="0"/>
    <x v="2"/>
    <s v="new"/>
    <x v="1"/>
    <s v="PF"/>
    <s v="L"/>
    <n v="40"/>
    <x v="1"/>
  </r>
  <r>
    <x v="2"/>
    <x v="0"/>
    <x v="7"/>
    <s v="new"/>
    <x v="1"/>
    <s v="PF"/>
    <s v="R"/>
    <n v="53"/>
    <x v="1"/>
  </r>
  <r>
    <x v="2"/>
    <x v="1"/>
    <x v="0"/>
    <s v="NC"/>
    <x v="2"/>
    <s v="DO"/>
    <s v="L"/>
    <n v="42"/>
    <x v="1"/>
  </r>
  <r>
    <x v="2"/>
    <x v="1"/>
    <x v="0"/>
    <s v="NC"/>
    <x v="0"/>
    <s v="PF"/>
    <s v="L"/>
    <n v="43"/>
    <x v="1"/>
  </r>
  <r>
    <x v="2"/>
    <x v="1"/>
    <x v="2"/>
    <s v="Cure"/>
    <x v="3"/>
    <s v="DO"/>
    <s v="L"/>
    <n v="15"/>
    <x v="1"/>
  </r>
  <r>
    <x v="2"/>
    <x v="1"/>
    <x v="0"/>
    <s v="new"/>
    <x v="1"/>
    <s v="PF"/>
    <s v="L"/>
    <n v="44"/>
    <x v="1"/>
  </r>
  <r>
    <x v="2"/>
    <x v="1"/>
    <x v="2"/>
    <s v="new"/>
    <x v="1"/>
    <s v="PF"/>
    <s v="R"/>
    <n v="44"/>
    <x v="1"/>
  </r>
  <r>
    <x v="2"/>
    <x v="1"/>
    <x v="1"/>
    <s v="new"/>
    <x v="1"/>
    <s v="PF"/>
    <s v="R"/>
    <n v="60"/>
    <x v="1"/>
  </r>
  <r>
    <x v="2"/>
    <x v="0"/>
    <x v="2"/>
    <s v="new"/>
    <x v="1"/>
    <s v="PF"/>
    <s v="L"/>
    <n v="61"/>
    <x v="6"/>
  </r>
  <r>
    <x v="2"/>
    <x v="2"/>
    <x v="0"/>
    <s v="NC"/>
    <x v="2"/>
    <s v="DO"/>
    <s v="L"/>
    <n v="16"/>
    <x v="1"/>
  </r>
  <r>
    <x v="2"/>
    <x v="2"/>
    <x v="0"/>
    <s v="new"/>
    <x v="1"/>
    <s v="PF"/>
    <s v="R"/>
    <n v="47"/>
    <x v="1"/>
  </r>
  <r>
    <x v="2"/>
    <x v="2"/>
    <x v="0"/>
    <s v="NC"/>
    <x v="0"/>
    <s v="PF"/>
    <s v="L"/>
    <n v="46"/>
    <x v="1"/>
  </r>
  <r>
    <x v="2"/>
    <x v="2"/>
    <x v="2"/>
    <s v="Cure"/>
    <x v="3"/>
    <s v="DO"/>
    <s v="L"/>
    <n v="17"/>
    <x v="1"/>
  </r>
  <r>
    <x v="2"/>
    <x v="2"/>
    <x v="1"/>
    <s v="new"/>
    <x v="1"/>
    <s v="PF"/>
    <s v="L"/>
    <n v="45"/>
    <x v="1"/>
  </r>
  <r>
    <x v="2"/>
    <x v="2"/>
    <x v="2"/>
    <s v="new"/>
    <x v="0"/>
    <s v="PF"/>
    <s v="R"/>
    <n v="48"/>
    <x v="1"/>
  </r>
  <r>
    <x v="2"/>
    <x v="2"/>
    <x v="2"/>
    <s v="NC"/>
    <x v="2"/>
    <s v="DO"/>
    <s v="R"/>
    <n v="18"/>
    <x v="1"/>
  </r>
  <r>
    <x v="2"/>
    <x v="2"/>
    <x v="2"/>
    <s v="NC"/>
    <x v="0"/>
    <s v="PF"/>
    <s v="R"/>
    <n v="49"/>
    <x v="1"/>
  </r>
  <r>
    <x v="2"/>
    <x v="2"/>
    <x v="2"/>
    <s v="NC"/>
    <x v="2"/>
    <s v="DO"/>
    <s v="L"/>
    <n v="50"/>
    <x v="1"/>
  </r>
  <r>
    <x v="2"/>
    <x v="2"/>
    <x v="2"/>
    <s v="new"/>
    <x v="1"/>
    <s v="PF"/>
    <s v="R"/>
    <n v="52.1"/>
    <x v="1"/>
  </r>
  <r>
    <x v="2"/>
    <x v="2"/>
    <x v="13"/>
    <s v="new"/>
    <x v="1"/>
    <s v="PF"/>
    <s v="R"/>
    <n v="52.2"/>
    <x v="1"/>
  </r>
  <r>
    <x v="2"/>
    <x v="2"/>
    <x v="2"/>
    <s v="NC"/>
    <x v="0"/>
    <s v="PF"/>
    <s v="L"/>
    <n v="51"/>
    <x v="1"/>
  </r>
  <r>
    <x v="2"/>
    <x v="0"/>
    <x v="14"/>
    <s v="NC"/>
    <x v="2"/>
    <s v="DO"/>
    <s v="R"/>
    <n v="19"/>
    <x v="1"/>
  </r>
  <r>
    <x v="2"/>
    <x v="0"/>
    <x v="14"/>
    <s v="NC"/>
    <x v="0"/>
    <s v="PF"/>
    <s v="R"/>
    <n v="46"/>
    <x v="1"/>
  </r>
  <r>
    <x v="2"/>
    <x v="0"/>
    <x v="2"/>
    <s v="new"/>
    <x v="1"/>
    <s v="PF"/>
    <s v="L"/>
    <n v="62"/>
    <x v="1"/>
  </r>
  <r>
    <x v="2"/>
    <x v="1"/>
    <x v="7"/>
    <s v="new"/>
    <x v="1"/>
    <s v="PF"/>
    <s v="R"/>
    <n v="54"/>
    <x v="1"/>
  </r>
  <r>
    <x v="2"/>
    <x v="2"/>
    <x v="2"/>
    <s v="Cure"/>
    <x v="3"/>
    <s v="DO"/>
    <s v="L"/>
    <n v="55.1"/>
    <x v="0"/>
  </r>
  <r>
    <x v="2"/>
    <x v="2"/>
    <x v="2"/>
    <s v="Cure"/>
    <x v="3"/>
    <s v="DO"/>
    <s v="L"/>
    <n v="55.2"/>
    <x v="0"/>
  </r>
  <r>
    <x v="2"/>
    <x v="2"/>
    <x v="0"/>
    <s v="new"/>
    <x v="1"/>
    <s v="PF"/>
    <s v="L"/>
    <n v="56"/>
    <x v="1"/>
  </r>
  <r>
    <x v="2"/>
    <x v="2"/>
    <x v="2"/>
    <s v="new"/>
    <x v="1"/>
    <s v="PF"/>
    <s v="R"/>
    <n v="63"/>
    <x v="0"/>
  </r>
  <r>
    <x v="2"/>
    <x v="1"/>
    <x v="0"/>
    <s v="new"/>
    <x v="1"/>
    <s v="PF"/>
    <s v="L"/>
    <n v="57"/>
    <x v="1"/>
  </r>
  <r>
    <x v="2"/>
    <x v="1"/>
    <x v="7"/>
    <s v="new"/>
    <x v="1"/>
    <s v="PF"/>
    <s v="R"/>
    <n v="58"/>
    <x v="1"/>
  </r>
  <r>
    <x v="2"/>
    <x v="2"/>
    <x v="5"/>
    <s v="NC"/>
    <x v="2"/>
    <s v="DO"/>
    <s v="R"/>
    <n v="20"/>
    <x v="1"/>
  </r>
  <r>
    <x v="2"/>
    <x v="2"/>
    <x v="5"/>
    <s v="NC"/>
    <x v="0"/>
    <s v="PF"/>
    <s v="R"/>
    <n v="47"/>
    <x v="1"/>
  </r>
  <r>
    <x v="2"/>
    <x v="2"/>
    <x v="2"/>
    <s v="new"/>
    <x v="1"/>
    <s v="PF"/>
    <s v="L"/>
    <n v="60"/>
    <x v="2"/>
  </r>
  <r>
    <x v="2"/>
    <x v="2"/>
    <x v="2"/>
    <s v="NC"/>
    <x v="2"/>
    <s v="DO"/>
    <s v="L"/>
    <n v="21"/>
    <x v="1"/>
  </r>
  <r>
    <x v="2"/>
    <x v="2"/>
    <x v="2"/>
    <s v="NC"/>
    <x v="0"/>
    <s v="PF"/>
    <s v="L"/>
    <n v="48"/>
    <x v="1"/>
  </r>
  <r>
    <x v="3"/>
    <x v="3"/>
    <x v="15"/>
    <m/>
    <x v="4"/>
    <m/>
    <m/>
    <m/>
    <x v="7"/>
  </r>
  <r>
    <x v="3"/>
    <x v="3"/>
    <x v="15"/>
    <m/>
    <x v="4"/>
    <m/>
    <m/>
    <m/>
    <x v="7"/>
  </r>
</pivotCacheRecords>
</file>

<file path=xl/pivotCache/pivotCacheRecords3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9">
  <r>
    <x v="0"/>
    <s v="epidermidis"/>
    <s v="NC"/>
    <x v="0"/>
    <s v="PF"/>
    <s v="L"/>
    <n v="47"/>
    <x v="0"/>
    <x v="0"/>
    <x v="0"/>
    <x v="0"/>
    <x v="0"/>
    <x v="0"/>
    <x v="0"/>
    <x v="0"/>
    <x v="0"/>
    <x v="0"/>
  </r>
  <r>
    <x v="0"/>
    <s v="simulans"/>
    <s v="new"/>
    <x v="1"/>
    <s v="PF"/>
    <s v="L"/>
    <n v="64"/>
    <x v="1"/>
    <x v="1"/>
    <x v="0"/>
    <x v="0"/>
    <x v="0"/>
    <x v="1"/>
    <x v="0"/>
    <x v="0"/>
    <x v="0"/>
    <x v="1"/>
  </r>
  <r>
    <x v="1"/>
    <s v="caprae"/>
    <s v="new"/>
    <x v="1"/>
    <s v="PF"/>
    <s v="L"/>
    <n v="61.1"/>
    <x v="1"/>
    <x v="0"/>
    <x v="0"/>
    <x v="0"/>
    <x v="0"/>
    <x v="1"/>
    <x v="0"/>
    <x v="0"/>
    <x v="1"/>
    <x v="2"/>
  </r>
  <r>
    <x v="1"/>
    <s v="auricularis"/>
    <s v="new"/>
    <x v="1"/>
    <s v="PF"/>
    <s v="L"/>
    <n v="61.2"/>
    <x v="1"/>
    <x v="0"/>
    <x v="0"/>
    <x v="0"/>
    <x v="0"/>
    <x v="1"/>
    <x v="0"/>
    <x v="0"/>
    <x v="1"/>
    <x v="2"/>
  </r>
  <r>
    <x v="1"/>
    <s v="rostri"/>
    <s v="new"/>
    <x v="1"/>
    <s v="PF"/>
    <s v="R"/>
    <n v="63"/>
    <x v="1"/>
    <x v="0"/>
    <x v="0"/>
    <x v="1"/>
    <x v="0"/>
    <x v="1"/>
    <x v="0"/>
    <x v="0"/>
    <x v="1"/>
    <x v="3"/>
  </r>
  <r>
    <x v="2"/>
    <s v="chromogenes"/>
    <s v="new"/>
    <x v="1"/>
    <s v="PF"/>
    <s v="L"/>
    <n v="64.099999999999994"/>
    <x v="2"/>
    <x v="0"/>
    <x v="0"/>
    <x v="2"/>
    <x v="0"/>
    <x v="2"/>
    <x v="0"/>
    <x v="0"/>
    <x v="1"/>
    <x v="1"/>
  </r>
  <r>
    <x v="2"/>
    <s v="auricularis"/>
    <s v="new"/>
    <x v="1"/>
    <s v="PF"/>
    <s v="L"/>
    <n v="64.2"/>
    <x v="2"/>
    <x v="0"/>
    <x v="0"/>
    <x v="2"/>
    <x v="0"/>
    <x v="2"/>
    <x v="0"/>
    <x v="0"/>
    <x v="1"/>
    <x v="1"/>
  </r>
  <r>
    <x v="2"/>
    <s v="simulans"/>
    <s v="new"/>
    <x v="1"/>
    <s v="PF"/>
    <s v="L"/>
    <n v="65"/>
    <x v="1"/>
    <x v="1"/>
    <x v="0"/>
    <x v="0"/>
    <x v="0"/>
    <x v="1"/>
    <x v="0"/>
    <x v="0"/>
    <x v="0"/>
    <x v="1"/>
  </r>
  <r>
    <x v="0"/>
    <s v="simulans"/>
    <s v="new"/>
    <x v="1"/>
    <s v="PF"/>
    <s v="L"/>
    <n v="66"/>
    <x v="1"/>
    <x v="1"/>
    <x v="0"/>
    <x v="0"/>
    <x v="0"/>
    <x v="1"/>
    <x v="0"/>
    <x v="0"/>
    <x v="1"/>
    <x v="1"/>
  </r>
  <r>
    <x v="0"/>
    <s v="Lugdenensis"/>
    <s v="new"/>
    <x v="1"/>
    <s v="PF"/>
    <s v="L"/>
    <n v="66"/>
    <x v="1"/>
    <x v="0"/>
    <x v="0"/>
    <x v="0"/>
    <x v="0"/>
    <x v="1"/>
    <x v="0"/>
    <x v="0"/>
    <x v="0"/>
    <x v="1"/>
  </r>
  <r>
    <x v="0"/>
    <s v="caprae"/>
    <s v="new"/>
    <x v="1"/>
    <s v="PF"/>
    <s v="L"/>
    <n v="67"/>
    <x v="1"/>
    <x v="1"/>
    <x v="0"/>
    <x v="0"/>
    <x v="0"/>
    <x v="1"/>
    <x v="0"/>
    <x v="0"/>
    <x v="1"/>
    <x v="1"/>
  </r>
  <r>
    <x v="0"/>
    <s v="caprae"/>
    <s v="new"/>
    <x v="1"/>
    <s v="PF"/>
    <s v="R"/>
    <n v="68.099999999999994"/>
    <x v="1"/>
    <x v="1"/>
    <x v="0"/>
    <x v="0"/>
    <x v="0"/>
    <x v="1"/>
    <x v="0"/>
    <x v="0"/>
    <x v="1"/>
    <x v="1"/>
  </r>
  <r>
    <x v="0"/>
    <s v="auricularis"/>
    <s v="new"/>
    <x v="1"/>
    <s v="PF"/>
    <s v="R"/>
    <n v="68.2"/>
    <x v="1"/>
    <x v="1"/>
    <x v="0"/>
    <x v="0"/>
    <x v="0"/>
    <x v="1"/>
    <x v="0"/>
    <x v="0"/>
    <x v="1"/>
    <x v="1"/>
  </r>
  <r>
    <x v="1"/>
    <s v="caprae"/>
    <s v="NC"/>
    <x v="2"/>
    <s v="DO"/>
    <s v="L"/>
    <n v="22"/>
    <x v="1"/>
    <x v="0"/>
    <x v="0"/>
    <x v="0"/>
    <x v="0"/>
    <x v="1"/>
    <x v="0"/>
    <x v="0"/>
    <x v="0"/>
    <x v="1"/>
  </r>
  <r>
    <x v="1"/>
    <s v="caprae"/>
    <s v="NC"/>
    <x v="0"/>
    <s v="PF"/>
    <s v="L"/>
    <n v="69"/>
    <x v="1"/>
    <x v="0"/>
    <x v="0"/>
    <x v="0"/>
    <x v="0"/>
    <x v="1"/>
    <x v="0"/>
    <x v="0"/>
    <x v="1"/>
    <x v="1"/>
  </r>
  <r>
    <x v="0"/>
    <s v="Equorum"/>
    <s v="Cure"/>
    <x v="3"/>
    <s v="DO"/>
    <s v="L"/>
    <n v="23"/>
    <x v="1"/>
    <x v="0"/>
    <x v="0"/>
    <x v="3"/>
    <x v="0"/>
    <x v="1"/>
    <x v="0"/>
    <x v="0"/>
    <x v="1"/>
    <x v="1"/>
  </r>
  <r>
    <x v="0"/>
    <s v="Lugdenensis"/>
    <s v="new"/>
    <x v="1"/>
    <s v="PF"/>
    <s v="L"/>
    <n v="49"/>
    <x v="1"/>
    <x v="0"/>
    <x v="0"/>
    <x v="0"/>
    <x v="0"/>
    <x v="1"/>
    <x v="0"/>
    <x v="0"/>
    <x v="0"/>
    <x v="1"/>
  </r>
  <r>
    <x v="0"/>
    <s v="simulans"/>
    <s v="new"/>
    <x v="1"/>
    <s v="PF"/>
    <s v="R"/>
    <n v="71"/>
    <x v="1"/>
    <x v="0"/>
    <x v="0"/>
    <x v="0"/>
    <x v="0"/>
    <x v="1"/>
    <x v="0"/>
    <x v="0"/>
    <x v="0"/>
    <x v="1"/>
  </r>
  <r>
    <x v="1"/>
    <s v="caprae"/>
    <s v="new"/>
    <x v="1"/>
    <s v="PF"/>
    <s v="R"/>
    <n v="67"/>
    <x v="1"/>
    <x v="0"/>
    <x v="0"/>
    <x v="0"/>
    <x v="0"/>
    <x v="1"/>
    <x v="0"/>
    <x v="0"/>
    <x v="0"/>
    <x v="1"/>
  </r>
  <r>
    <x v="1"/>
    <s v="simulans"/>
    <s v="new"/>
    <x v="1"/>
    <s v="PF"/>
    <s v="R"/>
    <n v="73"/>
    <x v="1"/>
    <x v="0"/>
    <x v="0"/>
    <x v="0"/>
    <x v="0"/>
    <x v="0"/>
    <x v="0"/>
    <x v="0"/>
    <x v="0"/>
    <x v="3"/>
  </r>
  <r>
    <x v="2"/>
    <s v="caprae"/>
    <s v="new"/>
    <x v="1"/>
    <s v="PF"/>
    <s v="R"/>
    <n v="74"/>
    <x v="1"/>
    <x v="0"/>
    <x v="0"/>
    <x v="0"/>
    <x v="0"/>
    <x v="1"/>
    <x v="0"/>
    <x v="0"/>
    <x v="1"/>
    <x v="1"/>
  </r>
  <r>
    <x v="2"/>
    <s v="xylosus"/>
    <s v="new"/>
    <x v="1"/>
    <s v="PF"/>
    <s v="L"/>
    <n v="75"/>
    <x v="1"/>
    <x v="0"/>
    <x v="0"/>
    <x v="3"/>
    <x v="0"/>
    <x v="1"/>
    <x v="0"/>
    <x v="0"/>
    <x v="1"/>
    <x v="1"/>
  </r>
  <r>
    <x v="2"/>
    <s v="ureilyticus"/>
    <s v="new"/>
    <x v="1"/>
    <s v="PF"/>
    <s v="R"/>
    <n v="76"/>
    <x v="1"/>
    <x v="2"/>
    <x v="0"/>
    <x v="0"/>
    <x v="0"/>
    <x v="1"/>
    <x v="0"/>
    <x v="0"/>
    <x v="1"/>
    <x v="1"/>
  </r>
  <r>
    <x v="1"/>
    <s v="hominis"/>
    <s v="new"/>
    <x v="1"/>
    <s v="PF"/>
    <s v="L"/>
    <n v="77"/>
    <x v="2"/>
    <x v="1"/>
    <x v="0"/>
    <x v="0"/>
    <x v="0"/>
    <x v="0"/>
    <x v="0"/>
    <x v="0"/>
    <x v="0"/>
    <x v="0"/>
  </r>
  <r>
    <x v="1"/>
    <s v="warneri"/>
    <s v="new"/>
    <x v="1"/>
    <s v="PF"/>
    <s v="R"/>
    <n v="78"/>
    <x v="1"/>
    <x v="0"/>
    <x v="0"/>
    <x v="0"/>
    <x v="0"/>
    <x v="1"/>
    <x v="0"/>
    <x v="0"/>
    <x v="1"/>
    <x v="1"/>
  </r>
  <r>
    <x v="0"/>
    <s v="Lugdenensis"/>
    <s v="Cure"/>
    <x v="3"/>
    <s v="DO"/>
    <s v="L"/>
    <n v="24"/>
    <x v="1"/>
    <x v="0"/>
    <x v="0"/>
    <x v="0"/>
    <x v="0"/>
    <x v="1"/>
    <x v="0"/>
    <x v="0"/>
    <x v="0"/>
    <x v="1"/>
  </r>
  <r>
    <x v="0"/>
    <s v="epidermidis"/>
    <s v="new"/>
    <x v="1"/>
    <s v="PF"/>
    <s v="L"/>
    <n v="79"/>
    <x v="1"/>
    <x v="0"/>
    <x v="0"/>
    <x v="0"/>
    <x v="0"/>
    <x v="1"/>
    <x v="0"/>
    <x v="0"/>
    <x v="1"/>
    <x v="0"/>
  </r>
  <r>
    <x v="0"/>
    <s v="caprae"/>
    <s v="new"/>
    <x v="1"/>
    <s v="PF"/>
    <s v="R"/>
    <n v="80.099999999999994"/>
    <x v="1"/>
    <x v="0"/>
    <x v="0"/>
    <x v="0"/>
    <x v="0"/>
    <x v="1"/>
    <x v="0"/>
    <x v="0"/>
    <x v="1"/>
    <x v="1"/>
  </r>
  <r>
    <x v="0"/>
    <s v="chromogenes"/>
    <s v="new"/>
    <x v="1"/>
    <s v="PF"/>
    <s v="R"/>
    <n v="80.2"/>
    <x v="1"/>
    <x v="0"/>
    <x v="0"/>
    <x v="0"/>
    <x v="0"/>
    <x v="1"/>
    <x v="0"/>
    <x v="0"/>
    <x v="1"/>
    <x v="1"/>
  </r>
  <r>
    <x v="0"/>
    <s v="epidermidis"/>
    <s v="Cure"/>
    <x v="3"/>
    <s v="DO"/>
    <s v="R"/>
    <n v="25"/>
    <x v="1"/>
    <x v="1"/>
    <x v="0"/>
    <x v="0"/>
    <x v="0"/>
    <x v="1"/>
    <x v="0"/>
    <x v="0"/>
    <x v="0"/>
    <x v="1"/>
  </r>
  <r>
    <x v="0"/>
    <s v="simulans"/>
    <s v="new"/>
    <x v="1"/>
    <s v="PF"/>
    <s v="R"/>
    <n v="50"/>
    <x v="1"/>
    <x v="1"/>
    <x v="0"/>
    <x v="0"/>
    <x v="0"/>
    <x v="1"/>
    <x v="0"/>
    <x v="0"/>
    <x v="0"/>
    <x v="1"/>
  </r>
  <r>
    <x v="0"/>
    <s v="chromogenes"/>
    <s v="new"/>
    <x v="1"/>
    <s v="PF"/>
    <s v="R"/>
    <n v="81"/>
    <x v="1"/>
    <x v="1"/>
    <x v="0"/>
    <x v="0"/>
    <x v="0"/>
    <x v="1"/>
    <x v="0"/>
    <x v="0"/>
    <x v="2"/>
    <x v="1"/>
  </r>
  <r>
    <x v="1"/>
    <s v="simulans"/>
    <s v="NC"/>
    <x v="2"/>
    <s v="DO"/>
    <s v="L"/>
    <n v="26"/>
    <x v="1"/>
    <x v="0"/>
    <x v="0"/>
    <x v="0"/>
    <x v="0"/>
    <x v="1"/>
    <x v="0"/>
    <x v="0"/>
    <x v="0"/>
    <x v="0"/>
  </r>
  <r>
    <x v="1"/>
    <s v="simulans"/>
    <s v="NC"/>
    <x v="2"/>
    <s v="DO"/>
    <s v="R"/>
    <n v="27"/>
    <x v="1"/>
    <x v="0"/>
    <x v="0"/>
    <x v="0"/>
    <x v="0"/>
    <x v="1"/>
    <x v="0"/>
    <x v="0"/>
    <x v="0"/>
    <x v="1"/>
  </r>
  <r>
    <x v="1"/>
    <s v="simulans"/>
    <s v="NC"/>
    <x v="0"/>
    <s v="PF"/>
    <s v="L"/>
    <n v="51"/>
    <x v="1"/>
    <x v="0"/>
    <x v="0"/>
    <x v="0"/>
    <x v="0"/>
    <x v="1"/>
    <x v="0"/>
    <x v="0"/>
    <x v="0"/>
    <x v="1"/>
  </r>
  <r>
    <x v="1"/>
    <s v="simulans"/>
    <s v="NC"/>
    <x v="0"/>
    <s v="PF"/>
    <s v="R"/>
    <n v="82"/>
    <x v="1"/>
    <x v="1"/>
    <x v="0"/>
    <x v="0"/>
    <x v="0"/>
    <x v="1"/>
    <x v="0"/>
    <x v="0"/>
    <x v="1"/>
    <x v="2"/>
  </r>
  <r>
    <x v="2"/>
    <s v="simulans"/>
    <s v="NC"/>
    <x v="3"/>
    <s v="DO"/>
    <s v="L"/>
    <n v="28"/>
    <x v="1"/>
    <x v="1"/>
    <x v="0"/>
    <x v="0"/>
    <x v="0"/>
    <x v="1"/>
    <x v="0"/>
    <x v="0"/>
    <x v="0"/>
    <x v="1"/>
  </r>
  <r>
    <x v="2"/>
    <s v="Lugdenensis"/>
    <s v="NC"/>
    <x v="2"/>
    <s v="DO"/>
    <s v="R"/>
    <n v="29"/>
    <x v="1"/>
    <x v="1"/>
    <x v="0"/>
    <x v="0"/>
    <x v="0"/>
    <x v="1"/>
    <x v="0"/>
    <x v="0"/>
    <x v="0"/>
    <x v="1"/>
  </r>
  <r>
    <x v="2"/>
    <s v="Lugdenensis"/>
    <s v="NC"/>
    <x v="1"/>
    <s v="PF"/>
    <s v="L"/>
    <n v="83"/>
    <x v="1"/>
    <x v="1"/>
    <x v="0"/>
    <x v="0"/>
    <x v="0"/>
    <x v="1"/>
    <x v="0"/>
    <x v="0"/>
    <x v="3"/>
    <x v="1"/>
  </r>
  <r>
    <x v="2"/>
    <s v="Lugdenensis"/>
    <s v="NC"/>
    <x v="0"/>
    <s v="PF"/>
    <s v="R"/>
    <n v="84"/>
    <x v="1"/>
    <x v="1"/>
    <x v="0"/>
    <x v="0"/>
    <x v="0"/>
    <x v="1"/>
    <x v="0"/>
    <x v="0"/>
    <x v="4"/>
    <x v="1"/>
  </r>
  <r>
    <x v="1"/>
    <s v="petrasi"/>
    <s v="new"/>
    <x v="1"/>
    <s v="PF"/>
    <s v="L"/>
    <n v="68"/>
    <x v="1"/>
    <x v="1"/>
    <x v="0"/>
    <x v="0"/>
    <x v="0"/>
    <x v="1"/>
    <x v="0"/>
    <x v="0"/>
    <x v="0"/>
    <x v="1"/>
  </r>
  <r>
    <x v="1"/>
    <s v="petrasi"/>
    <s v="new"/>
    <x v="1"/>
    <s v="PF"/>
    <s v="R"/>
    <n v="85"/>
    <x v="1"/>
    <x v="1"/>
    <x v="0"/>
    <x v="0"/>
    <x v="0"/>
    <x v="1"/>
    <x v="0"/>
    <x v="0"/>
    <x v="1"/>
    <x v="1"/>
  </r>
  <r>
    <x v="2"/>
    <s v="epidermidis"/>
    <s v="new"/>
    <x v="1"/>
    <s v="PF"/>
    <s v="R"/>
    <n v="69"/>
    <x v="1"/>
    <x v="0"/>
    <x v="0"/>
    <x v="0"/>
    <x v="0"/>
    <x v="1"/>
    <x v="0"/>
    <x v="0"/>
    <x v="0"/>
    <x v="0"/>
  </r>
  <r>
    <x v="2"/>
    <s v="caprae"/>
    <s v="new"/>
    <x v="1"/>
    <s v="PF"/>
    <s v="L"/>
    <n v="86.1"/>
    <x v="1"/>
    <x v="0"/>
    <x v="0"/>
    <x v="0"/>
    <x v="0"/>
    <x v="1"/>
    <x v="0"/>
    <x v="0"/>
    <x v="1"/>
    <x v="1"/>
  </r>
  <r>
    <x v="2"/>
    <s v="caprae"/>
    <s v="new"/>
    <x v="1"/>
    <s v="PF"/>
    <s v="L"/>
    <n v="86.2"/>
    <x v="1"/>
    <x v="0"/>
    <x v="0"/>
    <x v="0"/>
    <x v="0"/>
    <x v="1"/>
    <x v="0"/>
    <x v="0"/>
    <x v="1"/>
    <x v="1"/>
  </r>
  <r>
    <x v="2"/>
    <s v="simulans"/>
    <s v="new"/>
    <x v="1"/>
    <s v="PF"/>
    <s v="R"/>
    <n v="87"/>
    <x v="1"/>
    <x v="1"/>
    <x v="0"/>
    <x v="0"/>
    <x v="0"/>
    <x v="1"/>
    <x v="0"/>
    <x v="0"/>
    <x v="1"/>
    <x v="1"/>
  </r>
  <r>
    <x v="1"/>
    <s v="chromogenes"/>
    <s v="new"/>
    <x v="1"/>
    <s v="PF"/>
    <s v="R"/>
    <n v="70"/>
    <x v="1"/>
    <x v="1"/>
    <x v="0"/>
    <x v="2"/>
    <x v="0"/>
    <x v="1"/>
    <x v="0"/>
    <x v="0"/>
    <x v="1"/>
    <x v="1"/>
  </r>
  <r>
    <x v="0"/>
    <s v="auricularis"/>
    <s v="new"/>
    <x v="1"/>
    <s v="PF"/>
    <s v="R"/>
    <n v="89"/>
    <x v="3"/>
    <x v="1"/>
    <x v="0"/>
    <x v="0"/>
    <x v="0"/>
    <x v="3"/>
    <x v="0"/>
    <x v="0"/>
    <x v="3"/>
    <x v="1"/>
  </r>
  <r>
    <x v="2"/>
    <s v="Lugdenensis"/>
    <s v="NC"/>
    <x v="2"/>
    <s v="DO"/>
    <s v="L"/>
    <n v="31"/>
    <x v="1"/>
    <x v="0"/>
    <x v="0"/>
    <x v="0"/>
    <x v="0"/>
    <x v="1"/>
    <x v="0"/>
    <x v="0"/>
    <x v="0"/>
    <x v="1"/>
  </r>
  <r>
    <x v="2"/>
    <s v="simulans"/>
    <s v="NC"/>
    <x v="2"/>
    <s v="DO"/>
    <s v="R"/>
    <n v="32"/>
    <x v="1"/>
    <x v="0"/>
    <x v="0"/>
    <x v="0"/>
    <x v="0"/>
    <x v="1"/>
    <x v="0"/>
    <x v="0"/>
    <x v="0"/>
    <x v="1"/>
  </r>
  <r>
    <x v="2"/>
    <s v="chromogenes"/>
    <s v="new"/>
    <x v="1"/>
    <s v="PF"/>
    <s v="L"/>
    <n v="90.1"/>
    <x v="1"/>
    <x v="1"/>
    <x v="0"/>
    <x v="2"/>
    <x v="0"/>
    <x v="1"/>
    <x v="0"/>
    <x v="0"/>
    <x v="1"/>
    <x v="1"/>
  </r>
  <r>
    <x v="2"/>
    <s v="Lugdenensis"/>
    <s v="NC"/>
    <x v="0"/>
    <s v="PF"/>
    <s v="L"/>
    <n v="90.2"/>
    <x v="1"/>
    <x v="1"/>
    <x v="0"/>
    <x v="2"/>
    <x v="0"/>
    <x v="1"/>
    <x v="0"/>
    <x v="0"/>
    <x v="1"/>
    <x v="1"/>
  </r>
  <r>
    <x v="2"/>
    <s v="simulans"/>
    <s v="NC"/>
    <x v="0"/>
    <s v="PF"/>
    <s v="R"/>
    <n v="91"/>
    <x v="1"/>
    <x v="0"/>
    <x v="0"/>
    <x v="0"/>
    <x v="0"/>
    <x v="1"/>
    <x v="0"/>
    <x v="0"/>
    <x v="1"/>
    <x v="1"/>
  </r>
  <r>
    <x v="2"/>
    <s v="chromogenes"/>
    <s v="Cure"/>
    <x v="3"/>
    <s v="DO"/>
    <s v="L"/>
    <n v="33"/>
    <x v="1"/>
    <x v="1"/>
    <x v="0"/>
    <x v="0"/>
    <x v="0"/>
    <x v="1"/>
    <x v="0"/>
    <x v="0"/>
    <x v="0"/>
    <x v="1"/>
  </r>
  <r>
    <x v="2"/>
    <s v="epidermidis"/>
    <s v="new"/>
    <x v="1"/>
    <s v="PF"/>
    <s v="L"/>
    <n v="53"/>
    <x v="1"/>
    <x v="0"/>
    <x v="0"/>
    <x v="0"/>
    <x v="0"/>
    <x v="2"/>
    <x v="0"/>
    <x v="0"/>
    <x v="0"/>
    <x v="1"/>
  </r>
  <r>
    <x v="1"/>
    <s v="epidermidis"/>
    <s v="NC"/>
    <x v="2"/>
    <s v="DO"/>
    <s v="L"/>
    <n v="2"/>
    <x v="1"/>
    <x v="0"/>
    <x v="0"/>
    <x v="0"/>
    <x v="0"/>
    <x v="0"/>
    <x v="0"/>
    <x v="0"/>
    <x v="0"/>
    <x v="0"/>
  </r>
  <r>
    <x v="1"/>
    <s v="epidermidis"/>
    <s v="NC"/>
    <x v="0"/>
    <s v="PF"/>
    <s v="L"/>
    <n v="48"/>
    <x v="0"/>
    <x v="0"/>
    <x v="0"/>
    <x v="0"/>
    <x v="0"/>
    <x v="2"/>
    <x v="0"/>
    <x v="0"/>
    <x v="0"/>
    <x v="0"/>
  </r>
  <r>
    <x v="2"/>
    <s v="chromogenes"/>
    <s v="Cure"/>
    <x v="3"/>
    <s v="DO"/>
    <s v="R"/>
    <n v="34"/>
    <x v="1"/>
    <x v="0"/>
    <x v="0"/>
    <x v="0"/>
    <x v="0"/>
    <x v="1"/>
    <x v="0"/>
    <x v="0"/>
    <x v="1"/>
    <x v="1"/>
  </r>
  <r>
    <x v="2"/>
    <s v="epidermidis"/>
    <s v="new"/>
    <x v="1"/>
    <s v="PF"/>
    <s v="R"/>
    <n v="54"/>
    <x v="1"/>
    <x v="0"/>
    <x v="0"/>
    <x v="0"/>
    <x v="0"/>
    <x v="1"/>
    <x v="0"/>
    <x v="0"/>
    <x v="4"/>
    <x v="0"/>
  </r>
  <r>
    <x v="2"/>
    <s v="chromogenes"/>
    <s v="new"/>
    <x v="1"/>
    <s v="PF"/>
    <s v="R"/>
    <n v="92.1"/>
    <x v="1"/>
    <x v="0"/>
    <x v="0"/>
    <x v="0"/>
    <x v="0"/>
    <x v="1"/>
    <x v="0"/>
    <x v="1"/>
    <x v="3"/>
    <x v="2"/>
  </r>
  <r>
    <x v="2"/>
    <s v="petrasi"/>
    <s v="new"/>
    <x v="1"/>
    <s v="PF"/>
    <s v="R"/>
    <n v="93.2"/>
    <x v="1"/>
    <x v="0"/>
    <x v="0"/>
    <x v="0"/>
    <x v="0"/>
    <x v="1"/>
    <x v="0"/>
    <x v="1"/>
    <x v="3"/>
    <x v="2"/>
  </r>
  <r>
    <x v="0"/>
    <s v="epidermidis"/>
    <s v="NC"/>
    <x v="2"/>
    <s v="DO"/>
    <s v="L"/>
    <n v="3"/>
    <x v="1"/>
    <x v="0"/>
    <x v="0"/>
    <x v="0"/>
    <x v="0"/>
    <x v="1"/>
    <x v="0"/>
    <x v="0"/>
    <x v="3"/>
    <x v="0"/>
  </r>
  <r>
    <x v="0"/>
    <s v="epidermidis"/>
    <s v="NC"/>
    <x v="0"/>
    <s v="PF"/>
    <s v="L"/>
    <n v="49"/>
    <x v="1"/>
    <x v="0"/>
    <x v="0"/>
    <x v="0"/>
    <x v="0"/>
    <x v="1"/>
    <x v="0"/>
    <x v="0"/>
    <x v="3"/>
    <x v="0"/>
  </r>
  <r>
    <x v="2"/>
    <s v="epidermidis"/>
    <s v="new"/>
    <x v="1"/>
    <s v="PF"/>
    <s v="R"/>
    <n v="50"/>
    <x v="1"/>
    <x v="0"/>
    <x v="0"/>
    <x v="0"/>
    <x v="0"/>
    <x v="0"/>
    <x v="0"/>
    <x v="0"/>
    <x v="0"/>
    <x v="0"/>
  </r>
  <r>
    <x v="1"/>
    <s v="epidermidis"/>
    <s v="NC"/>
    <x v="2"/>
    <s v="DO"/>
    <s v="L"/>
    <n v="5"/>
    <x v="1"/>
    <x v="0"/>
    <x v="0"/>
    <x v="0"/>
    <x v="0"/>
    <x v="2"/>
    <x v="0"/>
    <x v="0"/>
    <x v="0"/>
    <x v="0"/>
  </r>
  <r>
    <x v="1"/>
    <s v="epidermidis"/>
    <s v="NC"/>
    <x v="0"/>
    <s v="PF"/>
    <s v="L"/>
    <n v="51"/>
    <x v="1"/>
    <x v="0"/>
    <x v="0"/>
    <x v="3"/>
    <x v="0"/>
    <x v="1"/>
    <x v="0"/>
    <x v="0"/>
    <x v="4"/>
    <x v="0"/>
  </r>
  <r>
    <x v="0"/>
    <s v="chromogenes"/>
    <s v="new"/>
    <x v="1"/>
    <s v="PF"/>
    <s v="L"/>
    <n v="94"/>
    <x v="1"/>
    <x v="1"/>
    <x v="0"/>
    <x v="0"/>
    <x v="0"/>
    <x v="1"/>
    <x v="0"/>
    <x v="0"/>
    <x v="1"/>
    <x v="1"/>
  </r>
  <r>
    <x v="1"/>
    <s v="epidermidis"/>
    <s v="Cure"/>
    <x v="2"/>
    <s v="DO"/>
    <s v="L"/>
    <n v="35"/>
    <x v="1"/>
    <x v="0"/>
    <x v="0"/>
    <x v="0"/>
    <x v="0"/>
    <x v="1"/>
    <x v="0"/>
    <x v="0"/>
    <x v="1"/>
    <x v="1"/>
  </r>
  <r>
    <x v="1"/>
    <s v="chromogenes"/>
    <s v="new"/>
    <x v="1"/>
    <s v="PF"/>
    <s v="L"/>
    <n v="95"/>
    <x v="2"/>
    <x v="1"/>
    <x v="0"/>
    <x v="2"/>
    <x v="0"/>
    <x v="4"/>
    <x v="0"/>
    <x v="0"/>
    <x v="0"/>
    <x v="1"/>
  </r>
  <r>
    <x v="1"/>
    <s v="epidermidis"/>
    <s v="new"/>
    <x v="0"/>
    <s v="PF"/>
    <s v="L"/>
    <n v="96"/>
    <x v="2"/>
    <x v="1"/>
    <x v="0"/>
    <x v="2"/>
    <x v="0"/>
    <x v="4"/>
    <x v="0"/>
    <x v="0"/>
    <x v="0"/>
    <x v="1"/>
  </r>
  <r>
    <x v="1"/>
    <s v="chromogenes"/>
    <s v="new"/>
    <x v="1"/>
    <s v="PF"/>
    <s v="L"/>
    <n v="97.1"/>
    <x v="1"/>
    <x v="1"/>
    <x v="0"/>
    <x v="0"/>
    <x v="0"/>
    <x v="1"/>
    <x v="0"/>
    <x v="0"/>
    <x v="1"/>
    <x v="2"/>
  </r>
  <r>
    <x v="1"/>
    <s v="chromogenes"/>
    <s v="new"/>
    <x v="1"/>
    <s v="PF"/>
    <s v="L"/>
    <n v="97.2"/>
    <x v="1"/>
    <x v="1"/>
    <x v="0"/>
    <x v="0"/>
    <x v="0"/>
    <x v="1"/>
    <x v="0"/>
    <x v="0"/>
    <x v="1"/>
    <x v="2"/>
  </r>
  <r>
    <x v="2"/>
    <s v="epidermidis"/>
    <s v="NC"/>
    <x v="2"/>
    <s v="DO"/>
    <s v="L"/>
    <n v="36"/>
    <x v="1"/>
    <x v="0"/>
    <x v="0"/>
    <x v="0"/>
    <x v="0"/>
    <x v="1"/>
    <x v="0"/>
    <x v="0"/>
    <x v="0"/>
    <x v="0"/>
  </r>
  <r>
    <x v="2"/>
    <s v="simulans"/>
    <s v="new"/>
    <x v="1"/>
    <s v="PF"/>
    <s v="R"/>
    <n v="98"/>
    <x v="1"/>
    <x v="1"/>
    <x v="0"/>
    <x v="0"/>
    <x v="0"/>
    <x v="1"/>
    <x v="0"/>
    <x v="0"/>
    <x v="0"/>
    <x v="1"/>
  </r>
  <r>
    <x v="2"/>
    <s v="epidermidis"/>
    <s v="NC"/>
    <x v="0"/>
    <s v="PF"/>
    <s v="L"/>
    <n v="55"/>
    <x v="1"/>
    <x v="0"/>
    <x v="0"/>
    <x v="0"/>
    <x v="0"/>
    <x v="1"/>
    <x v="0"/>
    <x v="0"/>
    <x v="1"/>
    <x v="1"/>
  </r>
  <r>
    <x v="1"/>
    <s v="Equorum"/>
    <s v="new"/>
    <x v="1"/>
    <s v="PF"/>
    <s v="L"/>
    <n v="52"/>
    <x v="1"/>
    <x v="0"/>
    <x v="0"/>
    <x v="4"/>
    <x v="0"/>
    <x v="1"/>
    <x v="0"/>
    <x v="0"/>
    <x v="1"/>
    <x v="1"/>
  </r>
  <r>
    <x v="0"/>
    <s v="epidermidis"/>
    <s v="Cure"/>
    <x v="3"/>
    <s v="DO"/>
    <s v="R"/>
    <n v="37"/>
    <x v="1"/>
    <x v="0"/>
    <x v="0"/>
    <x v="0"/>
    <x v="0"/>
    <x v="1"/>
    <x v="0"/>
    <x v="0"/>
    <x v="1"/>
    <x v="1"/>
  </r>
  <r>
    <x v="0"/>
    <s v="chromogenes"/>
    <s v="new"/>
    <x v="1"/>
    <s v="PF"/>
    <s v="R"/>
    <n v="99.1"/>
    <x v="1"/>
    <x v="0"/>
    <x v="0"/>
    <x v="0"/>
    <x v="0"/>
    <x v="1"/>
    <x v="0"/>
    <x v="0"/>
    <x v="1"/>
    <x v="1"/>
  </r>
  <r>
    <x v="0"/>
    <s v="chromogenes"/>
    <s v="new"/>
    <x v="1"/>
    <s v="PF"/>
    <s v="R"/>
    <n v="99.2"/>
    <x v="1"/>
    <x v="0"/>
    <x v="0"/>
    <x v="0"/>
    <x v="0"/>
    <x v="1"/>
    <x v="0"/>
    <x v="0"/>
    <x v="1"/>
    <x v="1"/>
  </r>
  <r>
    <x v="0"/>
    <s v="epidermidis"/>
    <s v="NC"/>
    <x v="2"/>
    <s v="DO"/>
    <s v="R"/>
    <n v="6"/>
    <x v="1"/>
    <x v="0"/>
    <x v="0"/>
    <x v="0"/>
    <x v="0"/>
    <x v="0"/>
    <x v="0"/>
    <x v="0"/>
    <x v="0"/>
    <x v="0"/>
  </r>
  <r>
    <x v="0"/>
    <s v="epidermidis"/>
    <s v="new"/>
    <x v="1"/>
    <s v="PF"/>
    <s v="L"/>
    <n v="53"/>
    <x v="1"/>
    <x v="0"/>
    <x v="0"/>
    <x v="0"/>
    <x v="0"/>
    <x v="1"/>
    <x v="0"/>
    <x v="0"/>
    <x v="4"/>
    <x v="1"/>
  </r>
  <r>
    <x v="0"/>
    <s v="epidermidis"/>
    <s v="NC"/>
    <x v="0"/>
    <s v="PF"/>
    <s v="R"/>
    <n v="54"/>
    <x v="1"/>
    <x v="0"/>
    <x v="0"/>
    <x v="0"/>
    <x v="0"/>
    <x v="0"/>
    <x v="0"/>
    <x v="0"/>
    <x v="0"/>
    <x v="0"/>
  </r>
  <r>
    <x v="2"/>
    <s v="epidermidis"/>
    <s v="NC"/>
    <x v="2"/>
    <s v="DO"/>
    <s v="R"/>
    <n v="7"/>
    <x v="0"/>
    <x v="0"/>
    <x v="0"/>
    <x v="0"/>
    <x v="0"/>
    <x v="1"/>
    <x v="0"/>
    <x v="0"/>
    <x v="0"/>
    <x v="0"/>
  </r>
  <r>
    <x v="2"/>
    <s v="epidermidis"/>
    <s v="NC"/>
    <x v="0"/>
    <s v="PF"/>
    <s v="R"/>
    <n v="55"/>
    <x v="1"/>
    <x v="0"/>
    <x v="0"/>
    <x v="0"/>
    <x v="0"/>
    <x v="0"/>
    <x v="0"/>
    <x v="0"/>
    <x v="0"/>
    <x v="0"/>
  </r>
  <r>
    <x v="1"/>
    <s v="Equorum"/>
    <s v="new"/>
    <x v="1"/>
    <s v="PF"/>
    <s v="L"/>
    <n v="56"/>
    <x v="1"/>
    <x v="0"/>
    <x v="0"/>
    <x v="2"/>
    <x v="0"/>
    <x v="1"/>
    <x v="0"/>
    <x v="0"/>
    <x v="1"/>
    <x v="1"/>
  </r>
  <r>
    <x v="1"/>
    <s v="Equorum"/>
    <s v="new"/>
    <x v="1"/>
    <s v="PF"/>
    <s v="R"/>
    <n v="57"/>
    <x v="1"/>
    <x v="0"/>
    <x v="0"/>
    <x v="4"/>
    <x v="0"/>
    <x v="1"/>
    <x v="0"/>
    <x v="0"/>
    <x v="1"/>
    <x v="1"/>
  </r>
  <r>
    <x v="1"/>
    <s v="Equorum"/>
    <s v="new"/>
    <x v="1"/>
    <s v="PF"/>
    <s v="L"/>
    <n v="58"/>
    <x v="1"/>
    <x v="1"/>
    <x v="0"/>
    <x v="0"/>
    <x v="0"/>
    <x v="1"/>
    <x v="0"/>
    <x v="0"/>
    <x v="1"/>
    <x v="1"/>
  </r>
  <r>
    <x v="1"/>
    <s v="Equorum"/>
    <s v="new"/>
    <x v="1"/>
    <s v="PF"/>
    <s v="R"/>
    <n v="59"/>
    <x v="1"/>
    <x v="0"/>
    <x v="0"/>
    <x v="0"/>
    <x v="0"/>
    <x v="1"/>
    <x v="0"/>
    <x v="0"/>
    <x v="1"/>
    <x v="1"/>
  </r>
  <r>
    <x v="2"/>
    <s v="epidermidis"/>
    <s v="NC"/>
    <x v="2"/>
    <s v="DO"/>
    <s v="L"/>
    <n v="8"/>
    <x v="1"/>
    <x v="0"/>
    <x v="0"/>
    <x v="0"/>
    <x v="0"/>
    <x v="0"/>
    <x v="0"/>
    <x v="0"/>
    <x v="0"/>
    <x v="0"/>
  </r>
  <r>
    <x v="2"/>
    <s v="epidermidis"/>
    <s v="NC"/>
    <x v="0"/>
    <s v="PF"/>
    <s v="L"/>
    <n v="60"/>
    <x v="1"/>
    <x v="0"/>
    <x v="0"/>
    <x v="0"/>
    <x v="0"/>
    <x v="1"/>
    <x v="0"/>
    <x v="0"/>
    <x v="0"/>
    <x v="0"/>
  </r>
  <r>
    <x v="0"/>
    <s v="Equorum"/>
    <s v="new"/>
    <x v="1"/>
    <s v="PF"/>
    <s v="R"/>
    <n v="61"/>
    <x v="1"/>
    <x v="0"/>
    <x v="0"/>
    <x v="4"/>
    <x v="0"/>
    <x v="1"/>
    <x v="0"/>
    <x v="0"/>
    <x v="1"/>
    <x v="1"/>
  </r>
  <r>
    <x v="0"/>
    <s v="epidermidis"/>
    <s v="NC"/>
    <x v="2"/>
    <s v="DO"/>
    <s v="R"/>
    <n v="9"/>
    <x v="1"/>
    <x v="0"/>
    <x v="0"/>
    <x v="0"/>
    <x v="0"/>
    <x v="0"/>
    <x v="0"/>
    <x v="0"/>
    <x v="0"/>
    <x v="0"/>
  </r>
  <r>
    <x v="0"/>
    <s v="epidermidis"/>
    <s v="NC"/>
    <x v="0"/>
    <s v="PF"/>
    <s v="R"/>
    <n v="62"/>
    <x v="1"/>
    <x v="0"/>
    <x v="0"/>
    <x v="0"/>
    <x v="0"/>
    <x v="0"/>
    <x v="0"/>
    <x v="0"/>
    <x v="0"/>
    <x v="0"/>
  </r>
  <r>
    <x v="1"/>
    <s v="Equorum"/>
    <s v="new"/>
    <x v="1"/>
    <s v="PF"/>
    <s v="L"/>
    <n v="63"/>
    <x v="1"/>
    <x v="1"/>
    <x v="0"/>
    <x v="0"/>
    <x v="0"/>
    <x v="1"/>
    <x v="0"/>
    <x v="0"/>
    <x v="0"/>
    <x v="1"/>
  </r>
  <r>
    <x v="0"/>
    <s v="Equorum"/>
    <s v="new"/>
    <x v="1"/>
    <s v="PF"/>
    <s v="R"/>
    <n v="64"/>
    <x v="1"/>
    <x v="1"/>
    <x v="0"/>
    <x v="0"/>
    <x v="0"/>
    <x v="1"/>
    <x v="0"/>
    <x v="0"/>
    <x v="1"/>
    <x v="1"/>
  </r>
  <r>
    <x v="2"/>
    <s v="epidermidis"/>
    <s v="NC"/>
    <x v="2"/>
    <s v="DO"/>
    <s v="L"/>
    <n v="10"/>
    <x v="1"/>
    <x v="0"/>
    <x v="0"/>
    <x v="0"/>
    <x v="0"/>
    <x v="0"/>
    <x v="0"/>
    <x v="0"/>
    <x v="0"/>
    <x v="0"/>
  </r>
  <r>
    <x v="2"/>
    <s v="epidermidis"/>
    <s v="NC"/>
    <x v="0"/>
    <s v="PF"/>
    <s v="L"/>
    <n v="65"/>
    <x v="1"/>
    <x v="0"/>
    <x v="0"/>
    <x v="0"/>
    <x v="0"/>
    <x v="0"/>
    <x v="0"/>
    <x v="0"/>
    <x v="0"/>
    <x v="0"/>
  </r>
  <r>
    <x v="2"/>
    <s v="epidermidis"/>
    <s v="Cure"/>
    <x v="3"/>
    <s v="DO"/>
    <s v="L"/>
    <n v="11"/>
    <x v="0"/>
    <x v="0"/>
    <x v="0"/>
    <x v="0"/>
    <x v="0"/>
    <x v="0"/>
    <x v="0"/>
    <x v="0"/>
    <x v="0"/>
    <x v="0"/>
  </r>
  <r>
    <x v="2"/>
    <s v="epidermidis"/>
    <s v="Cure"/>
    <x v="3"/>
    <s v="DO"/>
    <s v="R"/>
    <n v="12"/>
    <x v="0"/>
    <x v="1"/>
    <x v="0"/>
    <x v="3"/>
    <x v="0"/>
    <x v="2"/>
    <x v="0"/>
    <x v="0"/>
    <x v="0"/>
    <x v="0"/>
  </r>
  <r>
    <x v="1"/>
    <s v="Equorum"/>
    <s v="new"/>
    <x v="1"/>
    <s v="PF"/>
    <s v="R"/>
    <n v="66"/>
    <x v="1"/>
    <x v="0"/>
    <x v="0"/>
    <x v="3"/>
    <x v="0"/>
    <x v="1"/>
    <x v="0"/>
    <x v="0"/>
    <x v="1"/>
    <x v="1"/>
  </r>
  <r>
    <x v="2"/>
    <s v="epidermidis"/>
    <s v="NC"/>
    <x v="2"/>
    <s v="DO"/>
    <s v="R"/>
    <n v="13"/>
    <x v="0"/>
    <x v="0"/>
    <x v="0"/>
    <x v="0"/>
    <x v="0"/>
    <x v="2"/>
    <x v="0"/>
    <x v="0"/>
    <x v="0"/>
    <x v="0"/>
  </r>
  <r>
    <x v="2"/>
    <s v="epidermidis"/>
    <s v="NC"/>
    <x v="0"/>
    <s v="PF"/>
    <s v="R"/>
    <n v="67"/>
    <x v="0"/>
    <x v="0"/>
    <x v="0"/>
    <x v="0"/>
    <x v="0"/>
    <x v="0"/>
    <x v="0"/>
    <x v="0"/>
    <x v="0"/>
    <x v="0"/>
  </r>
  <r>
    <x v="1"/>
    <s v="epidermidis"/>
    <s v="NC"/>
    <x v="2"/>
    <s v="DO"/>
    <s v="R"/>
    <n v="14"/>
    <x v="0"/>
    <x v="0"/>
    <x v="0"/>
    <x v="0"/>
    <x v="0"/>
    <x v="2"/>
    <x v="0"/>
    <x v="0"/>
    <x v="0"/>
    <x v="0"/>
  </r>
  <r>
    <x v="1"/>
    <s v="epidermidis"/>
    <s v="NC"/>
    <x v="0"/>
    <s v="PF"/>
    <s v="R"/>
    <n v="68"/>
    <x v="0"/>
    <x v="0"/>
    <x v="0"/>
    <x v="0"/>
    <x v="0"/>
    <x v="4"/>
    <x v="0"/>
    <x v="0"/>
    <x v="0"/>
    <x v="0"/>
  </r>
  <r>
    <x v="1"/>
    <s v="epidermidis"/>
    <s v="NC"/>
    <x v="2"/>
    <s v="DO"/>
    <s v="R"/>
    <n v="15"/>
    <x v="1"/>
    <x v="0"/>
    <x v="0"/>
    <x v="0"/>
    <x v="0"/>
    <x v="1"/>
    <x v="0"/>
    <x v="0"/>
    <x v="3"/>
    <x v="0"/>
  </r>
  <r>
    <x v="1"/>
    <s v="epidermidis"/>
    <s v="NC"/>
    <x v="0"/>
    <s v="PF"/>
    <s v="R"/>
    <n v="69"/>
    <x v="1"/>
    <x v="0"/>
    <x v="0"/>
    <x v="0"/>
    <x v="0"/>
    <x v="2"/>
    <x v="0"/>
    <x v="0"/>
    <x v="0"/>
    <x v="0"/>
  </r>
  <r>
    <x v="0"/>
    <s v="Equorum"/>
    <s v="new"/>
    <x v="1"/>
    <s v="PF"/>
    <s v="L"/>
    <n v="70"/>
    <x v="1"/>
    <x v="1"/>
    <x v="0"/>
    <x v="0"/>
    <x v="0"/>
    <x v="1"/>
    <x v="0"/>
    <x v="0"/>
    <x v="1"/>
    <x v="1"/>
  </r>
  <r>
    <x v="2"/>
    <s v="epidermidis"/>
    <s v="NC"/>
    <x v="2"/>
    <s v="DO"/>
    <s v="L"/>
    <n v="16"/>
    <x v="0"/>
    <x v="0"/>
    <x v="0"/>
    <x v="0"/>
    <x v="0"/>
    <x v="0"/>
    <x v="0"/>
    <x v="0"/>
    <x v="0"/>
    <x v="0"/>
  </r>
  <r>
    <x v="2"/>
    <s v="epidermidis"/>
    <s v="NC"/>
    <x v="0"/>
    <s v="PF"/>
    <s v="L"/>
    <n v="71"/>
    <x v="0"/>
    <x v="0"/>
    <x v="0"/>
    <x v="0"/>
    <x v="0"/>
    <x v="5"/>
    <x v="0"/>
    <x v="0"/>
    <x v="0"/>
    <x v="0"/>
  </r>
  <r>
    <x v="1"/>
    <s v="caprae"/>
    <s v="NC"/>
    <x v="1"/>
    <s v="PF"/>
    <s v="L"/>
    <n v="72"/>
    <x v="1"/>
    <x v="0"/>
    <x v="0"/>
    <x v="0"/>
    <x v="0"/>
    <x v="1"/>
    <x v="0"/>
    <x v="0"/>
    <x v="0"/>
    <x v="1"/>
  </r>
  <r>
    <x v="1"/>
    <s v="simulans"/>
    <s v="NC"/>
    <x v="1"/>
    <s v="PF"/>
    <s v="R"/>
    <n v="73"/>
    <x v="1"/>
    <x v="0"/>
    <x v="0"/>
    <x v="0"/>
    <x v="0"/>
    <x v="1"/>
    <x v="0"/>
    <x v="0"/>
    <x v="4"/>
    <x v="1"/>
  </r>
  <r>
    <x v="1"/>
    <s v="epidermidis"/>
    <s v="NC"/>
    <x v="2"/>
    <s v="DO"/>
    <s v="L"/>
    <n v="17"/>
    <x v="0"/>
    <x v="0"/>
    <x v="0"/>
    <x v="0"/>
    <x v="0"/>
    <x v="6"/>
    <x v="0"/>
    <x v="0"/>
    <x v="0"/>
    <x v="4"/>
  </r>
  <r>
    <x v="1"/>
    <s v="epidermidis"/>
    <s v="NC"/>
    <x v="2"/>
    <s v="DO"/>
    <s v="R"/>
    <n v="18"/>
    <x v="1"/>
    <x v="0"/>
    <x v="0"/>
    <x v="0"/>
    <x v="0"/>
    <x v="1"/>
    <x v="0"/>
    <x v="0"/>
    <x v="4"/>
    <x v="0"/>
  </r>
  <r>
    <x v="1"/>
    <s v="epidermidis"/>
    <s v="NC"/>
    <x v="0"/>
    <s v="PF"/>
    <s v="L"/>
    <n v="74"/>
    <x v="1"/>
    <x v="0"/>
    <x v="0"/>
    <x v="0"/>
    <x v="0"/>
    <x v="0"/>
    <x v="0"/>
    <x v="0"/>
    <x v="0"/>
    <x v="0"/>
  </r>
  <r>
    <x v="1"/>
    <s v="epidermidis"/>
    <s v="NC"/>
    <x v="0"/>
    <s v="PF"/>
    <s v="R"/>
    <n v="75"/>
    <x v="1"/>
    <x v="0"/>
    <x v="0"/>
    <x v="0"/>
    <x v="0"/>
    <x v="1"/>
    <x v="0"/>
    <x v="0"/>
    <x v="4"/>
    <x v="0"/>
  </r>
  <r>
    <x v="2"/>
    <s v="epidermidis"/>
    <s v="NC"/>
    <x v="2"/>
    <s v="DO"/>
    <s v="L"/>
    <n v="19"/>
    <x v="2"/>
    <x v="0"/>
    <x v="0"/>
    <x v="0"/>
    <x v="0"/>
    <x v="4"/>
    <x v="0"/>
    <x v="0"/>
    <x v="0"/>
    <x v="3"/>
  </r>
  <r>
    <x v="2"/>
    <s v="epidermidis"/>
    <s v="NC"/>
    <x v="0"/>
    <s v="PF"/>
    <s v="L"/>
    <n v="76"/>
    <x v="0"/>
    <x v="0"/>
    <x v="0"/>
    <x v="0"/>
    <x v="0"/>
    <x v="2"/>
    <x v="0"/>
    <x v="0"/>
    <x v="0"/>
    <x v="0"/>
  </r>
  <r>
    <x v="1"/>
    <s v="Equorum"/>
    <s v="new"/>
    <x v="1"/>
    <s v="PF"/>
    <s v="R"/>
    <n v="77"/>
    <x v="1"/>
    <x v="0"/>
    <x v="0"/>
    <x v="0"/>
    <x v="0"/>
    <x v="1"/>
    <x v="0"/>
    <x v="0"/>
    <x v="1"/>
    <x v="1"/>
  </r>
  <r>
    <x v="0"/>
    <s v="Equorum"/>
    <s v="new"/>
    <x v="1"/>
    <s v="PF"/>
    <s v="R"/>
    <n v="78"/>
    <x v="1"/>
    <x v="2"/>
    <x v="0"/>
    <x v="4"/>
    <x v="0"/>
    <x v="0"/>
    <x v="0"/>
    <x v="0"/>
    <x v="1"/>
    <x v="1"/>
  </r>
  <r>
    <x v="2"/>
    <s v="epidermidis"/>
    <s v="new"/>
    <x v="1"/>
    <s v="PF"/>
    <s v="R"/>
    <n v="79"/>
    <x v="0"/>
    <x v="0"/>
    <x v="0"/>
    <x v="0"/>
    <x v="0"/>
    <x v="2"/>
    <x v="0"/>
    <x v="0"/>
    <x v="0"/>
    <x v="0"/>
  </r>
  <r>
    <x v="1"/>
    <s v="epidermidis"/>
    <s v="new"/>
    <x v="1"/>
    <s v="PF"/>
    <s v="L"/>
    <n v="80"/>
    <x v="1"/>
    <x v="1"/>
    <x v="0"/>
    <x v="5"/>
    <x v="0"/>
    <x v="1"/>
    <x v="0"/>
    <x v="0"/>
    <x v="1"/>
    <x v="1"/>
  </r>
  <r>
    <x v="2"/>
    <s v="epidermidis"/>
    <s v="NC"/>
    <x v="2"/>
    <s v="DO"/>
    <s v="L"/>
    <n v="21"/>
    <x v="1"/>
    <x v="0"/>
    <x v="0"/>
    <x v="0"/>
    <x v="0"/>
    <x v="0"/>
    <x v="0"/>
    <x v="0"/>
    <x v="2"/>
    <x v="0"/>
  </r>
  <r>
    <x v="2"/>
    <s v="epidermidis"/>
    <s v="new"/>
    <x v="1"/>
    <s v="PF"/>
    <s v="R"/>
    <n v="82"/>
    <x v="1"/>
    <x v="0"/>
    <x v="0"/>
    <x v="2"/>
    <x v="0"/>
    <x v="1"/>
    <x v="0"/>
    <x v="0"/>
    <x v="0"/>
    <x v="3"/>
  </r>
  <r>
    <x v="2"/>
    <s v="epidermidis"/>
    <s v="NC"/>
    <x v="0"/>
    <s v="PF"/>
    <s v="L"/>
    <n v="81"/>
    <x v="1"/>
    <x v="0"/>
    <x v="0"/>
    <x v="0"/>
    <x v="0"/>
    <x v="1"/>
    <x v="0"/>
    <x v="0"/>
    <x v="0"/>
    <x v="0"/>
  </r>
  <r>
    <x v="0"/>
    <s v="epidermidis"/>
    <s v="NC"/>
    <x v="2"/>
    <s v="DO"/>
    <s v="L"/>
    <n v="22"/>
    <x v="1"/>
    <x v="0"/>
    <x v="0"/>
    <x v="0"/>
    <x v="0"/>
    <x v="0"/>
    <x v="0"/>
    <x v="0"/>
    <x v="0"/>
    <x v="0"/>
  </r>
  <r>
    <x v="0"/>
    <s v="epidermidis"/>
    <s v="NC"/>
    <x v="0"/>
    <s v="PF"/>
    <s v="L"/>
    <n v="83"/>
    <x v="1"/>
    <x v="0"/>
    <x v="0"/>
    <x v="0"/>
    <x v="0"/>
    <x v="0"/>
    <x v="0"/>
    <x v="0"/>
    <x v="0"/>
    <x v="0"/>
  </r>
  <r>
    <x v="1"/>
    <s v="epidermidis"/>
    <s v="NC"/>
    <x v="2"/>
    <s v="DO"/>
    <s v="L"/>
    <n v="23"/>
    <x v="2"/>
    <x v="0"/>
    <x v="0"/>
    <x v="0"/>
    <x v="0"/>
    <x v="4"/>
    <x v="0"/>
    <x v="0"/>
    <x v="0"/>
    <x v="0"/>
  </r>
  <r>
    <x v="1"/>
    <s v="epidermidis"/>
    <s v="NC"/>
    <x v="0"/>
    <s v="PF"/>
    <s v="L"/>
    <n v="84"/>
    <x v="4"/>
    <x v="0"/>
    <x v="0"/>
    <x v="0"/>
    <x v="0"/>
    <x v="6"/>
    <x v="0"/>
    <x v="0"/>
    <x v="0"/>
    <x v="0"/>
  </r>
  <r>
    <x v="0"/>
    <s v="Equorum"/>
    <s v="new"/>
    <x v="1"/>
    <s v="PF"/>
    <s v="R"/>
    <n v="85"/>
    <x v="1"/>
    <x v="2"/>
    <x v="0"/>
    <x v="0"/>
    <x v="0"/>
    <x v="1"/>
    <x v="0"/>
    <x v="0"/>
    <x v="1"/>
    <x v="1"/>
  </r>
  <r>
    <x v="0"/>
    <s v="simulans"/>
    <s v="new"/>
    <x v="1"/>
    <s v="PF"/>
    <s v="L"/>
    <n v="86"/>
    <x v="1"/>
    <x v="0"/>
    <x v="0"/>
    <x v="0"/>
    <x v="0"/>
    <x v="1"/>
    <x v="0"/>
    <x v="0"/>
    <x v="2"/>
    <x v="1"/>
  </r>
  <r>
    <x v="1"/>
    <s v="epidermidis"/>
    <s v="NC"/>
    <x v="2"/>
    <s v="DO"/>
    <s v="L"/>
    <n v="24"/>
    <x v="1"/>
    <x v="0"/>
    <x v="0"/>
    <x v="0"/>
    <x v="0"/>
    <x v="1"/>
    <x v="0"/>
    <x v="0"/>
    <x v="3"/>
    <x v="1"/>
  </r>
  <r>
    <x v="1"/>
    <s v="epidermidis"/>
    <s v="NC"/>
    <x v="2"/>
    <s v="DO"/>
    <s v="R"/>
    <n v="25"/>
    <x v="2"/>
    <x v="1"/>
    <x v="0"/>
    <x v="0"/>
    <x v="0"/>
    <x v="6"/>
    <x v="0"/>
    <x v="0"/>
    <x v="0"/>
    <x v="0"/>
  </r>
  <r>
    <x v="1"/>
    <s v="epidermidis"/>
    <s v="NC"/>
    <x v="0"/>
    <s v="PF"/>
    <s v="L"/>
    <n v="87"/>
    <x v="0"/>
    <x v="0"/>
    <x v="0"/>
    <x v="0"/>
    <x v="0"/>
    <x v="0"/>
    <x v="0"/>
    <x v="0"/>
    <x v="0"/>
    <x v="0"/>
  </r>
  <r>
    <x v="1"/>
    <s v="epidermidis"/>
    <s v="NC"/>
    <x v="0"/>
    <s v="PF"/>
    <s v="R"/>
    <n v="88"/>
    <x v="0"/>
    <x v="0"/>
    <x v="0"/>
    <x v="0"/>
    <x v="0"/>
    <x v="0"/>
    <x v="0"/>
    <x v="0"/>
    <x v="0"/>
    <x v="0"/>
  </r>
  <r>
    <x v="0"/>
    <s v="epidermidis"/>
    <s v="NC"/>
    <x v="2"/>
    <s v="DO"/>
    <s v="L"/>
    <s v="26A"/>
    <x v="0"/>
    <x v="0"/>
    <x v="0"/>
    <x v="0"/>
    <x v="0"/>
    <x v="4"/>
    <x v="0"/>
    <x v="0"/>
    <x v="0"/>
    <x v="0"/>
  </r>
  <r>
    <x v="0"/>
    <s v="epidermidis"/>
    <s v="NC"/>
    <x v="2"/>
    <s v="DO"/>
    <s v="L"/>
    <s v="26B"/>
    <x v="0"/>
    <x v="0"/>
    <x v="0"/>
    <x v="0"/>
    <x v="0"/>
    <x v="4"/>
    <x v="0"/>
    <x v="0"/>
    <x v="0"/>
    <x v="0"/>
  </r>
  <r>
    <x v="0"/>
    <s v="epidermidis"/>
    <s v="NC"/>
    <x v="2"/>
    <s v="DO"/>
    <s v="R"/>
    <n v="27"/>
    <x v="0"/>
    <x v="0"/>
    <x v="0"/>
    <x v="0"/>
    <x v="0"/>
    <x v="0"/>
    <x v="0"/>
    <x v="0"/>
    <x v="0"/>
    <x v="0"/>
  </r>
  <r>
    <x v="0"/>
    <s v="epidermidis"/>
    <s v="NC"/>
    <x v="0"/>
    <s v="PF"/>
    <s v="L"/>
    <n v="89"/>
    <x v="1"/>
    <x v="0"/>
    <x v="0"/>
    <x v="0"/>
    <x v="0"/>
    <x v="0"/>
    <x v="0"/>
    <x v="0"/>
    <x v="0"/>
    <x v="0"/>
  </r>
  <r>
    <x v="0"/>
    <s v="epidermidis"/>
    <s v="NC"/>
    <x v="0"/>
    <s v="PF"/>
    <s v="R"/>
    <n v="90"/>
    <x v="2"/>
    <x v="0"/>
    <x v="0"/>
    <x v="0"/>
    <x v="0"/>
    <x v="4"/>
    <x v="0"/>
    <x v="0"/>
    <x v="0"/>
    <x v="0"/>
  </r>
  <r>
    <x v="2"/>
    <s v="chromogenes"/>
    <s v="NC"/>
    <x v="2"/>
    <s v="DO"/>
    <s v="R"/>
    <n v="28"/>
    <x v="0"/>
    <x v="0"/>
    <x v="0"/>
    <x v="0"/>
    <x v="0"/>
    <x v="0"/>
    <x v="0"/>
    <x v="0"/>
    <x v="1"/>
    <x v="1"/>
  </r>
  <r>
    <x v="2"/>
    <s v="chromogenes"/>
    <s v="NC"/>
    <x v="0"/>
    <s v="PF"/>
    <s v="R"/>
    <n v="91"/>
    <x v="0"/>
    <x v="0"/>
    <x v="0"/>
    <x v="0"/>
    <x v="0"/>
    <x v="2"/>
    <x v="0"/>
    <x v="0"/>
    <x v="1"/>
    <x v="1"/>
  </r>
  <r>
    <x v="1"/>
    <s v="Equorum"/>
    <s v="new"/>
    <x v="1"/>
    <s v="PF"/>
    <s v="L"/>
    <n v="92"/>
    <x v="1"/>
    <x v="0"/>
    <x v="0"/>
    <x v="0"/>
    <x v="0"/>
    <x v="1"/>
    <x v="0"/>
    <x v="0"/>
    <x v="1"/>
    <x v="1"/>
  </r>
  <r>
    <x v="2"/>
    <s v="epidermidis"/>
    <s v="NC"/>
    <x v="2"/>
    <s v="DO"/>
    <s v="R"/>
    <n v="29"/>
    <x v="0"/>
    <x v="0"/>
    <x v="0"/>
    <x v="0"/>
    <x v="0"/>
    <x v="4"/>
    <x v="0"/>
    <x v="0"/>
    <x v="0"/>
    <x v="3"/>
  </r>
  <r>
    <x v="2"/>
    <s v="epidermidis"/>
    <s v="NC"/>
    <x v="0"/>
    <s v="PF"/>
    <s v="R"/>
    <n v="93"/>
    <x v="0"/>
    <x v="0"/>
    <x v="0"/>
    <x v="0"/>
    <x v="0"/>
    <x v="2"/>
    <x v="0"/>
    <x v="0"/>
    <x v="0"/>
    <x v="0"/>
  </r>
  <r>
    <x v="2"/>
    <s v="Equorum"/>
    <s v="new"/>
    <x v="1"/>
    <s v="PF"/>
    <s v="L"/>
    <n v="94"/>
    <x v="1"/>
    <x v="0"/>
    <x v="0"/>
    <x v="0"/>
    <x v="0"/>
    <x v="1"/>
    <x v="0"/>
    <x v="0"/>
    <x v="1"/>
    <x v="1"/>
  </r>
  <r>
    <x v="2"/>
    <s v="Equorum"/>
    <s v="new"/>
    <x v="1"/>
    <s v="PF"/>
    <s v="R"/>
    <n v="95"/>
    <x v="1"/>
    <x v="0"/>
    <x v="0"/>
    <x v="4"/>
    <x v="0"/>
    <x v="1"/>
    <x v="0"/>
    <x v="0"/>
    <x v="1"/>
    <x v="1"/>
  </r>
  <r>
    <x v="0"/>
    <s v="chromogenes"/>
    <s v="NC"/>
    <x v="2"/>
    <s v="DO"/>
    <s v="R"/>
    <n v="30"/>
    <x v="1"/>
    <x v="0"/>
    <x v="0"/>
    <x v="0"/>
    <x v="0"/>
    <x v="1"/>
    <x v="0"/>
    <x v="0"/>
    <x v="1"/>
    <x v="1"/>
  </r>
  <r>
    <x v="0"/>
    <s v="chromogenes"/>
    <s v="new"/>
    <x v="1"/>
    <s v="PF"/>
    <s v="L"/>
    <n v="96"/>
    <x v="1"/>
    <x v="1"/>
    <x v="0"/>
    <x v="0"/>
    <x v="0"/>
    <x v="1"/>
    <x v="0"/>
    <x v="0"/>
    <x v="1"/>
    <x v="1"/>
  </r>
  <r>
    <x v="0"/>
    <s v="chromogenes"/>
    <s v="NC"/>
    <x v="0"/>
    <s v="PF"/>
    <s v="R"/>
    <n v="97"/>
    <x v="1"/>
    <x v="1"/>
    <x v="0"/>
    <x v="0"/>
    <x v="0"/>
    <x v="1"/>
    <x v="0"/>
    <x v="0"/>
    <x v="1"/>
    <x v="1"/>
  </r>
  <r>
    <x v="0"/>
    <s v="auricularis"/>
    <s v="new"/>
    <x v="1"/>
    <s v="PF"/>
    <s v="L"/>
    <n v="98"/>
    <x v="1"/>
    <x v="0"/>
    <x v="0"/>
    <x v="0"/>
    <x v="0"/>
    <x v="1"/>
    <x v="0"/>
    <x v="0"/>
    <x v="0"/>
    <x v="1"/>
  </r>
  <r>
    <x v="0"/>
    <s v="epidermidis"/>
    <s v="NC"/>
    <x v="2"/>
    <s v="DO"/>
    <s v="L"/>
    <n v="31"/>
    <x v="0"/>
    <x v="0"/>
    <x v="0"/>
    <x v="0"/>
    <x v="0"/>
    <x v="2"/>
    <x v="0"/>
    <x v="0"/>
    <x v="3"/>
    <x v="0"/>
  </r>
  <r>
    <x v="0"/>
    <s v="epidermidis"/>
    <s v="NC"/>
    <x v="2"/>
    <s v="DO"/>
    <s v="R"/>
    <n v="32"/>
    <x v="1"/>
    <x v="0"/>
    <x v="0"/>
    <x v="0"/>
    <x v="0"/>
    <x v="1"/>
    <x v="0"/>
    <x v="0"/>
    <x v="3"/>
    <x v="0"/>
  </r>
  <r>
    <x v="0"/>
    <s v="epidermidis"/>
    <s v="NC"/>
    <x v="0"/>
    <s v="PF"/>
    <s v="L"/>
    <n v="99"/>
    <x v="3"/>
    <x v="0"/>
    <x v="0"/>
    <x v="0"/>
    <x v="0"/>
    <x v="2"/>
    <x v="0"/>
    <x v="0"/>
    <x v="0"/>
    <x v="0"/>
  </r>
  <r>
    <x v="0"/>
    <s v="epidermidis"/>
    <s v="NC"/>
    <x v="0"/>
    <s v="PF"/>
    <s v="R"/>
    <n v="100"/>
    <x v="0"/>
    <x v="0"/>
    <x v="0"/>
    <x v="0"/>
    <x v="0"/>
    <x v="0"/>
    <x v="0"/>
    <x v="0"/>
    <x v="0"/>
    <x v="0"/>
  </r>
  <r>
    <x v="0"/>
    <s v="epidermidis"/>
    <s v="NC"/>
    <x v="2"/>
    <s v="DO"/>
    <s v="L"/>
    <n v="33"/>
    <x v="1"/>
    <x v="0"/>
    <x v="0"/>
    <x v="2"/>
    <x v="0"/>
    <x v="1"/>
    <x v="0"/>
    <x v="2"/>
    <x v="1"/>
    <x v="1"/>
  </r>
  <r>
    <x v="0"/>
    <s v="epidermidis"/>
    <s v="NC"/>
    <x v="0"/>
    <s v="PF"/>
    <s v="L"/>
    <n v="101"/>
    <x v="1"/>
    <x v="0"/>
    <x v="0"/>
    <x v="0"/>
    <x v="0"/>
    <x v="0"/>
    <x v="0"/>
    <x v="0"/>
    <x v="0"/>
    <x v="0"/>
  </r>
  <r>
    <x v="2"/>
    <s v="epidermidis"/>
    <s v="NC"/>
    <x v="2"/>
    <s v="DO"/>
    <s v="L"/>
    <n v="34"/>
    <x v="0"/>
    <x v="0"/>
    <x v="0"/>
    <x v="0"/>
    <x v="0"/>
    <x v="2"/>
    <x v="0"/>
    <x v="0"/>
    <x v="3"/>
    <x v="0"/>
  </r>
  <r>
    <x v="2"/>
    <s v="epidermidis"/>
    <s v="NC"/>
    <x v="2"/>
    <s v="DO"/>
    <s v="R"/>
    <n v="35"/>
    <x v="0"/>
    <x v="0"/>
    <x v="0"/>
    <x v="0"/>
    <x v="0"/>
    <x v="4"/>
    <x v="0"/>
    <x v="0"/>
    <x v="0"/>
    <x v="0"/>
  </r>
  <r>
    <x v="2"/>
    <s v="epidermidis"/>
    <s v="NC"/>
    <x v="0"/>
    <s v="PF"/>
    <s v="L"/>
    <n v="102"/>
    <x v="1"/>
    <x v="0"/>
    <x v="0"/>
    <x v="0"/>
    <x v="0"/>
    <x v="0"/>
    <x v="0"/>
    <x v="0"/>
    <x v="0"/>
    <x v="0"/>
  </r>
  <r>
    <x v="2"/>
    <s v="epidermidis"/>
    <s v="NC"/>
    <x v="0"/>
    <s v="PF"/>
    <s v="R"/>
    <n v="103"/>
    <x v="1"/>
    <x v="0"/>
    <x v="0"/>
    <x v="0"/>
    <x v="0"/>
    <x v="0"/>
    <x v="0"/>
    <x v="0"/>
    <x v="0"/>
    <x v="0"/>
  </r>
  <r>
    <x v="0"/>
    <s v="epidermidis"/>
    <s v="NC"/>
    <x v="2"/>
    <s v="DO"/>
    <s v="L"/>
    <n v="36"/>
    <x v="1"/>
    <x v="0"/>
    <x v="0"/>
    <x v="0"/>
    <x v="0"/>
    <x v="2"/>
    <x v="0"/>
    <x v="0"/>
    <x v="0"/>
    <x v="0"/>
  </r>
  <r>
    <x v="0"/>
    <s v="epidermidis"/>
    <s v="NC"/>
    <x v="0"/>
    <s v="PF"/>
    <s v="L"/>
    <n v="104"/>
    <x v="0"/>
    <x v="0"/>
    <x v="0"/>
    <x v="0"/>
    <x v="0"/>
    <x v="2"/>
    <x v="0"/>
    <x v="0"/>
    <x v="0"/>
    <x v="0"/>
  </r>
  <r>
    <x v="1"/>
    <s v="simulans"/>
    <s v="new"/>
    <x v="1"/>
    <s v="PF"/>
    <s v="L"/>
    <n v="105"/>
    <x v="1"/>
    <x v="0"/>
    <x v="0"/>
    <x v="0"/>
    <x v="0"/>
    <x v="1"/>
    <x v="0"/>
    <x v="0"/>
    <x v="0"/>
    <x v="1"/>
  </r>
  <r>
    <x v="1"/>
    <s v="Equorum"/>
    <s v="new"/>
    <x v="1"/>
    <s v="PF"/>
    <s v="R"/>
    <n v="106"/>
    <x v="1"/>
    <x v="0"/>
    <x v="0"/>
    <x v="0"/>
    <x v="0"/>
    <x v="1"/>
    <x v="0"/>
    <x v="0"/>
    <x v="1"/>
    <x v="1"/>
  </r>
  <r>
    <x v="1"/>
    <s v="epidermidis"/>
    <s v="NC"/>
    <x v="2"/>
    <s v="DO"/>
    <s v="L"/>
    <n v="37"/>
    <x v="1"/>
    <x v="0"/>
    <x v="0"/>
    <x v="0"/>
    <x v="0"/>
    <x v="0"/>
    <x v="0"/>
    <x v="0"/>
    <x v="0"/>
    <x v="0"/>
  </r>
  <r>
    <x v="1"/>
    <s v="epidermidis"/>
    <s v="NC"/>
    <x v="2"/>
    <s v="DO"/>
    <s v="R"/>
    <n v="38"/>
    <x v="1"/>
    <x v="0"/>
    <x v="0"/>
    <x v="0"/>
    <x v="0"/>
    <x v="1"/>
    <x v="0"/>
    <x v="0"/>
    <x v="0"/>
    <x v="0"/>
  </r>
  <r>
    <x v="1"/>
    <s v="epidermidis"/>
    <s v="NC"/>
    <x v="0"/>
    <s v="PF"/>
    <s v="L"/>
    <n v="107"/>
    <x v="1"/>
    <x v="0"/>
    <x v="0"/>
    <x v="0"/>
    <x v="0"/>
    <x v="1"/>
    <x v="0"/>
    <x v="0"/>
    <x v="0"/>
    <x v="0"/>
  </r>
  <r>
    <x v="1"/>
    <s v="epidermidis"/>
    <s v="NC"/>
    <x v="0"/>
    <s v="PF"/>
    <s v="R"/>
    <n v="108"/>
    <x v="1"/>
    <x v="0"/>
    <x v="0"/>
    <x v="0"/>
    <x v="0"/>
    <x v="0"/>
    <x v="0"/>
    <x v="0"/>
    <x v="0"/>
    <x v="0"/>
  </r>
  <r>
    <x v="2"/>
    <s v="hominis"/>
    <s v="new"/>
    <x v="1"/>
    <s v="PF"/>
    <s v="L"/>
    <n v="109"/>
    <x v="1"/>
    <x v="0"/>
    <x v="0"/>
    <x v="0"/>
    <x v="0"/>
    <x v="1"/>
    <x v="0"/>
    <x v="0"/>
    <x v="0"/>
    <x v="1"/>
  </r>
  <r>
    <x v="2"/>
    <s v="epidermidis"/>
    <s v="new"/>
    <x v="1"/>
    <s v="PF"/>
    <s v="R"/>
    <n v="110"/>
    <x v="1"/>
    <x v="0"/>
    <x v="0"/>
    <x v="0"/>
    <x v="0"/>
    <x v="0"/>
    <x v="0"/>
    <x v="0"/>
    <x v="0"/>
    <x v="0"/>
  </r>
  <r>
    <x v="2"/>
    <s v="Equorum"/>
    <s v="new"/>
    <x v="1"/>
    <s v="PF"/>
    <s v="R"/>
    <n v="111"/>
    <x v="1"/>
    <x v="1"/>
    <x v="0"/>
    <x v="4"/>
    <x v="0"/>
    <x v="1"/>
    <x v="0"/>
    <x v="0"/>
    <x v="1"/>
    <x v="1"/>
  </r>
  <r>
    <x v="2"/>
    <s v="Equorum"/>
    <s v="new"/>
    <x v="1"/>
    <s v="PF"/>
    <s v="R"/>
    <n v="112"/>
    <x v="1"/>
    <x v="1"/>
    <x v="0"/>
    <x v="0"/>
    <x v="0"/>
    <x v="1"/>
    <x v="0"/>
    <x v="0"/>
    <x v="1"/>
    <x v="1"/>
  </r>
  <r>
    <x v="1"/>
    <s v="Equorum"/>
    <s v="new"/>
    <x v="1"/>
    <s v="PF"/>
    <s v="L"/>
    <n v="113"/>
    <x v="1"/>
    <x v="0"/>
    <x v="0"/>
    <x v="0"/>
    <x v="0"/>
    <x v="1"/>
    <x v="0"/>
    <x v="0"/>
    <x v="1"/>
    <x v="1"/>
  </r>
  <r>
    <x v="0"/>
    <s v="Equorum"/>
    <s v="new"/>
    <x v="1"/>
    <s v="PF"/>
    <s v="R"/>
    <n v="114"/>
    <x v="1"/>
    <x v="0"/>
    <x v="0"/>
    <x v="3"/>
    <x v="0"/>
    <x v="1"/>
    <x v="0"/>
    <x v="0"/>
    <x v="1"/>
    <x v="1"/>
  </r>
  <r>
    <x v="0"/>
    <s v="Equorum"/>
    <s v="new"/>
    <x v="1"/>
    <s v="PF"/>
    <s v="L"/>
    <n v="115"/>
    <x v="1"/>
    <x v="0"/>
    <x v="0"/>
    <x v="2"/>
    <x v="0"/>
    <x v="1"/>
    <x v="0"/>
    <x v="0"/>
    <x v="1"/>
    <x v="1"/>
  </r>
  <r>
    <x v="0"/>
    <s v="Equorum"/>
    <s v="new"/>
    <x v="1"/>
    <s v="PF"/>
    <s v="R"/>
    <n v="116"/>
    <x v="1"/>
    <x v="0"/>
    <x v="0"/>
    <x v="0"/>
    <x v="0"/>
    <x v="1"/>
    <x v="0"/>
    <x v="0"/>
    <x v="1"/>
    <x v="1"/>
  </r>
  <r>
    <x v="2"/>
    <s v="epidermidis"/>
    <s v="NC"/>
    <x v="2"/>
    <s v="DO"/>
    <s v="L"/>
    <n v="41"/>
    <x v="1"/>
    <x v="0"/>
    <x v="0"/>
    <x v="0"/>
    <x v="0"/>
    <x v="0"/>
    <x v="0"/>
    <x v="0"/>
    <x v="0"/>
    <x v="0"/>
  </r>
  <r>
    <x v="2"/>
    <s v="epidermidis"/>
    <s v="NC"/>
    <x v="0"/>
    <s v="PF"/>
    <s v="L"/>
    <n v="118"/>
    <x v="1"/>
    <x v="0"/>
    <x v="0"/>
    <x v="0"/>
    <x v="0"/>
    <x v="0"/>
    <x v="0"/>
    <x v="0"/>
    <x v="0"/>
    <x v="0"/>
  </r>
  <r>
    <x v="1"/>
    <s v="Equorum"/>
    <s v="new"/>
    <x v="1"/>
    <s v="PF"/>
    <s v="L"/>
    <n v="119"/>
    <x v="1"/>
    <x v="0"/>
    <x v="0"/>
    <x v="3"/>
    <x v="0"/>
    <x v="1"/>
    <x v="0"/>
    <x v="0"/>
    <x v="1"/>
    <x v="1"/>
  </r>
  <r>
    <x v="1"/>
    <s v="Equorum"/>
    <s v="new"/>
    <x v="1"/>
    <s v="PF"/>
    <s v="R"/>
    <n v="120"/>
    <x v="1"/>
    <x v="0"/>
    <x v="0"/>
    <x v="4"/>
    <x v="0"/>
    <x v="1"/>
    <x v="0"/>
    <x v="0"/>
    <x v="1"/>
    <x v="1"/>
  </r>
  <r>
    <x v="0"/>
    <s v="Equorum"/>
    <s v="new"/>
    <x v="1"/>
    <s v="PF"/>
    <s v="L"/>
    <n v="121"/>
    <x v="1"/>
    <x v="0"/>
    <x v="0"/>
    <x v="0"/>
    <x v="0"/>
    <x v="1"/>
    <x v="0"/>
    <x v="0"/>
    <x v="1"/>
    <x v="2"/>
  </r>
  <r>
    <x v="0"/>
    <s v="Equorum"/>
    <s v="new"/>
    <x v="1"/>
    <s v="PF"/>
    <s v="R"/>
    <n v="122"/>
    <x v="1"/>
    <x v="0"/>
    <x v="0"/>
    <x v="0"/>
    <x v="0"/>
    <x v="1"/>
    <x v="0"/>
    <x v="0"/>
    <x v="1"/>
    <x v="1"/>
  </r>
  <r>
    <x v="1"/>
    <s v="simulans"/>
    <s v="new"/>
    <x v="1"/>
    <s v="PF"/>
    <s v="R"/>
    <n v="123"/>
    <x v="1"/>
    <x v="0"/>
    <x v="0"/>
    <x v="0"/>
    <x v="0"/>
    <x v="1"/>
    <x v="0"/>
    <x v="0"/>
    <x v="0"/>
    <x v="1"/>
  </r>
  <r>
    <x v="1"/>
    <s v="chromogenes"/>
    <s v="NC"/>
    <x v="2"/>
    <s v="DO"/>
    <s v="L"/>
    <n v="42"/>
    <x v="1"/>
    <x v="0"/>
    <x v="0"/>
    <x v="3"/>
    <x v="0"/>
    <x v="1"/>
    <x v="0"/>
    <x v="2"/>
    <x v="1"/>
    <x v="2"/>
  </r>
  <r>
    <x v="1"/>
    <s v="simulans"/>
    <s v="NC"/>
    <x v="2"/>
    <s v="DO"/>
    <s v="R"/>
    <n v="43"/>
    <x v="1"/>
    <x v="0"/>
    <x v="0"/>
    <x v="0"/>
    <x v="0"/>
    <x v="1"/>
    <x v="0"/>
    <x v="3"/>
    <x v="2"/>
    <x v="1"/>
  </r>
  <r>
    <x v="1"/>
    <s v="chromogenes"/>
    <s v="NC"/>
    <x v="0"/>
    <s v="PF"/>
    <s v="L"/>
    <n v="124"/>
    <x v="1"/>
    <x v="0"/>
    <x v="0"/>
    <x v="3"/>
    <x v="0"/>
    <x v="1"/>
    <x v="0"/>
    <x v="2"/>
    <x v="1"/>
    <x v="2"/>
  </r>
  <r>
    <x v="1"/>
    <s v="simulans"/>
    <s v="NC"/>
    <x v="0"/>
    <s v="PF"/>
    <s v="R"/>
    <n v="125"/>
    <x v="1"/>
    <x v="1"/>
    <x v="0"/>
    <x v="0"/>
    <x v="0"/>
    <x v="1"/>
    <x v="0"/>
    <x v="4"/>
    <x v="0"/>
    <x v="1"/>
  </r>
  <r>
    <x v="2"/>
    <s v="epidermidis"/>
    <s v="NC"/>
    <x v="2"/>
    <s v="DO"/>
    <s v="L"/>
    <n v="44"/>
    <x v="1"/>
    <x v="0"/>
    <x v="0"/>
    <x v="0"/>
    <x v="0"/>
    <x v="2"/>
    <x v="0"/>
    <x v="0"/>
    <x v="0"/>
    <x v="0"/>
  </r>
  <r>
    <x v="2"/>
    <s v="epidermidis"/>
    <s v="NC"/>
    <x v="0"/>
    <s v="PF"/>
    <s v="L"/>
    <n v="126"/>
    <x v="1"/>
    <x v="0"/>
    <x v="0"/>
    <x v="0"/>
    <x v="0"/>
    <x v="0"/>
    <x v="0"/>
    <x v="0"/>
    <x v="0"/>
    <x v="0"/>
  </r>
  <r>
    <x v="1"/>
    <s v="hominis"/>
    <s v="new"/>
    <x v="1"/>
    <s v="PF"/>
    <s v="R"/>
    <n v="127"/>
    <x v="1"/>
    <x v="0"/>
    <x v="0"/>
    <x v="0"/>
    <x v="0"/>
    <x v="1"/>
    <x v="0"/>
    <x v="0"/>
    <x v="0"/>
    <x v="1"/>
  </r>
  <r>
    <x v="0"/>
    <s v="Equorum"/>
    <s v="new"/>
    <x v="1"/>
    <s v="PF"/>
    <s v="L"/>
    <n v="128"/>
    <x v="1"/>
    <x v="0"/>
    <x v="0"/>
    <x v="0"/>
    <x v="0"/>
    <x v="1"/>
    <x v="0"/>
    <x v="0"/>
    <x v="1"/>
    <x v="1"/>
  </r>
  <r>
    <x v="0"/>
    <s v="epidermidis"/>
    <s v="NC"/>
    <x v="2"/>
    <s v="DO"/>
    <s v="L"/>
    <n v="45"/>
    <x v="1"/>
    <x v="0"/>
    <x v="0"/>
    <x v="0"/>
    <x v="0"/>
    <x v="1"/>
    <x v="0"/>
    <x v="0"/>
    <x v="3"/>
    <x v="0"/>
  </r>
  <r>
    <x v="0"/>
    <s v="epidermidis"/>
    <s v="NC"/>
    <x v="2"/>
    <s v="DO"/>
    <s v="R"/>
    <n v="46"/>
    <x v="1"/>
    <x v="0"/>
    <x v="0"/>
    <x v="0"/>
    <x v="0"/>
    <x v="1"/>
    <x v="0"/>
    <x v="0"/>
    <x v="3"/>
    <x v="1"/>
  </r>
  <r>
    <x v="0"/>
    <s v="epidermidis"/>
    <s v="NC"/>
    <x v="0"/>
    <s v="PF"/>
    <s v="L"/>
    <n v="129"/>
    <x v="1"/>
    <x v="0"/>
    <x v="0"/>
    <x v="3"/>
    <x v="0"/>
    <x v="1"/>
    <x v="0"/>
    <x v="0"/>
    <x v="1"/>
    <x v="0"/>
  </r>
  <r>
    <x v="0"/>
    <s v="epidermidis"/>
    <s v="NC"/>
    <x v="0"/>
    <s v="PF"/>
    <s v="R"/>
    <n v="130"/>
    <x v="1"/>
    <x v="0"/>
    <x v="0"/>
    <x v="0"/>
    <x v="0"/>
    <x v="1"/>
    <x v="0"/>
    <x v="0"/>
    <x v="0"/>
    <x v="0"/>
  </r>
  <r>
    <x v="1"/>
    <s v="Equorum"/>
    <s v="new"/>
    <x v="1"/>
    <s v="PF"/>
    <s v="L"/>
    <n v="2"/>
    <x v="1"/>
    <x v="0"/>
    <x v="0"/>
    <x v="4"/>
    <x v="0"/>
    <x v="1"/>
    <x v="0"/>
    <x v="1"/>
    <x v="1"/>
    <x v="1"/>
  </r>
  <r>
    <x v="1"/>
    <s v="caprae"/>
    <s v="new"/>
    <x v="1"/>
    <s v="PF"/>
    <s v="R"/>
    <n v="3"/>
    <x v="1"/>
    <x v="0"/>
    <x v="0"/>
    <x v="0"/>
    <x v="0"/>
    <x v="1"/>
    <x v="0"/>
    <x v="0"/>
    <x v="1"/>
    <x v="1"/>
  </r>
  <r>
    <x v="2"/>
    <s v="chromogenes"/>
    <s v="NC"/>
    <x v="2"/>
    <s v="DO"/>
    <s v="L"/>
    <n v="4"/>
    <x v="4"/>
    <x v="1"/>
    <x v="0"/>
    <x v="3"/>
    <x v="0"/>
    <x v="3"/>
    <x v="0"/>
    <x v="0"/>
    <x v="0"/>
    <x v="1"/>
  </r>
  <r>
    <x v="2"/>
    <s v="chromogenes"/>
    <s v="NC"/>
    <x v="0"/>
    <s v="PF"/>
    <s v="L"/>
    <n v="5"/>
    <x v="5"/>
    <x v="1"/>
    <x v="0"/>
    <x v="3"/>
    <x v="0"/>
    <x v="3"/>
    <x v="0"/>
    <x v="0"/>
    <x v="0"/>
    <x v="1"/>
  </r>
  <r>
    <x v="2"/>
    <s v="caprae"/>
    <s v="Cure"/>
    <x v="2"/>
    <s v="DO"/>
    <s v="R"/>
    <n v="8"/>
    <x v="1"/>
    <x v="0"/>
    <x v="0"/>
    <x v="0"/>
    <x v="0"/>
    <x v="1"/>
    <x v="0"/>
    <x v="0"/>
    <x v="0"/>
    <x v="1"/>
  </r>
  <r>
    <x v="2"/>
    <s v="caprae"/>
    <s v="new"/>
    <x v="1"/>
    <s v="PF"/>
    <s v="L"/>
    <n v="6"/>
    <x v="0"/>
    <x v="1"/>
    <x v="0"/>
    <x v="3"/>
    <x v="0"/>
    <x v="2"/>
    <x v="0"/>
    <x v="0"/>
    <x v="0"/>
    <x v="1"/>
  </r>
  <r>
    <x v="2"/>
    <s v="epidermidis"/>
    <s v="new"/>
    <x v="1"/>
    <s v="PF"/>
    <s v="L"/>
    <n v="7"/>
    <x v="0"/>
    <x v="1"/>
    <x v="0"/>
    <x v="3"/>
    <x v="0"/>
    <x v="2"/>
    <x v="0"/>
    <x v="0"/>
    <x v="0"/>
    <x v="1"/>
  </r>
  <r>
    <x v="2"/>
    <s v="epidermidis"/>
    <s v="new"/>
    <x v="0"/>
    <s v="PF"/>
    <s v="R"/>
    <n v="9"/>
    <x v="1"/>
    <x v="0"/>
    <x v="0"/>
    <x v="0"/>
    <x v="0"/>
    <x v="1"/>
    <x v="0"/>
    <x v="0"/>
    <x v="1"/>
    <x v="1"/>
  </r>
  <r>
    <x v="1"/>
    <s v="simulans"/>
    <s v="new"/>
    <x v="1"/>
    <s v="PF"/>
    <s v="R"/>
    <n v="10"/>
    <x v="1"/>
    <x v="0"/>
    <x v="0"/>
    <x v="0"/>
    <x v="0"/>
    <x v="1"/>
    <x v="0"/>
    <x v="0"/>
    <x v="0"/>
    <x v="1"/>
  </r>
  <r>
    <x v="0"/>
    <s v="chromogenes"/>
    <s v="NC"/>
    <x v="2"/>
    <s v="DO"/>
    <s v="R"/>
    <n v="11.1"/>
    <x v="1"/>
    <x v="0"/>
    <x v="0"/>
    <x v="0"/>
    <x v="0"/>
    <x v="1"/>
    <x v="0"/>
    <x v="0"/>
    <x v="1"/>
    <x v="1"/>
  </r>
  <r>
    <x v="0"/>
    <s v="chromogenes"/>
    <s v="NC"/>
    <x v="2"/>
    <s v="DO"/>
    <s v="R"/>
    <n v="11.2"/>
    <x v="1"/>
    <x v="0"/>
    <x v="0"/>
    <x v="0"/>
    <x v="0"/>
    <x v="1"/>
    <x v="0"/>
    <x v="0"/>
    <x v="1"/>
    <x v="1"/>
  </r>
  <r>
    <x v="0"/>
    <s v="chromogenes"/>
    <s v="NC"/>
    <x v="0"/>
    <s v="PF"/>
    <s v="R"/>
    <n v="12"/>
    <x v="1"/>
    <x v="0"/>
    <x v="0"/>
    <x v="3"/>
    <x v="0"/>
    <x v="1"/>
    <x v="0"/>
    <x v="0"/>
    <x v="0"/>
    <x v="1"/>
  </r>
  <r>
    <x v="0"/>
    <s v="Equorum"/>
    <s v="new"/>
    <x v="1"/>
    <s v="PF"/>
    <s v="L"/>
    <n v="56"/>
    <x v="2"/>
    <x v="3"/>
    <x v="1"/>
    <x v="1"/>
    <x v="1"/>
    <x v="6"/>
    <x v="0"/>
    <x v="2"/>
    <x v="0"/>
    <x v="2"/>
  </r>
  <r>
    <x v="0"/>
    <s v="epidermidis"/>
    <s v="new"/>
    <x v="1"/>
    <s v="PF"/>
    <s v="R"/>
    <n v="16.100000000000001"/>
    <x v="0"/>
    <x v="0"/>
    <x v="0"/>
    <x v="0"/>
    <x v="0"/>
    <x v="4"/>
    <x v="0"/>
    <x v="0"/>
    <x v="1"/>
    <x v="1"/>
  </r>
  <r>
    <x v="0"/>
    <s v="epidermidis"/>
    <s v="new"/>
    <x v="1"/>
    <s v="PF"/>
    <s v="R"/>
    <n v="16.2"/>
    <x v="0"/>
    <x v="0"/>
    <x v="0"/>
    <x v="0"/>
    <x v="0"/>
    <x v="4"/>
    <x v="0"/>
    <x v="0"/>
    <x v="1"/>
    <x v="1"/>
  </r>
  <r>
    <x v="2"/>
    <s v="epidermidis"/>
    <s v="NC"/>
    <x v="2"/>
    <s v="DO"/>
    <s v="L"/>
    <n v="1"/>
    <x v="1"/>
    <x v="0"/>
    <x v="0"/>
    <x v="0"/>
    <x v="0"/>
    <x v="1"/>
    <x v="1"/>
    <x v="0"/>
    <x v="0"/>
    <x v="1"/>
  </r>
  <r>
    <x v="2"/>
    <s v="epidermidis"/>
    <s v="NC"/>
    <x v="2"/>
    <s v="DO"/>
    <s v="R"/>
    <n v="17"/>
    <x v="1"/>
    <x v="0"/>
    <x v="0"/>
    <x v="0"/>
    <x v="0"/>
    <x v="1"/>
    <x v="0"/>
    <x v="0"/>
    <x v="0"/>
    <x v="1"/>
  </r>
  <r>
    <x v="2"/>
    <s v="epidermidis"/>
    <s v="NC"/>
    <x v="0"/>
    <s v="PF"/>
    <s v="L"/>
    <n v="38"/>
    <x v="1"/>
    <x v="0"/>
    <x v="0"/>
    <x v="0"/>
    <x v="0"/>
    <x v="0"/>
    <x v="0"/>
    <x v="0"/>
    <x v="1"/>
    <x v="1"/>
  </r>
  <r>
    <x v="2"/>
    <s v="epidermidis"/>
    <s v="NC"/>
    <x v="0"/>
    <s v="PF"/>
    <s v="R"/>
    <n v="18"/>
    <x v="1"/>
    <x v="0"/>
    <x v="0"/>
    <x v="0"/>
    <x v="0"/>
    <x v="1"/>
    <x v="0"/>
    <x v="1"/>
    <x v="0"/>
    <x v="1"/>
  </r>
  <r>
    <x v="2"/>
    <s v="chromogenes"/>
    <s v="Cure"/>
    <x v="3"/>
    <s v="DO"/>
    <s v="L"/>
    <n v="2"/>
    <x v="1"/>
    <x v="0"/>
    <x v="0"/>
    <x v="0"/>
    <x v="0"/>
    <x v="1"/>
    <x v="0"/>
    <x v="0"/>
    <x v="0"/>
    <x v="1"/>
  </r>
  <r>
    <x v="2"/>
    <s v="simulans"/>
    <s v="NC"/>
    <x v="2"/>
    <s v="DO"/>
    <s v="R"/>
    <n v="3"/>
    <x v="1"/>
    <x v="0"/>
    <x v="0"/>
    <x v="3"/>
    <x v="0"/>
    <x v="1"/>
    <x v="0"/>
    <x v="0"/>
    <x v="0"/>
    <x v="1"/>
  </r>
  <r>
    <x v="2"/>
    <s v="simulans"/>
    <s v="new"/>
    <x v="1"/>
    <s v="PF"/>
    <s v="L"/>
    <n v="19"/>
    <x v="3"/>
    <x v="1"/>
    <x v="0"/>
    <x v="0"/>
    <x v="0"/>
    <x v="7"/>
    <x v="0"/>
    <x v="0"/>
    <x v="2"/>
    <x v="1"/>
  </r>
  <r>
    <x v="2"/>
    <s v="simulans"/>
    <s v="new"/>
    <x v="1"/>
    <s v="PF"/>
    <s v="L"/>
    <n v="20"/>
    <x v="3"/>
    <x v="1"/>
    <x v="0"/>
    <x v="0"/>
    <x v="0"/>
    <x v="7"/>
    <x v="0"/>
    <x v="0"/>
    <x v="2"/>
    <x v="1"/>
  </r>
  <r>
    <x v="2"/>
    <s v="simulans"/>
    <s v="NC"/>
    <x v="0"/>
    <s v="PF"/>
    <s v="R"/>
    <n v="21"/>
    <x v="1"/>
    <x v="0"/>
    <x v="0"/>
    <x v="3"/>
    <x v="0"/>
    <x v="1"/>
    <x v="0"/>
    <x v="0"/>
    <x v="0"/>
    <x v="1"/>
  </r>
  <r>
    <x v="2"/>
    <s v="simulans"/>
    <s v="NC"/>
    <x v="0"/>
    <s v="PF"/>
    <s v="R"/>
    <n v="22"/>
    <x v="1"/>
    <x v="0"/>
    <x v="0"/>
    <x v="3"/>
    <x v="0"/>
    <x v="1"/>
    <x v="0"/>
    <x v="0"/>
    <x v="0"/>
    <x v="1"/>
  </r>
  <r>
    <x v="2"/>
    <s v="chromogenes"/>
    <s v="NC"/>
    <x v="2"/>
    <s v="DO"/>
    <s v="L"/>
    <n v="4"/>
    <x v="6"/>
    <x v="2"/>
    <x v="0"/>
    <x v="3"/>
    <x v="0"/>
    <x v="3"/>
    <x v="0"/>
    <x v="0"/>
    <x v="0"/>
    <x v="1"/>
  </r>
  <r>
    <x v="2"/>
    <s v="epidermidis"/>
    <s v="NC"/>
    <x v="2"/>
    <s v="DO"/>
    <s v="R"/>
    <n v="5"/>
    <x v="1"/>
    <x v="0"/>
    <x v="0"/>
    <x v="0"/>
    <x v="0"/>
    <x v="1"/>
    <x v="0"/>
    <x v="0"/>
    <x v="1"/>
    <x v="1"/>
  </r>
  <r>
    <x v="2"/>
    <s v="chromogenes"/>
    <s v="NC"/>
    <x v="0"/>
    <s v="PF"/>
    <s v="L"/>
    <n v="23"/>
    <x v="6"/>
    <x v="1"/>
    <x v="0"/>
    <x v="2"/>
    <x v="0"/>
    <x v="7"/>
    <x v="0"/>
    <x v="0"/>
    <x v="0"/>
    <x v="1"/>
  </r>
  <r>
    <x v="2"/>
    <s v="chromogenes"/>
    <s v="NC"/>
    <x v="0"/>
    <s v="PF"/>
    <s v="L"/>
    <n v="24"/>
    <x v="6"/>
    <x v="1"/>
    <x v="0"/>
    <x v="2"/>
    <x v="0"/>
    <x v="7"/>
    <x v="0"/>
    <x v="0"/>
    <x v="0"/>
    <x v="1"/>
  </r>
  <r>
    <x v="2"/>
    <s v="epidermidis"/>
    <s v="NC"/>
    <x v="0"/>
    <s v="PF"/>
    <s v="R"/>
    <n v="26"/>
    <x v="1"/>
    <x v="0"/>
    <x v="0"/>
    <x v="0"/>
    <x v="0"/>
    <x v="1"/>
    <x v="0"/>
    <x v="0"/>
    <x v="0"/>
    <x v="1"/>
  </r>
  <r>
    <x v="1"/>
    <s v="simulans"/>
    <s v="Cure"/>
    <x v="3"/>
    <s v="DO"/>
    <s v="R"/>
    <n v="6"/>
    <x v="1"/>
    <x v="0"/>
    <x v="0"/>
    <x v="0"/>
    <x v="0"/>
    <x v="1"/>
    <x v="0"/>
    <x v="0"/>
    <x v="0"/>
    <x v="1"/>
  </r>
  <r>
    <x v="1"/>
    <s v="chromogenes"/>
    <s v="new"/>
    <x v="1"/>
    <s v="PF"/>
    <s v="R"/>
    <n v="39"/>
    <x v="3"/>
    <x v="1"/>
    <x v="0"/>
    <x v="2"/>
    <x v="0"/>
    <x v="4"/>
    <x v="0"/>
    <x v="3"/>
    <x v="0"/>
    <x v="2"/>
  </r>
  <r>
    <x v="2"/>
    <s v="caprae"/>
    <s v="new"/>
    <x v="1"/>
    <s v="PF"/>
    <s v="L"/>
    <n v="27"/>
    <x v="1"/>
    <x v="0"/>
    <x v="0"/>
    <x v="0"/>
    <x v="0"/>
    <x v="1"/>
    <x v="0"/>
    <x v="0"/>
    <x v="0"/>
    <x v="1"/>
  </r>
  <r>
    <x v="2"/>
    <s v="simulans"/>
    <s v="Cure"/>
    <x v="3"/>
    <s v="DO"/>
    <s v="L"/>
    <n v="7"/>
    <x v="1"/>
    <x v="0"/>
    <x v="0"/>
    <x v="0"/>
    <x v="0"/>
    <x v="1"/>
    <x v="0"/>
    <x v="0"/>
    <x v="0"/>
    <x v="1"/>
  </r>
  <r>
    <x v="1"/>
    <s v="caprae"/>
    <s v="new"/>
    <x v="1"/>
    <s v="PF"/>
    <s v="L"/>
    <n v="57"/>
    <x v="1"/>
    <x v="0"/>
    <x v="0"/>
    <x v="0"/>
    <x v="0"/>
    <x v="1"/>
    <x v="0"/>
    <x v="0"/>
    <x v="1"/>
    <x v="1"/>
  </r>
  <r>
    <x v="0"/>
    <s v="caprae"/>
    <s v="new"/>
    <x v="1"/>
    <s v="PF"/>
    <s v="R"/>
    <n v="29"/>
    <x v="1"/>
    <x v="0"/>
    <x v="0"/>
    <x v="0"/>
    <x v="0"/>
    <x v="1"/>
    <x v="0"/>
    <x v="0"/>
    <x v="0"/>
    <x v="2"/>
  </r>
  <r>
    <x v="0"/>
    <s v="caprae"/>
    <s v="NC"/>
    <x v="3"/>
    <s v="DO"/>
    <s v="L"/>
    <n v="30.1"/>
    <x v="1"/>
    <x v="0"/>
    <x v="0"/>
    <x v="0"/>
    <x v="0"/>
    <x v="1"/>
    <x v="0"/>
    <x v="0"/>
    <x v="0"/>
    <x v="1"/>
  </r>
  <r>
    <x v="0"/>
    <s v="epidermidis"/>
    <s v="NC"/>
    <x v="1"/>
    <s v="PF"/>
    <s v="L"/>
    <n v="30.2"/>
    <x v="1"/>
    <x v="0"/>
    <x v="0"/>
    <x v="0"/>
    <x v="0"/>
    <x v="1"/>
    <x v="0"/>
    <x v="0"/>
    <x v="1"/>
    <x v="1"/>
  </r>
  <r>
    <x v="2"/>
    <s v="simulans"/>
    <s v="Cure"/>
    <x v="3"/>
    <s v="DO"/>
    <s v="L"/>
    <n v="8"/>
    <x v="1"/>
    <x v="0"/>
    <x v="0"/>
    <x v="0"/>
    <x v="0"/>
    <x v="1"/>
    <x v="0"/>
    <x v="0"/>
    <x v="0"/>
    <x v="1"/>
  </r>
  <r>
    <x v="2"/>
    <s v="simulans"/>
    <s v="Cure"/>
    <x v="3"/>
    <s v="DO"/>
    <s v="L"/>
    <n v="8"/>
    <x v="1"/>
    <x v="0"/>
    <x v="0"/>
    <x v="0"/>
    <x v="0"/>
    <x v="1"/>
    <x v="0"/>
    <x v="0"/>
    <x v="0"/>
    <x v="1"/>
  </r>
  <r>
    <x v="2"/>
    <s v="simulans"/>
    <s v="NC"/>
    <x v="2"/>
    <s v="DO"/>
    <s v="R"/>
    <n v="31"/>
    <x v="1"/>
    <x v="0"/>
    <x v="0"/>
    <x v="0"/>
    <x v="0"/>
    <x v="1"/>
    <x v="0"/>
    <x v="0"/>
    <x v="3"/>
    <x v="1"/>
  </r>
  <r>
    <x v="2"/>
    <s v="epidermidis"/>
    <s v="new"/>
    <x v="1"/>
    <s v="PF"/>
    <s v="L"/>
    <n v="40"/>
    <x v="1"/>
    <x v="0"/>
    <x v="0"/>
    <x v="0"/>
    <x v="0"/>
    <x v="1"/>
    <x v="0"/>
    <x v="0"/>
    <x v="1"/>
    <x v="1"/>
  </r>
  <r>
    <x v="2"/>
    <s v="simulans"/>
    <s v="NC"/>
    <x v="0"/>
    <s v="PF"/>
    <s v="R"/>
    <n v="32.1"/>
    <x v="1"/>
    <x v="0"/>
    <x v="0"/>
    <x v="0"/>
    <x v="0"/>
    <x v="1"/>
    <x v="0"/>
    <x v="0"/>
    <x v="0"/>
    <x v="1"/>
  </r>
  <r>
    <x v="2"/>
    <s v="simulans"/>
    <s v="NC"/>
    <x v="0"/>
    <s v="PF"/>
    <s v="R"/>
    <n v="32.200000000000003"/>
    <x v="1"/>
    <x v="0"/>
    <x v="0"/>
    <x v="0"/>
    <x v="0"/>
    <x v="1"/>
    <x v="0"/>
    <x v="0"/>
    <x v="0"/>
    <x v="1"/>
  </r>
  <r>
    <x v="2"/>
    <s v="caprae"/>
    <s v="Cure"/>
    <x v="3"/>
    <s v="DO"/>
    <s v="L"/>
    <n v="9"/>
    <x v="3"/>
    <x v="0"/>
    <x v="0"/>
    <x v="0"/>
    <x v="0"/>
    <x v="5"/>
    <x v="0"/>
    <x v="0"/>
    <x v="1"/>
    <x v="1"/>
  </r>
  <r>
    <x v="2"/>
    <s v="simulans"/>
    <s v="NC"/>
    <x v="1"/>
    <s v="PF"/>
    <s v="L"/>
    <n v="41"/>
    <x v="1"/>
    <x v="0"/>
    <x v="0"/>
    <x v="0"/>
    <x v="0"/>
    <x v="1"/>
    <x v="0"/>
    <x v="0"/>
    <x v="0"/>
    <x v="1"/>
  </r>
  <r>
    <x v="0"/>
    <s v="simulans"/>
    <s v="Cure"/>
    <x v="3"/>
    <s v="DO"/>
    <s v="R"/>
    <n v="72"/>
    <x v="1"/>
    <x v="0"/>
    <x v="0"/>
    <x v="0"/>
    <x v="0"/>
    <x v="1"/>
    <x v="0"/>
    <x v="0"/>
    <x v="0"/>
    <x v="1"/>
  </r>
  <r>
    <x v="0"/>
    <s v="Equorum"/>
    <s v="new"/>
    <x v="1"/>
    <s v="PF"/>
    <s v="R"/>
    <n v="73"/>
    <x v="2"/>
    <x v="2"/>
    <x v="0"/>
    <x v="3"/>
    <x v="0"/>
    <x v="2"/>
    <x v="0"/>
    <x v="0"/>
    <x v="4"/>
    <x v="1"/>
  </r>
  <r>
    <x v="2"/>
    <s v="caprae"/>
    <s v="NC"/>
    <x v="2"/>
    <s v="DO"/>
    <s v="L"/>
    <n v="33"/>
    <x v="2"/>
    <x v="0"/>
    <x v="0"/>
    <x v="0"/>
    <x v="0"/>
    <x v="6"/>
    <x v="0"/>
    <x v="0"/>
    <x v="1"/>
    <x v="1"/>
  </r>
  <r>
    <x v="2"/>
    <s v="caprae"/>
    <s v="NC"/>
    <x v="0"/>
    <s v="PF"/>
    <s v="L"/>
    <n v="34"/>
    <x v="2"/>
    <x v="0"/>
    <x v="0"/>
    <x v="0"/>
    <x v="0"/>
    <x v="6"/>
    <x v="0"/>
    <x v="0"/>
    <x v="1"/>
    <x v="1"/>
  </r>
  <r>
    <x v="2"/>
    <s v="epidermidis"/>
    <s v="Cure"/>
    <x v="3"/>
    <s v="DO"/>
    <s v="L"/>
    <n v="10"/>
    <x v="1"/>
    <x v="0"/>
    <x v="0"/>
    <x v="0"/>
    <x v="0"/>
    <x v="1"/>
    <x v="0"/>
    <x v="0"/>
    <x v="1"/>
    <x v="1"/>
  </r>
  <r>
    <x v="2"/>
    <s v="caprae"/>
    <s v="NC"/>
    <x v="2"/>
    <s v="DO"/>
    <s v="R"/>
    <n v="11"/>
    <x v="1"/>
    <x v="1"/>
    <x v="0"/>
    <x v="0"/>
    <x v="0"/>
    <x v="2"/>
    <x v="0"/>
    <x v="0"/>
    <x v="0"/>
    <x v="0"/>
  </r>
  <r>
    <x v="2"/>
    <s v="simulans"/>
    <s v="new"/>
    <x v="1"/>
    <s v="PF"/>
    <s v="L"/>
    <n v="42"/>
    <x v="1"/>
    <x v="0"/>
    <x v="0"/>
    <x v="0"/>
    <x v="0"/>
    <x v="1"/>
    <x v="0"/>
    <x v="0"/>
    <x v="0"/>
    <x v="1"/>
  </r>
  <r>
    <x v="2"/>
    <s v="caprae"/>
    <s v="NC"/>
    <x v="0"/>
    <s v="PF"/>
    <s v="R"/>
    <n v="35"/>
    <x v="1"/>
    <x v="4"/>
    <x v="0"/>
    <x v="0"/>
    <x v="0"/>
    <x v="1"/>
    <x v="0"/>
    <x v="0"/>
    <x v="1"/>
    <x v="2"/>
  </r>
  <r>
    <x v="2"/>
    <s v="simulans"/>
    <s v="Cure"/>
    <x v="3"/>
    <s v="DO"/>
    <s v="L"/>
    <n v="12"/>
    <x v="1"/>
    <x v="0"/>
    <x v="0"/>
    <x v="0"/>
    <x v="0"/>
    <x v="1"/>
    <x v="0"/>
    <x v="0"/>
    <x v="0"/>
    <x v="1"/>
  </r>
  <r>
    <x v="2"/>
    <s v="epidermidis"/>
    <s v="Cure"/>
    <x v="3"/>
    <s v="DO"/>
    <s v="R"/>
    <n v="13"/>
    <x v="1"/>
    <x v="0"/>
    <x v="0"/>
    <x v="0"/>
    <x v="0"/>
    <x v="1"/>
    <x v="0"/>
    <x v="0"/>
    <x v="1"/>
    <x v="1"/>
  </r>
  <r>
    <x v="2"/>
    <s v="caprae"/>
    <s v="NC"/>
    <x v="2"/>
    <s v="DO"/>
    <s v="R"/>
    <n v="13"/>
    <x v="1"/>
    <x v="0"/>
    <x v="0"/>
    <x v="0"/>
    <x v="0"/>
    <x v="1"/>
    <x v="0"/>
    <x v="0"/>
    <x v="1"/>
    <x v="1"/>
  </r>
  <r>
    <x v="2"/>
    <s v="caprae"/>
    <s v="new"/>
    <x v="1"/>
    <s v="PF"/>
    <s v="L"/>
    <n v="43"/>
    <x v="0"/>
    <x v="0"/>
    <x v="0"/>
    <x v="0"/>
    <x v="0"/>
    <x v="4"/>
    <x v="0"/>
    <x v="0"/>
    <x v="1"/>
    <x v="1"/>
  </r>
  <r>
    <x v="2"/>
    <s v="caprae"/>
    <s v="NC"/>
    <x v="0"/>
    <s v="PF"/>
    <s v="R"/>
    <n v="36"/>
    <x v="1"/>
    <x v="0"/>
    <x v="0"/>
    <x v="0"/>
    <x v="0"/>
    <x v="1"/>
    <x v="0"/>
    <x v="0"/>
    <x v="1"/>
    <x v="1"/>
  </r>
  <r>
    <x v="0"/>
    <s v="simulans"/>
    <s v="new"/>
    <x v="1"/>
    <s v="PF"/>
    <s v="L"/>
    <n v="58"/>
    <x v="1"/>
    <x v="0"/>
    <x v="0"/>
    <x v="0"/>
    <x v="0"/>
    <x v="1"/>
    <x v="0"/>
    <x v="0"/>
    <x v="0"/>
    <x v="1"/>
  </r>
  <r>
    <x v="2"/>
    <s v="epidermidis"/>
    <s v="Cure"/>
    <x v="3"/>
    <s v="DO"/>
    <s v="R"/>
    <n v="37.200000000000003"/>
    <x v="1"/>
    <x v="0"/>
    <x v="0"/>
    <x v="0"/>
    <x v="0"/>
    <x v="1"/>
    <x v="0"/>
    <x v="0"/>
    <x v="1"/>
    <x v="1"/>
  </r>
  <r>
    <x v="2"/>
    <s v="caprae"/>
    <s v="NC"/>
    <x v="2"/>
    <s v="DO"/>
    <s v="R"/>
    <n v="37.1"/>
    <x v="1"/>
    <x v="0"/>
    <x v="0"/>
    <x v="0"/>
    <x v="0"/>
    <x v="1"/>
    <x v="0"/>
    <x v="0"/>
    <x v="1"/>
    <x v="1"/>
  </r>
  <r>
    <x v="2"/>
    <s v="caprae"/>
    <s v="NC"/>
    <x v="0"/>
    <s v="PF"/>
    <s v="R"/>
    <n v="38"/>
    <x v="1"/>
    <x v="0"/>
    <x v="0"/>
    <x v="0"/>
    <x v="0"/>
    <x v="1"/>
    <x v="0"/>
    <x v="0"/>
    <x v="1"/>
    <x v="1"/>
  </r>
  <r>
    <x v="0"/>
    <s v="simulans"/>
    <s v="NC"/>
    <x v="2"/>
    <s v="DO"/>
    <s v="L"/>
    <n v="14"/>
    <x v="1"/>
    <x v="0"/>
    <x v="0"/>
    <x v="0"/>
    <x v="0"/>
    <x v="1"/>
    <x v="0"/>
    <x v="0"/>
    <x v="0"/>
    <x v="1"/>
  </r>
  <r>
    <x v="0"/>
    <s v="simulans"/>
    <s v="NC"/>
    <x v="0"/>
    <s v="PF"/>
    <s v="L"/>
    <n v="39"/>
    <x v="1"/>
    <x v="0"/>
    <x v="0"/>
    <x v="0"/>
    <x v="0"/>
    <x v="1"/>
    <x v="0"/>
    <x v="0"/>
    <x v="3"/>
    <x v="2"/>
  </r>
  <r>
    <x v="1"/>
    <s v="caprae"/>
    <s v="new"/>
    <x v="1"/>
    <s v="PF"/>
    <s v="L"/>
    <n v="59"/>
    <x v="1"/>
    <x v="0"/>
    <x v="0"/>
    <x v="0"/>
    <x v="0"/>
    <x v="1"/>
    <x v="0"/>
    <x v="0"/>
    <x v="0"/>
    <x v="1"/>
  </r>
  <r>
    <x v="0"/>
    <s v="caprae"/>
    <s v="new"/>
    <x v="1"/>
    <s v="PF"/>
    <s v="L"/>
    <n v="40"/>
    <x v="1"/>
    <x v="0"/>
    <x v="0"/>
    <x v="0"/>
    <x v="0"/>
    <x v="1"/>
    <x v="0"/>
    <x v="0"/>
    <x v="1"/>
    <x v="1"/>
  </r>
  <r>
    <x v="0"/>
    <s v="Equorum"/>
    <s v="new"/>
    <x v="1"/>
    <s v="PF"/>
    <s v="R"/>
    <n v="53"/>
    <x v="1"/>
    <x v="2"/>
    <x v="0"/>
    <x v="0"/>
    <x v="0"/>
    <x v="1"/>
    <x v="0"/>
    <x v="0"/>
    <x v="1"/>
    <x v="1"/>
  </r>
  <r>
    <x v="1"/>
    <s v="epidermidis"/>
    <s v="NC"/>
    <x v="2"/>
    <s v="DO"/>
    <s v="L"/>
    <n v="42"/>
    <x v="1"/>
    <x v="0"/>
    <x v="0"/>
    <x v="0"/>
    <x v="0"/>
    <x v="1"/>
    <x v="0"/>
    <x v="0"/>
    <x v="1"/>
    <x v="1"/>
  </r>
  <r>
    <x v="1"/>
    <s v="epidermidis"/>
    <s v="NC"/>
    <x v="0"/>
    <s v="PF"/>
    <s v="L"/>
    <n v="43"/>
    <x v="1"/>
    <x v="0"/>
    <x v="0"/>
    <x v="0"/>
    <x v="0"/>
    <x v="1"/>
    <x v="0"/>
    <x v="0"/>
    <x v="1"/>
    <x v="1"/>
  </r>
  <r>
    <x v="1"/>
    <s v="caprae"/>
    <s v="Cure"/>
    <x v="3"/>
    <s v="DO"/>
    <s v="L"/>
    <n v="15"/>
    <x v="1"/>
    <x v="0"/>
    <x v="0"/>
    <x v="0"/>
    <x v="0"/>
    <x v="1"/>
    <x v="0"/>
    <x v="0"/>
    <x v="1"/>
    <x v="1"/>
  </r>
  <r>
    <x v="1"/>
    <s v="epidermidis"/>
    <s v="new"/>
    <x v="1"/>
    <s v="PF"/>
    <s v="L"/>
    <n v="44"/>
    <x v="1"/>
    <x v="0"/>
    <x v="0"/>
    <x v="0"/>
    <x v="0"/>
    <x v="1"/>
    <x v="0"/>
    <x v="0"/>
    <x v="1"/>
    <x v="1"/>
  </r>
  <r>
    <x v="1"/>
    <s v="caprae"/>
    <s v="new"/>
    <x v="1"/>
    <s v="PF"/>
    <s v="R"/>
    <n v="44"/>
    <x v="1"/>
    <x v="0"/>
    <x v="0"/>
    <x v="1"/>
    <x v="0"/>
    <x v="1"/>
    <x v="0"/>
    <x v="0"/>
    <x v="1"/>
    <x v="2"/>
  </r>
  <r>
    <x v="1"/>
    <s v="simulans"/>
    <s v="new"/>
    <x v="1"/>
    <s v="PF"/>
    <s v="R"/>
    <n v="60"/>
    <x v="1"/>
    <x v="1"/>
    <x v="0"/>
    <x v="0"/>
    <x v="0"/>
    <x v="1"/>
    <x v="0"/>
    <x v="0"/>
    <x v="0"/>
    <x v="2"/>
  </r>
  <r>
    <x v="0"/>
    <s v="caprae"/>
    <s v="new"/>
    <x v="1"/>
    <s v="PF"/>
    <s v="L"/>
    <n v="61"/>
    <x v="6"/>
    <x v="0"/>
    <x v="0"/>
    <x v="2"/>
    <x v="0"/>
    <x v="7"/>
    <x v="0"/>
    <x v="0"/>
    <x v="4"/>
    <x v="2"/>
  </r>
  <r>
    <x v="2"/>
    <s v="epidermidis"/>
    <s v="NC"/>
    <x v="2"/>
    <s v="DO"/>
    <s v="L"/>
    <n v="16"/>
    <x v="1"/>
    <x v="0"/>
    <x v="0"/>
    <x v="0"/>
    <x v="0"/>
    <x v="1"/>
    <x v="0"/>
    <x v="0"/>
    <x v="1"/>
    <x v="1"/>
  </r>
  <r>
    <x v="2"/>
    <s v="epidermidis"/>
    <s v="new"/>
    <x v="1"/>
    <s v="PF"/>
    <s v="R"/>
    <n v="47"/>
    <x v="1"/>
    <x v="0"/>
    <x v="0"/>
    <x v="0"/>
    <x v="0"/>
    <x v="1"/>
    <x v="0"/>
    <x v="0"/>
    <x v="1"/>
    <x v="1"/>
  </r>
  <r>
    <x v="2"/>
    <s v="epidermidis"/>
    <s v="NC"/>
    <x v="0"/>
    <s v="PF"/>
    <s v="L"/>
    <n v="46"/>
    <x v="1"/>
    <x v="0"/>
    <x v="0"/>
    <x v="0"/>
    <x v="0"/>
    <x v="1"/>
    <x v="0"/>
    <x v="0"/>
    <x v="1"/>
    <x v="1"/>
  </r>
  <r>
    <x v="2"/>
    <s v="caprae"/>
    <s v="Cure"/>
    <x v="3"/>
    <s v="DO"/>
    <s v="L"/>
    <n v="17"/>
    <x v="1"/>
    <x v="0"/>
    <x v="0"/>
    <x v="0"/>
    <x v="0"/>
    <x v="1"/>
    <x v="0"/>
    <x v="0"/>
    <x v="0"/>
    <x v="1"/>
  </r>
  <r>
    <x v="2"/>
    <s v="simulans"/>
    <s v="new"/>
    <x v="1"/>
    <s v="PF"/>
    <s v="L"/>
    <n v="45"/>
    <x v="1"/>
    <x v="0"/>
    <x v="0"/>
    <x v="0"/>
    <x v="0"/>
    <x v="1"/>
    <x v="0"/>
    <x v="0"/>
    <x v="1"/>
    <x v="1"/>
  </r>
  <r>
    <x v="2"/>
    <s v="caprae"/>
    <s v="new"/>
    <x v="0"/>
    <s v="PF"/>
    <s v="R"/>
    <n v="48"/>
    <x v="1"/>
    <x v="0"/>
    <x v="0"/>
    <x v="0"/>
    <x v="0"/>
    <x v="1"/>
    <x v="0"/>
    <x v="0"/>
    <x v="3"/>
    <x v="1"/>
  </r>
  <r>
    <x v="2"/>
    <s v="caprae"/>
    <s v="NC"/>
    <x v="2"/>
    <s v="DO"/>
    <s v="R"/>
    <n v="18"/>
    <x v="1"/>
    <x v="0"/>
    <x v="0"/>
    <x v="0"/>
    <x v="0"/>
    <x v="1"/>
    <x v="0"/>
    <x v="0"/>
    <x v="0"/>
    <x v="1"/>
  </r>
  <r>
    <x v="2"/>
    <s v="caprae"/>
    <s v="NC"/>
    <x v="0"/>
    <s v="PF"/>
    <s v="R"/>
    <n v="49"/>
    <x v="1"/>
    <x v="0"/>
    <x v="0"/>
    <x v="0"/>
    <x v="0"/>
    <x v="1"/>
    <x v="0"/>
    <x v="0"/>
    <x v="1"/>
    <x v="1"/>
  </r>
  <r>
    <x v="2"/>
    <s v="caprae"/>
    <s v="NC"/>
    <x v="2"/>
    <s v="DO"/>
    <s v="L"/>
    <n v="50"/>
    <x v="1"/>
    <x v="0"/>
    <x v="0"/>
    <x v="0"/>
    <x v="0"/>
    <x v="1"/>
    <x v="0"/>
    <x v="0"/>
    <x v="3"/>
    <x v="1"/>
  </r>
  <r>
    <x v="2"/>
    <s v="caprae"/>
    <s v="new"/>
    <x v="1"/>
    <s v="PF"/>
    <s v="R"/>
    <n v="52.1"/>
    <x v="1"/>
    <x v="1"/>
    <x v="0"/>
    <x v="3"/>
    <x v="0"/>
    <x v="1"/>
    <x v="0"/>
    <x v="2"/>
    <x v="1"/>
    <x v="2"/>
  </r>
  <r>
    <x v="2"/>
    <s v="cohnii"/>
    <s v="new"/>
    <x v="1"/>
    <s v="PF"/>
    <s v="R"/>
    <n v="52.2"/>
    <x v="1"/>
    <x v="1"/>
    <x v="0"/>
    <x v="3"/>
    <x v="0"/>
    <x v="1"/>
    <x v="0"/>
    <x v="2"/>
    <x v="1"/>
    <x v="2"/>
  </r>
  <r>
    <x v="2"/>
    <s v="caprae"/>
    <s v="NC"/>
    <x v="0"/>
    <s v="PF"/>
    <s v="L"/>
    <n v="51"/>
    <x v="1"/>
    <x v="0"/>
    <x v="0"/>
    <x v="0"/>
    <x v="0"/>
    <x v="1"/>
    <x v="0"/>
    <x v="0"/>
    <x v="1"/>
    <x v="1"/>
  </r>
  <r>
    <x v="0"/>
    <s v="Hyicus"/>
    <s v="NC"/>
    <x v="2"/>
    <s v="DO"/>
    <s v="R"/>
    <n v="19"/>
    <x v="1"/>
    <x v="1"/>
    <x v="0"/>
    <x v="0"/>
    <x v="0"/>
    <x v="1"/>
    <x v="0"/>
    <x v="0"/>
    <x v="0"/>
    <x v="1"/>
  </r>
  <r>
    <x v="0"/>
    <s v="Hyicus"/>
    <s v="NC"/>
    <x v="0"/>
    <s v="PF"/>
    <s v="R"/>
    <n v="46"/>
    <x v="1"/>
    <x v="1"/>
    <x v="0"/>
    <x v="0"/>
    <x v="0"/>
    <x v="1"/>
    <x v="0"/>
    <x v="0"/>
    <x v="0"/>
    <x v="1"/>
  </r>
  <r>
    <x v="0"/>
    <s v="caprae"/>
    <s v="new"/>
    <x v="1"/>
    <s v="PF"/>
    <s v="L"/>
    <n v="62"/>
    <x v="1"/>
    <x v="0"/>
    <x v="0"/>
    <x v="0"/>
    <x v="0"/>
    <x v="1"/>
    <x v="0"/>
    <x v="0"/>
    <x v="0"/>
    <x v="1"/>
  </r>
  <r>
    <x v="1"/>
    <s v="Equorum"/>
    <s v="new"/>
    <x v="1"/>
    <s v="PF"/>
    <s v="R"/>
    <n v="54"/>
    <x v="1"/>
    <x v="2"/>
    <x v="0"/>
    <x v="4"/>
    <x v="0"/>
    <x v="1"/>
    <x v="0"/>
    <x v="0"/>
    <x v="1"/>
    <x v="1"/>
  </r>
  <r>
    <x v="2"/>
    <s v="caprae"/>
    <s v="Cure"/>
    <x v="3"/>
    <s v="DO"/>
    <s v="L"/>
    <n v="55.1"/>
    <x v="0"/>
    <x v="0"/>
    <x v="0"/>
    <x v="2"/>
    <x v="0"/>
    <x v="2"/>
    <x v="0"/>
    <x v="0"/>
    <x v="1"/>
    <x v="1"/>
  </r>
  <r>
    <x v="2"/>
    <s v="caprae"/>
    <s v="Cure"/>
    <x v="3"/>
    <s v="DO"/>
    <s v="L"/>
    <n v="55.2"/>
    <x v="0"/>
    <x v="0"/>
    <x v="0"/>
    <x v="2"/>
    <x v="0"/>
    <x v="2"/>
    <x v="0"/>
    <x v="0"/>
    <x v="1"/>
    <x v="1"/>
  </r>
  <r>
    <x v="2"/>
    <s v="epidermidis"/>
    <s v="new"/>
    <x v="1"/>
    <s v="PF"/>
    <s v="L"/>
    <n v="56"/>
    <x v="1"/>
    <x v="0"/>
    <x v="0"/>
    <x v="0"/>
    <x v="0"/>
    <x v="1"/>
    <x v="0"/>
    <x v="0"/>
    <x v="1"/>
    <x v="1"/>
  </r>
  <r>
    <x v="2"/>
    <s v="caprae"/>
    <s v="new"/>
    <x v="1"/>
    <s v="PF"/>
    <s v="R"/>
    <n v="63"/>
    <x v="0"/>
    <x v="0"/>
    <x v="0"/>
    <x v="2"/>
    <x v="0"/>
    <x v="6"/>
    <x v="0"/>
    <x v="0"/>
    <x v="1"/>
    <x v="1"/>
  </r>
  <r>
    <x v="1"/>
    <s v="epidermidis"/>
    <s v="new"/>
    <x v="1"/>
    <s v="PF"/>
    <s v="L"/>
    <n v="57"/>
    <x v="1"/>
    <x v="0"/>
    <x v="0"/>
    <x v="0"/>
    <x v="0"/>
    <x v="1"/>
    <x v="0"/>
    <x v="0"/>
    <x v="1"/>
    <x v="1"/>
  </r>
  <r>
    <x v="1"/>
    <s v="Equorum"/>
    <s v="new"/>
    <x v="1"/>
    <s v="PF"/>
    <s v="R"/>
    <n v="58"/>
    <x v="1"/>
    <x v="0"/>
    <x v="0"/>
    <x v="3"/>
    <x v="0"/>
    <x v="1"/>
    <x v="0"/>
    <x v="0"/>
    <x v="1"/>
    <x v="1"/>
  </r>
  <r>
    <x v="2"/>
    <s v="chromogenes"/>
    <s v="NC"/>
    <x v="2"/>
    <s v="DO"/>
    <s v="R"/>
    <n v="20"/>
    <x v="1"/>
    <x v="0"/>
    <x v="0"/>
    <x v="3"/>
    <x v="0"/>
    <x v="1"/>
    <x v="0"/>
    <x v="0"/>
    <x v="0"/>
    <x v="1"/>
  </r>
  <r>
    <x v="2"/>
    <s v="chromogenes"/>
    <s v="NC"/>
    <x v="0"/>
    <s v="PF"/>
    <s v="R"/>
    <n v="47"/>
    <x v="1"/>
    <x v="0"/>
    <x v="0"/>
    <x v="3"/>
    <x v="0"/>
    <x v="1"/>
    <x v="0"/>
    <x v="0"/>
    <x v="1"/>
    <x v="1"/>
  </r>
  <r>
    <x v="2"/>
    <s v="caprae"/>
    <s v="new"/>
    <x v="1"/>
    <s v="PF"/>
    <s v="L"/>
    <n v="60"/>
    <x v="2"/>
    <x v="2"/>
    <x v="0"/>
    <x v="2"/>
    <x v="0"/>
    <x v="2"/>
    <x v="0"/>
    <x v="0"/>
    <x v="1"/>
    <x v="0"/>
  </r>
  <r>
    <x v="2"/>
    <s v="caprae"/>
    <s v="NC"/>
    <x v="2"/>
    <s v="DO"/>
    <s v="L"/>
    <n v="21"/>
    <x v="1"/>
    <x v="0"/>
    <x v="0"/>
    <x v="0"/>
    <x v="0"/>
    <x v="1"/>
    <x v="0"/>
    <x v="0"/>
    <x v="1"/>
    <x v="1"/>
  </r>
  <r>
    <x v="2"/>
    <s v="caprae"/>
    <s v="NC"/>
    <x v="0"/>
    <s v="PF"/>
    <s v="L"/>
    <n v="48"/>
    <x v="1"/>
    <x v="0"/>
    <x v="0"/>
    <x v="0"/>
    <x v="0"/>
    <x v="1"/>
    <x v="0"/>
    <x v="0"/>
    <x v="0"/>
    <x v="1"/>
  </r>
  <r>
    <x v="3"/>
    <m/>
    <m/>
    <x v="4"/>
    <m/>
    <m/>
    <m/>
    <x v="7"/>
    <x v="5"/>
    <x v="2"/>
    <x v="6"/>
    <x v="2"/>
    <x v="8"/>
    <x v="2"/>
    <x v="5"/>
    <x v="5"/>
    <x v="5"/>
  </r>
  <r>
    <x v="3"/>
    <m/>
    <m/>
    <x v="4"/>
    <m/>
    <m/>
    <m/>
    <x v="7"/>
    <x v="5"/>
    <x v="2"/>
    <x v="6"/>
    <x v="2"/>
    <x v="8"/>
    <x v="2"/>
    <x v="5"/>
    <x v="5"/>
    <x v="5"/>
  </r>
</pivotCacheRecords>
</file>

<file path=xl/pivotCache/pivotCacheRecords3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8"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2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3"/>
  </r>
  <r>
    <x v="4"/>
  </r>
  <r>
    <x v="0"/>
  </r>
  <r>
    <x v="0"/>
  </r>
  <r>
    <x v="0"/>
  </r>
  <r>
    <x v="0"/>
  </r>
  <r>
    <x v="0"/>
  </r>
  <r>
    <x v="4"/>
  </r>
  <r>
    <x v="0"/>
  </r>
  <r>
    <x v="2"/>
  </r>
  <r>
    <x v="0"/>
  </r>
  <r>
    <x v="0"/>
  </r>
  <r>
    <x v="0"/>
  </r>
  <r>
    <x v="0"/>
  </r>
  <r>
    <x v="2"/>
  </r>
  <r>
    <x v="0"/>
  </r>
  <r>
    <x v="4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5"/>
  </r>
  <r>
    <x v="0"/>
  </r>
  <r>
    <x v="2"/>
  </r>
  <r>
    <x v="5"/>
  </r>
  <r>
    <x v="0"/>
  </r>
  <r>
    <x v="0"/>
  </r>
  <r>
    <x v="5"/>
  </r>
  <r>
    <x v="0"/>
  </r>
  <r>
    <x v="0"/>
  </r>
  <r>
    <x v="1"/>
  </r>
  <r>
    <x v="0"/>
  </r>
  <r>
    <x v="0"/>
  </r>
  <r>
    <x v="0"/>
  </r>
  <r>
    <x v="0"/>
  </r>
  <r>
    <x v="5"/>
  </r>
  <r>
    <x v="0"/>
  </r>
  <r>
    <x v="2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5"/>
  </r>
  <r>
    <x v="0"/>
  </r>
  <r>
    <x v="1"/>
  </r>
  <r>
    <x v="2"/>
  </r>
  <r>
    <x v="0"/>
  </r>
  <r>
    <x v="5"/>
  </r>
  <r>
    <x v="0"/>
  </r>
  <r>
    <x v="0"/>
  </r>
  <r>
    <x v="0"/>
  </r>
  <r>
    <x v="0"/>
  </r>
  <r>
    <x v="1"/>
  </r>
  <r>
    <x v="6"/>
  </r>
  <r>
    <x v="6"/>
  </r>
  <r>
    <x v="6"/>
  </r>
  <r>
    <x v="6"/>
  </r>
  <r>
    <x v="6"/>
  </r>
  <r>
    <x v="6"/>
  </r>
</pivotCacheRecords>
</file>

<file path=xl/pivotCache/pivotCacheRecords3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8"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1"/>
  </r>
  <r>
    <x v="3"/>
  </r>
  <r>
    <x v="1"/>
  </r>
  <r>
    <x v="1"/>
  </r>
  <r>
    <x v="1"/>
  </r>
  <r>
    <x v="0"/>
  </r>
  <r>
    <x v="1"/>
  </r>
  <r>
    <x v="1"/>
  </r>
  <r>
    <x v="0"/>
  </r>
  <r>
    <x v="3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4"/>
  </r>
  <r>
    <x v="1"/>
  </r>
  <r>
    <x v="0"/>
  </r>
  <r>
    <x v="0"/>
  </r>
  <r>
    <x v="0"/>
  </r>
  <r>
    <x v="0"/>
  </r>
  <r>
    <x v="4"/>
  </r>
  <r>
    <x v="0"/>
  </r>
  <r>
    <x v="0"/>
  </r>
  <r>
    <x v="4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4"/>
  </r>
  <r>
    <x v="1"/>
  </r>
  <r>
    <x v="1"/>
  </r>
  <r>
    <x v="0"/>
  </r>
  <r>
    <x v="5"/>
  </r>
  <r>
    <x v="4"/>
  </r>
  <r>
    <x v="0"/>
  </r>
  <r>
    <x v="0"/>
  </r>
  <r>
    <x v="0"/>
  </r>
  <r>
    <x v="0"/>
  </r>
  <r>
    <x v="0"/>
  </r>
  <r>
    <x v="4"/>
  </r>
  <r>
    <x v="4"/>
  </r>
  <r>
    <x v="4"/>
  </r>
  <r>
    <x v="0"/>
  </r>
  <r>
    <x v="0"/>
  </r>
  <r>
    <x v="0"/>
  </r>
  <r>
    <x v="0"/>
  </r>
  <r>
    <x v="0"/>
  </r>
  <r>
    <x v="4"/>
  </r>
  <r>
    <x v="3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4"/>
  </r>
  <r>
    <x v="5"/>
  </r>
  <r>
    <x v="4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6"/>
  </r>
  <r>
    <x v="6"/>
  </r>
  <r>
    <x v="6"/>
  </r>
  <r>
    <x v="6"/>
  </r>
  <r>
    <x v="6"/>
  </r>
  <r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4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7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6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5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5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5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5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5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6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5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5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3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6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1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5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3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5.xml"/></Relationships>
</file>

<file path=xl/pivotTables/_rels/pivotTable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5.xml"/></Relationships>
</file>

<file path=xl/pivotTables/_rels/pivotTable2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9.xml"/></Relationships>
</file>

<file path=xl/pivotTables/_rels/pivotTable2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8.xml"/></Relationships>
</file>

<file path=xl/pivotTables/_rels/pivotTable2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5.xml"/></Relationships>
</file>

<file path=xl/pivotTables/_rels/pivotTable3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9.xml"/></Relationships>
</file>

<file path=xl/pivotTables/_rels/pivotTable3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5.xml"/></Relationships>
</file>

<file path=xl/pivotTables/_rels/pivotTable3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5.xml"/></Relationships>
</file>

<file path=xl/pivotTables/_rels/pivotTable3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7.xml"/></Relationships>
</file>

<file path=xl/pivotTables/_rels/pivotTable3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4.xml"/></Relationships>
</file>

<file path=xl/pivotTables/_rels/pivotTable3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5.xml"/></Relationships>
</file>

<file path=xl/pivotTables/_rels/pivotTable3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5.xml"/></Relationships>
</file>

<file path=xl/pivotTables/_rels/pivotTable3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5.xml"/></Relationships>
</file>

<file path=xl/pivotTables/_rels/pivotTable3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2.xml"/></Relationships>
</file>

<file path=xl/pivotTables/_rels/pivotTable3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5.xml"/></Relationships>
</file>

<file path=xl/pivotTables/_rels/pivotTable4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4.xml"/></Relationships>
</file>

<file path=xl/pivotTables/_rels/pivotTable4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8.xml"/></Relationships>
</file>

<file path=xl/pivotTables/_rels/pivotTable4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7.xml"/></Relationships>
</file>

<file path=xl/pivotTables/_rels/pivotTable4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0.xml"/></Relationships>
</file>

<file path=xl/pivotTables/_rels/pivotTable4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5.xml"/></Relationships>
</file>

<file path=xl/pivotTables/_rels/pivotTable4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5.xml"/></Relationships>
</file>

<file path=xl/pivotTables/_rels/pivotTable4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5.xml"/></Relationships>
</file>

<file path=xl/pivotTables/_rels/pivotTable4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4.xml"/></Relationships>
</file>

<file path=xl/pivotTables/_rels/pivotTable4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5.xml"/></Relationships>
</file>

<file path=xl/pivotTables/_rels/pivotTable4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5.xml"/></Relationships>
</file>

<file path=xl/pivotTables/_rels/pivotTable5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5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1.xml"/></Relationships>
</file>

<file path=xl/pivotTables/_rels/pivotTable5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5.xml"/></Relationships>
</file>

<file path=xl/pivotTables/_rels/pivotTable5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6.xml"/></Relationships>
</file>

<file path=xl/pivotTables/_rels/pivotTable5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7.xml"/></Relationships>
</file>

<file path=xl/pivotTables/_rels/pivotTable5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9.xml"/></Relationships>
</file>

<file path=xl/pivotTables/_rels/pivotTable5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0.xml"/></Relationships>
</file>

<file path=xl/pivotTables/_rels/pivotTable6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3.xml"/></Relationships>
</file>

<file path=xl/pivotTables/_rels/pivotTable6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8.xml"/></Relationships>
</file>

<file path=xl/pivotTables/_rels/pivotTable6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6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4.xml"/></Relationships>
</file>

<file path=xl/pivotTables/_rels/pivotTable6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6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2.xml"/></Relationships>
</file>

<file path=xl/pivotTables/_rels/pivotTable6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CF95DB8-4065-F54D-BD91-E1D7FF931EA6}" name="PivotTable34" cacheId="12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I16:R20" firstHeaderRow="1" firstDataRow="2" firstDataCol="1"/>
  <pivotFields count="2">
    <pivotField axis="axisRow" showAll="0">
      <items count="4">
        <item x="0"/>
        <item x="1"/>
        <item h="1" x="2"/>
        <item t="default"/>
      </items>
    </pivotField>
    <pivotField axis="axisCol" dataField="1" showAll="0">
      <items count="10">
        <item x="1"/>
        <item x="2"/>
        <item x="4"/>
        <item x="3"/>
        <item x="6"/>
        <item x="5"/>
        <item x="0"/>
        <item x="7"/>
        <item x="8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Fields count="1">
    <field x="1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Count of Penicillin AST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4BB160-C601-4C45-807F-0178ADD5EC18}" name="PivotTable33" cacheId="1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I3:J12" firstHeaderRow="1" firstDataRow="1" firstDataCol="1"/>
  <pivotFields count="1">
    <pivotField axis="axisRow" dataField="1" showAll="0">
      <items count="10">
        <item x="1"/>
        <item x="2"/>
        <item x="4"/>
        <item x="3"/>
        <item x="6"/>
        <item x="5"/>
        <item x="0"/>
        <item x="7"/>
        <item h="1" x="8"/>
        <item t="default"/>
      </items>
    </pivotField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Count of Penicillin AST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64A6BE-6C4B-0E40-B208-8A384FC02F94}" name="PivotTable44" cacheId="129" dataOnRows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73" firstHeaderRow="1" firstDataRow="1" firstDataCol="1"/>
  <pivotFields count="55">
    <pivotField showAll="0"/>
    <pivotField showAll="0"/>
    <pivotField showAll="0"/>
    <pivotField showAll="0"/>
    <pivotField showAll="0"/>
    <pivotField showAll="0"/>
    <pivotField axis="axisRow" showAll="0">
      <items count="7">
        <item x="2"/>
        <item x="3"/>
        <item x="4"/>
        <item x="0"/>
        <item x="1"/>
        <item h="1"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5">
        <item x="0"/>
        <item x="1"/>
        <item x="2"/>
        <item x="3"/>
        <item t="default"/>
      </items>
    </pivotField>
    <pivotField dataField="1" showAll="0">
      <items count="4">
        <item x="0"/>
        <item x="1"/>
        <item x="2"/>
        <item t="default"/>
      </items>
    </pivotField>
    <pivotField dataField="1" showAll="0">
      <items count="5">
        <item x="0"/>
        <item x="1"/>
        <item x="2"/>
        <item x="3"/>
        <item t="default"/>
      </items>
    </pivotField>
    <pivotField showAll="0"/>
    <pivotField showAll="0"/>
    <pivotField dataField="1" showAll="0">
      <items count="5">
        <item x="0"/>
        <item x="1"/>
        <item x="2"/>
        <item x="3"/>
        <item t="default"/>
      </items>
    </pivotField>
    <pivotField dataField="1" showAll="0">
      <items count="4">
        <item x="0"/>
        <item x="1"/>
        <item x="2"/>
        <item t="default"/>
      </items>
    </pivotField>
    <pivotField dataField="1" showAll="0">
      <items count="4">
        <item x="0"/>
        <item x="1"/>
        <item x="2"/>
        <item t="default"/>
      </items>
    </pivotField>
    <pivotField dataField="1" showAll="0">
      <items count="5">
        <item x="0"/>
        <item x="1"/>
        <item x="2"/>
        <item x="3"/>
        <item t="default"/>
      </items>
    </pivotField>
    <pivotField dataField="1" showAll="0">
      <items count="5">
        <item x="0"/>
        <item x="1"/>
        <item x="2"/>
        <item x="3"/>
        <item t="default"/>
      </items>
    </pivotField>
    <pivotField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5">
        <item x="0"/>
        <item x="1"/>
        <item x="2"/>
        <item x="3"/>
        <item t="default"/>
      </items>
    </pivotField>
    <pivotField showAll="0"/>
    <pivotField showAll="0"/>
  </pivotFields>
  <rowFields count="2">
    <field x="-2"/>
    <field x="6"/>
  </rowFields>
  <rowItems count="70">
    <i>
      <x/>
    </i>
    <i r="1">
      <x/>
    </i>
    <i r="1">
      <x v="1"/>
    </i>
    <i r="1">
      <x v="2"/>
    </i>
    <i r="1">
      <x v="3"/>
    </i>
    <i r="1">
      <x v="4"/>
    </i>
    <i i="1">
      <x v="1"/>
    </i>
    <i r="1" i="1">
      <x/>
    </i>
    <i r="1" i="1">
      <x v="1"/>
    </i>
    <i r="1" i="1">
      <x v="2"/>
    </i>
    <i r="1" i="1">
      <x v="3"/>
    </i>
    <i r="1" i="1">
      <x v="4"/>
    </i>
    <i i="2">
      <x v="2"/>
    </i>
    <i r="1" i="2">
      <x/>
    </i>
    <i r="1" i="2">
      <x v="1"/>
    </i>
    <i r="1" i="2">
      <x v="2"/>
    </i>
    <i r="1" i="2">
      <x v="3"/>
    </i>
    <i r="1" i="2">
      <x v="4"/>
    </i>
    <i i="3">
      <x v="3"/>
    </i>
    <i r="1" i="3">
      <x/>
    </i>
    <i r="1" i="3">
      <x v="1"/>
    </i>
    <i r="1" i="3">
      <x v="2"/>
    </i>
    <i r="1" i="3">
      <x v="3"/>
    </i>
    <i r="1" i="3">
      <x v="4"/>
    </i>
    <i i="4">
      <x v="4"/>
    </i>
    <i r="1" i="4">
      <x/>
    </i>
    <i r="1" i="4">
      <x v="1"/>
    </i>
    <i r="1" i="4">
      <x v="2"/>
    </i>
    <i r="1" i="4">
      <x v="3"/>
    </i>
    <i r="1" i="4">
      <x v="4"/>
    </i>
    <i i="5">
      <x v="5"/>
    </i>
    <i r="1" i="5">
      <x/>
    </i>
    <i r="1" i="5">
      <x v="1"/>
    </i>
    <i r="1" i="5">
      <x v="2"/>
    </i>
    <i r="1" i="5">
      <x v="3"/>
    </i>
    <i r="1" i="5">
      <x v="4"/>
    </i>
    <i i="6">
      <x v="6"/>
    </i>
    <i r="1" i="6">
      <x/>
    </i>
    <i r="1" i="6">
      <x v="1"/>
    </i>
    <i r="1" i="6">
      <x v="2"/>
    </i>
    <i r="1" i="6">
      <x v="3"/>
    </i>
    <i r="1" i="6">
      <x v="4"/>
    </i>
    <i i="7">
      <x v="7"/>
    </i>
    <i r="1" i="7">
      <x/>
    </i>
    <i r="1" i="7">
      <x v="1"/>
    </i>
    <i r="1" i="7">
      <x v="2"/>
    </i>
    <i r="1" i="7">
      <x v="3"/>
    </i>
    <i r="1" i="7">
      <x v="4"/>
    </i>
    <i i="8">
      <x v="8"/>
    </i>
    <i r="1" i="8">
      <x/>
    </i>
    <i r="1" i="8">
      <x v="1"/>
    </i>
    <i r="1" i="8">
      <x v="2"/>
    </i>
    <i r="1" i="8">
      <x v="3"/>
    </i>
    <i r="1" i="8">
      <x v="4"/>
    </i>
    <i i="9">
      <x v="9"/>
    </i>
    <i r="1" i="9">
      <x/>
    </i>
    <i r="1" i="9">
      <x v="1"/>
    </i>
    <i r="1" i="9">
      <x v="2"/>
    </i>
    <i r="1" i="9">
      <x v="3"/>
    </i>
    <i r="1" i="9">
      <x v="4"/>
    </i>
    <i t="grand">
      <x/>
    </i>
    <i t="grand" i="1">
      <x/>
    </i>
    <i t="grand" i="2">
      <x/>
    </i>
    <i t="grand" i="3">
      <x/>
    </i>
    <i t="grand" i="4">
      <x/>
    </i>
    <i t="grand" i="5">
      <x/>
    </i>
    <i t="grand" i="6">
      <x/>
    </i>
    <i t="grand" i="7">
      <x/>
    </i>
    <i t="grand" i="8">
      <x/>
    </i>
    <i t="grand" i="9">
      <x/>
    </i>
  </rowItems>
  <colItems count="1">
    <i/>
  </colItems>
  <dataFields count="10">
    <dataField name="Sum of MsrA_MLS" fld="35" baseField="0" baseItem="0"/>
    <dataField name="Sum of MsrD_MLS" fld="36" baseField="0" baseItem="0"/>
    <dataField name="Sum of MphC_MLS" fld="34" baseField="0" baseItem="0"/>
    <dataField name="Sum of MefA_MLS" fld="33" baseField="0" baseItem="0"/>
    <dataField name="Sum of LsaC_MLS" fld="32" baseField="0" baseItem="0"/>
    <dataField name="Sum of LinB_MLS" fld="31" baseField="0" baseItem="0"/>
    <dataField name="Sum of VgaA_MLS" fld="52" baseField="0" baseItem="0"/>
    <dataField name="Sum of ErmA_MLS" fld="26" baseField="0" baseItem="0"/>
    <dataField name="Sum of ErmB_MLS" fld="27" baseField="0" baseItem="0"/>
    <dataField name="Sum of ErmC_MLS" fld="28" baseField="0" baseItem="0"/>
  </dataFields>
  <formats count="4">
    <format dxfId="262">
      <pivotArea collapsedLevelsAreSubtotals="1" fieldPosition="0">
        <references count="2">
          <reference field="4294967294" count="1" selected="0">
            <x v="2"/>
          </reference>
          <reference field="6" count="1">
            <x v="3"/>
          </reference>
        </references>
      </pivotArea>
    </format>
    <format dxfId="261">
      <pivotArea dataOnly="0" labelOnly="1" fieldPosition="0">
        <references count="2">
          <reference field="4294967294" count="1" selected="0">
            <x v="2"/>
          </reference>
          <reference field="6" count="1">
            <x v="3"/>
          </reference>
        </references>
      </pivotArea>
    </format>
    <format dxfId="260">
      <pivotArea collapsedLevelsAreSubtotals="1" fieldPosition="0">
        <references count="2">
          <reference field="4294967294" count="1" selected="0">
            <x v="2"/>
          </reference>
          <reference field="6" count="1">
            <x v="3"/>
          </reference>
        </references>
      </pivotArea>
    </format>
    <format dxfId="259">
      <pivotArea dataOnly="0" labelOnly="1" fieldPosition="0">
        <references count="2">
          <reference field="4294967294" count="1" selected="0">
            <x v="2"/>
          </reference>
          <reference field="6" count="1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3A9953-012E-7640-9BF3-8A8C58DE4014}" name="PivotTable52" cacheId="13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2:Y8" firstHeaderRow="0" firstDataRow="1" firstDataCol="1"/>
  <pivotFields count="49">
    <pivotField axis="axisRow" showAll="0">
      <items count="7">
        <item x="2"/>
        <item x="3"/>
        <item x="4"/>
        <item x="0"/>
        <item x="1"/>
        <item h="1"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5">
        <item x="0"/>
        <item x="1"/>
        <item x="2"/>
        <item x="3"/>
        <item t="default"/>
      </items>
    </pivotField>
    <pivotField dataField="1" showAll="0">
      <items count="4">
        <item sd="0" x="0"/>
        <item x="1"/>
        <item x="2"/>
        <item t="default"/>
      </items>
    </pivotField>
    <pivotField dataField="1" showAll="0">
      <items count="5">
        <item x="0"/>
        <item x="1"/>
        <item x="2"/>
        <item x="3"/>
        <item t="default"/>
      </items>
    </pivotField>
    <pivotField showAll="0"/>
    <pivotField showAll="0"/>
    <pivotField dataField="1" showAll="0">
      <items count="5">
        <item sd="0" x="0"/>
        <item x="1"/>
        <item x="2"/>
        <item x="3"/>
        <item t="default"/>
      </items>
    </pivotField>
    <pivotField dataField="1" showAll="0">
      <items count="4">
        <item x="0"/>
        <item x="1"/>
        <item x="2"/>
        <item t="default"/>
      </items>
    </pivotField>
    <pivotField dataField="1" showAll="0">
      <items count="4">
        <item x="0"/>
        <item x="1"/>
        <item x="2"/>
        <item t="default"/>
      </items>
    </pivotField>
    <pivotField dataField="1" showAll="0">
      <items count="5">
        <item x="0"/>
        <item x="1"/>
        <item x="2"/>
        <item x="3"/>
        <item t="default"/>
      </items>
    </pivotField>
    <pivotField dataField="1" showAll="0">
      <items count="5">
        <item x="0"/>
        <item x="1"/>
        <item x="2"/>
        <item x="3"/>
        <item t="default"/>
      </items>
    </pivotField>
    <pivotField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3">
        <item x="0"/>
        <item x="1"/>
        <item t="default"/>
      </items>
    </pivotField>
    <pivotField dataField="1" showAll="0">
      <items count="5">
        <item h="1" x="0"/>
        <item x="1"/>
        <item h="1" x="2"/>
        <item h="1" x="3"/>
        <item t="default"/>
      </items>
    </pivotField>
    <pivotField showAll="0"/>
    <pivotField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dataFields count="11">
    <dataField name="Sum of VgaA_MLS" fld="46" baseField="0" baseItem="0"/>
    <dataField name="Sum of VatD_MLS" fld="45" baseField="0" baseItem="0"/>
    <dataField name="Sum of MsrD_MLS" fld="30" baseField="0" baseItem="0"/>
    <dataField name="Sum of MsrA_MLS" fld="29" baseField="0" baseItem="0"/>
    <dataField name="Sum of MphC_MLS" fld="28" baseField="0" baseItem="0"/>
    <dataField name="Sum of MefA_MLS" fld="27" baseField="0" baseItem="0"/>
    <dataField name="Sum of LsaC_MLS" fld="26" baseField="0" baseItem="0"/>
    <dataField name="Sum of LinB_MLS" fld="25" baseField="0" baseItem="0"/>
    <dataField name="Sum of ErmC_MLS" fld="22" baseField="0" baseItem="0"/>
    <dataField name="Sum of ErmB_MLS" fld="21" baseField="0" baseItem="0"/>
    <dataField name="Sum of ErmA_MLS" fld="2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35D118-B82B-3E4D-A188-10BD7CB0DFB0}" name="PivotTable45" cacheId="12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3:L9" firstHeaderRow="0" firstDataRow="1" firstDataCol="1"/>
  <pivotFields count="5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1"/>
        <item x="3"/>
        <item x="2"/>
        <item x="0"/>
        <item x="4"/>
        <item h="1"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</pivotFields>
  <rowFields count="1">
    <field x="1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um of Tet034_Tet" fld="45" baseField="0" baseItem="0"/>
    <dataField name="Sum of Tet038_Tet" fld="46" baseField="0" baseItem="0"/>
    <dataField name="Sum of TetK_Tet" fld="47" baseField="0" baseItem="0"/>
    <dataField name="Sum of TetL_Tet" fld="48" baseField="0" baseItem="0"/>
    <dataField name="Sum of TetM_Tet" fld="49" baseField="0" baseItem="0"/>
    <dataField name="Sum of TetO_Tet" fld="5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F8BC69-CB1D-EF41-8632-6BBB3C2C10C2}" name="PivotTable15" cacheId="13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21" firstHeaderRow="1" firstDataRow="2" firstDataCol="1"/>
  <pivotFields count="12">
    <pivotField axis="axisCol" showAll="0">
      <items count="5">
        <item x="0"/>
        <item x="1"/>
        <item x="3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18">
        <item x="2"/>
        <item x="15"/>
        <item x="6"/>
        <item x="9"/>
        <item x="1"/>
        <item x="3"/>
        <item x="0"/>
        <item x="8"/>
        <item x="7"/>
        <item x="14"/>
        <item x="5"/>
        <item x="11"/>
        <item x="10"/>
        <item x="4"/>
        <item x="13"/>
        <item x="12"/>
        <item h="1" x="16"/>
        <item t="default"/>
      </items>
    </pivotField>
  </pivotFields>
  <rowFields count="1">
    <field x="11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0"/>
  </colFields>
  <colItems count="4">
    <i>
      <x/>
    </i>
    <i>
      <x v="1"/>
    </i>
    <i>
      <x v="3"/>
    </i>
    <i t="grand">
      <x/>
    </i>
  </colItems>
  <dataFields count="1">
    <dataField name="Count of predicted specie" fld="1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447718-E81E-AC44-AFB6-5A1801B26789}" name="PivotTable24" cacheId="14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5:M31" firstHeaderRow="1" firstDataRow="3" firstDataCol="1"/>
  <pivotFields count="3">
    <pivotField axis="axisRow" dataField="1" showAll="0">
      <items count="5">
        <item x="2"/>
        <item x="1"/>
        <item x="0"/>
        <item h="1" x="3"/>
        <item t="default"/>
      </items>
    </pivotField>
    <pivotField showAll="0"/>
    <pivotField axis="axisCol" dataField="1" showAll="0">
      <items count="6">
        <item sd="0" x="0"/>
        <item x="4"/>
        <item x="1"/>
        <item x="2"/>
        <item x="3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Fields count="2">
    <field x="-2"/>
    <field x="2"/>
  </colFields>
  <colItems count="12">
    <i>
      <x/>
      <x/>
    </i>
    <i r="1">
      <x v="1"/>
    </i>
    <i r="1">
      <x v="2"/>
    </i>
    <i r="1">
      <x v="3"/>
    </i>
    <i r="1">
      <x v="4"/>
    </i>
    <i i="1">
      <x v="1"/>
      <x/>
    </i>
    <i r="1" i="1">
      <x v="1"/>
    </i>
    <i r="1" i="1">
      <x v="2"/>
    </i>
    <i r="1" i="1">
      <x v="3"/>
    </i>
    <i r="1" i="1">
      <x v="4"/>
    </i>
    <i t="grand">
      <x/>
    </i>
    <i t="grand" i="1">
      <x/>
    </i>
  </colItems>
  <dataFields count="2">
    <dataField name="Count of Tx" fld="0" subtotal="count" baseField="0" baseItem="0"/>
    <dataField name="Count of Time point" fld="2" subtotal="count" baseField="0" baseItem="0"/>
  </dataFields>
  <formats count="3">
    <format dxfId="255">
      <pivotArea outline="0" collapsedLevelsAreSubtotals="1" fieldPosition="0">
        <references count="2">
          <reference field="4294967294" count="2" selected="0">
            <x v="0"/>
            <x v="1"/>
          </reference>
          <reference field="2" count="2" selected="0">
            <x v="0"/>
            <x v="1"/>
          </reference>
        </references>
      </pivotArea>
    </format>
    <format dxfId="254">
      <pivotArea dataOnly="0" labelOnly="1" fieldPosition="0">
        <references count="2">
          <reference field="4294967294" count="1" selected="0">
            <x v="0"/>
          </reference>
          <reference field="2" count="2">
            <x v="0"/>
            <x v="1"/>
          </reference>
        </references>
      </pivotArea>
    </format>
    <format dxfId="253">
      <pivotArea dataOnly="0" labelOnly="1" fieldPosition="0">
        <references count="2">
          <reference field="4294967294" count="1" selected="0">
            <x v="1"/>
          </reference>
          <reference field="2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78FAB6-F361-4C4A-BA85-1B559F3F9FEC}" name="PivotTable23" cacheId="14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P22" firstHeaderRow="1" firstDataRow="3" firstDataCol="1"/>
  <pivotFields count="4">
    <pivotField axis="axisRow" dataField="1" showAll="0">
      <items count="22">
        <item x="1"/>
        <item x="3"/>
        <item x="0"/>
        <item x="8"/>
        <item x="15"/>
        <item x="2"/>
        <item x="5"/>
        <item m="1" x="20"/>
        <item m="1" x="19"/>
        <item x="6"/>
        <item x="11"/>
        <item x="10"/>
        <item x="12"/>
        <item x="4"/>
        <item x="9"/>
        <item x="14"/>
        <item x="16"/>
        <item x="13"/>
        <item h="1" x="18"/>
        <item x="7"/>
        <item x="17"/>
        <item t="default"/>
      </items>
    </pivotField>
    <pivotField axis="axisCol" showAll="0">
      <items count="5">
        <item n="CEPH" x="2"/>
        <item n="CLOX" x="1"/>
        <item n="NT" x="0"/>
        <item h="1" x="3"/>
        <item t="default"/>
      </items>
    </pivotField>
    <pivotField showAll="0"/>
    <pivotField axis="axisCol" showAll="0">
      <items count="6">
        <item x="0"/>
        <item x="4"/>
        <item x="1"/>
        <item x="2"/>
        <item x="3"/>
        <item t="default"/>
      </items>
    </pivotField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9"/>
    </i>
    <i>
      <x v="20"/>
    </i>
    <i t="grand">
      <x/>
    </i>
  </rowItems>
  <colFields count="2">
    <field x="1"/>
    <field x="3"/>
  </colFields>
  <colItems count="15">
    <i>
      <x/>
      <x/>
    </i>
    <i r="1">
      <x v="1"/>
    </i>
    <i r="1">
      <x v="2"/>
    </i>
    <i r="1">
      <x v="4"/>
    </i>
    <i t="default">
      <x/>
    </i>
    <i>
      <x v="1"/>
      <x/>
    </i>
    <i r="1">
      <x v="1"/>
    </i>
    <i r="1">
      <x v="4"/>
    </i>
    <i t="default">
      <x v="1"/>
    </i>
    <i>
      <x v="2"/>
      <x/>
    </i>
    <i r="1">
      <x v="1"/>
    </i>
    <i r="1">
      <x v="3"/>
    </i>
    <i r="1">
      <x v="4"/>
    </i>
    <i t="default">
      <x v="2"/>
    </i>
    <i t="grand">
      <x/>
    </i>
  </colItems>
  <dataFields count="1">
    <dataField name="Count of Cultureresult" fld="0" subtotal="count" baseField="0" baseItem="0"/>
  </dataFields>
  <formats count="3">
    <format dxfId="258">
      <pivotArea collapsedLevelsAreSubtotals="1" fieldPosition="0">
        <references count="2">
          <reference field="0" count="0"/>
          <reference field="1" count="3" selected="0" defaultSubtotal="1">
            <x v="0"/>
            <x v="1"/>
            <x v="2"/>
          </reference>
        </references>
      </pivotArea>
    </format>
    <format dxfId="257">
      <pivotArea collapsedLevelsAreSubtotals="1" fieldPosition="0">
        <references count="3">
          <reference field="0" count="0"/>
          <reference field="1" count="1" selected="0">
            <x v="3"/>
          </reference>
          <reference field="3" count="1" selected="0">
            <x v="2"/>
          </reference>
        </references>
      </pivotArea>
    </format>
    <format dxfId="256">
      <pivotArea dataOnly="0" labelOnly="1" fieldPosition="0">
        <references count="1">
          <reference field="0" count="0"/>
        </references>
      </pivotArea>
    </format>
  </formats>
  <pivotTableStyleInfo name="PivotStyleLight16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B3352BC-FA72-3E47-8D66-57FAA0DBA05D}" name="PivotTable6" cacheId="16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M14:BN20" firstHeaderRow="1" firstDataRow="1" firstDataCol="1"/>
  <pivotFields count="1">
    <pivotField axis="axisRow" dataField="1" showAll="0">
      <items count="8">
        <item x="1"/>
        <item x="3"/>
        <item x="2"/>
        <item x="0"/>
        <item x="4"/>
        <item h="1" x="5"/>
        <item h="1" x="6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[Tet]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7C0A1C-6267-E941-8CB6-3347F0325623}" name="PivotTable5" cacheId="15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M2:BN10" firstHeaderRow="1" firstDataRow="1" firstDataCol="1"/>
  <pivotFields count="1">
    <pivotField axis="axisRow" dataField="1" showAll="0">
      <items count="8">
        <item x="2"/>
        <item x="4"/>
        <item x="5"/>
        <item x="1"/>
        <item x="0"/>
        <item x="3"/>
        <item x="6"/>
        <item t="default"/>
      </items>
    </pivotField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ount of E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B427F59-F5B2-2540-8532-9F6C5D051612}" name="PivotTable51" cacheId="15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D121:BQ129" firstHeaderRow="1" firstDataRow="3" firstDataCol="1"/>
  <pivotFields count="17">
    <pivotField axis="axisCol" showAll="0">
      <items count="5">
        <item x="1"/>
        <item x="0"/>
        <item x="2"/>
        <item x="3"/>
        <item t="default"/>
      </items>
    </pivotField>
    <pivotField showAll="0"/>
    <pivotField showAll="0"/>
    <pivotField axis="axisCol" showAll="0">
      <items count="6">
        <item h="1" x="3"/>
        <item x="2"/>
        <item x="1"/>
        <item x="0"/>
        <item h="1" x="4"/>
        <item t="default"/>
      </items>
    </pivotField>
    <pivotField showAll="0"/>
    <pivotField showAll="0"/>
    <pivotField showAll="0"/>
    <pivotField showAll="0">
      <items count="9">
        <item x="0"/>
        <item x="2"/>
        <item x="3"/>
        <item x="6"/>
        <item x="5"/>
        <item x="4"/>
        <item x="1"/>
        <item x="7"/>
        <item t="default"/>
      </items>
    </pivotField>
    <pivotField showAll="0"/>
    <pivotField showAll="0">
      <items count="4">
        <item x="1"/>
        <item x="0"/>
        <item x="2"/>
        <item t="default"/>
      </items>
    </pivotField>
    <pivotField showAll="0"/>
    <pivotField showAll="0">
      <items count="4">
        <item x="1"/>
        <item x="0"/>
        <item x="2"/>
        <item t="default"/>
      </items>
    </pivotField>
    <pivotField showAll="0">
      <items count="10">
        <item x="0"/>
        <item x="2"/>
        <item x="4"/>
        <item x="6"/>
        <item x="5"/>
        <item x="7"/>
        <item x="1"/>
        <item x="3"/>
        <item x="8"/>
        <item t="default"/>
      </items>
    </pivotField>
    <pivotField showAll="0">
      <items count="4">
        <item x="1"/>
        <item x="0"/>
        <item x="2"/>
        <item t="default"/>
      </items>
    </pivotField>
    <pivotField showAll="0">
      <items count="7">
        <item x="1"/>
        <item x="3"/>
        <item x="4"/>
        <item x="0"/>
        <item x="2"/>
        <item x="5"/>
        <item t="default"/>
      </items>
    </pivotField>
    <pivotField axis="axisRow" dataField="1" showAll="0">
      <items count="7">
        <item x="2"/>
        <item x="4"/>
        <item x="3"/>
        <item x="1"/>
        <item x="0"/>
        <item x="5"/>
        <item t="default"/>
      </items>
    </pivotField>
    <pivotField showAll="0"/>
  </pivotFields>
  <rowFields count="1">
    <field x="15"/>
  </rowFields>
  <rowItems count="6">
    <i>
      <x/>
    </i>
    <i>
      <x v="1"/>
    </i>
    <i>
      <x v="2"/>
    </i>
    <i>
      <x v="3"/>
    </i>
    <i>
      <x v="4"/>
    </i>
    <i t="grand">
      <x/>
    </i>
  </rowItems>
  <colFields count="2">
    <field x="0"/>
    <field x="3"/>
  </colFields>
  <colItems count="13">
    <i>
      <x/>
      <x v="1"/>
    </i>
    <i r="1">
      <x v="2"/>
    </i>
    <i r="1">
      <x v="3"/>
    </i>
    <i t="default">
      <x/>
    </i>
    <i>
      <x v="1"/>
      <x v="1"/>
    </i>
    <i r="1">
      <x v="2"/>
    </i>
    <i r="1">
      <x v="3"/>
    </i>
    <i t="default">
      <x v="1"/>
    </i>
    <i>
      <x v="2"/>
      <x v="1"/>
    </i>
    <i r="1">
      <x v="2"/>
    </i>
    <i r="1">
      <x v="3"/>
    </i>
    <i t="default">
      <x v="2"/>
    </i>
    <i t="grand">
      <x/>
    </i>
  </colItems>
  <dataFields count="1">
    <dataField name="Count of &gt;256.0000" fld="15" subtotal="count" baseField="0" baseItem="0"/>
  </dataFields>
  <formats count="10">
    <format dxfId="59">
      <pivotArea outline="0" collapsedLevelsAreSubtotals="1" fieldPosition="0"/>
    </format>
    <format dxfId="58">
      <pivotArea field="0" type="button" dataOnly="0" labelOnly="1" outline="0" axis="axisCol" fieldPosition="0"/>
    </format>
    <format dxfId="57">
      <pivotArea field="3" type="button" dataOnly="0" labelOnly="1" outline="0" axis="axisCol" fieldPosition="1"/>
    </format>
    <format dxfId="56">
      <pivotArea type="topRight" dataOnly="0" labelOnly="1" outline="0" fieldPosition="0"/>
    </format>
    <format dxfId="55">
      <pivotArea dataOnly="0" labelOnly="1" fieldPosition="0">
        <references count="1">
          <reference field="0" count="3">
            <x v="0"/>
            <x v="1"/>
            <x v="2"/>
          </reference>
        </references>
      </pivotArea>
    </format>
    <format dxfId="54">
      <pivotArea dataOnly="0" labelOnly="1" fieldPosition="0">
        <references count="1">
          <reference field="0" count="3" defaultSubtotal="1">
            <x v="0"/>
            <x v="1"/>
            <x v="2"/>
          </reference>
        </references>
      </pivotArea>
    </format>
    <format dxfId="53">
      <pivotArea dataOnly="0" labelOnly="1" grandCol="1" outline="0" fieldPosition="0"/>
    </format>
    <format dxfId="52">
      <pivotArea dataOnly="0" labelOnly="1" fieldPosition="0">
        <references count="2">
          <reference field="0" count="1" selected="0">
            <x v="0"/>
          </reference>
          <reference field="3" count="0"/>
        </references>
      </pivotArea>
    </format>
    <format dxfId="51">
      <pivotArea dataOnly="0" labelOnly="1" fieldPosition="0">
        <references count="2">
          <reference field="0" count="1" selected="0">
            <x v="1"/>
          </reference>
          <reference field="3" count="0"/>
        </references>
      </pivotArea>
    </format>
    <format dxfId="50">
      <pivotArea dataOnly="0" labelOnly="1" fieldPosition="0">
        <references count="2">
          <reference field="0" count="1" selected="0">
            <x v="2"/>
          </reference>
          <reference field="3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FD8D1F-6527-814B-BB1C-3D1E915487A2}" name="PivotTable35" cacheId="15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O53:AV67" firstHeaderRow="1" firstDataRow="2" firstDataCol="1"/>
  <pivotFields count="12">
    <pivotField axis="axisRow" showAll="0">
      <items count="5">
        <item x="0"/>
        <item x="1"/>
        <item x="2"/>
        <item h="1" x="3"/>
        <item t="default"/>
      </items>
    </pivotField>
    <pivotField showAll="0">
      <items count="5">
        <item x="1"/>
        <item x="0"/>
        <item x="2"/>
        <item x="3"/>
        <item t="default"/>
      </items>
    </pivotField>
    <pivotField showAll="0"/>
    <pivotField showAll="0"/>
    <pivotField axis="axisRow" showAll="0">
      <items count="6">
        <item h="1" x="3"/>
        <item x="2"/>
        <item x="1"/>
        <item x="0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axis="axisCol" dataField="1" showAll="0">
      <items count="8">
        <item x="2"/>
        <item x="1"/>
        <item x="5"/>
        <item x="4"/>
        <item x="3"/>
        <item x="0"/>
        <item x="6"/>
        <item t="default"/>
      </items>
    </pivotField>
  </pivotFields>
  <rowFields count="2">
    <field x="4"/>
    <field x="0"/>
  </rowFields>
  <rowItems count="13"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>
      <x v="3"/>
    </i>
    <i r="1">
      <x/>
    </i>
    <i r="1">
      <x v="1"/>
    </i>
    <i r="1">
      <x v="2"/>
    </i>
    <i t="grand">
      <x/>
    </i>
  </rowItems>
  <colFields count="1">
    <field x="1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&lt;=0.2500" fld="11" subtotal="count" baseField="0" baseItem="0"/>
  </dataFields>
  <formats count="5">
    <format dxfId="64">
      <pivotArea outline="0" collapsedLevelsAreSubtotals="1" fieldPosition="0"/>
    </format>
    <format dxfId="63">
      <pivotArea field="11" type="button" dataOnly="0" labelOnly="1" outline="0" axis="axisCol" fieldPosition="0"/>
    </format>
    <format dxfId="62">
      <pivotArea type="topRight" dataOnly="0" labelOnly="1" outline="0" fieldPosition="0"/>
    </format>
    <format dxfId="61">
      <pivotArea dataOnly="0" labelOnly="1" fieldPosition="0">
        <references count="1">
          <reference field="11" count="6">
            <x v="0"/>
            <x v="1"/>
            <x v="2"/>
            <x v="3"/>
            <x v="4"/>
            <x v="5"/>
          </reference>
        </references>
      </pivotArea>
    </format>
    <format dxfId="6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EF6C88-0023-734A-83F8-C009FF112811}" name="PivotTable2" cacheId="15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T52:BZ57" firstHeaderRow="1" firstDataRow="2" firstDataCol="1"/>
  <pivotFields count="17">
    <pivotField showAll="0">
      <items count="5">
        <item x="1"/>
        <item x="0"/>
        <item x="2"/>
        <item x="3"/>
        <item t="default"/>
      </items>
    </pivotField>
    <pivotField showAll="0"/>
    <pivotField showAll="0"/>
    <pivotField axis="axisRow" showAll="0">
      <items count="6">
        <item h="1" x="3"/>
        <item x="2"/>
        <item x="1"/>
        <item x="0"/>
        <item h="1" x="4"/>
        <item t="default"/>
      </items>
    </pivotField>
    <pivotField showAll="0"/>
    <pivotField showAll="0"/>
    <pivotField showAll="0"/>
    <pivotField showAll="0">
      <items count="9">
        <item x="0"/>
        <item x="2"/>
        <item x="3"/>
        <item x="6"/>
        <item x="5"/>
        <item x="4"/>
        <item x="1"/>
        <item x="7"/>
        <item t="default"/>
      </items>
    </pivotField>
    <pivotField showAll="0">
      <items count="7">
        <item x="1"/>
        <item x="2"/>
        <item x="4"/>
        <item x="3"/>
        <item x="0"/>
        <item x="5"/>
        <item t="default"/>
      </items>
    </pivotField>
    <pivotField showAll="0">
      <items count="4">
        <item x="1"/>
        <item x="0"/>
        <item x="2"/>
        <item t="default"/>
      </items>
    </pivotField>
    <pivotField showAll="0">
      <items count="8">
        <item x="2"/>
        <item x="1"/>
        <item x="5"/>
        <item x="4"/>
        <item x="3"/>
        <item x="0"/>
        <item x="6"/>
        <item t="default"/>
      </items>
    </pivotField>
    <pivotField showAll="0">
      <items count="4">
        <item x="1"/>
        <item x="0"/>
        <item x="2"/>
        <item t="default"/>
      </items>
    </pivotField>
    <pivotField showAll="0">
      <items count="10">
        <item x="0"/>
        <item x="2"/>
        <item x="4"/>
        <item x="6"/>
        <item x="5"/>
        <item x="7"/>
        <item x="1"/>
        <item x="3"/>
        <item x="8"/>
        <item t="default"/>
      </items>
    </pivotField>
    <pivotField showAll="0">
      <items count="4">
        <item x="1"/>
        <item x="0"/>
        <item x="2"/>
        <item t="default"/>
      </items>
    </pivotField>
    <pivotField axis="axisCol" dataField="1" showAll="0">
      <items count="7">
        <item x="1"/>
        <item x="3"/>
        <item x="4"/>
        <item x="0"/>
        <item x="2"/>
        <item x="5"/>
        <item t="default"/>
      </items>
    </pivotField>
    <pivotField showAll="0">
      <items count="7">
        <item x="2"/>
        <item x="4"/>
        <item x="3"/>
        <item x="1"/>
        <item x="0"/>
        <item x="5"/>
        <item t="default"/>
      </items>
    </pivotField>
    <pivotField showAll="0">
      <items count="7">
        <item x="0"/>
        <item x="3"/>
        <item x="4"/>
        <item x="1"/>
        <item x="2"/>
        <item x="5"/>
        <item t="default"/>
      </items>
    </pivotField>
  </pivotFields>
  <rowFields count="1">
    <field x="3"/>
  </rowFields>
  <rowItems count="4">
    <i>
      <x v="1"/>
    </i>
    <i>
      <x v="2"/>
    </i>
    <i>
      <x v="3"/>
    </i>
    <i t="grand">
      <x/>
    </i>
  </rowItems>
  <colFields count="1">
    <field x="14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&lt;=0.50002" fld="14" subtotal="count" baseField="0" baseItem="0"/>
  </dataFields>
  <formats count="6">
    <format dxfId="70">
      <pivotArea outline="0" collapsedLevelsAreSubtotals="1" fieldPosition="0"/>
    </format>
    <format dxfId="69">
      <pivotArea field="0" type="button" dataOnly="0" labelOnly="1" outline="0"/>
    </format>
    <format dxfId="68">
      <pivotArea field="3" type="button" dataOnly="0" labelOnly="1" outline="0" axis="axisRow" fieldPosition="0"/>
    </format>
    <format dxfId="67">
      <pivotArea type="topRight" dataOnly="0" labelOnly="1" outline="0" fieldPosition="0"/>
    </format>
    <format dxfId="66">
      <pivotArea dataOnly="0" labelOnly="1" grandCol="1" outline="0" fieldPosition="0"/>
    </format>
    <format dxfId="65">
      <pivotArea dataOnly="0" outline="0" fieldPosition="0">
        <references count="1">
          <reference field="14" count="5">
            <x v="0"/>
            <x v="1"/>
            <x v="2"/>
            <x v="3"/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879972-F559-D64B-8D43-69273AC7E444}" name="PivotTable49" cacheId="15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D100:BQ105" firstHeaderRow="1" firstDataRow="3" firstDataCol="1"/>
  <pivotFields count="17">
    <pivotField axis="axisCol" showAll="0">
      <items count="5">
        <item x="1"/>
        <item x="0"/>
        <item x="2"/>
        <item x="3"/>
        <item t="default"/>
      </items>
    </pivotField>
    <pivotField showAll="0"/>
    <pivotField showAll="0"/>
    <pivotField axis="axisCol" showAll="0">
      <items count="6">
        <item h="1" x="3"/>
        <item x="2"/>
        <item x="1"/>
        <item x="0"/>
        <item h="1" x="4"/>
        <item t="default"/>
      </items>
    </pivotField>
    <pivotField showAll="0"/>
    <pivotField showAll="0"/>
    <pivotField showAll="0"/>
    <pivotField showAll="0">
      <items count="9">
        <item x="0"/>
        <item x="2"/>
        <item x="3"/>
        <item x="6"/>
        <item x="5"/>
        <item x="4"/>
        <item x="1"/>
        <item x="7"/>
        <item t="default"/>
      </items>
    </pivotField>
    <pivotField showAll="0"/>
    <pivotField showAll="0">
      <items count="4">
        <item x="1"/>
        <item x="0"/>
        <item x="2"/>
        <item t="default"/>
      </items>
    </pivotField>
    <pivotField showAll="0"/>
    <pivotField showAll="0">
      <items count="4">
        <item x="1"/>
        <item x="0"/>
        <item x="2"/>
        <item t="default"/>
      </items>
    </pivotField>
    <pivotField showAll="0">
      <items count="10">
        <item x="0"/>
        <item x="2"/>
        <item x="4"/>
        <item x="6"/>
        <item x="5"/>
        <item x="7"/>
        <item x="1"/>
        <item x="3"/>
        <item x="8"/>
        <item t="default"/>
      </items>
    </pivotField>
    <pivotField axis="axisRow" dataField="1" showAll="0">
      <items count="4">
        <item x="1"/>
        <item x="0"/>
        <item x="2"/>
        <item t="default"/>
      </items>
    </pivotField>
    <pivotField showAll="0"/>
    <pivotField showAll="0"/>
    <pivotField showAll="0"/>
  </pivotFields>
  <rowFields count="1">
    <field x="13"/>
  </rowFields>
  <rowItems count="3">
    <i>
      <x/>
    </i>
    <i>
      <x v="1"/>
    </i>
    <i t="grand">
      <x/>
    </i>
  </rowItems>
  <colFields count="2">
    <field x="0"/>
    <field x="3"/>
  </colFields>
  <colItems count="13">
    <i>
      <x/>
      <x v="1"/>
    </i>
    <i r="1">
      <x v="2"/>
    </i>
    <i r="1">
      <x v="3"/>
    </i>
    <i t="default">
      <x/>
    </i>
    <i>
      <x v="1"/>
      <x v="1"/>
    </i>
    <i r="1">
      <x v="2"/>
    </i>
    <i r="1">
      <x v="3"/>
    </i>
    <i t="default">
      <x v="1"/>
    </i>
    <i>
      <x v="2"/>
      <x v="1"/>
    </i>
    <i r="1">
      <x v="2"/>
    </i>
    <i r="1">
      <x v="3"/>
    </i>
    <i t="default">
      <x v="2"/>
    </i>
    <i t="grand">
      <x/>
    </i>
  </colItems>
  <dataFields count="1">
    <dataField name="Count of &lt;=1.0000" fld="13" subtotal="count" baseField="0" baseItem="0"/>
  </dataFields>
  <formats count="10">
    <format dxfId="80">
      <pivotArea outline="0" collapsedLevelsAreSubtotals="1" fieldPosition="0"/>
    </format>
    <format dxfId="79">
      <pivotArea field="0" type="button" dataOnly="0" labelOnly="1" outline="0" axis="axisCol" fieldPosition="0"/>
    </format>
    <format dxfId="78">
      <pivotArea field="3" type="button" dataOnly="0" labelOnly="1" outline="0" axis="axisCol" fieldPosition="1"/>
    </format>
    <format dxfId="77">
      <pivotArea type="topRight" dataOnly="0" labelOnly="1" outline="0" fieldPosition="0"/>
    </format>
    <format dxfId="76">
      <pivotArea dataOnly="0" labelOnly="1" fieldPosition="0">
        <references count="1">
          <reference field="0" count="3">
            <x v="0"/>
            <x v="1"/>
            <x v="2"/>
          </reference>
        </references>
      </pivotArea>
    </format>
    <format dxfId="75">
      <pivotArea dataOnly="0" labelOnly="1" fieldPosition="0">
        <references count="1">
          <reference field="0" count="3" defaultSubtotal="1">
            <x v="0"/>
            <x v="1"/>
            <x v="2"/>
          </reference>
        </references>
      </pivotArea>
    </format>
    <format dxfId="74">
      <pivotArea dataOnly="0" labelOnly="1" grandCol="1" outline="0" fieldPosition="0"/>
    </format>
    <format dxfId="73">
      <pivotArea dataOnly="0" labelOnly="1" fieldPosition="0">
        <references count="2">
          <reference field="0" count="1" selected="0">
            <x v="0"/>
          </reference>
          <reference field="3" count="0"/>
        </references>
      </pivotArea>
    </format>
    <format dxfId="72">
      <pivotArea dataOnly="0" labelOnly="1" fieldPosition="0">
        <references count="2">
          <reference field="0" count="1" selected="0">
            <x v="1"/>
          </reference>
          <reference field="3" count="0"/>
        </references>
      </pivotArea>
    </format>
    <format dxfId="71">
      <pivotArea dataOnly="0" labelOnly="1" fieldPosition="0">
        <references count="2">
          <reference field="0" count="1" selected="0">
            <x v="2"/>
          </reference>
          <reference field="3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B72B65-FF33-884B-8856-DAFDD68CECC8}" name="PivotTable58" cacheId="15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T38:CC43" firstHeaderRow="1" firstDataRow="2" firstDataCol="1"/>
  <pivotFields count="17">
    <pivotField showAll="0">
      <items count="5">
        <item x="1"/>
        <item x="0"/>
        <item x="2"/>
        <item x="3"/>
        <item t="default"/>
      </items>
    </pivotField>
    <pivotField showAll="0"/>
    <pivotField showAll="0"/>
    <pivotField axis="axisRow" showAll="0">
      <items count="6">
        <item h="1" x="3"/>
        <item x="2"/>
        <item x="1"/>
        <item x="0"/>
        <item h="1" x="4"/>
        <item t="default"/>
      </items>
    </pivotField>
    <pivotField showAll="0"/>
    <pivotField showAll="0"/>
    <pivotField showAll="0"/>
    <pivotField showAll="0">
      <items count="9">
        <item x="0"/>
        <item x="2"/>
        <item x="3"/>
        <item x="6"/>
        <item x="5"/>
        <item x="4"/>
        <item x="1"/>
        <item x="7"/>
        <item t="default"/>
      </items>
    </pivotField>
    <pivotField showAll="0">
      <items count="7">
        <item x="1"/>
        <item x="2"/>
        <item x="4"/>
        <item x="3"/>
        <item x="0"/>
        <item x="5"/>
        <item t="default"/>
      </items>
    </pivotField>
    <pivotField showAll="0">
      <items count="4">
        <item x="1"/>
        <item x="0"/>
        <item x="2"/>
        <item t="default"/>
      </items>
    </pivotField>
    <pivotField showAll="0">
      <items count="8">
        <item x="2"/>
        <item x="1"/>
        <item x="5"/>
        <item x="4"/>
        <item x="3"/>
        <item x="0"/>
        <item x="6"/>
        <item t="default"/>
      </items>
    </pivotField>
    <pivotField showAll="0">
      <items count="4">
        <item x="1"/>
        <item x="0"/>
        <item x="2"/>
        <item t="default"/>
      </items>
    </pivotField>
    <pivotField axis="axisCol" dataField="1" showAll="0">
      <items count="10">
        <item x="0"/>
        <item x="2"/>
        <item x="4"/>
        <item x="6"/>
        <item x="5"/>
        <item x="7"/>
        <item x="1"/>
        <item x="3"/>
        <item x="8"/>
        <item t="default"/>
      </items>
    </pivotField>
    <pivotField showAll="0">
      <items count="4">
        <item x="1"/>
        <item x="0"/>
        <item x="2"/>
        <item t="default"/>
      </items>
    </pivotField>
    <pivotField showAll="0">
      <items count="7">
        <item x="1"/>
        <item x="3"/>
        <item x="4"/>
        <item x="0"/>
        <item x="2"/>
        <item x="5"/>
        <item t="default"/>
      </items>
    </pivotField>
    <pivotField showAll="0">
      <items count="7">
        <item x="2"/>
        <item x="4"/>
        <item x="3"/>
        <item x="1"/>
        <item x="0"/>
        <item x="5"/>
        <item t="default"/>
      </items>
    </pivotField>
    <pivotField showAll="0">
      <items count="7">
        <item x="0"/>
        <item x="3"/>
        <item x="4"/>
        <item x="1"/>
        <item x="2"/>
        <item x="5"/>
        <item t="default"/>
      </items>
    </pivotField>
  </pivotFields>
  <rowFields count="1">
    <field x="3"/>
  </rowFields>
  <rowItems count="4">
    <i>
      <x v="1"/>
    </i>
    <i>
      <x v="2"/>
    </i>
    <i>
      <x v="3"/>
    </i>
    <i t="grand">
      <x/>
    </i>
  </rowItems>
  <colFields count="1">
    <field x="12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Count of 0.25" fld="12" subtotal="count" baseField="0" baseItem="0"/>
  </dataFields>
  <formats count="7">
    <format dxfId="87">
      <pivotArea outline="0" collapsedLevelsAreSubtotals="1" fieldPosition="0"/>
    </format>
    <format dxfId="86">
      <pivotArea field="0" type="button" dataOnly="0" labelOnly="1" outline="0"/>
    </format>
    <format dxfId="85">
      <pivotArea field="3" type="button" dataOnly="0" labelOnly="1" outline="0" axis="axisRow" fieldPosition="0"/>
    </format>
    <format dxfId="84">
      <pivotArea type="topRight" dataOnly="0" labelOnly="1" outline="0" fieldPosition="0"/>
    </format>
    <format dxfId="83">
      <pivotArea dataOnly="0" labelOnly="1" grandCol="1" outline="0" fieldPosition="0"/>
    </format>
    <format dxfId="82">
      <pivotArea outline="0" collapsedLevelsAreSubtotals="1" fieldPosition="0">
        <references count="1">
          <reference field="12" count="8" selected="0">
            <x v="0"/>
            <x v="1"/>
            <x v="2"/>
            <x v="3"/>
            <x v="4"/>
            <x v="5"/>
            <x v="6"/>
            <x v="7"/>
          </reference>
        </references>
      </pivotArea>
    </format>
    <format dxfId="81">
      <pivotArea dataOnly="0" labelOnly="1" fieldPosition="0">
        <references count="1">
          <reference field="12" count="8">
            <x v="0"/>
            <x v="1"/>
            <x v="2"/>
            <x v="3"/>
            <x v="4"/>
            <x v="5"/>
            <x v="6"/>
            <x v="7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314039-7D55-5946-8492-E3310B99AE3F}" name="PivotTable3" cacheId="15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T59:BZ64" firstHeaderRow="1" firstDataRow="2" firstDataCol="1"/>
  <pivotFields count="17">
    <pivotField showAll="0">
      <items count="5">
        <item x="1"/>
        <item x="0"/>
        <item x="2"/>
        <item x="3"/>
        <item t="default"/>
      </items>
    </pivotField>
    <pivotField showAll="0"/>
    <pivotField showAll="0"/>
    <pivotField axis="axisRow" showAll="0">
      <items count="6">
        <item h="1" x="3"/>
        <item x="2"/>
        <item x="1"/>
        <item x="0"/>
        <item h="1" x="4"/>
        <item t="default"/>
      </items>
    </pivotField>
    <pivotField showAll="0"/>
    <pivotField showAll="0"/>
    <pivotField showAll="0"/>
    <pivotField showAll="0">
      <items count="9">
        <item x="0"/>
        <item x="2"/>
        <item x="3"/>
        <item x="6"/>
        <item x="5"/>
        <item x="4"/>
        <item x="1"/>
        <item x="7"/>
        <item t="default"/>
      </items>
    </pivotField>
    <pivotField showAll="0">
      <items count="7">
        <item x="1"/>
        <item x="2"/>
        <item x="4"/>
        <item x="3"/>
        <item x="0"/>
        <item x="5"/>
        <item t="default"/>
      </items>
    </pivotField>
    <pivotField showAll="0">
      <items count="4">
        <item x="1"/>
        <item x="0"/>
        <item x="2"/>
        <item t="default"/>
      </items>
    </pivotField>
    <pivotField showAll="0">
      <items count="8">
        <item x="2"/>
        <item x="1"/>
        <item x="5"/>
        <item x="4"/>
        <item x="3"/>
        <item x="0"/>
        <item x="6"/>
        <item t="default"/>
      </items>
    </pivotField>
    <pivotField showAll="0">
      <items count="4">
        <item x="1"/>
        <item x="0"/>
        <item x="2"/>
        <item t="default"/>
      </items>
    </pivotField>
    <pivotField showAll="0">
      <items count="10">
        <item x="0"/>
        <item x="2"/>
        <item x="4"/>
        <item x="6"/>
        <item x="5"/>
        <item x="7"/>
        <item x="1"/>
        <item x="3"/>
        <item x="8"/>
        <item t="default"/>
      </items>
    </pivotField>
    <pivotField showAll="0">
      <items count="4">
        <item x="1"/>
        <item x="0"/>
        <item x="2"/>
        <item t="default"/>
      </items>
    </pivotField>
    <pivotField showAll="0">
      <items count="7">
        <item x="1"/>
        <item x="3"/>
        <item x="4"/>
        <item x="0"/>
        <item x="2"/>
        <item x="5"/>
        <item t="default"/>
      </items>
    </pivotField>
    <pivotField axis="axisCol" dataField="1" showAll="0">
      <items count="7">
        <item x="2"/>
        <item x="4"/>
        <item x="3"/>
        <item x="1"/>
        <item x="0"/>
        <item x="5"/>
        <item t="default"/>
      </items>
    </pivotField>
    <pivotField showAll="0">
      <items count="7">
        <item x="0"/>
        <item x="3"/>
        <item x="4"/>
        <item x="1"/>
        <item x="2"/>
        <item x="5"/>
        <item t="default"/>
      </items>
    </pivotField>
  </pivotFields>
  <rowFields count="1">
    <field x="3"/>
  </rowFields>
  <rowItems count="4">
    <i>
      <x v="1"/>
    </i>
    <i>
      <x v="2"/>
    </i>
    <i>
      <x v="3"/>
    </i>
    <i t="grand">
      <x/>
    </i>
  </rowItems>
  <colFields count="1">
    <field x="15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&gt;256.0000" fld="15" subtotal="count" baseField="0" baseItem="0"/>
  </dataFields>
  <formats count="7">
    <format dxfId="94">
      <pivotArea outline="0" collapsedLevelsAreSubtotals="1" fieldPosition="0"/>
    </format>
    <format dxfId="93">
      <pivotArea field="0" type="button" dataOnly="0" labelOnly="1" outline="0"/>
    </format>
    <format dxfId="92">
      <pivotArea field="3" type="button" dataOnly="0" labelOnly="1" outline="0" axis="axisRow" fieldPosition="0"/>
    </format>
    <format dxfId="91">
      <pivotArea type="topRight" dataOnly="0" labelOnly="1" outline="0" fieldPosition="0"/>
    </format>
    <format dxfId="90">
      <pivotArea dataOnly="0" labelOnly="1" grandCol="1" outline="0" fieldPosition="0"/>
    </format>
    <format dxfId="89">
      <pivotArea outline="0" collapsedLevelsAreSubtotals="1" fieldPosition="0">
        <references count="1">
          <reference field="15" count="5" selected="0">
            <x v="0"/>
            <x v="1"/>
            <x v="2"/>
            <x v="3"/>
            <x v="4"/>
          </reference>
        </references>
      </pivotArea>
    </format>
    <format dxfId="88">
      <pivotArea dataOnly="0" labelOnly="1" fieldPosition="0">
        <references count="1">
          <reference field="15" count="5">
            <x v="0"/>
            <x v="1"/>
            <x v="2"/>
            <x v="3"/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D1ECCC-84F3-FB43-8BCE-36131FB1C2E0}" name="PivotTable38" cacheId="14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O121:AU135" firstHeaderRow="1" firstDataRow="2" firstDataCol="1"/>
  <pivotFields count="16">
    <pivotField axis="axisRow" showAll="0">
      <items count="5">
        <item x="0"/>
        <item x="1"/>
        <item x="2"/>
        <item h="1" x="3"/>
        <item t="default"/>
      </items>
    </pivotField>
    <pivotField showAll="0">
      <items count="5">
        <item x="1"/>
        <item x="0"/>
        <item x="2"/>
        <item x="3"/>
        <item t="default"/>
      </items>
    </pivotField>
    <pivotField showAll="0"/>
    <pivotField showAll="0"/>
    <pivotField axis="axisRow" showAll="0">
      <items count="6">
        <item h="1" x="3"/>
        <item x="2"/>
        <item x="1"/>
        <item x="0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7">
        <item x="1"/>
        <item x="3"/>
        <item x="4"/>
        <item x="0"/>
        <item x="2"/>
        <item x="5"/>
        <item t="default"/>
      </items>
    </pivotField>
  </pivotFields>
  <rowFields count="2">
    <field x="4"/>
    <field x="0"/>
  </rowFields>
  <rowItems count="13"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>
      <x v="3"/>
    </i>
    <i r="1">
      <x/>
    </i>
    <i r="1">
      <x v="1"/>
    </i>
    <i r="1">
      <x v="2"/>
    </i>
    <i t="grand">
      <x/>
    </i>
  </rowItems>
  <colFields count="1">
    <field x="15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&lt;=0.50002" fld="1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11F6BF-0BE2-C146-8D88-6787319110C1}" name="PivotTable55" cacheId="15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T16:BW21" firstHeaderRow="1" firstDataRow="2" firstDataCol="1"/>
  <pivotFields count="17">
    <pivotField showAll="0">
      <items count="5">
        <item x="1"/>
        <item x="0"/>
        <item x="2"/>
        <item x="3"/>
        <item t="default"/>
      </items>
    </pivotField>
    <pivotField showAll="0"/>
    <pivotField showAll="0"/>
    <pivotField axis="axisRow" showAll="0">
      <items count="6">
        <item h="1" x="3"/>
        <item x="2"/>
        <item x="1"/>
        <item x="0"/>
        <item h="1" x="4"/>
        <item t="default"/>
      </items>
    </pivotField>
    <pivotField showAll="0"/>
    <pivotField showAll="0"/>
    <pivotField showAll="0"/>
    <pivotField showAll="0">
      <items count="9">
        <item x="0"/>
        <item x="2"/>
        <item x="3"/>
        <item x="6"/>
        <item x="5"/>
        <item x="4"/>
        <item x="1"/>
        <item x="7"/>
        <item t="default"/>
      </items>
    </pivotField>
    <pivotField showAll="0">
      <items count="7">
        <item x="1"/>
        <item x="2"/>
        <item x="4"/>
        <item x="3"/>
        <item x="0"/>
        <item x="5"/>
        <item t="default"/>
      </items>
    </pivotField>
    <pivotField axis="axisCol" dataField="1" showAll="0">
      <items count="4">
        <item x="1"/>
        <item x="0"/>
        <item x="2"/>
        <item t="default"/>
      </items>
    </pivotField>
    <pivotField showAll="0"/>
    <pivotField showAll="0">
      <items count="4">
        <item x="1"/>
        <item x="0"/>
        <item x="2"/>
        <item t="default"/>
      </items>
    </pivotField>
    <pivotField showAll="0">
      <items count="10">
        <item x="0"/>
        <item x="2"/>
        <item x="4"/>
        <item x="6"/>
        <item x="5"/>
        <item x="7"/>
        <item x="1"/>
        <item x="3"/>
        <item x="8"/>
        <item t="default"/>
      </items>
    </pivotField>
    <pivotField showAll="0">
      <items count="4">
        <item x="1"/>
        <item x="0"/>
        <item x="2"/>
        <item t="default"/>
      </items>
    </pivotField>
    <pivotField showAll="0">
      <items count="7">
        <item x="1"/>
        <item x="3"/>
        <item x="4"/>
        <item x="0"/>
        <item x="2"/>
        <item x="5"/>
        <item t="default"/>
      </items>
    </pivotField>
    <pivotField showAll="0">
      <items count="7">
        <item x="2"/>
        <item x="4"/>
        <item x="3"/>
        <item x="1"/>
        <item x="0"/>
        <item x="5"/>
        <item t="default"/>
      </items>
    </pivotField>
    <pivotField showAll="0">
      <items count="7">
        <item x="0"/>
        <item x="3"/>
        <item x="4"/>
        <item x="1"/>
        <item x="2"/>
        <item x="5"/>
        <item t="default"/>
      </items>
    </pivotField>
  </pivotFields>
  <rowFields count="1">
    <field x="3"/>
  </rowFields>
  <rowItems count="4">
    <i>
      <x v="1"/>
    </i>
    <i>
      <x v="2"/>
    </i>
    <i>
      <x v="3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Count of  &lt;=2.0000" fld="9" subtotal="count" baseField="0" baseItem="0"/>
  </dataFields>
  <formats count="5">
    <format dxfId="99">
      <pivotArea outline="0" collapsedLevelsAreSubtotals="1" fieldPosition="0"/>
    </format>
    <format dxfId="98">
      <pivotArea field="0" type="button" dataOnly="0" labelOnly="1" outline="0"/>
    </format>
    <format dxfId="97">
      <pivotArea field="3" type="button" dataOnly="0" labelOnly="1" outline="0" axis="axisRow" fieldPosition="0"/>
    </format>
    <format dxfId="96">
      <pivotArea type="topRight" dataOnly="0" labelOnly="1" outline="0" fieldPosition="0"/>
    </format>
    <format dxfId="95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5AA71B-851C-D147-B8A8-C80EEDDF0086}" name="PivotTable52" cacheId="15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D134:BQ142" firstHeaderRow="1" firstDataRow="3" firstDataCol="1"/>
  <pivotFields count="17">
    <pivotField axis="axisCol" showAll="0">
      <items count="5">
        <item x="1"/>
        <item x="0"/>
        <item x="2"/>
        <item x="3"/>
        <item t="default"/>
      </items>
    </pivotField>
    <pivotField showAll="0"/>
    <pivotField showAll="0"/>
    <pivotField axis="axisCol" showAll="0">
      <items count="6">
        <item h="1" x="3"/>
        <item x="2"/>
        <item x="1"/>
        <item x="0"/>
        <item h="1" x="4"/>
        <item t="default"/>
      </items>
    </pivotField>
    <pivotField showAll="0"/>
    <pivotField showAll="0"/>
    <pivotField showAll="0"/>
    <pivotField showAll="0">
      <items count="9">
        <item x="0"/>
        <item x="2"/>
        <item x="3"/>
        <item x="6"/>
        <item x="5"/>
        <item x="4"/>
        <item x="1"/>
        <item x="7"/>
        <item t="default"/>
      </items>
    </pivotField>
    <pivotField showAll="0"/>
    <pivotField showAll="0">
      <items count="4">
        <item x="1"/>
        <item x="0"/>
        <item x="2"/>
        <item t="default"/>
      </items>
    </pivotField>
    <pivotField showAll="0"/>
    <pivotField showAll="0">
      <items count="4">
        <item x="1"/>
        <item x="0"/>
        <item x="2"/>
        <item t="default"/>
      </items>
    </pivotField>
    <pivotField showAll="0">
      <items count="10">
        <item x="0"/>
        <item x="2"/>
        <item x="4"/>
        <item x="6"/>
        <item x="5"/>
        <item x="7"/>
        <item x="1"/>
        <item x="3"/>
        <item x="8"/>
        <item t="default"/>
      </items>
    </pivotField>
    <pivotField showAll="0">
      <items count="4">
        <item x="1"/>
        <item x="0"/>
        <item x="2"/>
        <item t="default"/>
      </items>
    </pivotField>
    <pivotField showAll="0">
      <items count="7">
        <item x="1"/>
        <item x="3"/>
        <item x="4"/>
        <item x="0"/>
        <item x="2"/>
        <item x="5"/>
        <item t="default"/>
      </items>
    </pivotField>
    <pivotField showAll="0">
      <items count="7">
        <item x="2"/>
        <item x="4"/>
        <item x="3"/>
        <item x="1"/>
        <item x="0"/>
        <item x="5"/>
        <item t="default"/>
      </items>
    </pivotField>
    <pivotField axis="axisRow" dataField="1" showAll="0">
      <items count="7">
        <item x="0"/>
        <item x="3"/>
        <item x="4"/>
        <item x="1"/>
        <item x="2"/>
        <item x="5"/>
        <item t="default"/>
      </items>
    </pivotField>
  </pivotFields>
  <rowFields count="1">
    <field x="16"/>
  </rowFields>
  <rowItems count="6">
    <i>
      <x/>
    </i>
    <i>
      <x v="1"/>
    </i>
    <i>
      <x v="2"/>
    </i>
    <i>
      <x v="3"/>
    </i>
    <i>
      <x v="4"/>
    </i>
    <i t="grand">
      <x/>
    </i>
  </rowItems>
  <colFields count="2">
    <field x="0"/>
    <field x="3"/>
  </colFields>
  <colItems count="13">
    <i>
      <x/>
      <x v="1"/>
    </i>
    <i r="1">
      <x v="2"/>
    </i>
    <i r="1">
      <x v="3"/>
    </i>
    <i t="default">
      <x/>
    </i>
    <i>
      <x v="1"/>
      <x v="1"/>
    </i>
    <i r="1">
      <x v="2"/>
    </i>
    <i r="1">
      <x v="3"/>
    </i>
    <i t="default">
      <x v="1"/>
    </i>
    <i>
      <x v="2"/>
      <x v="1"/>
    </i>
    <i r="1">
      <x v="2"/>
    </i>
    <i r="1">
      <x v="3"/>
    </i>
    <i t="default">
      <x v="2"/>
    </i>
    <i t="grand">
      <x/>
    </i>
  </colItems>
  <dataFields count="1">
    <dataField name="Count of 22" fld="16" subtotal="count" baseField="0" baseItem="0"/>
  </dataFields>
  <formats count="10">
    <format dxfId="109">
      <pivotArea outline="0" collapsedLevelsAreSubtotals="1" fieldPosition="0"/>
    </format>
    <format dxfId="108">
      <pivotArea field="0" type="button" dataOnly="0" labelOnly="1" outline="0" axis="axisCol" fieldPosition="0"/>
    </format>
    <format dxfId="107">
      <pivotArea field="3" type="button" dataOnly="0" labelOnly="1" outline="0" axis="axisCol" fieldPosition="1"/>
    </format>
    <format dxfId="106">
      <pivotArea type="topRight" dataOnly="0" labelOnly="1" outline="0" fieldPosition="0"/>
    </format>
    <format dxfId="105">
      <pivotArea dataOnly="0" labelOnly="1" fieldPosition="0">
        <references count="1">
          <reference field="0" count="3">
            <x v="0"/>
            <x v="1"/>
            <x v="2"/>
          </reference>
        </references>
      </pivotArea>
    </format>
    <format dxfId="104">
      <pivotArea dataOnly="0" labelOnly="1" fieldPosition="0">
        <references count="1">
          <reference field="0" count="3" defaultSubtotal="1">
            <x v="0"/>
            <x v="1"/>
            <x v="2"/>
          </reference>
        </references>
      </pivotArea>
    </format>
    <format dxfId="103">
      <pivotArea dataOnly="0" labelOnly="1" grandCol="1" outline="0" fieldPosition="0"/>
    </format>
    <format dxfId="102">
      <pivotArea dataOnly="0" labelOnly="1" fieldPosition="0">
        <references count="2">
          <reference field="0" count="1" selected="0">
            <x v="0"/>
          </reference>
          <reference field="3" count="0"/>
        </references>
      </pivotArea>
    </format>
    <format dxfId="101">
      <pivotArea dataOnly="0" labelOnly="1" fieldPosition="0">
        <references count="2">
          <reference field="0" count="1" selected="0">
            <x v="1"/>
          </reference>
          <reference field="3" count="0"/>
        </references>
      </pivotArea>
    </format>
    <format dxfId="100">
      <pivotArea dataOnly="0" labelOnly="1" fieldPosition="0">
        <references count="2">
          <reference field="0" count="1" selected="0">
            <x v="2"/>
          </reference>
          <reference field="3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FDA6B7-F30F-584F-B34F-EE85DB5012D3}" name="PivotTable24" cacheId="15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A18:AG32" firstHeaderRow="1" firstDataRow="2" firstDataCol="1"/>
  <pivotFields count="10">
    <pivotField axis="axisRow" showAll="0">
      <items count="5">
        <item x="0"/>
        <item x="1"/>
        <item x="2"/>
        <item h="1" x="3"/>
        <item t="default"/>
      </items>
    </pivotField>
    <pivotField axis="axisRow" showAll="0">
      <items count="5">
        <item x="1"/>
        <item x="0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7">
        <item x="1"/>
        <item x="2"/>
        <item x="4"/>
        <item x="3"/>
        <item x="0"/>
        <item x="5"/>
        <item t="default"/>
      </items>
    </pivotField>
  </pivotFields>
  <rowFields count="2">
    <field x="0"/>
    <field x="1"/>
  </rowFields>
  <rowItems count="13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 t="grand">
      <x/>
    </i>
  </rowItems>
  <colFields count="1">
    <field x="9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&lt;=0.5000" fld="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62ED84-87E2-FB44-BFEB-E11720D5D365}" name="PivotTable30" cacheId="14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A121:AG135" firstHeaderRow="1" firstDataRow="2" firstDataCol="1"/>
  <pivotFields count="16">
    <pivotField axis="axisRow" showAll="0">
      <items count="5">
        <item x="0"/>
        <item x="1"/>
        <item x="2"/>
        <item h="1" x="3"/>
        <item t="default"/>
      </items>
    </pivotField>
    <pivotField axis="axisRow" showAll="0">
      <items count="5">
        <item x="1"/>
        <item x="0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7">
        <item x="1"/>
        <item x="3"/>
        <item x="4"/>
        <item x="0"/>
        <item x="2"/>
        <item x="5"/>
        <item t="default"/>
      </items>
    </pivotField>
  </pivotFields>
  <rowFields count="2">
    <field x="0"/>
    <field x="1"/>
  </rowFields>
  <rowItems count="13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 t="grand">
      <x/>
    </i>
  </rowItems>
  <colFields count="1">
    <field x="15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&lt;=0.50002" fld="1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AF9A7F-9259-4042-ACD9-46CA42DDA6D8}" name="PivotTable26" cacheId="15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A53:AH67" firstHeaderRow="1" firstDataRow="2" firstDataCol="1"/>
  <pivotFields count="12">
    <pivotField axis="axisRow" showAll="0">
      <items count="5">
        <item x="0"/>
        <item x="1"/>
        <item x="2"/>
        <item h="1" x="3"/>
        <item t="default"/>
      </items>
    </pivotField>
    <pivotField axis="axisRow" showAll="0">
      <items count="5">
        <item x="1"/>
        <item x="0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8">
        <item x="2"/>
        <item x="1"/>
        <item x="5"/>
        <item x="4"/>
        <item x="3"/>
        <item x="0"/>
        <item x="6"/>
        <item t="default"/>
      </items>
    </pivotField>
  </pivotFields>
  <rowFields count="2">
    <field x="0"/>
    <field x="1"/>
  </rowFields>
  <rowItems count="13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 t="grand">
      <x/>
    </i>
  </rowItems>
  <colFields count="1">
    <field x="1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&lt;=0.2500" fld="11" subtotal="count" baseField="0" baseItem="0"/>
  </dataFields>
  <formats count="5">
    <format dxfId="114">
      <pivotArea outline="0" collapsedLevelsAreSubtotals="1" fieldPosition="0"/>
    </format>
    <format dxfId="113">
      <pivotArea field="11" type="button" dataOnly="0" labelOnly="1" outline="0" axis="axisCol" fieldPosition="0"/>
    </format>
    <format dxfId="112">
      <pivotArea type="topRight" dataOnly="0" labelOnly="1" outline="0" fieldPosition="0"/>
    </format>
    <format dxfId="111">
      <pivotArea dataOnly="0" labelOnly="1" fieldPosition="0">
        <references count="1">
          <reference field="11" count="6">
            <x v="0"/>
            <x v="1"/>
            <x v="2"/>
            <x v="3"/>
            <x v="4"/>
            <x v="5"/>
          </reference>
        </references>
      </pivotArea>
    </format>
    <format dxfId="11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A82CF93-14C8-0049-AA57-206BD356C53D}" name="PivotTable50" cacheId="15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D108:BQ116" firstHeaderRow="1" firstDataRow="3" firstDataCol="1"/>
  <pivotFields count="17">
    <pivotField axis="axisCol" showAll="0">
      <items count="5">
        <item x="1"/>
        <item x="0"/>
        <item x="2"/>
        <item x="3"/>
        <item t="default"/>
      </items>
    </pivotField>
    <pivotField showAll="0"/>
    <pivotField showAll="0"/>
    <pivotField axis="axisCol" showAll="0">
      <items count="6">
        <item h="1" x="3"/>
        <item x="2"/>
        <item x="1"/>
        <item x="0"/>
        <item h="1" x="4"/>
        <item t="default"/>
      </items>
    </pivotField>
    <pivotField showAll="0"/>
    <pivotField showAll="0"/>
    <pivotField showAll="0"/>
    <pivotField showAll="0">
      <items count="9">
        <item x="0"/>
        <item x="2"/>
        <item x="3"/>
        <item x="6"/>
        <item x="5"/>
        <item x="4"/>
        <item x="1"/>
        <item x="7"/>
        <item t="default"/>
      </items>
    </pivotField>
    <pivotField showAll="0"/>
    <pivotField showAll="0">
      <items count="4">
        <item x="1"/>
        <item x="0"/>
        <item x="2"/>
        <item t="default"/>
      </items>
    </pivotField>
    <pivotField showAll="0"/>
    <pivotField showAll="0">
      <items count="4">
        <item x="1"/>
        <item x="0"/>
        <item x="2"/>
        <item t="default"/>
      </items>
    </pivotField>
    <pivotField showAll="0">
      <items count="10">
        <item x="0"/>
        <item x="2"/>
        <item x="4"/>
        <item x="6"/>
        <item x="5"/>
        <item x="7"/>
        <item x="1"/>
        <item x="3"/>
        <item x="8"/>
        <item t="default"/>
      </items>
    </pivotField>
    <pivotField showAll="0">
      <items count="4">
        <item x="1"/>
        <item x="0"/>
        <item x="2"/>
        <item t="default"/>
      </items>
    </pivotField>
    <pivotField axis="axisRow" dataField="1" showAll="0">
      <items count="7">
        <item x="1"/>
        <item x="3"/>
        <item x="4"/>
        <item x="0"/>
        <item x="2"/>
        <item x="5"/>
        <item t="default"/>
      </items>
    </pivotField>
    <pivotField showAll="0"/>
    <pivotField showAll="0"/>
  </pivotFields>
  <rowFields count="1">
    <field x="14"/>
  </rowFields>
  <rowItems count="6">
    <i>
      <x/>
    </i>
    <i>
      <x v="1"/>
    </i>
    <i>
      <x v="2"/>
    </i>
    <i>
      <x v="3"/>
    </i>
    <i>
      <x v="4"/>
    </i>
    <i t="grand">
      <x/>
    </i>
  </rowItems>
  <colFields count="2">
    <field x="0"/>
    <field x="3"/>
  </colFields>
  <colItems count="13">
    <i>
      <x/>
      <x v="1"/>
    </i>
    <i r="1">
      <x v="2"/>
    </i>
    <i r="1">
      <x v="3"/>
    </i>
    <i t="default">
      <x/>
    </i>
    <i>
      <x v="1"/>
      <x v="1"/>
    </i>
    <i r="1">
      <x v="2"/>
    </i>
    <i r="1">
      <x v="3"/>
    </i>
    <i t="default">
      <x v="1"/>
    </i>
    <i>
      <x v="2"/>
      <x v="1"/>
    </i>
    <i r="1">
      <x v="2"/>
    </i>
    <i r="1">
      <x v="3"/>
    </i>
    <i t="default">
      <x v="2"/>
    </i>
    <i t="grand">
      <x/>
    </i>
  </colItems>
  <dataFields count="1">
    <dataField name="Count of &lt;=0.50002" fld="14" subtotal="count" baseField="0" baseItem="0"/>
  </dataFields>
  <formats count="10">
    <format dxfId="124">
      <pivotArea outline="0" collapsedLevelsAreSubtotals="1" fieldPosition="0"/>
    </format>
    <format dxfId="123">
      <pivotArea field="0" type="button" dataOnly="0" labelOnly="1" outline="0" axis="axisCol" fieldPosition="0"/>
    </format>
    <format dxfId="122">
      <pivotArea field="3" type="button" dataOnly="0" labelOnly="1" outline="0" axis="axisCol" fieldPosition="1"/>
    </format>
    <format dxfId="121">
      <pivotArea type="topRight" dataOnly="0" labelOnly="1" outline="0" fieldPosition="0"/>
    </format>
    <format dxfId="120">
      <pivotArea dataOnly="0" labelOnly="1" fieldPosition="0">
        <references count="1">
          <reference field="0" count="3">
            <x v="0"/>
            <x v="1"/>
            <x v="2"/>
          </reference>
        </references>
      </pivotArea>
    </format>
    <format dxfId="119">
      <pivotArea dataOnly="0" labelOnly="1" fieldPosition="0">
        <references count="1">
          <reference field="0" count="3" defaultSubtotal="1">
            <x v="0"/>
            <x v="1"/>
            <x v="2"/>
          </reference>
        </references>
      </pivotArea>
    </format>
    <format dxfId="118">
      <pivotArea dataOnly="0" labelOnly="1" grandCol="1" outline="0" fieldPosition="0"/>
    </format>
    <format dxfId="117">
      <pivotArea dataOnly="0" labelOnly="1" fieldPosition="0">
        <references count="2">
          <reference field="0" count="1" selected="0">
            <x v="0"/>
          </reference>
          <reference field="3" count="0"/>
        </references>
      </pivotArea>
    </format>
    <format dxfId="116">
      <pivotArea dataOnly="0" labelOnly="1" fieldPosition="0">
        <references count="2">
          <reference field="0" count="1" selected="0">
            <x v="1"/>
          </reference>
          <reference field="3" count="0"/>
        </references>
      </pivotArea>
    </format>
    <format dxfId="115">
      <pivotArea dataOnly="0" labelOnly="1" fieldPosition="0">
        <references count="2">
          <reference field="0" count="1" selected="0">
            <x v="2"/>
          </reference>
          <reference field="3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62B862-8744-8444-B3A7-29787B078758}" name="PivotTable34" cacheId="15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O18:AU32" firstHeaderRow="1" firstDataRow="2" firstDataCol="1"/>
  <pivotFields count="10">
    <pivotField axis="axisRow" showAll="0">
      <items count="5">
        <item x="0"/>
        <item x="1"/>
        <item x="2"/>
        <item h="1" x="3"/>
        <item t="default"/>
      </items>
    </pivotField>
    <pivotField showAll="0">
      <items count="5">
        <item x="1"/>
        <item x="0"/>
        <item x="2"/>
        <item x="3"/>
        <item t="default"/>
      </items>
    </pivotField>
    <pivotField showAll="0"/>
    <pivotField showAll="0"/>
    <pivotField axis="axisRow" showAll="0">
      <items count="6">
        <item h="1" x="3"/>
        <item x="2"/>
        <item x="1"/>
        <item x="0"/>
        <item x="4"/>
        <item t="default"/>
      </items>
    </pivotField>
    <pivotField showAll="0"/>
    <pivotField showAll="0"/>
    <pivotField showAll="0"/>
    <pivotField showAll="0"/>
    <pivotField axis="axisCol" dataField="1" showAll="0">
      <items count="7">
        <item x="1"/>
        <item x="2"/>
        <item x="4"/>
        <item x="3"/>
        <item x="0"/>
        <item x="5"/>
        <item t="default"/>
      </items>
    </pivotField>
  </pivotFields>
  <rowFields count="2">
    <field x="4"/>
    <field x="0"/>
  </rowFields>
  <rowItems count="13"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>
      <x v="3"/>
    </i>
    <i r="1">
      <x/>
    </i>
    <i r="1">
      <x v="1"/>
    </i>
    <i r="1">
      <x v="2"/>
    </i>
    <i t="grand">
      <x/>
    </i>
  </rowItems>
  <colFields count="1">
    <field x="9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&lt;=0.5000" fld="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DFF7CD-56B6-484B-B0F2-FC48E72D59DC}" name="PivotTable48" cacheId="15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D82:BQ93" firstHeaderRow="1" firstDataRow="3" firstDataCol="1"/>
  <pivotFields count="17">
    <pivotField axis="axisCol" showAll="0">
      <items count="5">
        <item x="1"/>
        <item x="0"/>
        <item x="2"/>
        <item x="3"/>
        <item t="default"/>
      </items>
    </pivotField>
    <pivotField showAll="0"/>
    <pivotField showAll="0"/>
    <pivotField axis="axisCol" showAll="0">
      <items count="6">
        <item h="1" x="3"/>
        <item x="2"/>
        <item x="1"/>
        <item x="0"/>
        <item h="1" x="4"/>
        <item t="default"/>
      </items>
    </pivotField>
    <pivotField showAll="0"/>
    <pivotField showAll="0"/>
    <pivotField showAll="0"/>
    <pivotField showAll="0">
      <items count="9">
        <item x="0"/>
        <item x="2"/>
        <item x="3"/>
        <item x="6"/>
        <item x="5"/>
        <item x="4"/>
        <item x="1"/>
        <item x="7"/>
        <item t="default"/>
      </items>
    </pivotField>
    <pivotField showAll="0"/>
    <pivotField showAll="0">
      <items count="4">
        <item x="1"/>
        <item x="0"/>
        <item x="2"/>
        <item t="default"/>
      </items>
    </pivotField>
    <pivotField showAll="0"/>
    <pivotField showAll="0">
      <items count="4">
        <item x="1"/>
        <item x="0"/>
        <item x="2"/>
        <item t="default"/>
      </items>
    </pivotField>
    <pivotField axis="axisRow" dataField="1" showAll="0">
      <items count="10">
        <item x="0"/>
        <item x="2"/>
        <item x="4"/>
        <item x="6"/>
        <item x="5"/>
        <item x="7"/>
        <item x="1"/>
        <item x="3"/>
        <item x="8"/>
        <item t="default"/>
      </items>
    </pivotField>
    <pivotField showAll="0"/>
    <pivotField showAll="0"/>
    <pivotField showAll="0"/>
    <pivotField showAll="0"/>
  </pivotFields>
  <rowFields count="1">
    <field x="1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0"/>
    <field x="3"/>
  </colFields>
  <colItems count="13">
    <i>
      <x/>
      <x v="1"/>
    </i>
    <i r="1">
      <x v="2"/>
    </i>
    <i r="1">
      <x v="3"/>
    </i>
    <i t="default">
      <x/>
    </i>
    <i>
      <x v="1"/>
      <x v="1"/>
    </i>
    <i r="1">
      <x v="2"/>
    </i>
    <i r="1">
      <x v="3"/>
    </i>
    <i t="default">
      <x v="1"/>
    </i>
    <i>
      <x v="2"/>
      <x v="1"/>
    </i>
    <i r="1">
      <x v="2"/>
    </i>
    <i r="1">
      <x v="3"/>
    </i>
    <i t="default">
      <x v="2"/>
    </i>
    <i t="grand">
      <x/>
    </i>
  </colItems>
  <dataFields count="1">
    <dataField name="Count of 0.25" fld="12" subtotal="count" baseField="0" baseItem="0"/>
  </dataFields>
  <formats count="10">
    <format dxfId="134">
      <pivotArea outline="0" collapsedLevelsAreSubtotals="1" fieldPosition="0"/>
    </format>
    <format dxfId="133">
      <pivotArea field="0" type="button" dataOnly="0" labelOnly="1" outline="0" axis="axisCol" fieldPosition="0"/>
    </format>
    <format dxfId="132">
      <pivotArea field="3" type="button" dataOnly="0" labelOnly="1" outline="0" axis="axisCol" fieldPosition="1"/>
    </format>
    <format dxfId="131">
      <pivotArea type="topRight" dataOnly="0" labelOnly="1" outline="0" fieldPosition="0"/>
    </format>
    <format dxfId="130">
      <pivotArea dataOnly="0" labelOnly="1" fieldPosition="0">
        <references count="1">
          <reference field="0" count="3">
            <x v="0"/>
            <x v="1"/>
            <x v="2"/>
          </reference>
        </references>
      </pivotArea>
    </format>
    <format dxfId="129">
      <pivotArea dataOnly="0" labelOnly="1" fieldPosition="0">
        <references count="1">
          <reference field="0" count="3" defaultSubtotal="1">
            <x v="0"/>
            <x v="1"/>
            <x v="2"/>
          </reference>
        </references>
      </pivotArea>
    </format>
    <format dxfId="128">
      <pivotArea dataOnly="0" labelOnly="1" grandCol="1" outline="0" fieldPosition="0"/>
    </format>
    <format dxfId="127">
      <pivotArea dataOnly="0" labelOnly="1" fieldPosition="0">
        <references count="2">
          <reference field="0" count="1" selected="0">
            <x v="0"/>
          </reference>
          <reference field="3" count="0"/>
        </references>
      </pivotArea>
    </format>
    <format dxfId="126">
      <pivotArea dataOnly="0" labelOnly="1" fieldPosition="0">
        <references count="2">
          <reference field="0" count="1" selected="0">
            <x v="1"/>
          </reference>
          <reference field="3" count="0"/>
        </references>
      </pivotArea>
    </format>
    <format dxfId="125">
      <pivotArea dataOnly="0" labelOnly="1" fieldPosition="0">
        <references count="2">
          <reference field="0" count="1" selected="0">
            <x v="2"/>
          </reference>
          <reference field="3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ADAF2D7-51E0-2545-B959-317E2E21A14F}" name="PivotTable47" cacheId="15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D74:BQ79" firstHeaderRow="1" firstDataRow="3" firstDataCol="1"/>
  <pivotFields count="17">
    <pivotField axis="axisCol" showAll="0">
      <items count="5">
        <item x="1"/>
        <item x="0"/>
        <item x="2"/>
        <item x="3"/>
        <item t="default"/>
      </items>
    </pivotField>
    <pivotField showAll="0"/>
    <pivotField showAll="0"/>
    <pivotField axis="axisCol" showAll="0">
      <items count="6">
        <item h="1" x="3"/>
        <item x="2"/>
        <item x="1"/>
        <item x="0"/>
        <item h="1" x="4"/>
        <item t="default"/>
      </items>
    </pivotField>
    <pivotField showAll="0"/>
    <pivotField showAll="0"/>
    <pivotField showAll="0"/>
    <pivotField showAll="0">
      <items count="9">
        <item x="0"/>
        <item x="2"/>
        <item x="3"/>
        <item x="6"/>
        <item x="5"/>
        <item x="4"/>
        <item x="1"/>
        <item x="7"/>
        <item t="default"/>
      </items>
    </pivotField>
    <pivotField showAll="0"/>
    <pivotField showAll="0">
      <items count="4">
        <item x="1"/>
        <item x="0"/>
        <item x="2"/>
        <item t="default"/>
      </items>
    </pivotField>
    <pivotField showAll="0"/>
    <pivotField axis="axisRow" dataField="1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</pivotFields>
  <rowFields count="1">
    <field x="11"/>
  </rowFields>
  <rowItems count="3">
    <i>
      <x/>
    </i>
    <i>
      <x v="1"/>
    </i>
    <i t="grand">
      <x/>
    </i>
  </rowItems>
  <colFields count="2">
    <field x="0"/>
    <field x="3"/>
  </colFields>
  <colItems count="13">
    <i>
      <x/>
      <x v="1"/>
    </i>
    <i r="1">
      <x v="2"/>
    </i>
    <i r="1">
      <x v="3"/>
    </i>
    <i t="default">
      <x/>
    </i>
    <i>
      <x v="1"/>
      <x v="1"/>
    </i>
    <i r="1">
      <x v="2"/>
    </i>
    <i r="1">
      <x v="3"/>
    </i>
    <i t="default">
      <x v="1"/>
    </i>
    <i>
      <x v="2"/>
      <x v="1"/>
    </i>
    <i r="1">
      <x v="2"/>
    </i>
    <i r="1">
      <x v="3"/>
    </i>
    <i t="default">
      <x v="2"/>
    </i>
    <i t="grand">
      <x/>
    </i>
  </colItems>
  <dataFields count="1">
    <dataField name="Count of &lt;=2.0000" fld="11" subtotal="count" baseField="0" baseItem="0"/>
  </dataFields>
  <formats count="10">
    <format dxfId="144">
      <pivotArea outline="0" collapsedLevelsAreSubtotals="1" fieldPosition="0"/>
    </format>
    <format dxfId="143">
      <pivotArea field="0" type="button" dataOnly="0" labelOnly="1" outline="0" axis="axisCol" fieldPosition="0"/>
    </format>
    <format dxfId="142">
      <pivotArea field="3" type="button" dataOnly="0" labelOnly="1" outline="0" axis="axisCol" fieldPosition="1"/>
    </format>
    <format dxfId="141">
      <pivotArea type="topRight" dataOnly="0" labelOnly="1" outline="0" fieldPosition="0"/>
    </format>
    <format dxfId="140">
      <pivotArea dataOnly="0" labelOnly="1" fieldPosition="0">
        <references count="1">
          <reference field="0" count="3">
            <x v="0"/>
            <x v="1"/>
            <x v="2"/>
          </reference>
        </references>
      </pivotArea>
    </format>
    <format dxfId="139">
      <pivotArea dataOnly="0" labelOnly="1" fieldPosition="0">
        <references count="1">
          <reference field="0" count="3" defaultSubtotal="1">
            <x v="0"/>
            <x v="1"/>
            <x v="2"/>
          </reference>
        </references>
      </pivotArea>
    </format>
    <format dxfId="138">
      <pivotArea dataOnly="0" labelOnly="1" grandCol="1" outline="0" fieldPosition="0"/>
    </format>
    <format dxfId="137">
      <pivotArea dataOnly="0" labelOnly="1" fieldPosition="0">
        <references count="2">
          <reference field="0" count="1" selected="0">
            <x v="0"/>
          </reference>
          <reference field="3" count="0"/>
        </references>
      </pivotArea>
    </format>
    <format dxfId="136">
      <pivotArea dataOnly="0" labelOnly="1" fieldPosition="0">
        <references count="2">
          <reference field="0" count="1" selected="0">
            <x v="1"/>
          </reference>
          <reference field="3" count="0"/>
        </references>
      </pivotArea>
    </format>
    <format dxfId="135">
      <pivotArea dataOnly="0" labelOnly="1" fieldPosition="0">
        <references count="2">
          <reference field="0" count="1" selected="0">
            <x v="2"/>
          </reference>
          <reference field="3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E52FE4-B873-C946-AFEC-71A52A7DC461}" name="PivotTable28" cacheId="15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A87:AJ101" firstHeaderRow="1" firstDataRow="2" firstDataCol="1"/>
  <pivotFields count="14">
    <pivotField axis="axisRow" showAll="0">
      <items count="5">
        <item x="0"/>
        <item x="1"/>
        <item x="2"/>
        <item h="1" x="3"/>
        <item t="default"/>
      </items>
    </pivotField>
    <pivotField axis="axisRow" showAll="0">
      <items count="5">
        <item x="1"/>
        <item x="0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10">
        <item x="0"/>
        <item x="2"/>
        <item x="4"/>
        <item x="6"/>
        <item x="5"/>
        <item x="7"/>
        <item x="1"/>
        <item x="3"/>
        <item x="8"/>
        <item t="default"/>
      </items>
    </pivotField>
  </pivotFields>
  <rowFields count="2">
    <field x="0"/>
    <field x="1"/>
  </rowFields>
  <rowItems count="13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 t="grand">
      <x/>
    </i>
  </rowItems>
  <colFields count="1">
    <field x="13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Count of 0.25" fld="13" subtotal="count" baseField="0" baseItem="0"/>
  </dataFields>
  <formats count="3">
    <format dxfId="147">
      <pivotArea outline="0" collapsedLevelsAreSubtotals="1" fieldPosition="0"/>
    </format>
    <format dxfId="146">
      <pivotArea dataOnly="0" labelOnly="1" fieldPosition="0">
        <references count="1">
          <reference field="13" count="8">
            <x v="0"/>
            <x v="1"/>
            <x v="2"/>
            <x v="3"/>
            <x v="4"/>
            <x v="5"/>
            <x v="6"/>
            <x v="7"/>
          </reference>
        </references>
      </pivotArea>
    </format>
    <format dxfId="145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9EAC761-929C-994C-8C97-1CF3239D6A59}" name="PivotTable32" cacheId="15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A154:AG168" firstHeaderRow="1" firstDataRow="2" firstDataCol="1"/>
  <pivotFields count="18">
    <pivotField axis="axisRow" showAll="0">
      <items count="5">
        <item x="0"/>
        <item x="1"/>
        <item x="2"/>
        <item h="1" x="3"/>
        <item t="default"/>
      </items>
    </pivotField>
    <pivotField axis="axisRow" showAll="0">
      <items count="5">
        <item x="1"/>
        <item x="0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7">
        <item x="0"/>
        <item x="3"/>
        <item x="4"/>
        <item x="1"/>
        <item x="2"/>
        <item x="5"/>
        <item t="default"/>
      </items>
    </pivotField>
  </pivotFields>
  <rowFields count="2">
    <field x="0"/>
    <field x="1"/>
  </rowFields>
  <rowItems count="13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 t="grand">
      <x/>
    </i>
  </rowItems>
  <colFields count="1">
    <field x="17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22" fld="1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592465-0C03-1846-86B3-1EBE75578A83}" name="PivotTable57" cacheId="15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T30:BW35" firstHeaderRow="1" firstDataRow="2" firstDataCol="1"/>
  <pivotFields count="17">
    <pivotField showAll="0">
      <items count="5">
        <item x="1"/>
        <item x="0"/>
        <item x="2"/>
        <item x="3"/>
        <item t="default"/>
      </items>
    </pivotField>
    <pivotField showAll="0"/>
    <pivotField showAll="0"/>
    <pivotField axis="axisRow" showAll="0">
      <items count="6">
        <item h="1" x="3"/>
        <item x="2"/>
        <item x="1"/>
        <item x="0"/>
        <item h="1" x="4"/>
        <item t="default"/>
      </items>
    </pivotField>
    <pivotField showAll="0"/>
    <pivotField showAll="0"/>
    <pivotField showAll="0"/>
    <pivotField showAll="0">
      <items count="9">
        <item x="0"/>
        <item x="2"/>
        <item x="3"/>
        <item x="6"/>
        <item x="5"/>
        <item x="4"/>
        <item x="1"/>
        <item x="7"/>
        <item t="default"/>
      </items>
    </pivotField>
    <pivotField showAll="0">
      <items count="7">
        <item x="1"/>
        <item x="2"/>
        <item x="4"/>
        <item x="3"/>
        <item x="0"/>
        <item x="5"/>
        <item t="default"/>
      </items>
    </pivotField>
    <pivotField showAll="0">
      <items count="4">
        <item x="1"/>
        <item x="0"/>
        <item x="2"/>
        <item t="default"/>
      </items>
    </pivotField>
    <pivotField showAll="0">
      <items count="8">
        <item x="2"/>
        <item x="1"/>
        <item x="5"/>
        <item x="4"/>
        <item x="3"/>
        <item x="0"/>
        <item x="6"/>
        <item t="default"/>
      </items>
    </pivotField>
    <pivotField axis="axisCol" dataField="1" showAll="0">
      <items count="4">
        <item x="1"/>
        <item x="0"/>
        <item x="2"/>
        <item t="default"/>
      </items>
    </pivotField>
    <pivotField showAll="0">
      <items count="10">
        <item x="0"/>
        <item x="2"/>
        <item x="4"/>
        <item x="6"/>
        <item x="5"/>
        <item x="7"/>
        <item x="1"/>
        <item x="3"/>
        <item x="8"/>
        <item t="default"/>
      </items>
    </pivotField>
    <pivotField showAll="0">
      <items count="4">
        <item x="1"/>
        <item x="0"/>
        <item x="2"/>
        <item t="default"/>
      </items>
    </pivotField>
    <pivotField showAll="0">
      <items count="7">
        <item x="1"/>
        <item x="3"/>
        <item x="4"/>
        <item x="0"/>
        <item x="2"/>
        <item x="5"/>
        <item t="default"/>
      </items>
    </pivotField>
    <pivotField showAll="0">
      <items count="7">
        <item x="2"/>
        <item x="4"/>
        <item x="3"/>
        <item x="1"/>
        <item x="0"/>
        <item x="5"/>
        <item t="default"/>
      </items>
    </pivotField>
    <pivotField showAll="0">
      <items count="7">
        <item x="0"/>
        <item x="3"/>
        <item x="4"/>
        <item x="1"/>
        <item x="2"/>
        <item x="5"/>
        <item t="default"/>
      </items>
    </pivotField>
  </pivotFields>
  <rowFields count="1">
    <field x="3"/>
  </rowFields>
  <rowItems count="4">
    <i>
      <x v="1"/>
    </i>
    <i>
      <x v="2"/>
    </i>
    <i>
      <x v="3"/>
    </i>
    <i t="grand">
      <x/>
    </i>
  </rowItems>
  <colFields count="1">
    <field x="11"/>
  </colFields>
  <colItems count="3">
    <i>
      <x/>
    </i>
    <i>
      <x v="1"/>
    </i>
    <i t="grand">
      <x/>
    </i>
  </colItems>
  <dataFields count="1">
    <dataField name="Count of &lt;=2.0000" fld="11" subtotal="count" baseField="0" baseItem="0"/>
  </dataFields>
  <formats count="5">
    <format dxfId="152">
      <pivotArea outline="0" collapsedLevelsAreSubtotals="1" fieldPosition="0"/>
    </format>
    <format dxfId="151">
      <pivotArea field="0" type="button" dataOnly="0" labelOnly="1" outline="0"/>
    </format>
    <format dxfId="150">
      <pivotArea field="3" type="button" dataOnly="0" labelOnly="1" outline="0" axis="axisRow" fieldPosition="0"/>
    </format>
    <format dxfId="149">
      <pivotArea type="topRight" dataOnly="0" labelOnly="1" outline="0" fieldPosition="0"/>
    </format>
    <format dxfId="148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AB5FD0-64C4-A44F-9684-17278411F06A}" name="PivotTable36" cacheId="15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O87:AX101" firstHeaderRow="1" firstDataRow="2" firstDataCol="1"/>
  <pivotFields count="14">
    <pivotField axis="axisRow" showAll="0">
      <items count="5">
        <item x="0"/>
        <item x="1"/>
        <item x="2"/>
        <item h="1" x="3"/>
        <item t="default"/>
      </items>
    </pivotField>
    <pivotField showAll="0">
      <items count="5">
        <item x="1"/>
        <item x="0"/>
        <item x="2"/>
        <item x="3"/>
        <item t="default"/>
      </items>
    </pivotField>
    <pivotField showAll="0"/>
    <pivotField showAll="0"/>
    <pivotField axis="axisRow" showAll="0">
      <items count="6">
        <item h="1" x="3"/>
        <item x="2"/>
        <item x="1"/>
        <item x="0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10">
        <item x="0"/>
        <item x="2"/>
        <item x="4"/>
        <item x="6"/>
        <item x="5"/>
        <item x="7"/>
        <item x="1"/>
        <item x="3"/>
        <item x="8"/>
        <item t="default"/>
      </items>
    </pivotField>
  </pivotFields>
  <rowFields count="2">
    <field x="4"/>
    <field x="0"/>
  </rowFields>
  <rowItems count="13"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>
      <x v="3"/>
    </i>
    <i r="1">
      <x/>
    </i>
    <i r="1">
      <x v="1"/>
    </i>
    <i r="1">
      <x v="2"/>
    </i>
    <i t="grand">
      <x/>
    </i>
  </rowItems>
  <colFields count="1">
    <field x="13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Count of 0.25" fld="13" subtotal="count" baseField="0" baseItem="0"/>
  </dataFields>
  <formats count="4">
    <format dxfId="156">
      <pivotArea outline="0" collapsedLevelsAreSubtotals="1" fieldPosition="0"/>
    </format>
    <format dxfId="155">
      <pivotArea dataOnly="0" labelOnly="1" fieldPosition="0">
        <references count="1">
          <reference field="13" count="8">
            <x v="0"/>
            <x v="1"/>
            <x v="2"/>
            <x v="3"/>
            <x v="4"/>
            <x v="5"/>
            <x v="6"/>
            <x v="7"/>
          </reference>
        </references>
      </pivotArea>
    </format>
    <format dxfId="154">
      <pivotArea dataOnly="0" labelOnly="1" grandCol="1" outline="0" fieldPosition="0"/>
    </format>
    <format dxfId="153">
      <pivotArea grandCol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8413BC-F882-B847-9923-97D0DA4CA059}" name="PivotTable4" cacheId="15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T67:BZ72" firstHeaderRow="1" firstDataRow="2" firstDataCol="1"/>
  <pivotFields count="17">
    <pivotField showAll="0">
      <items count="5">
        <item x="1"/>
        <item x="0"/>
        <item x="2"/>
        <item x="3"/>
        <item t="default"/>
      </items>
    </pivotField>
    <pivotField showAll="0"/>
    <pivotField showAll="0"/>
    <pivotField axis="axisRow" showAll="0">
      <items count="6">
        <item h="1" x="3"/>
        <item x="2"/>
        <item x="1"/>
        <item x="0"/>
        <item h="1" x="4"/>
        <item t="default"/>
      </items>
    </pivotField>
    <pivotField showAll="0"/>
    <pivotField showAll="0"/>
    <pivotField showAll="0"/>
    <pivotField showAll="0">
      <items count="9">
        <item x="0"/>
        <item x="2"/>
        <item x="3"/>
        <item x="6"/>
        <item x="5"/>
        <item x="4"/>
        <item x="1"/>
        <item x="7"/>
        <item t="default"/>
      </items>
    </pivotField>
    <pivotField showAll="0">
      <items count="7">
        <item x="1"/>
        <item x="2"/>
        <item x="4"/>
        <item x="3"/>
        <item x="0"/>
        <item x="5"/>
        <item t="default"/>
      </items>
    </pivotField>
    <pivotField showAll="0">
      <items count="4">
        <item x="1"/>
        <item x="0"/>
        <item x="2"/>
        <item t="default"/>
      </items>
    </pivotField>
    <pivotField showAll="0">
      <items count="8">
        <item x="2"/>
        <item x="1"/>
        <item x="5"/>
        <item x="4"/>
        <item x="3"/>
        <item x="0"/>
        <item x="6"/>
        <item t="default"/>
      </items>
    </pivotField>
    <pivotField showAll="0">
      <items count="4">
        <item x="1"/>
        <item x="0"/>
        <item x="2"/>
        <item t="default"/>
      </items>
    </pivotField>
    <pivotField showAll="0">
      <items count="10">
        <item x="0"/>
        <item x="2"/>
        <item x="4"/>
        <item x="6"/>
        <item x="5"/>
        <item x="7"/>
        <item x="1"/>
        <item x="3"/>
        <item x="8"/>
        <item t="default"/>
      </items>
    </pivotField>
    <pivotField showAll="0">
      <items count="4">
        <item x="1"/>
        <item x="0"/>
        <item x="2"/>
        <item t="default"/>
      </items>
    </pivotField>
    <pivotField showAll="0">
      <items count="7">
        <item x="1"/>
        <item x="3"/>
        <item x="4"/>
        <item x="0"/>
        <item x="2"/>
        <item x="5"/>
        <item t="default"/>
      </items>
    </pivotField>
    <pivotField showAll="0">
      <items count="7">
        <item x="2"/>
        <item x="4"/>
        <item x="3"/>
        <item x="1"/>
        <item x="0"/>
        <item x="5"/>
        <item t="default"/>
      </items>
    </pivotField>
    <pivotField axis="axisCol" dataField="1" showAll="0">
      <items count="7">
        <item x="0"/>
        <item x="3"/>
        <item x="4"/>
        <item x="1"/>
        <item x="2"/>
        <item x="5"/>
        <item t="default"/>
      </items>
    </pivotField>
  </pivotFields>
  <rowFields count="1">
    <field x="3"/>
  </rowFields>
  <rowItems count="4">
    <i>
      <x v="1"/>
    </i>
    <i>
      <x v="2"/>
    </i>
    <i>
      <x v="3"/>
    </i>
    <i t="grand">
      <x/>
    </i>
  </rowItems>
  <colFields count="1">
    <field x="16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22" fld="16" subtotal="count" baseField="0" baseItem="0"/>
  </dataFields>
  <formats count="7">
    <format dxfId="163">
      <pivotArea outline="0" collapsedLevelsAreSubtotals="1" fieldPosition="0"/>
    </format>
    <format dxfId="162">
      <pivotArea field="0" type="button" dataOnly="0" labelOnly="1" outline="0"/>
    </format>
    <format dxfId="161">
      <pivotArea field="3" type="button" dataOnly="0" labelOnly="1" outline="0" axis="axisRow" fieldPosition="0"/>
    </format>
    <format dxfId="160">
      <pivotArea type="topRight" dataOnly="0" labelOnly="1" outline="0" fieldPosition="0"/>
    </format>
    <format dxfId="159">
      <pivotArea dataOnly="0" labelOnly="1" grandCol="1" outline="0" fieldPosition="0"/>
    </format>
    <format dxfId="158">
      <pivotArea outline="0" collapsedLevelsAreSubtotals="1" fieldPosition="0">
        <references count="1">
          <reference field="16" count="5" selected="0">
            <x v="0"/>
            <x v="1"/>
            <x v="2"/>
            <x v="3"/>
            <x v="4"/>
          </reference>
        </references>
      </pivotArea>
    </format>
    <format dxfId="157">
      <pivotArea dataOnly="0" labelOnly="1" fieldPosition="0">
        <references count="1">
          <reference field="16" count="5">
            <x v="0"/>
            <x v="1"/>
            <x v="2"/>
            <x v="3"/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F136A1-4C3C-7446-BC98-2B6F89530736}" name="PivotTable44" cacheId="15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D39:BQ47" firstHeaderRow="1" firstDataRow="3" firstDataCol="1"/>
  <pivotFields count="17">
    <pivotField axis="axisCol" showAll="0">
      <items count="5">
        <item x="1"/>
        <item x="0"/>
        <item x="2"/>
        <item x="3"/>
        <item t="default"/>
      </items>
    </pivotField>
    <pivotField showAll="0"/>
    <pivotField showAll="0"/>
    <pivotField axis="axisCol" showAll="0">
      <items count="6">
        <item h="1" x="3"/>
        <item x="2"/>
        <item x="1"/>
        <item x="0"/>
        <item h="1" x="4"/>
        <item t="default"/>
      </items>
    </pivotField>
    <pivotField showAll="0"/>
    <pivotField showAll="0"/>
    <pivotField showAll="0"/>
    <pivotField showAll="0">
      <items count="9">
        <item x="0"/>
        <item x="2"/>
        <item x="3"/>
        <item x="6"/>
        <item x="5"/>
        <item x="4"/>
        <item x="1"/>
        <item x="7"/>
        <item t="default"/>
      </items>
    </pivotField>
    <pivotField axis="axisRow" dataField="1" showAll="0">
      <items count="7">
        <item x="1"/>
        <item x="2"/>
        <item x="4"/>
        <item x="3"/>
        <item x="0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8"/>
  </rowFields>
  <rowItems count="6">
    <i>
      <x/>
    </i>
    <i>
      <x v="1"/>
    </i>
    <i>
      <x v="2"/>
    </i>
    <i>
      <x v="3"/>
    </i>
    <i>
      <x v="4"/>
    </i>
    <i t="grand">
      <x/>
    </i>
  </rowItems>
  <colFields count="2">
    <field x="0"/>
    <field x="3"/>
  </colFields>
  <colItems count="13">
    <i>
      <x/>
      <x v="1"/>
    </i>
    <i r="1">
      <x v="2"/>
    </i>
    <i r="1">
      <x v="3"/>
    </i>
    <i t="default">
      <x/>
    </i>
    <i>
      <x v="1"/>
      <x v="1"/>
    </i>
    <i r="1">
      <x v="2"/>
    </i>
    <i r="1">
      <x v="3"/>
    </i>
    <i t="default">
      <x v="1"/>
    </i>
    <i>
      <x v="2"/>
      <x v="1"/>
    </i>
    <i r="1">
      <x v="2"/>
    </i>
    <i r="1">
      <x v="3"/>
    </i>
    <i t="default">
      <x v="2"/>
    </i>
    <i t="grand">
      <x/>
    </i>
  </colItems>
  <dataFields count="1">
    <dataField name="Count of &lt;=0.5000" fld="8" subtotal="count" baseField="0" baseItem="0"/>
  </dataFields>
  <formats count="15">
    <format dxfId="178">
      <pivotArea type="all" dataOnly="0" outline="0" fieldPosition="0"/>
    </format>
    <format dxfId="177">
      <pivotArea outline="0" collapsedLevelsAreSubtotals="1" fieldPosition="0"/>
    </format>
    <format dxfId="176">
      <pivotArea type="origin" dataOnly="0" labelOnly="1" outline="0" fieldPosition="0"/>
    </format>
    <format dxfId="175">
      <pivotArea field="0" type="button" dataOnly="0" labelOnly="1" outline="0" axis="axisCol" fieldPosition="0"/>
    </format>
    <format dxfId="174">
      <pivotArea field="3" type="button" dataOnly="0" labelOnly="1" outline="0" axis="axisCol" fieldPosition="1"/>
    </format>
    <format dxfId="173">
      <pivotArea type="topRight" dataOnly="0" labelOnly="1" outline="0" fieldPosition="0"/>
    </format>
    <format dxfId="172">
      <pivotArea field="8" type="button" dataOnly="0" labelOnly="1" outline="0" axis="axisRow" fieldPosition="0"/>
    </format>
    <format dxfId="171">
      <pivotArea dataOnly="0" labelOnly="1" fieldPosition="0">
        <references count="1">
          <reference field="8" count="5">
            <x v="0"/>
            <x v="1"/>
            <x v="2"/>
            <x v="3"/>
            <x v="4"/>
          </reference>
        </references>
      </pivotArea>
    </format>
    <format dxfId="170">
      <pivotArea dataOnly="0" labelOnly="1" grandRow="1" outline="0" fieldPosition="0"/>
    </format>
    <format dxfId="169">
      <pivotArea dataOnly="0" labelOnly="1" fieldPosition="0">
        <references count="1">
          <reference field="0" count="3">
            <x v="0"/>
            <x v="1"/>
            <x v="2"/>
          </reference>
        </references>
      </pivotArea>
    </format>
    <format dxfId="168">
      <pivotArea dataOnly="0" labelOnly="1" fieldPosition="0">
        <references count="1">
          <reference field="0" count="3" defaultSubtotal="1">
            <x v="0"/>
            <x v="1"/>
            <x v="2"/>
          </reference>
        </references>
      </pivotArea>
    </format>
    <format dxfId="167">
      <pivotArea dataOnly="0" labelOnly="1" grandCol="1" outline="0" fieldPosition="0"/>
    </format>
    <format dxfId="166">
      <pivotArea dataOnly="0" labelOnly="1" fieldPosition="0">
        <references count="2">
          <reference field="0" count="1" selected="0">
            <x v="0"/>
          </reference>
          <reference field="3" count="0"/>
        </references>
      </pivotArea>
    </format>
    <format dxfId="165">
      <pivotArea dataOnly="0" labelOnly="1" fieldPosition="0">
        <references count="2">
          <reference field="0" count="1" selected="0">
            <x v="1"/>
          </reference>
          <reference field="3" count="0"/>
        </references>
      </pivotArea>
    </format>
    <format dxfId="164">
      <pivotArea dataOnly="0" labelOnly="1" fieldPosition="0">
        <references count="2">
          <reference field="0" count="1" selected="0">
            <x v="2"/>
          </reference>
          <reference field="3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621C36-B7A8-C64E-85A9-629AD81A7247}" name="PivotTable39" cacheId="15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O138:AU152" firstHeaderRow="1" firstDataRow="2" firstDataCol="1"/>
  <pivotFields count="17">
    <pivotField axis="axisRow" showAll="0">
      <items count="5">
        <item x="0"/>
        <item x="1"/>
        <item x="2"/>
        <item h="1" x="3"/>
        <item t="default"/>
      </items>
    </pivotField>
    <pivotField showAll="0">
      <items count="5">
        <item x="1"/>
        <item x="0"/>
        <item x="2"/>
        <item x="3"/>
        <item t="default"/>
      </items>
    </pivotField>
    <pivotField showAll="0"/>
    <pivotField showAll="0"/>
    <pivotField axis="axisRow" showAll="0">
      <items count="6">
        <item h="1" x="3"/>
        <item x="2"/>
        <item x="1"/>
        <item x="0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7">
        <item x="2"/>
        <item x="4"/>
        <item x="3"/>
        <item x="1"/>
        <item x="0"/>
        <item x="5"/>
        <item t="default"/>
      </items>
    </pivotField>
  </pivotFields>
  <rowFields count="2">
    <field x="4"/>
    <field x="0"/>
  </rowFields>
  <rowItems count="13"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>
      <x v="3"/>
    </i>
    <i r="1">
      <x/>
    </i>
    <i r="1">
      <x v="1"/>
    </i>
    <i r="1">
      <x v="2"/>
    </i>
    <i t="grand">
      <x/>
    </i>
  </rowItems>
  <colFields count="1">
    <field x="16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&gt;256.0000" fld="1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428224-3AB4-9A40-8FD9-F98BDB2BF702}" name="PivotTable33" cacheId="15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O2:AW16" firstHeaderRow="1" firstDataRow="2" firstDataCol="1"/>
  <pivotFields count="9">
    <pivotField axis="axisRow" showAll="0">
      <items count="5">
        <item x="0"/>
        <item x="1"/>
        <item x="2"/>
        <item h="1" x="3"/>
        <item t="default"/>
      </items>
    </pivotField>
    <pivotField showAll="0">
      <items count="5">
        <item x="1"/>
        <item x="0"/>
        <item x="2"/>
        <item x="3"/>
        <item t="default"/>
      </items>
    </pivotField>
    <pivotField showAll="0"/>
    <pivotField showAll="0"/>
    <pivotField axis="axisRow" showAll="0">
      <items count="6">
        <item h="1" x="3"/>
        <item x="2"/>
        <item x="1"/>
        <item x="0"/>
        <item x="4"/>
        <item t="default"/>
      </items>
    </pivotField>
    <pivotField showAll="0"/>
    <pivotField showAll="0"/>
    <pivotField showAll="0"/>
    <pivotField axis="axisCol" dataField="1" showAll="0">
      <items count="9">
        <item x="0"/>
        <item x="2"/>
        <item x="3"/>
        <item x="6"/>
        <item x="5"/>
        <item x="4"/>
        <item x="1"/>
        <item x="7"/>
        <item t="default"/>
      </items>
    </pivotField>
  </pivotFields>
  <rowFields count="2">
    <field x="4"/>
    <field x="0"/>
  </rowFields>
  <rowItems count="13"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>
      <x v="3"/>
    </i>
    <i r="1">
      <x/>
    </i>
    <i r="1">
      <x v="1"/>
    </i>
    <i r="1">
      <x v="2"/>
    </i>
    <i t="grand">
      <x/>
    </i>
  </rowItems>
  <colFields count="1">
    <field x="8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Count of &lt;=0.1200" fld="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573687-9809-EA4C-81F8-0A9A6B99FDE6}" name="PivotTable53" cacheId="15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T2:CB7" firstHeaderRow="1" firstDataRow="2" firstDataCol="1"/>
  <pivotFields count="17">
    <pivotField showAll="0">
      <items count="5">
        <item x="1"/>
        <item x="0"/>
        <item x="2"/>
        <item x="3"/>
        <item t="default"/>
      </items>
    </pivotField>
    <pivotField showAll="0"/>
    <pivotField showAll="0"/>
    <pivotField axis="axisRow" showAll="0">
      <items count="6">
        <item h="1" x="3"/>
        <item x="2"/>
        <item x="1"/>
        <item x="0"/>
        <item h="1" x="4"/>
        <item t="default"/>
      </items>
    </pivotField>
    <pivotField showAll="0"/>
    <pivotField showAll="0"/>
    <pivotField showAll="0"/>
    <pivotField axis="axisCol" dataField="1" showAll="0">
      <items count="9">
        <item x="0"/>
        <item x="2"/>
        <item x="3"/>
        <item x="6"/>
        <item x="5"/>
        <item x="4"/>
        <item x="1"/>
        <item x="7"/>
        <item t="default"/>
      </items>
    </pivotField>
    <pivotField showAll="0"/>
    <pivotField showAll="0">
      <items count="4">
        <item x="1"/>
        <item x="0"/>
        <item x="2"/>
        <item t="default"/>
      </items>
    </pivotField>
    <pivotField showAll="0"/>
    <pivotField showAll="0">
      <items count="4">
        <item x="1"/>
        <item x="0"/>
        <item x="2"/>
        <item t="default"/>
      </items>
    </pivotField>
    <pivotField showAll="0">
      <items count="10">
        <item x="0"/>
        <item x="2"/>
        <item x="4"/>
        <item x="6"/>
        <item x="5"/>
        <item x="7"/>
        <item x="1"/>
        <item x="3"/>
        <item x="8"/>
        <item t="default"/>
      </items>
    </pivotField>
    <pivotField showAll="0">
      <items count="4">
        <item x="1"/>
        <item x="0"/>
        <item x="2"/>
        <item t="default"/>
      </items>
    </pivotField>
    <pivotField showAll="0">
      <items count="7">
        <item x="1"/>
        <item x="3"/>
        <item x="4"/>
        <item x="0"/>
        <item x="2"/>
        <item x="5"/>
        <item t="default"/>
      </items>
    </pivotField>
    <pivotField showAll="0">
      <items count="7">
        <item x="2"/>
        <item x="4"/>
        <item x="3"/>
        <item x="1"/>
        <item x="0"/>
        <item x="5"/>
        <item t="default"/>
      </items>
    </pivotField>
    <pivotField showAll="0">
      <items count="7">
        <item x="0"/>
        <item x="3"/>
        <item x="4"/>
        <item x="1"/>
        <item x="2"/>
        <item x="5"/>
        <item t="default"/>
      </items>
    </pivotField>
  </pivotFields>
  <rowFields count="1">
    <field x="3"/>
  </rowFields>
  <rowItems count="4">
    <i>
      <x v="1"/>
    </i>
    <i>
      <x v="2"/>
    </i>
    <i>
      <x v="3"/>
    </i>
    <i t="grand">
      <x/>
    </i>
  </rowItems>
  <colFields count="1">
    <field x="7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Count of &lt;=0.1200" fld="7" subtotal="count" baseField="0" baseItem="0"/>
  </dataFields>
  <formats count="6">
    <format dxfId="184">
      <pivotArea outline="0" collapsedLevelsAreSubtotals="1" fieldPosition="0"/>
    </format>
    <format dxfId="183">
      <pivotArea field="0" type="button" dataOnly="0" labelOnly="1" outline="0"/>
    </format>
    <format dxfId="182">
      <pivotArea field="3" type="button" dataOnly="0" labelOnly="1" outline="0" axis="axisRow" fieldPosition="0"/>
    </format>
    <format dxfId="181">
      <pivotArea type="topRight" dataOnly="0" labelOnly="1" outline="0" fieldPosition="0"/>
    </format>
    <format dxfId="180">
      <pivotArea dataOnly="0" labelOnly="1" grandCol="1" outline="0" fieldPosition="0"/>
    </format>
    <format dxfId="179">
      <pivotArea dataOnly="0" outline="0" fieldPosition="0">
        <references count="1">
          <reference field="7" count="7">
            <x v="0"/>
            <x v="1"/>
            <x v="2"/>
            <x v="3"/>
            <x v="4"/>
            <x v="5"/>
            <x v="6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FEF81AE-A7D2-3245-B05A-FA473208D7CB}" name="PivotTable29" cacheId="14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A104:AD118" firstHeaderRow="1" firstDataRow="2" firstDataCol="1"/>
  <pivotFields count="15">
    <pivotField axis="axisRow" showAll="0">
      <items count="5">
        <item x="0"/>
        <item x="1"/>
        <item x="2"/>
        <item h="1" x="3"/>
        <item t="default"/>
      </items>
    </pivotField>
    <pivotField axis="axisRow" showAll="0">
      <items count="5">
        <item x="1"/>
        <item x="0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4">
        <item x="1"/>
        <item x="0"/>
        <item x="2"/>
        <item t="default"/>
      </items>
    </pivotField>
  </pivotFields>
  <rowFields count="2">
    <field x="0"/>
    <field x="1"/>
  </rowFields>
  <rowItems count="13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 t="grand">
      <x/>
    </i>
  </rowItems>
  <colFields count="1">
    <field x="14"/>
  </colFields>
  <colItems count="3">
    <i>
      <x/>
    </i>
    <i>
      <x v="1"/>
    </i>
    <i t="grand">
      <x/>
    </i>
  </colItems>
  <dataFields count="1">
    <dataField name="Count of &lt;=1.0000" fld="1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B9D79C-D4AA-6647-9B87-038DC07BBB72}" name="PivotTable46" cacheId="15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D60:BQ69" firstHeaderRow="1" firstDataRow="3" firstDataCol="1"/>
  <pivotFields count="17">
    <pivotField axis="axisCol" showAll="0">
      <items count="5">
        <item x="1"/>
        <item x="0"/>
        <item x="2"/>
        <item x="3"/>
        <item t="default"/>
      </items>
    </pivotField>
    <pivotField showAll="0"/>
    <pivotField showAll="0"/>
    <pivotField axis="axisCol" showAll="0">
      <items count="6">
        <item h="1" x="3"/>
        <item x="2"/>
        <item x="1"/>
        <item x="0"/>
        <item h="1" x="4"/>
        <item t="default"/>
      </items>
    </pivotField>
    <pivotField showAll="0"/>
    <pivotField showAll="0"/>
    <pivotField showAll="0"/>
    <pivotField showAll="0">
      <items count="9">
        <item x="0"/>
        <item x="2"/>
        <item x="3"/>
        <item x="6"/>
        <item x="5"/>
        <item x="4"/>
        <item x="1"/>
        <item x="7"/>
        <item t="default"/>
      </items>
    </pivotField>
    <pivotField showAll="0"/>
    <pivotField showAll="0">
      <items count="4">
        <item x="1"/>
        <item x="0"/>
        <item x="2"/>
        <item t="default"/>
      </items>
    </pivotField>
    <pivotField axis="axisRow" dataField="1" showAll="0">
      <items count="8">
        <item x="2"/>
        <item x="1"/>
        <item x="5"/>
        <item x="4"/>
        <item x="3"/>
        <item x="0"/>
        <item x="6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2">
    <field x="0"/>
    <field x="3"/>
  </colFields>
  <colItems count="13">
    <i>
      <x/>
      <x v="1"/>
    </i>
    <i r="1">
      <x v="2"/>
    </i>
    <i r="1">
      <x v="3"/>
    </i>
    <i t="default">
      <x/>
    </i>
    <i>
      <x v="1"/>
      <x v="1"/>
    </i>
    <i r="1">
      <x v="2"/>
    </i>
    <i r="1">
      <x v="3"/>
    </i>
    <i t="default">
      <x v="1"/>
    </i>
    <i>
      <x v="2"/>
      <x v="1"/>
    </i>
    <i r="1">
      <x v="2"/>
    </i>
    <i r="1">
      <x v="3"/>
    </i>
    <i t="default">
      <x v="2"/>
    </i>
    <i t="grand">
      <x/>
    </i>
  </colItems>
  <dataFields count="1">
    <dataField name="Count of &lt;=0.2500" fld="10" subtotal="count" baseField="0" baseItem="0"/>
  </dataFields>
  <formats count="10">
    <format dxfId="194">
      <pivotArea outline="0" collapsedLevelsAreSubtotals="1" fieldPosition="0"/>
    </format>
    <format dxfId="193">
      <pivotArea field="0" type="button" dataOnly="0" labelOnly="1" outline="0" axis="axisCol" fieldPosition="0"/>
    </format>
    <format dxfId="192">
      <pivotArea field="3" type="button" dataOnly="0" labelOnly="1" outline="0" axis="axisCol" fieldPosition="1"/>
    </format>
    <format dxfId="191">
      <pivotArea type="topRight" dataOnly="0" labelOnly="1" outline="0" fieldPosition="0"/>
    </format>
    <format dxfId="190">
      <pivotArea dataOnly="0" labelOnly="1" fieldPosition="0">
        <references count="1">
          <reference field="0" count="3">
            <x v="0"/>
            <x v="1"/>
            <x v="2"/>
          </reference>
        </references>
      </pivotArea>
    </format>
    <format dxfId="189">
      <pivotArea dataOnly="0" labelOnly="1" fieldPosition="0">
        <references count="1">
          <reference field="0" count="3" defaultSubtotal="1">
            <x v="0"/>
            <x v="1"/>
            <x v="2"/>
          </reference>
        </references>
      </pivotArea>
    </format>
    <format dxfId="188">
      <pivotArea dataOnly="0" labelOnly="1" grandCol="1" outline="0" fieldPosition="0"/>
    </format>
    <format dxfId="187">
      <pivotArea dataOnly="0" labelOnly="1" fieldPosition="0">
        <references count="2">
          <reference field="0" count="1" selected="0">
            <x v="0"/>
          </reference>
          <reference field="3" count="0"/>
        </references>
      </pivotArea>
    </format>
    <format dxfId="186">
      <pivotArea dataOnly="0" labelOnly="1" fieldPosition="0">
        <references count="2">
          <reference field="0" count="1" selected="0">
            <x v="1"/>
          </reference>
          <reference field="3" count="0"/>
        </references>
      </pivotArea>
    </format>
    <format dxfId="185">
      <pivotArea dataOnly="0" labelOnly="1" fieldPosition="0">
        <references count="2">
          <reference field="0" count="1" selected="0">
            <x v="2"/>
          </reference>
          <reference field="3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230F49-D616-7640-A8A3-7D3504AA9D1F}" name="PivotTable25" cacheId="15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A36:AD50" firstHeaderRow="1" firstDataRow="2" firstDataCol="1"/>
  <pivotFields count="11">
    <pivotField axis="axisRow" showAll="0">
      <items count="5">
        <item x="0"/>
        <item x="1"/>
        <item x="2"/>
        <item h="1" x="3"/>
        <item t="default"/>
      </items>
    </pivotField>
    <pivotField axis="axisRow" showAll="0">
      <items count="5">
        <item x="1"/>
        <item x="0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4">
        <item x="1"/>
        <item x="0"/>
        <item x="2"/>
        <item t="default"/>
      </items>
    </pivotField>
  </pivotFields>
  <rowFields count="2">
    <field x="0"/>
    <field x="1"/>
  </rowFields>
  <rowItems count="13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 t="grand">
      <x/>
    </i>
  </rowItems>
  <colFields count="1">
    <field x="10"/>
  </colFields>
  <colItems count="3">
    <i>
      <x/>
    </i>
    <i>
      <x v="1"/>
    </i>
    <i t="grand">
      <x/>
    </i>
  </colItems>
  <dataFields count="1">
    <dataField name="Count of  &lt;=2.0000" fld="1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26ED335-D2C2-D048-A9C0-7CA298F62576}" name="PivotTable1" cacheId="15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T45:BW50" firstHeaderRow="1" firstDataRow="2" firstDataCol="1"/>
  <pivotFields count="17">
    <pivotField showAll="0">
      <items count="5">
        <item x="1"/>
        <item x="0"/>
        <item x="2"/>
        <item x="3"/>
        <item t="default"/>
      </items>
    </pivotField>
    <pivotField showAll="0"/>
    <pivotField showAll="0"/>
    <pivotField axis="axisRow" showAll="0">
      <items count="6">
        <item h="1" x="3"/>
        <item x="2"/>
        <item x="1"/>
        <item x="0"/>
        <item h="1" x="4"/>
        <item t="default"/>
      </items>
    </pivotField>
    <pivotField showAll="0"/>
    <pivotField showAll="0"/>
    <pivotField showAll="0"/>
    <pivotField showAll="0">
      <items count="9">
        <item x="0"/>
        <item x="2"/>
        <item x="3"/>
        <item x="6"/>
        <item x="5"/>
        <item x="4"/>
        <item x="1"/>
        <item x="7"/>
        <item t="default"/>
      </items>
    </pivotField>
    <pivotField showAll="0">
      <items count="7">
        <item x="1"/>
        <item x="2"/>
        <item x="4"/>
        <item x="3"/>
        <item x="0"/>
        <item x="5"/>
        <item t="default"/>
      </items>
    </pivotField>
    <pivotField showAll="0">
      <items count="4">
        <item x="1"/>
        <item x="0"/>
        <item x="2"/>
        <item t="default"/>
      </items>
    </pivotField>
    <pivotField showAll="0">
      <items count="8">
        <item x="2"/>
        <item x="1"/>
        <item x="5"/>
        <item x="4"/>
        <item x="3"/>
        <item x="0"/>
        <item x="6"/>
        <item t="default"/>
      </items>
    </pivotField>
    <pivotField showAll="0">
      <items count="4">
        <item x="1"/>
        <item x="0"/>
        <item x="2"/>
        <item t="default"/>
      </items>
    </pivotField>
    <pivotField showAll="0">
      <items count="10">
        <item x="0"/>
        <item x="2"/>
        <item x="4"/>
        <item x="6"/>
        <item x="5"/>
        <item x="7"/>
        <item x="1"/>
        <item x="3"/>
        <item x="8"/>
        <item t="default"/>
      </items>
    </pivotField>
    <pivotField axis="axisCol" dataField="1" showAll="0">
      <items count="4">
        <item x="1"/>
        <item x="0"/>
        <item x="2"/>
        <item t="default"/>
      </items>
    </pivotField>
    <pivotField showAll="0">
      <items count="7">
        <item x="1"/>
        <item x="3"/>
        <item x="4"/>
        <item x="0"/>
        <item x="2"/>
        <item x="5"/>
        <item t="default"/>
      </items>
    </pivotField>
    <pivotField showAll="0">
      <items count="7">
        <item x="2"/>
        <item x="4"/>
        <item x="3"/>
        <item x="1"/>
        <item x="0"/>
        <item x="5"/>
        <item t="default"/>
      </items>
    </pivotField>
    <pivotField showAll="0">
      <items count="7">
        <item x="0"/>
        <item x="3"/>
        <item x="4"/>
        <item x="1"/>
        <item x="2"/>
        <item x="5"/>
        <item t="default"/>
      </items>
    </pivotField>
  </pivotFields>
  <rowFields count="1">
    <field x="3"/>
  </rowFields>
  <rowItems count="4">
    <i>
      <x v="1"/>
    </i>
    <i>
      <x v="2"/>
    </i>
    <i>
      <x v="3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&lt;=1.0000" fld="13" subtotal="count" baseField="0" baseItem="0"/>
  </dataFields>
  <formats count="5">
    <format dxfId="199">
      <pivotArea outline="0" collapsedLevelsAreSubtotals="1" fieldPosition="0"/>
    </format>
    <format dxfId="198">
      <pivotArea field="0" type="button" dataOnly="0" labelOnly="1" outline="0"/>
    </format>
    <format dxfId="197">
      <pivotArea field="3" type="button" dataOnly="0" labelOnly="1" outline="0" axis="axisRow" fieldPosition="0"/>
    </format>
    <format dxfId="196">
      <pivotArea type="topRight" dataOnly="0" labelOnly="1" outline="0" fieldPosition="0"/>
    </format>
    <format dxfId="195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A5DDE6-2FC7-B746-BC90-490C67BF53EB}" name="PivotTable23" cacheId="15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A2:AI16" firstHeaderRow="1" firstDataRow="2" firstDataCol="1"/>
  <pivotFields count="9">
    <pivotField axis="axisRow" showAll="0">
      <items count="5">
        <item x="0"/>
        <item x="1"/>
        <item x="2"/>
        <item h="1" x="3"/>
        <item t="default"/>
      </items>
    </pivotField>
    <pivotField axis="axisRow" showAll="0">
      <items count="5">
        <item x="1"/>
        <item x="0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axis="axisCol" dataField="1" showAll="0">
      <items count="9">
        <item x="0"/>
        <item x="2"/>
        <item x="3"/>
        <item x="6"/>
        <item x="5"/>
        <item x="4"/>
        <item x="1"/>
        <item x="7"/>
        <item t="default"/>
      </items>
    </pivotField>
  </pivotFields>
  <rowFields count="2">
    <field x="0"/>
    <field x="1"/>
  </rowFields>
  <rowItems count="13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 t="grand">
      <x/>
    </i>
  </rowItems>
  <colFields count="1">
    <field x="8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Count of &lt;=0.1200" fld="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2B05F0-96DD-F54F-9651-F3D4640F4C85}" name="PivotTable40" cacheId="15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O154:AU168" firstHeaderRow="1" firstDataRow="2" firstDataCol="1"/>
  <pivotFields count="18">
    <pivotField axis="axisRow" showAll="0">
      <items count="5">
        <item x="0"/>
        <item x="1"/>
        <item x="2"/>
        <item h="1" x="3"/>
        <item t="default"/>
      </items>
    </pivotField>
    <pivotField showAll="0">
      <items count="5">
        <item x="1"/>
        <item x="0"/>
        <item x="2"/>
        <item x="3"/>
        <item t="default"/>
      </items>
    </pivotField>
    <pivotField showAll="0"/>
    <pivotField showAll="0"/>
    <pivotField axis="axisRow" showAll="0">
      <items count="6">
        <item h="1" x="3"/>
        <item x="2"/>
        <item x="1"/>
        <item x="0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7">
        <item x="0"/>
        <item x="3"/>
        <item x="4"/>
        <item x="1"/>
        <item x="2"/>
        <item x="5"/>
        <item t="default"/>
      </items>
    </pivotField>
  </pivotFields>
  <rowFields count="2">
    <field x="4"/>
    <field x="0"/>
  </rowFields>
  <rowItems count="13"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>
      <x v="3"/>
    </i>
    <i r="1">
      <x/>
    </i>
    <i r="1">
      <x v="1"/>
    </i>
    <i r="1">
      <x v="2"/>
    </i>
    <i t="grand">
      <x/>
    </i>
  </rowItems>
  <colFields count="1">
    <field x="17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22" fld="1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F8E0BC-F53F-B540-9D4B-C896C3009194}" name="PivotTable31" cacheId="15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A138:AG152" firstHeaderRow="1" firstDataRow="2" firstDataCol="1"/>
  <pivotFields count="17">
    <pivotField axis="axisRow" showAll="0">
      <items count="5">
        <item x="0"/>
        <item x="1"/>
        <item x="2"/>
        <item h="1" x="3"/>
        <item t="default"/>
      </items>
    </pivotField>
    <pivotField axis="axisRow" showAll="0">
      <items count="5">
        <item x="1"/>
        <item x="0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7">
        <item x="2"/>
        <item x="4"/>
        <item x="3"/>
        <item x="1"/>
        <item x="0"/>
        <item x="5"/>
        <item t="default"/>
      </items>
    </pivotField>
  </pivotFields>
  <rowFields count="2">
    <field x="0"/>
    <field x="1"/>
  </rowFields>
  <rowItems count="13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 t="grand">
      <x/>
    </i>
  </rowItems>
  <colFields count="1">
    <field x="16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&gt;256.0000" fld="1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F51BCF-CC20-FD47-82D6-ECCFE23AB376}" name="PivotTable27" cacheId="15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A70:AD84" firstHeaderRow="1" firstDataRow="2" firstDataCol="1"/>
  <pivotFields count="13">
    <pivotField axis="axisRow" showAll="0">
      <items count="5">
        <item x="0"/>
        <item x="1"/>
        <item x="2"/>
        <item h="1" x="3"/>
        <item t="default"/>
      </items>
    </pivotField>
    <pivotField axis="axisRow" showAll="0">
      <items count="5">
        <item x="1"/>
        <item x="0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4">
        <item x="1"/>
        <item x="0"/>
        <item x="2"/>
        <item t="default"/>
      </items>
    </pivotField>
  </pivotFields>
  <rowFields count="2">
    <field x="0"/>
    <field x="1"/>
  </rowFields>
  <rowItems count="13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 t="grand">
      <x/>
    </i>
  </rowItems>
  <colFields count="1">
    <field x="12"/>
  </colFields>
  <colItems count="3">
    <i>
      <x/>
    </i>
    <i>
      <x v="1"/>
    </i>
    <i t="grand">
      <x/>
    </i>
  </colItems>
  <dataFields count="1">
    <dataField name="Count of &lt;=2.0000" fld="1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BD1F95-E2EC-8741-8C73-5BDF6539383B}" name="PivotTable37" cacheId="14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O104:AR118" firstHeaderRow="1" firstDataRow="2" firstDataCol="1"/>
  <pivotFields count="15">
    <pivotField axis="axisRow" showAll="0">
      <items count="5">
        <item x="0"/>
        <item x="1"/>
        <item x="2"/>
        <item h="1" x="3"/>
        <item t="default"/>
      </items>
    </pivotField>
    <pivotField showAll="0">
      <items count="5">
        <item x="1"/>
        <item x="0"/>
        <item x="2"/>
        <item x="3"/>
        <item t="default"/>
      </items>
    </pivotField>
    <pivotField showAll="0"/>
    <pivotField showAll="0"/>
    <pivotField axis="axisRow" showAll="0">
      <items count="6">
        <item h="1" x="3"/>
        <item x="2"/>
        <item x="1"/>
        <item x="0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4">
        <item x="1"/>
        <item x="0"/>
        <item x="2"/>
        <item t="default"/>
      </items>
    </pivotField>
  </pivotFields>
  <rowFields count="2">
    <field x="4"/>
    <field x="0"/>
  </rowFields>
  <rowItems count="13"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>
      <x v="3"/>
    </i>
    <i r="1">
      <x/>
    </i>
    <i r="1">
      <x v="1"/>
    </i>
    <i r="1">
      <x v="2"/>
    </i>
    <i t="grand">
      <x/>
    </i>
  </rowItems>
  <colFields count="1">
    <field x="14"/>
  </colFields>
  <colItems count="3">
    <i>
      <x/>
    </i>
    <i>
      <x v="1"/>
    </i>
    <i t="grand">
      <x/>
    </i>
  </colItems>
  <dataFields count="1">
    <dataField name="Count of &lt;=1.0000" fld="1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3A91E1-3AC2-FE48-B0A2-F35E05AB5343}" name="PivotTable54" cacheId="15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T9:BZ14" firstHeaderRow="1" firstDataRow="2" firstDataCol="1"/>
  <pivotFields count="17">
    <pivotField showAll="0">
      <items count="5">
        <item x="1"/>
        <item x="0"/>
        <item x="2"/>
        <item x="3"/>
        <item t="default"/>
      </items>
    </pivotField>
    <pivotField showAll="0"/>
    <pivotField showAll="0"/>
    <pivotField axis="axisRow" showAll="0">
      <items count="6">
        <item h="1" x="3"/>
        <item x="2"/>
        <item x="1"/>
        <item x="0"/>
        <item h="1" x="4"/>
        <item t="default"/>
      </items>
    </pivotField>
    <pivotField showAll="0"/>
    <pivotField showAll="0"/>
    <pivotField showAll="0"/>
    <pivotField showAll="0">
      <items count="9">
        <item x="0"/>
        <item x="2"/>
        <item x="3"/>
        <item x="6"/>
        <item x="5"/>
        <item x="4"/>
        <item x="1"/>
        <item x="7"/>
        <item t="default"/>
      </items>
    </pivotField>
    <pivotField axis="axisCol" dataField="1" showAll="0">
      <items count="7">
        <item x="1"/>
        <item x="2"/>
        <item x="4"/>
        <item x="3"/>
        <item x="0"/>
        <item x="5"/>
        <item t="default"/>
      </items>
    </pivotField>
    <pivotField showAll="0">
      <items count="4">
        <item x="1"/>
        <item x="0"/>
        <item x="2"/>
        <item t="default"/>
      </items>
    </pivotField>
    <pivotField showAll="0"/>
    <pivotField showAll="0">
      <items count="4">
        <item x="1"/>
        <item x="0"/>
        <item x="2"/>
        <item t="default"/>
      </items>
    </pivotField>
    <pivotField showAll="0">
      <items count="10">
        <item x="0"/>
        <item x="2"/>
        <item x="4"/>
        <item x="6"/>
        <item x="5"/>
        <item x="7"/>
        <item x="1"/>
        <item x="3"/>
        <item x="8"/>
        <item t="default"/>
      </items>
    </pivotField>
    <pivotField showAll="0">
      <items count="4">
        <item x="1"/>
        <item x="0"/>
        <item x="2"/>
        <item t="default"/>
      </items>
    </pivotField>
    <pivotField showAll="0">
      <items count="7">
        <item x="1"/>
        <item x="3"/>
        <item x="4"/>
        <item x="0"/>
        <item x="2"/>
        <item x="5"/>
        <item t="default"/>
      </items>
    </pivotField>
    <pivotField showAll="0">
      <items count="7">
        <item x="2"/>
        <item x="4"/>
        <item x="3"/>
        <item x="1"/>
        <item x="0"/>
        <item x="5"/>
        <item t="default"/>
      </items>
    </pivotField>
    <pivotField showAll="0">
      <items count="7">
        <item x="0"/>
        <item x="3"/>
        <item x="4"/>
        <item x="1"/>
        <item x="2"/>
        <item x="5"/>
        <item t="default"/>
      </items>
    </pivotField>
  </pivotFields>
  <rowFields count="1">
    <field x="3"/>
  </rowFields>
  <rowItems count="4">
    <i>
      <x v="1"/>
    </i>
    <i>
      <x v="2"/>
    </i>
    <i>
      <x v="3"/>
    </i>
    <i t="grand">
      <x/>
    </i>
  </rowItems>
  <colFields count="1">
    <field x="8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&lt;=0.5000" fld="8" subtotal="count" baseField="0" baseItem="0"/>
  </dataFields>
  <formats count="6">
    <format dxfId="205">
      <pivotArea outline="0" collapsedLevelsAreSubtotals="1" fieldPosition="0"/>
    </format>
    <format dxfId="204">
      <pivotArea field="0" type="button" dataOnly="0" labelOnly="1" outline="0"/>
    </format>
    <format dxfId="203">
      <pivotArea field="3" type="button" dataOnly="0" labelOnly="1" outline="0" axis="axisRow" fieldPosition="0"/>
    </format>
    <format dxfId="202">
      <pivotArea type="topRight" dataOnly="0" labelOnly="1" outline="0" fieldPosition="0"/>
    </format>
    <format dxfId="201">
      <pivotArea dataOnly="0" labelOnly="1" grandCol="1" outline="0" fieldPosition="0"/>
    </format>
    <format dxfId="200">
      <pivotArea dataOnly="0" outline="0" fieldPosition="0">
        <references count="1">
          <reference field="8" count="5">
            <x v="0"/>
            <x v="1"/>
            <x v="2"/>
            <x v="3"/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ECEF9D-8BA8-DC4A-B737-2B30FF420BBB}" name="PivotTable45" cacheId="15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D52:BQ57" firstHeaderRow="1" firstDataRow="3" firstDataCol="1"/>
  <pivotFields count="17">
    <pivotField axis="axisCol" showAll="0">
      <items count="5">
        <item x="1"/>
        <item x="0"/>
        <item x="2"/>
        <item x="3"/>
        <item t="default"/>
      </items>
    </pivotField>
    <pivotField showAll="0"/>
    <pivotField showAll="0"/>
    <pivotField axis="axisCol" showAll="0">
      <items count="6">
        <item h="1" x="3"/>
        <item x="2"/>
        <item x="1"/>
        <item x="0"/>
        <item h="1" x="4"/>
        <item t="default"/>
      </items>
    </pivotField>
    <pivotField showAll="0"/>
    <pivotField showAll="0"/>
    <pivotField showAll="0"/>
    <pivotField showAll="0">
      <items count="9">
        <item x="0"/>
        <item x="2"/>
        <item x="3"/>
        <item x="6"/>
        <item x="5"/>
        <item x="4"/>
        <item x="1"/>
        <item x="7"/>
        <item t="default"/>
      </items>
    </pivotField>
    <pivotField showAll="0"/>
    <pivotField axis="axisRow" dataField="1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9"/>
  </rowFields>
  <rowItems count="3">
    <i>
      <x/>
    </i>
    <i>
      <x v="1"/>
    </i>
    <i t="grand">
      <x/>
    </i>
  </rowItems>
  <colFields count="2">
    <field x="0"/>
    <field x="3"/>
  </colFields>
  <colItems count="13">
    <i>
      <x/>
      <x v="1"/>
    </i>
    <i r="1">
      <x v="2"/>
    </i>
    <i r="1">
      <x v="3"/>
    </i>
    <i t="default">
      <x/>
    </i>
    <i>
      <x v="1"/>
      <x v="1"/>
    </i>
    <i r="1">
      <x v="2"/>
    </i>
    <i r="1">
      <x v="3"/>
    </i>
    <i t="default">
      <x v="1"/>
    </i>
    <i>
      <x v="2"/>
      <x v="1"/>
    </i>
    <i r="1">
      <x v="2"/>
    </i>
    <i r="1">
      <x v="3"/>
    </i>
    <i t="default">
      <x v="2"/>
    </i>
    <i t="grand">
      <x/>
    </i>
  </colItems>
  <dataFields count="1">
    <dataField name="Count of  &lt;=2.0000" fld="9" subtotal="count" baseField="0" baseItem="0"/>
  </dataFields>
  <formats count="10">
    <format dxfId="215">
      <pivotArea outline="0" collapsedLevelsAreSubtotals="1" fieldPosition="0"/>
    </format>
    <format dxfId="214">
      <pivotArea field="0" type="button" dataOnly="0" labelOnly="1" outline="0" axis="axisCol" fieldPosition="0"/>
    </format>
    <format dxfId="213">
      <pivotArea field="3" type="button" dataOnly="0" labelOnly="1" outline="0" axis="axisCol" fieldPosition="1"/>
    </format>
    <format dxfId="212">
      <pivotArea type="topRight" dataOnly="0" labelOnly="1" outline="0" fieldPosition="0"/>
    </format>
    <format dxfId="211">
      <pivotArea dataOnly="0" labelOnly="1" fieldPosition="0">
        <references count="1">
          <reference field="0" count="3">
            <x v="0"/>
            <x v="1"/>
            <x v="2"/>
          </reference>
        </references>
      </pivotArea>
    </format>
    <format dxfId="210">
      <pivotArea dataOnly="0" labelOnly="1" fieldPosition="0">
        <references count="1">
          <reference field="0" count="3" defaultSubtotal="1">
            <x v="0"/>
            <x v="1"/>
            <x v="2"/>
          </reference>
        </references>
      </pivotArea>
    </format>
    <format dxfId="209">
      <pivotArea dataOnly="0" labelOnly="1" grandCol="1" outline="0" fieldPosition="0"/>
    </format>
    <format dxfId="208">
      <pivotArea dataOnly="0" labelOnly="1" fieldPosition="0">
        <references count="2">
          <reference field="0" count="1" selected="0">
            <x v="0"/>
          </reference>
          <reference field="3" count="0"/>
        </references>
      </pivotArea>
    </format>
    <format dxfId="207">
      <pivotArea dataOnly="0" labelOnly="1" fieldPosition="0">
        <references count="2">
          <reference field="0" count="1" selected="0">
            <x v="1"/>
          </reference>
          <reference field="3" count="0"/>
        </references>
      </pivotArea>
    </format>
    <format dxfId="206">
      <pivotArea dataOnly="0" labelOnly="1" fieldPosition="0">
        <references count="2">
          <reference field="0" count="1" selected="0">
            <x v="2"/>
          </reference>
          <reference field="3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1954C3-E7B6-0D44-A162-5A90B73D0F4A}" name="PivotTable41" cacheId="15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D2:BQ20" firstHeaderRow="1" firstDataRow="3" firstDataCol="1"/>
  <pivotFields count="9">
    <pivotField showAll="0">
      <items count="5">
        <item x="0"/>
        <item x="1"/>
        <item x="2"/>
        <item h="1" x="3"/>
        <item t="default"/>
      </items>
    </pivotField>
    <pivotField axis="axisCol" showAll="0">
      <items count="5">
        <item x="1"/>
        <item x="0"/>
        <item x="2"/>
        <item x="3"/>
        <item t="default"/>
      </items>
    </pivotField>
    <pivotField axis="axisRow" dataField="1" showAll="0">
      <items count="17">
        <item x="3"/>
        <item x="2"/>
        <item x="5"/>
        <item x="13"/>
        <item x="0"/>
        <item x="7"/>
        <item x="10"/>
        <item x="14"/>
        <item x="6"/>
        <item x="12"/>
        <item x="4"/>
        <item x="1"/>
        <item x="9"/>
        <item x="11"/>
        <item x="8"/>
        <item x="15"/>
        <item t="default"/>
      </items>
    </pivotField>
    <pivotField showAll="0"/>
    <pivotField axis="axisCol" showAll="0">
      <items count="6">
        <item h="1" x="3"/>
        <item x="2"/>
        <item x="1"/>
        <item x="0"/>
        <item h="1" x="4"/>
        <item t="default"/>
      </items>
    </pivotField>
    <pivotField showAll="0"/>
    <pivotField showAll="0"/>
    <pivotField showAll="0"/>
    <pivotField showAll="0">
      <items count="9">
        <item x="0"/>
        <item x="2"/>
        <item x="3"/>
        <item x="6"/>
        <item x="5"/>
        <item x="4"/>
        <item x="1"/>
        <item x="7"/>
        <item t="default"/>
      </items>
    </pivotField>
  </pivotFields>
  <rowFields count="1">
    <field x="2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2">
    <field x="4"/>
    <field x="1"/>
  </colFields>
  <colItems count="13">
    <i>
      <x v="1"/>
      <x/>
    </i>
    <i r="1">
      <x v="1"/>
    </i>
    <i r="1">
      <x v="2"/>
    </i>
    <i t="default">
      <x v="1"/>
    </i>
    <i>
      <x v="2"/>
      <x/>
    </i>
    <i r="1">
      <x v="1"/>
    </i>
    <i r="1">
      <x v="2"/>
    </i>
    <i t="default">
      <x v="2"/>
    </i>
    <i>
      <x v="3"/>
      <x/>
    </i>
    <i r="1">
      <x v="1"/>
    </i>
    <i r="1">
      <x v="2"/>
    </i>
    <i t="default">
      <x v="3"/>
    </i>
    <i t="grand">
      <x/>
    </i>
  </colItems>
  <dataFields count="1">
    <dataField name="Count of epidermidis" fld="2" subtotal="count" baseField="0" baseItem="0"/>
  </dataFields>
  <formats count="21">
    <format dxfId="236">
      <pivotArea outline="0" collapsedLevelsAreSubtotals="1" fieldPosition="0"/>
    </format>
    <format dxfId="235">
      <pivotArea field="0" type="button" dataOnly="0" labelOnly="1" outline="0"/>
    </format>
    <format dxfId="234">
      <pivotArea dataOnly="0" labelOnly="1" fieldPosition="0">
        <references count="1">
          <reference field="4" count="0" defaultSubtotal="1"/>
        </references>
      </pivotArea>
    </format>
    <format dxfId="233">
      <pivotArea dataOnly="0" labelOnly="1" grandCol="1" outline="0" fieldPosition="0"/>
    </format>
    <format dxfId="232">
      <pivotArea outline="0" collapsedLevelsAreSubtotals="1" fieldPosition="0"/>
    </format>
    <format dxfId="231">
      <pivotArea field="4" type="button" dataOnly="0" labelOnly="1" outline="0" axis="axisCol" fieldPosition="0"/>
    </format>
    <format dxfId="230">
      <pivotArea field="0" type="button" dataOnly="0" labelOnly="1" outline="0"/>
    </format>
    <format dxfId="229">
      <pivotArea type="topRight" dataOnly="0" labelOnly="1" outline="0" fieldPosition="0"/>
    </format>
    <format dxfId="228">
      <pivotArea dataOnly="0" labelOnly="1" fieldPosition="0">
        <references count="1">
          <reference field="4" count="0"/>
        </references>
      </pivotArea>
    </format>
    <format dxfId="227">
      <pivotArea dataOnly="0" labelOnly="1" fieldPosition="0">
        <references count="1">
          <reference field="4" count="0" defaultSubtotal="1"/>
        </references>
      </pivotArea>
    </format>
    <format dxfId="226">
      <pivotArea dataOnly="0" labelOnly="1" grandCol="1" outline="0" fieldPosition="0"/>
    </format>
    <format dxfId="225">
      <pivotArea outline="0" collapsedLevelsAreSubtotals="1" fieldPosition="0">
        <references count="1">
          <reference field="4" count="2" selected="0" defaultSubtotal="1">
            <x v="1"/>
            <x v="2"/>
          </reference>
        </references>
      </pivotArea>
    </format>
    <format dxfId="224">
      <pivotArea outline="0" collapsedLevelsAreSubtotals="1" fieldPosition="0">
        <references count="2">
          <reference field="1" count="3" selected="0">
            <x v="0"/>
            <x v="1"/>
            <x v="2"/>
          </reference>
          <reference field="4" count="1" selected="0">
            <x v="3"/>
          </reference>
        </references>
      </pivotArea>
    </format>
    <format dxfId="223">
      <pivotArea field="4" type="button" dataOnly="0" labelOnly="1" outline="0" axis="axisCol" fieldPosition="0"/>
    </format>
    <format dxfId="222">
      <pivotArea field="1" type="button" dataOnly="0" labelOnly="1" outline="0" axis="axisCol" fieldPosition="1"/>
    </format>
    <format dxfId="221">
      <pivotArea type="topRight" dataOnly="0" labelOnly="1" outline="0" fieldPosition="0"/>
    </format>
    <format dxfId="220">
      <pivotArea dataOnly="0" labelOnly="1" fieldPosition="0">
        <references count="1">
          <reference field="4" count="0"/>
        </references>
      </pivotArea>
    </format>
    <format dxfId="219">
      <pivotArea dataOnly="0" labelOnly="1" fieldPosition="0">
        <references count="1">
          <reference field="4" count="2" defaultSubtotal="1">
            <x v="1"/>
            <x v="2"/>
          </reference>
        </references>
      </pivotArea>
    </format>
    <format dxfId="218">
      <pivotArea dataOnly="0" labelOnly="1" fieldPosition="0">
        <references count="2">
          <reference field="1" count="3">
            <x v="0"/>
            <x v="1"/>
            <x v="2"/>
          </reference>
          <reference field="4" count="1" selected="0">
            <x v="1"/>
          </reference>
        </references>
      </pivotArea>
    </format>
    <format dxfId="217">
      <pivotArea dataOnly="0" labelOnly="1" fieldPosition="0">
        <references count="2">
          <reference field="1" count="3">
            <x v="0"/>
            <x v="1"/>
            <x v="2"/>
          </reference>
          <reference field="4" count="1" selected="0">
            <x v="2"/>
          </reference>
        </references>
      </pivotArea>
    </format>
    <format dxfId="216">
      <pivotArea dataOnly="0" labelOnly="1" fieldPosition="0">
        <references count="2">
          <reference field="1" count="3">
            <x v="0"/>
            <x v="1"/>
            <x v="2"/>
          </reference>
          <reference field="4" count="1" selected="0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5F734B-146D-0A49-80F0-90D09E72EE75}" name="PivotTable56" cacheId="15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T22:CA27" firstHeaderRow="1" firstDataRow="2" firstDataCol="1"/>
  <pivotFields count="17">
    <pivotField showAll="0">
      <items count="5">
        <item x="1"/>
        <item x="0"/>
        <item x="2"/>
        <item x="3"/>
        <item t="default"/>
      </items>
    </pivotField>
    <pivotField showAll="0"/>
    <pivotField showAll="0"/>
    <pivotField axis="axisRow" showAll="0">
      <items count="6">
        <item h="1" x="3"/>
        <item x="2"/>
        <item x="1"/>
        <item x="0"/>
        <item h="1" x="4"/>
        <item t="default"/>
      </items>
    </pivotField>
    <pivotField showAll="0"/>
    <pivotField showAll="0"/>
    <pivotField showAll="0"/>
    <pivotField showAll="0">
      <items count="9">
        <item x="0"/>
        <item x="2"/>
        <item x="3"/>
        <item x="6"/>
        <item x="5"/>
        <item x="4"/>
        <item x="1"/>
        <item x="7"/>
        <item t="default"/>
      </items>
    </pivotField>
    <pivotField showAll="0">
      <items count="7">
        <item x="1"/>
        <item x="2"/>
        <item x="4"/>
        <item x="3"/>
        <item x="0"/>
        <item x="5"/>
        <item t="default"/>
      </items>
    </pivotField>
    <pivotField showAll="0">
      <items count="4">
        <item x="1"/>
        <item x="0"/>
        <item x="2"/>
        <item t="default"/>
      </items>
    </pivotField>
    <pivotField axis="axisCol" dataField="1" showAll="0">
      <items count="8">
        <item x="2"/>
        <item x="1"/>
        <item x="5"/>
        <item x="4"/>
        <item x="3"/>
        <item x="0"/>
        <item x="6"/>
        <item t="default"/>
      </items>
    </pivotField>
    <pivotField showAll="0">
      <items count="4">
        <item x="1"/>
        <item x="0"/>
        <item x="2"/>
        <item t="default"/>
      </items>
    </pivotField>
    <pivotField showAll="0">
      <items count="10">
        <item x="0"/>
        <item x="2"/>
        <item x="4"/>
        <item x="6"/>
        <item x="5"/>
        <item x="7"/>
        <item x="1"/>
        <item x="3"/>
        <item x="8"/>
        <item t="default"/>
      </items>
    </pivotField>
    <pivotField showAll="0">
      <items count="4">
        <item x="1"/>
        <item x="0"/>
        <item x="2"/>
        <item t="default"/>
      </items>
    </pivotField>
    <pivotField showAll="0">
      <items count="7">
        <item x="1"/>
        <item x="3"/>
        <item x="4"/>
        <item x="0"/>
        <item x="2"/>
        <item x="5"/>
        <item t="default"/>
      </items>
    </pivotField>
    <pivotField showAll="0">
      <items count="7">
        <item x="2"/>
        <item x="4"/>
        <item x="3"/>
        <item x="1"/>
        <item x="0"/>
        <item x="5"/>
        <item t="default"/>
      </items>
    </pivotField>
    <pivotField showAll="0">
      <items count="7">
        <item x="0"/>
        <item x="3"/>
        <item x="4"/>
        <item x="1"/>
        <item x="2"/>
        <item x="5"/>
        <item t="default"/>
      </items>
    </pivotField>
  </pivotFields>
  <rowFields count="1">
    <field x="3"/>
  </rowFields>
  <rowItems count="4">
    <i>
      <x v="1"/>
    </i>
    <i>
      <x v="2"/>
    </i>
    <i>
      <x v="3"/>
    </i>
    <i t="grand">
      <x/>
    </i>
  </rowItems>
  <colFields count="1">
    <field x="10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&lt;=0.2500" fld="10" subtotal="count" baseField="0" baseItem="0"/>
  </dataFields>
  <formats count="6">
    <format dxfId="242">
      <pivotArea outline="0" collapsedLevelsAreSubtotals="1" fieldPosition="0"/>
    </format>
    <format dxfId="241">
      <pivotArea field="0" type="button" dataOnly="0" labelOnly="1" outline="0"/>
    </format>
    <format dxfId="240">
      <pivotArea field="3" type="button" dataOnly="0" labelOnly="1" outline="0" axis="axisRow" fieldPosition="0"/>
    </format>
    <format dxfId="239">
      <pivotArea type="topRight" dataOnly="0" labelOnly="1" outline="0" fieldPosition="0"/>
    </format>
    <format dxfId="238">
      <pivotArea dataOnly="0" labelOnly="1" grandCol="1" outline="0" fieldPosition="0"/>
    </format>
    <format dxfId="237">
      <pivotArea dataOnly="0" outline="0" fieldPosition="0">
        <references count="1">
          <reference field="10" count="6">
            <x v="0"/>
            <x v="1"/>
            <x v="2"/>
            <x v="3"/>
            <x v="4"/>
            <x v="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12A75D3-3DDD-9F42-9A2B-CB0707A06CE8}" name="PivotTable43" cacheId="15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D24:BQ34" firstHeaderRow="1" firstDataRow="3" firstDataCol="1"/>
  <pivotFields count="17">
    <pivotField axis="axisCol" showAll="0">
      <items count="5">
        <item x="1"/>
        <item x="0"/>
        <item x="2"/>
        <item x="3"/>
        <item t="default"/>
      </items>
    </pivotField>
    <pivotField showAll="0"/>
    <pivotField showAll="0"/>
    <pivotField axis="axisCol" showAll="0">
      <items count="6">
        <item h="1" x="3"/>
        <item x="2"/>
        <item x="1"/>
        <item x="0"/>
        <item h="1" x="4"/>
        <item t="default"/>
      </items>
    </pivotField>
    <pivotField showAll="0"/>
    <pivotField showAll="0"/>
    <pivotField showAll="0"/>
    <pivotField axis="axisRow" dataField="1" showAll="0">
      <items count="9">
        <item x="0"/>
        <item x="2"/>
        <item x="3"/>
        <item x="6"/>
        <item x="5"/>
        <item x="4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7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2">
    <field x="0"/>
    <field x="3"/>
  </colFields>
  <colItems count="13">
    <i>
      <x/>
      <x v="1"/>
    </i>
    <i r="1">
      <x v="2"/>
    </i>
    <i r="1">
      <x v="3"/>
    </i>
    <i t="default">
      <x/>
    </i>
    <i>
      <x v="1"/>
      <x v="1"/>
    </i>
    <i r="1">
      <x v="2"/>
    </i>
    <i r="1">
      <x v="3"/>
    </i>
    <i t="default">
      <x v="1"/>
    </i>
    <i>
      <x v="2"/>
      <x v="1"/>
    </i>
    <i r="1">
      <x v="2"/>
    </i>
    <i r="1">
      <x v="3"/>
    </i>
    <i t="default">
      <x v="2"/>
    </i>
    <i t="grand">
      <x/>
    </i>
  </colItems>
  <dataFields count="1">
    <dataField name="Count of &lt;=0.1200" fld="7" subtotal="count" baseField="0" baseItem="0"/>
  </dataFields>
  <formats count="10">
    <format dxfId="252">
      <pivotArea outline="0" collapsedLevelsAreSubtotals="1" fieldPosition="0"/>
    </format>
    <format dxfId="251">
      <pivotArea field="0" type="button" dataOnly="0" labelOnly="1" outline="0" axis="axisCol" fieldPosition="0"/>
    </format>
    <format dxfId="250">
      <pivotArea field="3" type="button" dataOnly="0" labelOnly="1" outline="0" axis="axisCol" fieldPosition="1"/>
    </format>
    <format dxfId="249">
      <pivotArea type="topRight" dataOnly="0" labelOnly="1" outline="0" fieldPosition="0"/>
    </format>
    <format dxfId="248">
      <pivotArea dataOnly="0" labelOnly="1" fieldPosition="0">
        <references count="1">
          <reference field="0" count="3">
            <x v="0"/>
            <x v="1"/>
            <x v="2"/>
          </reference>
        </references>
      </pivotArea>
    </format>
    <format dxfId="247">
      <pivotArea dataOnly="0" labelOnly="1" fieldPosition="0">
        <references count="1">
          <reference field="0" count="3" defaultSubtotal="1">
            <x v="0"/>
            <x v="1"/>
            <x v="2"/>
          </reference>
        </references>
      </pivotArea>
    </format>
    <format dxfId="246">
      <pivotArea dataOnly="0" labelOnly="1" grandCol="1" outline="0" fieldPosition="0"/>
    </format>
    <format dxfId="245">
      <pivotArea dataOnly="0" labelOnly="1" fieldPosition="0">
        <references count="2">
          <reference field="0" count="1" selected="0">
            <x v="0"/>
          </reference>
          <reference field="3" count="0"/>
        </references>
      </pivotArea>
    </format>
    <format dxfId="244">
      <pivotArea dataOnly="0" labelOnly="1" fieldPosition="0">
        <references count="2">
          <reference field="0" count="1" selected="0">
            <x v="1"/>
          </reference>
          <reference field="3" count="0"/>
        </references>
      </pivotArea>
    </format>
    <format dxfId="243">
      <pivotArea dataOnly="0" labelOnly="1" fieldPosition="0">
        <references count="2">
          <reference field="0" count="1" selected="0">
            <x v="2"/>
          </reference>
          <reference field="3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97EDD89-7F5D-C64E-9100-2665B7A47D1C}" name="PivotTable37" cacheId="12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I3:K10" firstHeaderRow="1" firstDataRow="2" firstDataCol="1"/>
  <pivotFields count="6">
    <pivotField axis="axisCol" showAll="0">
      <items count="106">
        <item x="0"/>
        <item x="3"/>
        <item x="5"/>
        <item x="7"/>
        <item x="9"/>
        <item x="11"/>
        <item x="13"/>
        <item x="15"/>
        <item x="17"/>
        <item x="21"/>
        <item x="23"/>
        <item x="25"/>
        <item x="27"/>
        <item x="29"/>
        <item x="31"/>
        <item x="33"/>
        <item x="35"/>
        <item x="37"/>
        <item x="39"/>
        <item x="41"/>
        <item x="43"/>
        <item x="45"/>
        <item x="47"/>
        <item x="49"/>
        <item x="51"/>
        <item x="53"/>
        <item x="55"/>
        <item x="57"/>
        <item x="59"/>
        <item x="61"/>
        <item x="63"/>
        <item x="65"/>
        <item x="67"/>
        <item x="69"/>
        <item x="71"/>
        <item x="73"/>
        <item x="75"/>
        <item x="77"/>
        <item x="79"/>
        <item x="81"/>
        <item x="83"/>
        <item x="85"/>
        <item x="87"/>
        <item x="89"/>
        <item x="91"/>
        <item x="93"/>
        <item x="95"/>
        <item x="97"/>
        <item x="99"/>
        <item x="101"/>
        <item x="103"/>
        <item x="1"/>
        <item x="4"/>
        <item x="6"/>
        <item x="8"/>
        <item x="10"/>
        <item x="12"/>
        <item x="14"/>
        <item x="16"/>
        <item x="18"/>
        <item x="22"/>
        <item x="24"/>
        <item x="26"/>
        <item x="28"/>
        <item x="30"/>
        <item x="32"/>
        <item x="34"/>
        <item x="36"/>
        <item x="38"/>
        <item x="40"/>
        <item x="42"/>
        <item x="44"/>
        <item x="46"/>
        <item x="48"/>
        <item x="50"/>
        <item x="52"/>
        <item x="54"/>
        <item x="56"/>
        <item x="58"/>
        <item x="60"/>
        <item x="62"/>
        <item x="64"/>
        <item x="66"/>
        <item x="68"/>
        <item x="70"/>
        <item x="72"/>
        <item x="74"/>
        <item x="76"/>
        <item x="78"/>
        <item x="80"/>
        <item x="82"/>
        <item x="84"/>
        <item x="86"/>
        <item x="88"/>
        <item x="90"/>
        <item x="92"/>
        <item x="94"/>
        <item x="96"/>
        <item x="98"/>
        <item x="100"/>
        <item x="102"/>
        <item x="104"/>
        <item x="20"/>
        <item x="19"/>
        <item x="2"/>
        <item t="default"/>
      </items>
    </pivotField>
    <pivotField axis="axisRow" dataField="1" showAll="0">
      <items count="112">
        <item x="8"/>
        <item x="5"/>
        <item x="11"/>
        <item x="2"/>
        <item x="25"/>
        <item h="1" x="1"/>
        <item h="1" x="4"/>
        <item h="1" x="7"/>
        <item h="1" x="10"/>
        <item h="1" x="13"/>
        <item h="1" x="15"/>
        <item h="1" x="17"/>
        <item h="1" x="19"/>
        <item h="1" x="22"/>
        <item h="1" x="24"/>
        <item h="1" x="27"/>
        <item h="1" x="29"/>
        <item h="1" x="31"/>
        <item h="1" x="33"/>
        <item h="1" x="35"/>
        <item h="1" x="37"/>
        <item h="1" x="39"/>
        <item h="1" x="41"/>
        <item h="1" x="43"/>
        <item h="1" x="45"/>
        <item h="1" x="47"/>
        <item h="1" x="49"/>
        <item h="1" x="51"/>
        <item h="1" x="53"/>
        <item h="1" x="55"/>
        <item h="1" x="57"/>
        <item h="1" x="59"/>
        <item h="1" x="61"/>
        <item h="1" x="63"/>
        <item h="1" x="65"/>
        <item h="1" x="67"/>
        <item h="1" x="69"/>
        <item h="1" x="71"/>
        <item h="1" x="73"/>
        <item h="1" x="75"/>
        <item h="1" x="77"/>
        <item h="1" x="79"/>
        <item h="1" x="81"/>
        <item h="1" x="83"/>
        <item h="1" x="85"/>
        <item h="1" x="87"/>
        <item h="1" x="89"/>
        <item h="1" x="91"/>
        <item h="1" x="93"/>
        <item h="1" x="95"/>
        <item h="1" x="97"/>
        <item h="1" x="99"/>
        <item h="1" x="101"/>
        <item h="1" x="103"/>
        <item h="1" x="105"/>
        <item h="1" x="107"/>
        <item h="1" x="109"/>
        <item h="1" x="0"/>
        <item h="1" x="3"/>
        <item h="1" x="6"/>
        <item h="1" x="9"/>
        <item h="1" x="12"/>
        <item h="1" x="14"/>
        <item h="1" x="16"/>
        <item h="1" x="18"/>
        <item h="1" x="21"/>
        <item h="1" x="23"/>
        <item h="1" x="26"/>
        <item h="1" x="28"/>
        <item h="1" x="30"/>
        <item h="1" x="32"/>
        <item h="1" x="34"/>
        <item h="1" x="36"/>
        <item h="1" x="38"/>
        <item h="1" x="40"/>
        <item h="1" x="42"/>
        <item h="1" x="44"/>
        <item h="1" x="46"/>
        <item h="1" x="48"/>
        <item h="1" x="50"/>
        <item h="1" x="52"/>
        <item h="1" x="54"/>
        <item h="1" x="56"/>
        <item h="1" x="58"/>
        <item h="1" x="60"/>
        <item h="1" x="62"/>
        <item h="1" x="64"/>
        <item h="1" x="66"/>
        <item h="1" x="68"/>
        <item h="1" x="70"/>
        <item h="1" x="72"/>
        <item h="1" x="74"/>
        <item h="1" x="76"/>
        <item h="1" x="78"/>
        <item h="1" x="80"/>
        <item h="1" x="82"/>
        <item h="1" x="84"/>
        <item h="1" x="86"/>
        <item h="1" x="88"/>
        <item h="1" x="90"/>
        <item h="1" x="92"/>
        <item h="1" x="94"/>
        <item h="1" x="96"/>
        <item h="1" x="98"/>
        <item h="1" x="100"/>
        <item h="1" x="102"/>
        <item h="1" x="104"/>
        <item h="1" x="106"/>
        <item h="1" x="108"/>
        <item h="1" x="20"/>
        <item h="1" x="110"/>
        <item t="default"/>
      </items>
    </pivotField>
    <pivotField showAll="0">
      <items count="10">
        <item x="4"/>
        <item x="1"/>
        <item x="3"/>
        <item x="2"/>
        <item x="5"/>
        <item x="0"/>
        <item x="7"/>
        <item x="6"/>
        <item h="1" x="8"/>
        <item t="default"/>
      </items>
    </pivotField>
    <pivotField showAll="0"/>
    <pivotField showAll="0"/>
    <pivotField showAll="0">
      <items count="10">
        <item x="8"/>
        <item x="5"/>
        <item x="6"/>
        <item x="1"/>
        <item x="4"/>
        <item x="2"/>
        <item x="3"/>
        <item x="7"/>
        <item h="1" x="0"/>
        <item t="default"/>
      </items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0"/>
  </colFields>
  <colItems count="2">
    <i>
      <x v="104"/>
    </i>
    <i t="grand">
      <x/>
    </i>
  </colItems>
  <dataFields count="1">
    <dataField name="Count of NGS ID 2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058144-1EC0-0648-ABBF-E34EF3E7FD0F}" name="PivotTable51" cacheId="13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R22:AA29" firstHeaderRow="1" firstDataRow="2" firstDataCol="1"/>
  <pivotFields count="6">
    <pivotField axis="axisRow" showAll="0">
      <items count="112">
        <item h="1" x="8"/>
        <item h="1" x="5"/>
        <item h="1" x="11"/>
        <item x="2"/>
        <item h="1" x="25"/>
        <item h="1" x="1"/>
        <item h="1" x="4"/>
        <item h="1" x="7"/>
        <item h="1" x="10"/>
        <item h="1" x="13"/>
        <item h="1" x="15"/>
        <item h="1" x="17"/>
        <item h="1" x="19"/>
        <item h="1" x="22"/>
        <item h="1" x="24"/>
        <item h="1" x="27"/>
        <item h="1" x="29"/>
        <item h="1" x="31"/>
        <item h="1" x="33"/>
        <item h="1" x="35"/>
        <item h="1" x="37"/>
        <item h="1" x="39"/>
        <item h="1" x="41"/>
        <item h="1" x="43"/>
        <item h="1" x="45"/>
        <item h="1" x="47"/>
        <item h="1" x="49"/>
        <item h="1" x="51"/>
        <item h="1" x="53"/>
        <item h="1" x="55"/>
        <item h="1" x="57"/>
        <item h="1" x="59"/>
        <item h="1" x="61"/>
        <item h="1" x="63"/>
        <item h="1" x="65"/>
        <item h="1" x="67"/>
        <item h="1" x="69"/>
        <item h="1" x="71"/>
        <item h="1" x="73"/>
        <item h="1" x="75"/>
        <item h="1" x="77"/>
        <item h="1" x="79"/>
        <item h="1" x="81"/>
        <item h="1" x="83"/>
        <item h="1" x="85"/>
        <item h="1" x="87"/>
        <item h="1" x="89"/>
        <item h="1" x="91"/>
        <item h="1" x="93"/>
        <item h="1" x="95"/>
        <item h="1" x="97"/>
        <item h="1" x="99"/>
        <item h="1" x="101"/>
        <item h="1" x="103"/>
        <item h="1" x="105"/>
        <item h="1" x="107"/>
        <item h="1" x="109"/>
        <item h="1" x="0"/>
        <item h="1" x="3"/>
        <item h="1" x="6"/>
        <item h="1" x="9"/>
        <item h="1" x="12"/>
        <item h="1" x="14"/>
        <item h="1" x="16"/>
        <item h="1" x="18"/>
        <item h="1" x="21"/>
        <item h="1" x="23"/>
        <item h="1" x="26"/>
        <item h="1" x="28"/>
        <item h="1" x="30"/>
        <item h="1" x="32"/>
        <item h="1" x="34"/>
        <item h="1" x="36"/>
        <item h="1" x="38"/>
        <item h="1" x="40"/>
        <item h="1" x="42"/>
        <item h="1" x="44"/>
        <item h="1" x="46"/>
        <item h="1" x="48"/>
        <item h="1" x="50"/>
        <item h="1" x="52"/>
        <item h="1" x="54"/>
        <item h="1" x="56"/>
        <item h="1" x="58"/>
        <item h="1" x="60"/>
        <item h="1" x="62"/>
        <item h="1" x="64"/>
        <item h="1" x="66"/>
        <item h="1" x="68"/>
        <item h="1" x="70"/>
        <item h="1" x="72"/>
        <item h="1" x="74"/>
        <item h="1" x="76"/>
        <item h="1" x="78"/>
        <item h="1" x="80"/>
        <item h="1" x="82"/>
        <item h="1" x="84"/>
        <item h="1" x="86"/>
        <item h="1" x="88"/>
        <item h="1" x="90"/>
        <item h="1" x="92"/>
        <item h="1" x="94"/>
        <item h="1" x="96"/>
        <item h="1" x="98"/>
        <item h="1" x="100"/>
        <item h="1" x="102"/>
        <item h="1" x="104"/>
        <item h="1" x="106"/>
        <item h="1" x="108"/>
        <item h="1" x="20"/>
        <item h="1" x="110"/>
        <item t="default"/>
      </items>
    </pivotField>
    <pivotField showAll="0"/>
    <pivotField showAll="0"/>
    <pivotField axis="axisRow" showAll="0">
      <items count="7">
        <item x="0"/>
        <item x="1"/>
        <item x="5"/>
        <item x="3"/>
        <item x="4"/>
        <item x="2"/>
        <item t="default"/>
      </items>
    </pivotField>
    <pivotField showAll="0"/>
    <pivotField axis="axisCol" dataField="1" showAll="0">
      <items count="10">
        <item x="8"/>
        <item x="5"/>
        <item x="6"/>
        <item x="1"/>
        <item x="4"/>
        <item x="2"/>
        <item x="3"/>
        <item x="7"/>
        <item x="0"/>
        <item t="default"/>
      </items>
    </pivotField>
  </pivotFields>
  <rowFields count="2">
    <field x="0"/>
    <field x="3"/>
  </rowFields>
  <rowItems count="6">
    <i>
      <x v="3"/>
    </i>
    <i r="1">
      <x v="1"/>
    </i>
    <i r="1">
      <x v="2"/>
    </i>
    <i r="1">
      <x v="3"/>
    </i>
    <i r="1">
      <x v="4"/>
    </i>
    <i t="grand">
      <x/>
    </i>
  </rowItems>
  <colFields count="1">
    <field x="5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Count of MIC deviation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918363-E209-654C-9139-3D60BFD04625}" name="PivotTable43" cacheId="12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T9:AD13" firstHeaderRow="1" firstDataRow="2" firstDataCol="1"/>
  <pivotFields count="3">
    <pivotField axis="axisRow" showAll="0">
      <items count="4">
        <item x="0"/>
        <item x="1"/>
        <item h="1" x="2"/>
        <item t="default"/>
      </items>
    </pivotField>
    <pivotField showAll="0"/>
    <pivotField axis="axisCol" dataField="1" showAll="0">
      <items count="10">
        <item x="8"/>
        <item x="5"/>
        <item x="6"/>
        <item x="1"/>
        <item x="4"/>
        <item x="2"/>
        <item x="3"/>
        <item x="7"/>
        <item x="0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Fields count="1">
    <field x="2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dataFields count="1">
    <dataField name="Count of MIC deviation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69366F-1867-3F44-9C9C-F02C0B938253}" name="PivotTable42" cacheId="12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T2:AA4" firstHeaderRow="1" firstDataRow="2" firstDataCol="1"/>
  <pivotFields count="2">
    <pivotField dataField="1" showAll="0">
      <items count="4">
        <item x="0"/>
        <item x="1"/>
        <item x="2"/>
        <item t="default"/>
      </items>
    </pivotField>
    <pivotField axis="axisCol" showAll="0">
      <items count="9">
        <item x="5"/>
        <item x="3"/>
        <item x="4"/>
        <item x="7"/>
        <item x="6"/>
        <item x="0"/>
        <item h="1" x="2"/>
        <item h="1" x="1"/>
        <item t="default"/>
      </items>
    </pivotField>
  </pivotFields>
  <rowItems count="1">
    <i/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BlaZ_Bla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268FB7-EED3-5740-9EDE-11AAB2843A1E}" name="PivotTable1" cacheId="14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J37:K41" firstHeaderRow="1" firstDataRow="1" firstDataCol="1"/>
  <pivotFields count="1">
    <pivotField axis="axisRow" dataField="1" showAll="0">
      <items count="5">
        <item x="3"/>
        <item x="2"/>
        <item x="0"/>
        <item h="1" x="1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Treatment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9067E8-3CA2-2F4E-B58F-3611012AD813}" name="PivotTable5" cacheId="13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77:G94" firstHeaderRow="1" firstDataRow="2" firstDataCol="1"/>
  <pivotFields count="10">
    <pivotField axis="axisRow" showAll="0">
      <items count="5">
        <item x="2"/>
        <item x="0"/>
        <item x="1"/>
        <item h="1" x="3"/>
        <item t="default"/>
      </items>
    </pivotField>
    <pivotField showAll="0"/>
    <pivotField axis="axisRow" showAll="0">
      <items count="6">
        <item x="1"/>
        <item x="2"/>
        <item x="4"/>
        <item x="0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axis="axisCol" dataField="1" showAll="0">
      <items count="7">
        <item x="1"/>
        <item x="3"/>
        <item x="2"/>
        <item x="0"/>
        <item x="4"/>
        <item x="5"/>
        <item t="default"/>
      </items>
    </pivotField>
  </pivotFields>
  <rowFields count="2">
    <field x="0"/>
    <field x="2"/>
  </rowFields>
  <rowItems count="16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3"/>
    </i>
    <i r="1">
      <x v="4"/>
    </i>
    <i t="grand">
      <x/>
    </i>
  </rowItems>
  <colFields count="1">
    <field x="9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[Ery]" fld="9" subtotal="count" baseField="0" baseItem="0"/>
  </dataFields>
  <formats count="5">
    <format dxfId="4">
      <pivotArea outline="0" collapsedLevelsAreSubtotals="1" fieldPosition="0"/>
    </format>
    <format dxfId="3">
      <pivotArea field="9" type="button" dataOnly="0" labelOnly="1" outline="0" axis="axisCol" fieldPosition="0"/>
    </format>
    <format dxfId="2">
      <pivotArea type="topRight" dataOnly="0" labelOnly="1" outline="0" fieldPosition="0"/>
    </format>
    <format dxfId="1">
      <pivotArea dataOnly="0" labelOnly="1" fieldPosition="0">
        <references count="1">
          <reference field="9" count="5">
            <x v="0"/>
            <x v="1"/>
            <x v="2"/>
            <x v="3"/>
            <x v="4"/>
          </reference>
        </references>
      </pivotArea>
    </format>
    <format dxfId="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306EF0-9801-0242-B50C-DE91B599A33A}" name="PivotTable6" cacheId="13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96:D113" firstHeaderRow="1" firstDataRow="2" firstDataCol="1"/>
  <pivotFields count="11">
    <pivotField axis="axisRow" showAll="0">
      <items count="5">
        <item x="2"/>
        <item x="0"/>
        <item x="1"/>
        <item h="1" x="3"/>
        <item t="default"/>
      </items>
    </pivotField>
    <pivotField showAll="0"/>
    <pivotField axis="axisRow" showAll="0">
      <items count="6">
        <item x="1"/>
        <item x="2"/>
        <item x="4"/>
        <item x="0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4">
        <item x="1"/>
        <item x="0"/>
        <item x="2"/>
        <item t="default"/>
      </items>
    </pivotField>
  </pivotFields>
  <rowFields count="2">
    <field x="0"/>
    <field x="2"/>
  </rowFields>
  <rowItems count="16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3"/>
    </i>
    <i r="1">
      <x v="4"/>
    </i>
    <i t="grand">
      <x/>
    </i>
  </rowItems>
  <colFields count="1">
    <field x="10"/>
  </colFields>
  <colItems count="3">
    <i>
      <x/>
    </i>
    <i>
      <x v="1"/>
    </i>
    <i t="grand">
      <x/>
    </i>
  </colItems>
  <dataFields count="1">
    <dataField name="Count of [Oxy]" fld="10" subtotal="count" baseField="0" baseItem="0"/>
  </dataFields>
  <formats count="5">
    <format dxfId="9">
      <pivotArea outline="0" collapsedLevelsAreSubtotals="1" fieldPosition="0"/>
    </format>
    <format dxfId="8">
      <pivotArea field="10" type="button" dataOnly="0" labelOnly="1" outline="0" axis="axisCol" fieldPosition="0"/>
    </format>
    <format dxfId="7">
      <pivotArea type="topRight" dataOnly="0" labelOnly="1" outline="0" fieldPosition="0"/>
    </format>
    <format dxfId="6">
      <pivotArea dataOnly="0" labelOnly="1" fieldPosition="0">
        <references count="1">
          <reference field="10" count="2">
            <x v="0"/>
            <x v="1"/>
          </reference>
        </references>
      </pivotArea>
    </format>
    <format dxfId="5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CF6472-85AD-B347-B9B7-AAECAEDCDC61}" name="PivotTable7" cacheId="14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15:C132" firstHeaderRow="1" firstDataRow="2" firstDataCol="1"/>
  <pivotFields count="12">
    <pivotField axis="axisRow" showAll="0">
      <items count="5">
        <item x="2"/>
        <item x="0"/>
        <item x="1"/>
        <item h="1" x="3"/>
        <item t="default"/>
      </items>
    </pivotField>
    <pivotField showAll="0"/>
    <pivotField axis="axisRow" showAll="0">
      <items count="6">
        <item x="1"/>
        <item x="2"/>
        <item x="4"/>
        <item x="0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3">
        <item x="0"/>
        <item x="1"/>
        <item t="default"/>
      </items>
    </pivotField>
  </pivotFields>
  <rowFields count="2">
    <field x="0"/>
    <field x="2"/>
  </rowFields>
  <rowItems count="16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3"/>
    </i>
    <i r="1">
      <x v="4"/>
    </i>
    <i t="grand">
      <x/>
    </i>
  </rowItems>
  <colFields count="1">
    <field x="11"/>
  </colFields>
  <colItems count="2">
    <i>
      <x/>
    </i>
    <i t="grand">
      <x/>
    </i>
  </colItems>
  <dataFields count="1">
    <dataField name="Count of [Pen/Novo]" fld="11" subtotal="count" baseField="0" baseItem="0"/>
  </dataFields>
  <formats count="5">
    <format dxfId="14">
      <pivotArea outline="0" collapsedLevelsAreSubtotals="1" fieldPosition="0"/>
    </format>
    <format dxfId="13">
      <pivotArea field="11" type="button" dataOnly="0" labelOnly="1" outline="0" axis="axisCol" fieldPosition="0"/>
    </format>
    <format dxfId="12">
      <pivotArea type="topRight" dataOnly="0" labelOnly="1" outline="0" fieldPosition="0"/>
    </format>
    <format dxfId="11">
      <pivotArea dataOnly="0" labelOnly="1" fieldPosition="0">
        <references count="1">
          <reference field="11" count="1">
            <x v="0"/>
          </reference>
        </references>
      </pivotArea>
    </format>
    <format dxfId="1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27B0A5-2F98-C944-9045-6DCD30ECF169}" name="PivotTable10" cacheId="14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75:G192" firstHeaderRow="1" firstDataRow="2" firstDataCol="1"/>
  <pivotFields count="13">
    <pivotField axis="axisRow" showAll="0">
      <items count="5">
        <item x="2"/>
        <item x="0"/>
        <item x="1"/>
        <item h="1" x="3"/>
        <item t="default"/>
      </items>
    </pivotField>
    <pivotField showAll="0"/>
    <pivotField axis="axisRow" showAll="0">
      <items count="6">
        <item x="1"/>
        <item x="2"/>
        <item x="4"/>
        <item x="0"/>
        <item x="3"/>
        <item t="default"/>
      </items>
    </pivotField>
    <pivotField showAll="0"/>
    <pivotField axis="axisCol" dataField="1" showAll="0">
      <items count="7">
        <item x="0"/>
        <item x="2"/>
        <item x="4"/>
        <item x="1"/>
        <item x="3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0"/>
    <field x="2"/>
  </rowFields>
  <rowItems count="16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3"/>
    </i>
    <i r="1">
      <x v="4"/>
    </i>
    <i t="grand">
      <x/>
    </i>
  </rowItems>
  <colFields count="1">
    <field x="4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[Tet]" fld="4" subtotal="count" baseField="0" baseItem="0"/>
  </dataFields>
  <formats count="5">
    <format dxfId="19">
      <pivotArea outline="0" collapsedLevelsAreSubtotals="1" fieldPosition="0"/>
    </format>
    <format dxfId="18">
      <pivotArea field="4" type="button" dataOnly="0" labelOnly="1" outline="0" axis="axisCol" fieldPosition="0"/>
    </format>
    <format dxfId="17">
      <pivotArea type="topRight" dataOnly="0" labelOnly="1" outline="0" fieldPosition="0"/>
    </format>
    <format dxfId="16">
      <pivotArea dataOnly="0" labelOnly="1" fieldPosition="0">
        <references count="1">
          <reference field="4" count="5">
            <x v="0"/>
            <x v="1"/>
            <x v="2"/>
            <x v="3"/>
            <x v="4"/>
          </reference>
        </references>
      </pivotArea>
    </format>
    <format dxfId="15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70060A-E56F-0849-8605-59D4C891CE06}" name="PivotTable9" cacheId="14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53:G170" firstHeaderRow="1" firstDataRow="2" firstDataCol="1"/>
  <pivotFields count="4">
    <pivotField axis="axisRow" showAll="0">
      <items count="5">
        <item x="2"/>
        <item x="0"/>
        <item x="1"/>
        <item h="1" x="3"/>
        <item t="default"/>
      </items>
    </pivotField>
    <pivotField showAll="0"/>
    <pivotField axis="axisRow" showAll="0">
      <items count="6">
        <item x="1"/>
        <item x="2"/>
        <item x="4"/>
        <item x="0"/>
        <item x="3"/>
        <item t="default"/>
      </items>
    </pivotField>
    <pivotField axis="axisCol" dataField="1" showAll="0">
      <items count="7">
        <item x="3"/>
        <item x="1"/>
        <item x="4"/>
        <item x="2"/>
        <item x="0"/>
        <item x="5"/>
        <item t="default"/>
      </items>
    </pivotField>
  </pivotFields>
  <rowFields count="2">
    <field x="0"/>
    <field x="2"/>
  </rowFields>
  <rowItems count="16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3"/>
    </i>
    <i r="1">
      <x v="4"/>
    </i>
    <i t="grand">
      <x/>
    </i>
  </rowItems>
  <colFields count="1">
    <field x="3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[Sulfa]" fld="3" subtotal="count" baseField="0" baseItem="0"/>
  </dataFields>
  <formats count="5">
    <format dxfId="24">
      <pivotArea outline="0" collapsedLevelsAreSubtotals="1" fieldPosition="0"/>
    </format>
    <format dxfId="23">
      <pivotArea field="3" type="button" dataOnly="0" labelOnly="1" outline="0" axis="axisCol" fieldPosition="0"/>
    </format>
    <format dxfId="22">
      <pivotArea type="topRight" dataOnly="0" labelOnly="1" outline="0" fieldPosition="0"/>
    </format>
    <format dxfId="21">
      <pivotArea dataOnly="0" labelOnly="1" fieldPosition="0">
        <references count="1">
          <reference field="3" count="5">
            <x v="0"/>
            <x v="1"/>
            <x v="2"/>
            <x v="3"/>
            <x v="4"/>
          </reference>
        </references>
      </pivotArea>
    </format>
    <format dxfId="2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CA6313-A136-7B49-8887-67D86A872931}" name="PivotTable3" cacheId="13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9:F56" firstHeaderRow="1" firstDataRow="2" firstDataCol="1"/>
  <pivotFields count="8">
    <pivotField axis="axisRow" showAll="0">
      <items count="5">
        <item x="2"/>
        <item x="0"/>
        <item x="1"/>
        <item h="1" x="3"/>
        <item t="default"/>
      </items>
    </pivotField>
    <pivotField showAll="0"/>
    <pivotField axis="axisRow" showAll="0">
      <items count="6">
        <item x="1"/>
        <item x="2"/>
        <item x="4"/>
        <item x="0"/>
        <item x="3"/>
        <item t="default"/>
      </items>
    </pivotField>
    <pivotField showAll="0"/>
    <pivotField showAll="0"/>
    <pivotField showAll="0"/>
    <pivotField showAll="0"/>
    <pivotField axis="axisCol" dataField="1" showAll="0">
      <items count="6">
        <item x="1"/>
        <item x="3"/>
        <item x="0"/>
        <item x="2"/>
        <item h="1" x="4"/>
        <item t="default"/>
      </items>
    </pivotField>
  </pivotFields>
  <rowFields count="2">
    <field x="0"/>
    <field x="2"/>
  </rowFields>
  <rowItems count="16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3"/>
    </i>
    <i r="1">
      <x v="4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Count of [Ceft]" fld="7" subtotal="count" baseField="0" baseItem="0"/>
  </dataFields>
  <formats count="5">
    <format dxfId="29">
      <pivotArea outline="0" collapsedLevelsAreSubtotals="1" fieldPosition="0"/>
    </format>
    <format dxfId="28">
      <pivotArea field="7" type="button" dataOnly="0" labelOnly="1" outline="0" axis="axisCol" fieldPosition="0"/>
    </format>
    <format dxfId="27">
      <pivotArea type="topRight" dataOnly="0" labelOnly="1" outline="0" fieldPosition="0"/>
    </format>
    <format dxfId="26">
      <pivotArea dataOnly="0" labelOnly="1" fieldPosition="0">
        <references count="1">
          <reference field="7" count="0"/>
        </references>
      </pivotArea>
    </format>
    <format dxfId="25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9F1051-5A13-644A-8976-110F825383A5}" name="PivotTable8" cacheId="14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34:F151" firstHeaderRow="1" firstDataRow="2" firstDataCol="1"/>
  <pivotFields count="13">
    <pivotField axis="axisRow" showAll="0">
      <items count="5">
        <item x="2"/>
        <item x="0"/>
        <item x="1"/>
        <item h="1" x="3"/>
        <item t="default"/>
      </items>
    </pivotField>
    <pivotField showAll="0"/>
    <pivotField axis="axisRow" showAll="0">
      <items count="6">
        <item x="1"/>
        <item x="2"/>
        <item x="4"/>
        <item x="0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2"/>
        <item x="3"/>
        <item x="0"/>
        <item x="1"/>
        <item x="4"/>
        <item t="default"/>
      </items>
    </pivotField>
  </pivotFields>
  <rowFields count="2">
    <field x="0"/>
    <field x="2"/>
  </rowFields>
  <rowItems count="16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3"/>
    </i>
    <i r="1">
      <x v="4"/>
    </i>
    <i t="grand">
      <x/>
    </i>
  </rowItems>
  <colFields count="1">
    <field x="12"/>
  </colFields>
  <colItems count="5">
    <i>
      <x/>
    </i>
    <i>
      <x v="1"/>
    </i>
    <i>
      <x v="2"/>
    </i>
    <i>
      <x v="3"/>
    </i>
    <i t="grand">
      <x/>
    </i>
  </colItems>
  <dataFields count="1">
    <dataField name="Count of [Pirl]" fld="12" subtotal="count" baseField="0" baseItem="0"/>
  </dataFields>
  <formats count="5">
    <format dxfId="34">
      <pivotArea outline="0" collapsedLevelsAreSubtotals="1" fieldPosition="0"/>
    </format>
    <format dxfId="33">
      <pivotArea field="12" type="button" dataOnly="0" labelOnly="1" outline="0" axis="axisCol" fieldPosition="0"/>
    </format>
    <format dxfId="32">
      <pivotArea type="topRight" dataOnly="0" labelOnly="1" outline="0" fieldPosition="0"/>
    </format>
    <format dxfId="31">
      <pivotArea dataOnly="0" labelOnly="1" fieldPosition="0">
        <references count="1">
          <reference field="12" count="4">
            <x v="0"/>
            <x v="1"/>
            <x v="2"/>
            <x v="3"/>
          </reference>
        </references>
      </pivotArea>
    </format>
    <format dxfId="3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1D7151-1960-E745-8188-0BE71359FD70}" name="PivotTable1" cacheId="13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J18" firstHeaderRow="1" firstDataRow="2" firstDataCol="1"/>
  <pivotFields count="6">
    <pivotField axis="axisRow" showAll="0">
      <items count="5">
        <item n="CEPH" x="2"/>
        <item n="CLOX" x="0"/>
        <item n="NT" x="1"/>
        <item h="1" x="3"/>
        <item t="default"/>
      </items>
    </pivotField>
    <pivotField showAll="0"/>
    <pivotField axis="axisRow" showAll="0">
      <items count="6">
        <item x="1"/>
        <item x="2"/>
        <item x="4"/>
        <item x="0"/>
        <item x="3"/>
        <item t="default"/>
      </items>
    </pivotField>
    <pivotField showAll="0"/>
    <pivotField showAll="0"/>
    <pivotField axis="axisCol" dataField="1" showAll="0">
      <items count="11">
        <item x="1"/>
        <item x="6"/>
        <item x="4"/>
        <item x="2"/>
        <item x="7"/>
        <item x="3"/>
        <item x="0"/>
        <item x="5"/>
        <item h="1" x="9"/>
        <item h="1" x="8"/>
        <item t="default"/>
      </items>
    </pivotField>
  </pivotFields>
  <rowFields count="2">
    <field x="0"/>
    <field x="2"/>
  </rowFields>
  <rowItems count="16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3"/>
    </i>
    <i r="1">
      <x v="4"/>
    </i>
    <i t="grand">
      <x/>
    </i>
  </rowItems>
  <colFields count="1">
    <field x="5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Count of Penicillin AST" fld="5" subtotal="count" baseField="0" baseItem="0"/>
  </dataFields>
  <formats count="5">
    <format dxfId="39">
      <pivotArea outline="0" collapsedLevelsAreSubtotals="1" fieldPosition="0"/>
    </format>
    <format dxfId="38">
      <pivotArea field="5" type="button" dataOnly="0" labelOnly="1" outline="0" axis="axisCol" fieldPosition="0"/>
    </format>
    <format dxfId="37">
      <pivotArea type="topRight" dataOnly="0" labelOnly="1" outline="0" fieldPosition="0"/>
    </format>
    <format dxfId="36">
      <pivotArea dataOnly="0" labelOnly="1" fieldPosition="0">
        <references count="1">
          <reference field="5" count="8">
            <x v="0"/>
            <x v="1"/>
            <x v="2"/>
            <x v="3"/>
            <x v="4"/>
            <x v="5"/>
            <x v="6"/>
            <x v="7"/>
          </reference>
        </references>
      </pivotArea>
    </format>
    <format dxfId="35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361A04-3113-D849-AB8C-0B16ECC1F5C4}" name="PivotTable4" cacheId="13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58:D75" firstHeaderRow="1" firstDataRow="2" firstDataCol="1"/>
  <pivotFields count="9">
    <pivotField axis="axisRow" showAll="0">
      <items count="5">
        <item x="2"/>
        <item x="0"/>
        <item x="1"/>
        <item h="1" x="3"/>
        <item t="default"/>
      </items>
    </pivotField>
    <pivotField showAll="0"/>
    <pivotField axis="axisRow" showAll="0">
      <items count="6">
        <item x="1"/>
        <item x="2"/>
        <item x="4"/>
        <item x="0"/>
        <item x="3"/>
        <item t="default"/>
      </items>
    </pivotField>
    <pivotField showAll="0"/>
    <pivotField showAll="0"/>
    <pivotField showAll="0"/>
    <pivotField showAll="0"/>
    <pivotField showAll="0"/>
    <pivotField axis="axisCol" dataField="1" showAll="0">
      <items count="4">
        <item x="1"/>
        <item x="0"/>
        <item x="2"/>
        <item t="default"/>
      </items>
    </pivotField>
  </pivotFields>
  <rowFields count="2">
    <field x="0"/>
    <field x="2"/>
  </rowFields>
  <rowItems count="16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3"/>
    </i>
    <i r="1">
      <x v="4"/>
    </i>
    <i t="grand">
      <x/>
    </i>
  </rowItems>
  <colFields count="1">
    <field x="8"/>
  </colFields>
  <colItems count="3">
    <i>
      <x/>
    </i>
    <i>
      <x v="1"/>
    </i>
    <i t="grand">
      <x/>
    </i>
  </colItems>
  <dataFields count="1">
    <dataField name="Count of [Ceph]" fld="8" subtotal="count" baseField="0" baseItem="0"/>
  </dataFields>
  <formats count="5">
    <format dxfId="44">
      <pivotArea outline="0" collapsedLevelsAreSubtotals="1" fieldPosition="0"/>
    </format>
    <format dxfId="43">
      <pivotArea field="8" type="button" dataOnly="0" labelOnly="1" outline="0" axis="axisCol" fieldPosition="0"/>
    </format>
    <format dxfId="42">
      <pivotArea type="topRight" dataOnly="0" labelOnly="1" outline="0" fieldPosition="0"/>
    </format>
    <format dxfId="41">
      <pivotArea dataOnly="0" labelOnly="1" fieldPosition="0">
        <references count="1">
          <reference field="8" count="2">
            <x v="0"/>
            <x v="1"/>
          </reference>
        </references>
      </pivotArea>
    </format>
    <format dxfId="4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6A01AE-EF2D-C14E-A13E-098C0109B422}" name="PivotTable2" cacheId="13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0:H37" firstHeaderRow="1" firstDataRow="2" firstDataCol="1"/>
  <pivotFields count="7">
    <pivotField axis="axisRow" showAll="0">
      <items count="5">
        <item x="2"/>
        <item x="0"/>
        <item x="1"/>
        <item h="1" x="3"/>
        <item t="default"/>
      </items>
    </pivotField>
    <pivotField showAll="0"/>
    <pivotField axis="axisRow" showAll="0">
      <items count="6">
        <item x="1"/>
        <item x="2"/>
        <item x="4"/>
        <item x="0"/>
        <item x="3"/>
        <item t="default"/>
      </items>
    </pivotField>
    <pivotField showAll="0"/>
    <pivotField showAll="0"/>
    <pivotField showAll="0"/>
    <pivotField axis="axisCol" dataField="1" showAll="0">
      <items count="8">
        <item x="1"/>
        <item x="2"/>
        <item x="3"/>
        <item x="5"/>
        <item x="4"/>
        <item x="0"/>
        <item h="1" x="6"/>
        <item t="default"/>
      </items>
    </pivotField>
  </pivotFields>
  <rowFields count="2">
    <field x="0"/>
    <field x="2"/>
  </rowFields>
  <rowItems count="16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3"/>
    </i>
    <i r="1">
      <x v="4"/>
    </i>
    <i t="grand">
      <x/>
    </i>
  </rowItems>
  <colFields count="1">
    <field x="6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[Amp]" fld="6" subtotal="count" baseField="0" baseItem="0"/>
  </dataFields>
  <formats count="5">
    <format dxfId="49">
      <pivotArea outline="0" collapsedLevelsAreSubtotals="1" fieldPosition="0"/>
    </format>
    <format dxfId="48">
      <pivotArea field="6" type="button" dataOnly="0" labelOnly="1" outline="0" axis="axisCol" fieldPosition="0"/>
    </format>
    <format dxfId="47">
      <pivotArea type="topRight" dataOnly="0" labelOnly="1" outline="0" fieldPosition="0"/>
    </format>
    <format dxfId="46">
      <pivotArea dataOnly="0" labelOnly="1" fieldPosition="0">
        <references count="1">
          <reference field="6" count="6">
            <x v="0"/>
            <x v="1"/>
            <x v="2"/>
            <x v="3"/>
            <x v="4"/>
            <x v="5"/>
          </reference>
        </references>
      </pivotArea>
    </format>
    <format dxfId="45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D8905BC-744A-E544-86E2-BC997D228853}" name="PivotTable47" cacheId="14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T1:AD9" firstHeaderRow="1" firstDataRow="2" firstDataCol="1"/>
  <pivotFields count="3">
    <pivotField axis="axisRow" showAll="0">
      <items count="4">
        <item x="1"/>
        <item x="0"/>
        <item h="1" x="2"/>
        <item t="default"/>
      </items>
    </pivotField>
    <pivotField axis="axisRow" showAll="0">
      <items count="4">
        <item x="0"/>
        <item x="1"/>
        <item x="2"/>
        <item t="default"/>
      </items>
    </pivotField>
    <pivotField axis="axisCol" dataField="1" showAll="0">
      <items count="11">
        <item x="1"/>
        <item x="2"/>
        <item x="4"/>
        <item x="3"/>
        <item x="7"/>
        <item x="5"/>
        <item x="9"/>
        <item x="0"/>
        <item x="6"/>
        <item x="8"/>
        <item t="default"/>
      </items>
    </pivotField>
  </pivotFields>
  <rowFields count="2">
    <field x="0"/>
    <field x="1"/>
  </rowFields>
  <rowItems count="7">
    <i>
      <x/>
    </i>
    <i r="1">
      <x/>
    </i>
    <i r="1">
      <x v="1"/>
    </i>
    <i>
      <x v="1"/>
    </i>
    <i r="1">
      <x/>
    </i>
    <i r="1">
      <x v="1"/>
    </i>
    <i t="grand">
      <x/>
    </i>
  </rowItems>
  <colFields count="1">
    <field x="2"/>
  </colFields>
  <colItems count="10">
    <i>
      <x/>
    </i>
    <i>
      <x v="1"/>
    </i>
    <i>
      <x v="2"/>
    </i>
    <i>
      <x v="3"/>
    </i>
    <i>
      <x v="4"/>
    </i>
    <i>
      <x v="5"/>
    </i>
    <i>
      <x v="7"/>
    </i>
    <i>
      <x v="8"/>
    </i>
    <i>
      <x v="9"/>
    </i>
    <i t="grand">
      <x/>
    </i>
  </colItems>
  <dataFields count="1">
    <dataField name="Count of Penicillin AST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6B83CC-696D-2142-B70B-6BA5E4708B41}" name="PivotTable53" cacheId="13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T24:U41" firstHeaderRow="1" firstDataRow="1" firstDataCol="1"/>
  <pivotFields count="1">
    <pivotField axis="axisRow" dataField="1" showAll="0">
      <items count="18">
        <item x="2"/>
        <item x="15"/>
        <item x="6"/>
        <item x="8"/>
        <item x="1"/>
        <item x="3"/>
        <item x="0"/>
        <item x="9"/>
        <item x="7"/>
        <item x="14"/>
        <item x="5"/>
        <item x="11"/>
        <item x="10"/>
        <item x="4"/>
        <item x="13"/>
        <item x="12"/>
        <item h="1" x="16"/>
        <item t="default"/>
      </items>
    </pivotField>
  </pivotFields>
  <rowFields count="1">
    <field x="0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dataFields count="1">
    <dataField name="Count of WGS predicted species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8" dT="2024-10-04T14:24:49.88" personId="{6603C533-87EF-6D4D-9137-C8C12760C35E}" id="{7ADC2858-5663-3943-9664-600525DE7AD2}">
    <text>Both identified as hyicus on MALDI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90" dT="2024-11-12T20:32:06.91" personId="{6603C533-87EF-6D4D-9137-C8C12760C35E}" id="{89B38154-9286-CA44-B440-E8C9219D9364}">
    <text>Pick up here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10.xml"/><Relationship Id="rId1" Type="http://schemas.openxmlformats.org/officeDocument/2006/relationships/pivotTable" Target="../pivotTables/pivotTable9.xm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pivotTable" Target="../pivotTables/pivotTable23.xml"/><Relationship Id="rId18" Type="http://schemas.openxmlformats.org/officeDocument/2006/relationships/pivotTable" Target="../pivotTables/pivotTable28.xml"/><Relationship Id="rId26" Type="http://schemas.openxmlformats.org/officeDocument/2006/relationships/pivotTable" Target="../pivotTables/pivotTable36.xml"/><Relationship Id="rId39" Type="http://schemas.openxmlformats.org/officeDocument/2006/relationships/pivotTable" Target="../pivotTables/pivotTable49.xml"/><Relationship Id="rId21" Type="http://schemas.openxmlformats.org/officeDocument/2006/relationships/pivotTable" Target="../pivotTables/pivotTable31.xml"/><Relationship Id="rId34" Type="http://schemas.openxmlformats.org/officeDocument/2006/relationships/pivotTable" Target="../pivotTables/pivotTable44.xml"/><Relationship Id="rId7" Type="http://schemas.openxmlformats.org/officeDocument/2006/relationships/pivotTable" Target="../pivotTables/pivotTable17.xml"/><Relationship Id="rId12" Type="http://schemas.openxmlformats.org/officeDocument/2006/relationships/pivotTable" Target="../pivotTables/pivotTable22.xml"/><Relationship Id="rId17" Type="http://schemas.openxmlformats.org/officeDocument/2006/relationships/pivotTable" Target="../pivotTables/pivotTable27.xml"/><Relationship Id="rId25" Type="http://schemas.openxmlformats.org/officeDocument/2006/relationships/pivotTable" Target="../pivotTables/pivotTable35.xml"/><Relationship Id="rId33" Type="http://schemas.openxmlformats.org/officeDocument/2006/relationships/pivotTable" Target="../pivotTables/pivotTable43.xml"/><Relationship Id="rId38" Type="http://schemas.openxmlformats.org/officeDocument/2006/relationships/pivotTable" Target="../pivotTables/pivotTable48.xml"/><Relationship Id="rId2" Type="http://schemas.openxmlformats.org/officeDocument/2006/relationships/pivotTable" Target="../pivotTables/pivotTable12.xml"/><Relationship Id="rId16" Type="http://schemas.openxmlformats.org/officeDocument/2006/relationships/pivotTable" Target="../pivotTables/pivotTable26.xml"/><Relationship Id="rId20" Type="http://schemas.openxmlformats.org/officeDocument/2006/relationships/pivotTable" Target="../pivotTables/pivotTable30.xml"/><Relationship Id="rId29" Type="http://schemas.openxmlformats.org/officeDocument/2006/relationships/pivotTable" Target="../pivotTables/pivotTable39.xml"/><Relationship Id="rId1" Type="http://schemas.openxmlformats.org/officeDocument/2006/relationships/pivotTable" Target="../pivotTables/pivotTable11.xml"/><Relationship Id="rId6" Type="http://schemas.openxmlformats.org/officeDocument/2006/relationships/pivotTable" Target="../pivotTables/pivotTable16.xml"/><Relationship Id="rId11" Type="http://schemas.openxmlformats.org/officeDocument/2006/relationships/pivotTable" Target="../pivotTables/pivotTable21.xml"/><Relationship Id="rId24" Type="http://schemas.openxmlformats.org/officeDocument/2006/relationships/pivotTable" Target="../pivotTables/pivotTable34.xml"/><Relationship Id="rId32" Type="http://schemas.openxmlformats.org/officeDocument/2006/relationships/pivotTable" Target="../pivotTables/pivotTable42.xml"/><Relationship Id="rId37" Type="http://schemas.openxmlformats.org/officeDocument/2006/relationships/pivotTable" Target="../pivotTables/pivotTable47.xml"/><Relationship Id="rId5" Type="http://schemas.openxmlformats.org/officeDocument/2006/relationships/pivotTable" Target="../pivotTables/pivotTable15.xml"/><Relationship Id="rId15" Type="http://schemas.openxmlformats.org/officeDocument/2006/relationships/pivotTable" Target="../pivotTables/pivotTable25.xml"/><Relationship Id="rId23" Type="http://schemas.openxmlformats.org/officeDocument/2006/relationships/pivotTable" Target="../pivotTables/pivotTable33.xml"/><Relationship Id="rId28" Type="http://schemas.openxmlformats.org/officeDocument/2006/relationships/pivotTable" Target="../pivotTables/pivotTable38.xml"/><Relationship Id="rId36" Type="http://schemas.openxmlformats.org/officeDocument/2006/relationships/pivotTable" Target="../pivotTables/pivotTable46.xml"/><Relationship Id="rId10" Type="http://schemas.openxmlformats.org/officeDocument/2006/relationships/pivotTable" Target="../pivotTables/pivotTable20.xml"/><Relationship Id="rId19" Type="http://schemas.openxmlformats.org/officeDocument/2006/relationships/pivotTable" Target="../pivotTables/pivotTable29.xml"/><Relationship Id="rId31" Type="http://schemas.openxmlformats.org/officeDocument/2006/relationships/pivotTable" Target="../pivotTables/pivotTable41.xml"/><Relationship Id="rId4" Type="http://schemas.openxmlformats.org/officeDocument/2006/relationships/pivotTable" Target="../pivotTables/pivotTable14.xml"/><Relationship Id="rId9" Type="http://schemas.openxmlformats.org/officeDocument/2006/relationships/pivotTable" Target="../pivotTables/pivotTable19.xml"/><Relationship Id="rId14" Type="http://schemas.openxmlformats.org/officeDocument/2006/relationships/pivotTable" Target="../pivotTables/pivotTable24.xml"/><Relationship Id="rId22" Type="http://schemas.openxmlformats.org/officeDocument/2006/relationships/pivotTable" Target="../pivotTables/pivotTable32.xml"/><Relationship Id="rId27" Type="http://schemas.openxmlformats.org/officeDocument/2006/relationships/pivotTable" Target="../pivotTables/pivotTable37.xml"/><Relationship Id="rId30" Type="http://schemas.openxmlformats.org/officeDocument/2006/relationships/pivotTable" Target="../pivotTables/pivotTable40.xml"/><Relationship Id="rId35" Type="http://schemas.openxmlformats.org/officeDocument/2006/relationships/pivotTable" Target="../pivotTables/pivotTable45.xml"/><Relationship Id="rId8" Type="http://schemas.openxmlformats.org/officeDocument/2006/relationships/pivotTable" Target="../pivotTables/pivotTable18.xml"/><Relationship Id="rId3" Type="http://schemas.openxmlformats.org/officeDocument/2006/relationships/pivotTable" Target="../pivotTables/pivotTable13.xml"/></Relationships>
</file>

<file path=xl/worksheets/_rels/sheet9.xml.rels><?xml version="1.0" encoding="UTF-8" standalone="yes"?>
<Relationships xmlns="http://schemas.openxmlformats.org/package/2006/relationships"><Relationship Id="rId8" Type="http://schemas.microsoft.com/office/2017/10/relationships/threadedComment" Target="../threadedComments/threadedComment1.xml"/><Relationship Id="rId3" Type="http://schemas.openxmlformats.org/officeDocument/2006/relationships/pivotTable" Target="../pivotTables/pivotTable52.xml"/><Relationship Id="rId7" Type="http://schemas.openxmlformats.org/officeDocument/2006/relationships/comments" Target="../comments1.xml"/><Relationship Id="rId2" Type="http://schemas.openxmlformats.org/officeDocument/2006/relationships/pivotTable" Target="../pivotTables/pivotTable51.xml"/><Relationship Id="rId1" Type="http://schemas.openxmlformats.org/officeDocument/2006/relationships/pivotTable" Target="../pivotTables/pivotTable50.xml"/><Relationship Id="rId6" Type="http://schemas.openxmlformats.org/officeDocument/2006/relationships/vmlDrawing" Target="../drawings/vmlDrawing1.vml"/><Relationship Id="rId5" Type="http://schemas.openxmlformats.org/officeDocument/2006/relationships/pivotTable" Target="../pivotTables/pivotTable54.xml"/><Relationship Id="rId4" Type="http://schemas.openxmlformats.org/officeDocument/2006/relationships/pivotTable" Target="../pivotTables/pivotTable53.xm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62.xml"/><Relationship Id="rId3" Type="http://schemas.openxmlformats.org/officeDocument/2006/relationships/pivotTable" Target="../pivotTables/pivotTable57.xml"/><Relationship Id="rId7" Type="http://schemas.openxmlformats.org/officeDocument/2006/relationships/pivotTable" Target="../pivotTables/pivotTable61.xml"/><Relationship Id="rId2" Type="http://schemas.openxmlformats.org/officeDocument/2006/relationships/pivotTable" Target="../pivotTables/pivotTable56.xml"/><Relationship Id="rId1" Type="http://schemas.openxmlformats.org/officeDocument/2006/relationships/pivotTable" Target="../pivotTables/pivotTable55.xml"/><Relationship Id="rId6" Type="http://schemas.openxmlformats.org/officeDocument/2006/relationships/pivotTable" Target="../pivotTables/pivotTable60.xml"/><Relationship Id="rId5" Type="http://schemas.openxmlformats.org/officeDocument/2006/relationships/pivotTable" Target="../pivotTables/pivotTable59.xml"/><Relationship Id="rId10" Type="http://schemas.openxmlformats.org/officeDocument/2006/relationships/pivotTable" Target="../pivotTables/pivotTable64.xml"/><Relationship Id="rId4" Type="http://schemas.openxmlformats.org/officeDocument/2006/relationships/pivotTable" Target="../pivotTables/pivotTable58.xml"/><Relationship Id="rId9" Type="http://schemas.openxmlformats.org/officeDocument/2006/relationships/pivotTable" Target="../pivotTables/pivotTable63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66.xml"/><Relationship Id="rId1" Type="http://schemas.openxmlformats.org/officeDocument/2006/relationships/pivotTable" Target="../pivotTables/pivotTable65.xml"/></Relationships>
</file>

<file path=xl/worksheets/_rels/sheet1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4CDDE-F644-E047-8F6C-F6BB5DC064AB}">
  <dimension ref="A1:R214"/>
  <sheetViews>
    <sheetView zoomScale="120" zoomScaleNormal="120" workbookViewId="0">
      <pane ySplit="1" topLeftCell="A2" activePane="bottomLeft" state="frozen"/>
      <selection pane="bottomLeft" activeCell="D21" sqref="D21"/>
    </sheetView>
  </sheetViews>
  <sheetFormatPr baseColWidth="10" defaultRowHeight="15" x14ac:dyDescent="0.2"/>
  <cols>
    <col min="1" max="1" width="10.5" bestFit="1" customWidth="1"/>
    <col min="2" max="2" width="10.5" customWidth="1"/>
    <col min="3" max="3" width="15.83203125" bestFit="1" customWidth="1"/>
    <col min="6" max="6" width="10.83203125" style="20" customWidth="1"/>
    <col min="8" max="8" width="14.1640625" bestFit="1" customWidth="1"/>
    <col min="9" max="9" width="18.6640625" bestFit="1" customWidth="1"/>
    <col min="10" max="10" width="14.83203125" bestFit="1" customWidth="1"/>
    <col min="11" max="11" width="4.1640625" bestFit="1" customWidth="1"/>
    <col min="12" max="15" width="2.1640625" bestFit="1" customWidth="1"/>
    <col min="16" max="16" width="8.33203125" bestFit="1" customWidth="1"/>
    <col min="17" max="17" width="7.5" bestFit="1" customWidth="1"/>
    <col min="18" max="19" width="10" bestFit="1" customWidth="1"/>
  </cols>
  <sheetData>
    <row r="1" spans="1:10" x14ac:dyDescent="0.2">
      <c r="A1" s="16" t="s">
        <v>73</v>
      </c>
      <c r="B1" s="16" t="s">
        <v>301</v>
      </c>
      <c r="C1" s="16" t="s">
        <v>311</v>
      </c>
      <c r="D1" s="16" t="s">
        <v>80</v>
      </c>
      <c r="E1" s="16" t="s">
        <v>303</v>
      </c>
      <c r="F1" s="35"/>
    </row>
    <row r="2" spans="1:10" x14ac:dyDescent="0.2">
      <c r="A2" s="17">
        <v>21</v>
      </c>
      <c r="B2" s="17">
        <v>167</v>
      </c>
      <c r="C2" s="17" t="s">
        <v>39</v>
      </c>
      <c r="D2" s="17">
        <v>0</v>
      </c>
      <c r="E2" s="17" t="e" cm="1">
        <f t="array" ref="E2">_xlfn.XLOOKUP(F2,AST!E$2:E291,AST!K$2:K291)</f>
        <v>#N/A</v>
      </c>
      <c r="F2" s="20" t="s">
        <v>87</v>
      </c>
    </row>
    <row r="3" spans="1:10" x14ac:dyDescent="0.2">
      <c r="A3" s="17">
        <v>22</v>
      </c>
      <c r="B3" s="17">
        <v>178</v>
      </c>
      <c r="C3" s="17" t="s">
        <v>38</v>
      </c>
      <c r="D3" s="17">
        <v>0</v>
      </c>
      <c r="E3" s="17" t="e" cm="1">
        <f t="array" ref="E3">_xlfn.XLOOKUP(F3,AST!E$2:E292,AST!K$2:K292)</f>
        <v>#N/A</v>
      </c>
      <c r="F3" s="20" t="s">
        <v>88</v>
      </c>
      <c r="I3" s="36" t="s">
        <v>304</v>
      </c>
      <c r="J3" t="s">
        <v>306</v>
      </c>
    </row>
    <row r="4" spans="1:10" x14ac:dyDescent="0.2">
      <c r="A4" s="17">
        <v>23</v>
      </c>
      <c r="B4" s="17">
        <v>153</v>
      </c>
      <c r="C4" s="17" t="s">
        <v>38</v>
      </c>
      <c r="D4" s="17">
        <v>0</v>
      </c>
      <c r="E4" s="17" t="e" cm="1">
        <f t="array" ref="E4">_xlfn.XLOOKUP(F4,AST!E$2:E293,AST!K$2:K293)</f>
        <v>#N/A</v>
      </c>
      <c r="F4" s="20" t="s">
        <v>89</v>
      </c>
      <c r="I4" s="37">
        <v>0.25</v>
      </c>
      <c r="J4">
        <v>37</v>
      </c>
    </row>
    <row r="5" spans="1:10" x14ac:dyDescent="0.2">
      <c r="A5" s="17">
        <v>24</v>
      </c>
      <c r="B5" s="17">
        <v>154</v>
      </c>
      <c r="C5" s="17" t="s">
        <v>38</v>
      </c>
      <c r="D5" s="17">
        <v>1</v>
      </c>
      <c r="E5" s="17" t="e" cm="1">
        <f t="array" ref="E5">_xlfn.XLOOKUP(F5,AST!E$2:E294,AST!K$2:K294)</f>
        <v>#N/A</v>
      </c>
      <c r="F5" s="20" t="s">
        <v>90</v>
      </c>
      <c r="I5" s="37">
        <v>0.5</v>
      </c>
      <c r="J5">
        <v>17</v>
      </c>
    </row>
    <row r="6" spans="1:10" x14ac:dyDescent="0.2">
      <c r="A6" s="17">
        <v>25</v>
      </c>
      <c r="B6" s="17">
        <v>88</v>
      </c>
      <c r="C6" s="17" t="s">
        <v>75</v>
      </c>
      <c r="D6" s="17">
        <v>0</v>
      </c>
      <c r="E6" s="17" t="e" cm="1">
        <f t="array" ref="E6">_xlfn.XLOOKUP(F6,AST!E$2:E295,AST!K$2:K295)</f>
        <v>#N/A</v>
      </c>
      <c r="F6" s="20" t="s">
        <v>91</v>
      </c>
      <c r="I6" s="37">
        <v>1</v>
      </c>
      <c r="J6">
        <v>9</v>
      </c>
    </row>
    <row r="7" spans="1:10" x14ac:dyDescent="0.2">
      <c r="A7" s="17">
        <v>26</v>
      </c>
      <c r="B7" s="17">
        <v>173</v>
      </c>
      <c r="C7" s="17" t="s">
        <v>36</v>
      </c>
      <c r="D7" s="17">
        <v>1</v>
      </c>
      <c r="E7" s="17" t="e" cm="1">
        <f t="array" ref="E7">_xlfn.XLOOKUP(F7,AST!E$2:E296,AST!K$2:K296)</f>
        <v>#N/A</v>
      </c>
      <c r="F7" s="20" t="s">
        <v>92</v>
      </c>
      <c r="I7" s="37">
        <v>2</v>
      </c>
      <c r="J7">
        <v>6</v>
      </c>
    </row>
    <row r="8" spans="1:10" x14ac:dyDescent="0.2">
      <c r="A8" s="17">
        <v>27</v>
      </c>
      <c r="B8" s="17">
        <v>52</v>
      </c>
      <c r="C8" s="17" t="s">
        <v>38</v>
      </c>
      <c r="D8" s="17">
        <v>0</v>
      </c>
      <c r="E8" s="17" t="e" cm="1">
        <f t="array" ref="E8">_xlfn.XLOOKUP(F8,AST!E$2:E297,AST!K$2:K297)</f>
        <v>#N/A</v>
      </c>
      <c r="F8" s="20" t="s">
        <v>93</v>
      </c>
      <c r="I8" s="37">
        <v>4</v>
      </c>
      <c r="J8">
        <v>1</v>
      </c>
    </row>
    <row r="9" spans="1:10" x14ac:dyDescent="0.2">
      <c r="A9" s="17">
        <v>28</v>
      </c>
      <c r="B9" s="17">
        <v>182</v>
      </c>
      <c r="C9" s="17" t="s">
        <v>38</v>
      </c>
      <c r="D9" s="17">
        <v>0</v>
      </c>
      <c r="E9" s="17" t="e" cm="1">
        <f t="array" ref="E9">_xlfn.XLOOKUP(F9,AST!E$2:E298,AST!K$2:K298)</f>
        <v>#N/A</v>
      </c>
      <c r="F9" s="20" t="s">
        <v>94</v>
      </c>
      <c r="I9" s="37">
        <v>8</v>
      </c>
      <c r="J9">
        <v>2</v>
      </c>
    </row>
    <row r="10" spans="1:10" x14ac:dyDescent="0.2">
      <c r="A10" s="17">
        <v>30</v>
      </c>
      <c r="B10" s="17">
        <v>184</v>
      </c>
      <c r="C10" s="17" t="s">
        <v>39</v>
      </c>
      <c r="D10" s="17">
        <v>1</v>
      </c>
      <c r="E10" s="17" t="e" cm="1">
        <f t="array" ref="E10">_xlfn.XLOOKUP(F10,AST!E$2:E299,AST!K$2:K299)</f>
        <v>#N/A</v>
      </c>
      <c r="F10" s="20" t="s">
        <v>95</v>
      </c>
      <c r="I10" s="37" t="s">
        <v>84</v>
      </c>
      <c r="J10">
        <v>140</v>
      </c>
    </row>
    <row r="11" spans="1:10" x14ac:dyDescent="0.2">
      <c r="A11" s="17">
        <v>31</v>
      </c>
      <c r="B11" s="17">
        <v>57</v>
      </c>
      <c r="C11" s="17" t="s">
        <v>37</v>
      </c>
      <c r="D11" s="17">
        <v>0</v>
      </c>
      <c r="E11" s="17" t="e" cm="1">
        <f t="array" ref="E11">_xlfn.XLOOKUP(F11,AST!E$2:E300,AST!K$2:K300)</f>
        <v>#N/A</v>
      </c>
      <c r="F11" s="20" t="s">
        <v>96</v>
      </c>
      <c r="I11" s="37" t="s">
        <v>85</v>
      </c>
      <c r="J11">
        <v>1</v>
      </c>
    </row>
    <row r="12" spans="1:10" x14ac:dyDescent="0.2">
      <c r="A12" s="17">
        <v>32</v>
      </c>
      <c r="B12" s="17">
        <v>60</v>
      </c>
      <c r="C12" s="17" t="s">
        <v>37</v>
      </c>
      <c r="D12" s="17">
        <v>0</v>
      </c>
      <c r="E12" s="17" t="e" cm="1">
        <f t="array" ref="E12">_xlfn.XLOOKUP(F12,AST!E$2:E301,AST!K$2:K301)</f>
        <v>#N/A</v>
      </c>
      <c r="F12" s="20" t="s">
        <v>97</v>
      </c>
      <c r="I12" s="37" t="s">
        <v>305</v>
      </c>
      <c r="J12">
        <v>213</v>
      </c>
    </row>
    <row r="13" spans="1:10" x14ac:dyDescent="0.2">
      <c r="A13" s="17">
        <v>33</v>
      </c>
      <c r="B13" s="17">
        <v>16</v>
      </c>
      <c r="C13" s="17" t="s">
        <v>37</v>
      </c>
      <c r="D13" s="17">
        <v>0</v>
      </c>
      <c r="E13" s="17" t="e" cm="1">
        <f t="array" ref="E13">_xlfn.XLOOKUP(F13,AST!E$2:E302,AST!K$2:K302)</f>
        <v>#N/A</v>
      </c>
      <c r="F13" s="20" t="s">
        <v>98</v>
      </c>
    </row>
    <row r="14" spans="1:10" x14ac:dyDescent="0.2">
      <c r="A14" s="17">
        <v>34</v>
      </c>
      <c r="B14" s="17">
        <v>124</v>
      </c>
      <c r="C14" s="17" t="s">
        <v>38</v>
      </c>
      <c r="D14" s="17">
        <v>0</v>
      </c>
      <c r="E14" s="17" t="e" cm="1">
        <f t="array" ref="E14">_xlfn.XLOOKUP(F14,AST!E$2:E303,AST!K$2:K303)</f>
        <v>#N/A</v>
      </c>
      <c r="F14" s="20" t="s">
        <v>99</v>
      </c>
    </row>
    <row r="15" spans="1:10" x14ac:dyDescent="0.2">
      <c r="A15" s="17">
        <v>35</v>
      </c>
      <c r="B15" s="17">
        <v>174</v>
      </c>
      <c r="C15" s="17" t="s">
        <v>76</v>
      </c>
      <c r="D15" s="17">
        <v>0</v>
      </c>
      <c r="E15" s="17" t="e" cm="1">
        <f t="array" ref="E15">_xlfn.XLOOKUP(F15,AST!E$2:E304,AST!K$2:K304)</f>
        <v>#N/A</v>
      </c>
      <c r="F15" s="20" t="s">
        <v>100</v>
      </c>
    </row>
    <row r="16" spans="1:10" x14ac:dyDescent="0.2">
      <c r="A16" s="17">
        <v>37</v>
      </c>
      <c r="B16" s="17">
        <v>128</v>
      </c>
      <c r="C16" s="17" t="s">
        <v>36</v>
      </c>
      <c r="D16" s="17">
        <v>0</v>
      </c>
      <c r="E16" s="17" t="e" cm="1">
        <f t="array" ref="E16">_xlfn.XLOOKUP(F16,AST!E$2:E305,AST!K$2:K305)</f>
        <v>#N/A</v>
      </c>
      <c r="F16" s="20" t="s">
        <v>101</v>
      </c>
      <c r="I16" s="36" t="s">
        <v>306</v>
      </c>
      <c r="J16" s="36" t="s">
        <v>307</v>
      </c>
    </row>
    <row r="17" spans="1:18" x14ac:dyDescent="0.2">
      <c r="A17" s="17">
        <v>38</v>
      </c>
      <c r="B17" s="17">
        <v>186</v>
      </c>
      <c r="C17" s="17" t="s">
        <v>37</v>
      </c>
      <c r="D17" s="17">
        <v>0</v>
      </c>
      <c r="E17" s="17" t="e" cm="1">
        <f t="array" ref="E17">_xlfn.XLOOKUP(F17,AST!E$2:E306,AST!K$2:K306)</f>
        <v>#N/A</v>
      </c>
      <c r="F17" s="20" t="s">
        <v>102</v>
      </c>
      <c r="I17" s="36" t="s">
        <v>304</v>
      </c>
      <c r="J17">
        <v>0.25</v>
      </c>
      <c r="K17">
        <v>0.5</v>
      </c>
      <c r="L17">
        <v>1</v>
      </c>
      <c r="M17">
        <v>2</v>
      </c>
      <c r="N17">
        <v>4</v>
      </c>
      <c r="O17">
        <v>8</v>
      </c>
      <c r="P17" t="s">
        <v>84</v>
      </c>
      <c r="Q17" t="s">
        <v>85</v>
      </c>
      <c r="R17" t="s">
        <v>305</v>
      </c>
    </row>
    <row r="18" spans="1:18" x14ac:dyDescent="0.2">
      <c r="A18" s="17">
        <v>39</v>
      </c>
      <c r="B18" s="17">
        <v>166</v>
      </c>
      <c r="C18" s="17" t="s">
        <v>39</v>
      </c>
      <c r="D18" s="17">
        <v>1</v>
      </c>
      <c r="E18" s="17" t="e" cm="1">
        <f t="array" ref="E18">_xlfn.XLOOKUP(F18,AST!E$2:E307,AST!K$2:K307)</f>
        <v>#N/A</v>
      </c>
      <c r="F18" s="20" t="s">
        <v>103</v>
      </c>
      <c r="I18" s="37">
        <v>0</v>
      </c>
      <c r="J18">
        <v>2</v>
      </c>
      <c r="L18">
        <v>2</v>
      </c>
      <c r="M18">
        <v>1</v>
      </c>
      <c r="P18">
        <v>110</v>
      </c>
      <c r="R18">
        <v>115</v>
      </c>
    </row>
    <row r="19" spans="1:18" x14ac:dyDescent="0.2">
      <c r="A19" s="17">
        <v>40</v>
      </c>
      <c r="B19" s="17">
        <v>133</v>
      </c>
      <c r="C19" s="17" t="s">
        <v>39</v>
      </c>
      <c r="D19" s="17">
        <v>1</v>
      </c>
      <c r="E19" s="17" t="e" cm="1">
        <f t="array" ref="E19">_xlfn.XLOOKUP(F19,AST!E$2:E308,AST!K$2:K308)</f>
        <v>#N/A</v>
      </c>
      <c r="F19" s="20" t="s">
        <v>104</v>
      </c>
      <c r="I19" s="37">
        <v>1</v>
      </c>
      <c r="J19">
        <v>35</v>
      </c>
      <c r="K19">
        <v>17</v>
      </c>
      <c r="L19">
        <v>7</v>
      </c>
      <c r="M19">
        <v>5</v>
      </c>
      <c r="N19">
        <v>1</v>
      </c>
      <c r="O19">
        <v>2</v>
      </c>
      <c r="P19">
        <v>30</v>
      </c>
      <c r="Q19">
        <v>1</v>
      </c>
      <c r="R19">
        <v>98</v>
      </c>
    </row>
    <row r="20" spans="1:18" x14ac:dyDescent="0.2">
      <c r="A20" s="17">
        <v>41</v>
      </c>
      <c r="B20" s="17">
        <v>235</v>
      </c>
      <c r="C20" s="17" t="s">
        <v>39</v>
      </c>
      <c r="D20" s="17">
        <v>1</v>
      </c>
      <c r="E20" s="17" t="e" cm="1">
        <f t="array" ref="E20">_xlfn.XLOOKUP(F20,AST!E$2:E309,AST!K$2:K309)</f>
        <v>#N/A</v>
      </c>
      <c r="F20" s="20" t="s">
        <v>105</v>
      </c>
      <c r="I20" s="37" t="s">
        <v>305</v>
      </c>
      <c r="J20">
        <v>37</v>
      </c>
      <c r="K20">
        <v>17</v>
      </c>
      <c r="L20">
        <v>9</v>
      </c>
      <c r="M20">
        <v>6</v>
      </c>
      <c r="N20">
        <v>1</v>
      </c>
      <c r="O20">
        <v>2</v>
      </c>
      <c r="P20">
        <v>140</v>
      </c>
      <c r="Q20">
        <v>1</v>
      </c>
      <c r="R20">
        <v>213</v>
      </c>
    </row>
    <row r="21" spans="1:18" x14ac:dyDescent="0.2">
      <c r="A21" s="17">
        <v>42</v>
      </c>
      <c r="B21" s="17">
        <v>165</v>
      </c>
      <c r="C21" s="17" t="s">
        <v>39</v>
      </c>
      <c r="D21" s="17">
        <v>1</v>
      </c>
      <c r="E21" s="17" t="e" cm="1">
        <f t="array" ref="E21">_xlfn.XLOOKUP(F21,AST!E$2:E310,AST!K$2:K310)</f>
        <v>#N/A</v>
      </c>
      <c r="F21" s="20" t="s">
        <v>106</v>
      </c>
      <c r="I21" s="145" t="s">
        <v>310</v>
      </c>
      <c r="J21" s="145"/>
      <c r="K21" s="145"/>
      <c r="L21" s="145"/>
      <c r="M21" s="145"/>
      <c r="N21" s="145"/>
      <c r="O21" s="145"/>
      <c r="P21" s="145"/>
    </row>
    <row r="22" spans="1:18" x14ac:dyDescent="0.2">
      <c r="A22" s="17">
        <v>43</v>
      </c>
      <c r="B22" s="17">
        <v>205</v>
      </c>
      <c r="C22" s="17" t="s">
        <v>52</v>
      </c>
      <c r="D22" s="17">
        <v>1</v>
      </c>
      <c r="E22" s="17" t="e" cm="1">
        <f t="array" ref="E22">_xlfn.XLOOKUP(F22,AST!E$2:E311,AST!K$2:K311)</f>
        <v>#N/A</v>
      </c>
      <c r="F22" s="20" t="s">
        <v>107</v>
      </c>
      <c r="I22" t="s">
        <v>84</v>
      </c>
      <c r="J22">
        <v>0.25</v>
      </c>
      <c r="K22">
        <v>0.5</v>
      </c>
      <c r="L22">
        <v>1</v>
      </c>
      <c r="M22">
        <v>2</v>
      </c>
      <c r="N22">
        <v>4</v>
      </c>
      <c r="O22">
        <v>8</v>
      </c>
      <c r="P22" t="s">
        <v>85</v>
      </c>
    </row>
    <row r="23" spans="1:18" x14ac:dyDescent="0.2">
      <c r="A23" s="17">
        <v>44</v>
      </c>
      <c r="B23" s="17">
        <v>201</v>
      </c>
      <c r="C23" s="17" t="s">
        <v>39</v>
      </c>
      <c r="D23" s="17">
        <v>1</v>
      </c>
      <c r="E23" s="17" t="e" cm="1">
        <f t="array" ref="E23">_xlfn.XLOOKUP(F23,AST!E$2:E312,AST!K$2:K312)</f>
        <v>#N/A</v>
      </c>
      <c r="F23" s="20" t="s">
        <v>108</v>
      </c>
      <c r="H23" t="s">
        <v>309</v>
      </c>
      <c r="I23">
        <v>110</v>
      </c>
      <c r="J23">
        <v>2</v>
      </c>
      <c r="L23">
        <v>2</v>
      </c>
      <c r="M23">
        <v>1</v>
      </c>
    </row>
    <row r="24" spans="1:18" x14ac:dyDescent="0.2">
      <c r="A24" s="17">
        <v>45</v>
      </c>
      <c r="B24" s="17">
        <v>140</v>
      </c>
      <c r="C24" s="17" t="s">
        <v>39</v>
      </c>
      <c r="D24" s="17">
        <v>1</v>
      </c>
      <c r="E24" s="17" t="e" cm="1">
        <f t="array" ref="E24">_xlfn.XLOOKUP(F24,AST!E$2:E313,AST!K$2:K313)</f>
        <v>#N/A</v>
      </c>
      <c r="F24" s="20" t="s">
        <v>109</v>
      </c>
      <c r="H24" t="s">
        <v>308</v>
      </c>
      <c r="I24">
        <v>30</v>
      </c>
      <c r="J24">
        <v>35</v>
      </c>
      <c r="K24">
        <v>17</v>
      </c>
      <c r="L24">
        <v>7</v>
      </c>
      <c r="M24">
        <v>5</v>
      </c>
      <c r="N24">
        <v>1</v>
      </c>
      <c r="O24">
        <v>2</v>
      </c>
      <c r="P24">
        <v>1</v>
      </c>
    </row>
    <row r="25" spans="1:18" x14ac:dyDescent="0.2">
      <c r="A25" s="17">
        <v>46</v>
      </c>
      <c r="B25" s="17">
        <v>15</v>
      </c>
      <c r="C25" s="17" t="s">
        <v>39</v>
      </c>
      <c r="D25" s="17">
        <v>1</v>
      </c>
      <c r="E25" s="17" t="e" cm="1">
        <f t="array" ref="E25">_xlfn.XLOOKUP(F25,AST!E$2:E314,AST!K$2:K314)</f>
        <v>#N/A</v>
      </c>
      <c r="F25" s="20" t="s">
        <v>110</v>
      </c>
    </row>
    <row r="26" spans="1:18" x14ac:dyDescent="0.2">
      <c r="A26" s="17">
        <v>47</v>
      </c>
      <c r="B26" s="17">
        <v>183</v>
      </c>
      <c r="C26" s="17" t="s">
        <v>39</v>
      </c>
      <c r="D26" s="17">
        <v>1</v>
      </c>
      <c r="E26" s="17" t="e" cm="1">
        <f t="array" ref="E26">_xlfn.XLOOKUP(F26,AST!E$2:E315,AST!K$2:K315)</f>
        <v>#N/A</v>
      </c>
      <c r="F26" s="20" t="s">
        <v>111</v>
      </c>
    </row>
    <row r="27" spans="1:18" x14ac:dyDescent="0.2">
      <c r="A27" s="17">
        <v>48</v>
      </c>
      <c r="B27" s="17">
        <v>149</v>
      </c>
      <c r="C27" s="17" t="s">
        <v>39</v>
      </c>
      <c r="D27" s="17">
        <v>1</v>
      </c>
      <c r="E27" s="17" t="e" cm="1">
        <f t="array" ref="E27">_xlfn.XLOOKUP(F27,AST!E$2:E316,AST!K$2:K316)</f>
        <v>#N/A</v>
      </c>
      <c r="F27" s="20" t="s">
        <v>112</v>
      </c>
    </row>
    <row r="28" spans="1:18" x14ac:dyDescent="0.2">
      <c r="A28" s="17">
        <v>49</v>
      </c>
      <c r="B28" s="17">
        <v>48</v>
      </c>
      <c r="C28" s="17" t="s">
        <v>39</v>
      </c>
      <c r="D28" s="17">
        <v>1</v>
      </c>
      <c r="E28" s="17" t="e" cm="1">
        <f t="array" ref="E28">_xlfn.XLOOKUP(F28,AST!E$2:E317,AST!K$2:K317)</f>
        <v>#N/A</v>
      </c>
      <c r="F28" s="20" t="s">
        <v>113</v>
      </c>
    </row>
    <row r="29" spans="1:18" x14ac:dyDescent="0.2">
      <c r="A29" s="17">
        <v>50</v>
      </c>
      <c r="B29" s="17">
        <v>123</v>
      </c>
      <c r="C29" s="17" t="s">
        <v>39</v>
      </c>
      <c r="D29" s="17">
        <v>1</v>
      </c>
      <c r="E29" s="17" t="e" cm="1">
        <f t="array" ref="E29">_xlfn.XLOOKUP(F29,AST!E$2:E318,AST!K$2:K318)</f>
        <v>#N/A</v>
      </c>
      <c r="F29" s="20" t="s">
        <v>114</v>
      </c>
    </row>
    <row r="30" spans="1:18" x14ac:dyDescent="0.2">
      <c r="A30" s="17">
        <v>51</v>
      </c>
      <c r="B30" s="17">
        <v>100</v>
      </c>
      <c r="C30" s="17" t="s">
        <v>39</v>
      </c>
      <c r="D30" s="17">
        <v>1</v>
      </c>
      <c r="E30" s="17" t="e" cm="1">
        <f t="array" ref="E30">_xlfn.XLOOKUP(F30,AST!E$2:E319,AST!K$2:K319)</f>
        <v>#N/A</v>
      </c>
      <c r="F30" s="20" t="s">
        <v>115</v>
      </c>
    </row>
    <row r="31" spans="1:18" x14ac:dyDescent="0.2">
      <c r="A31" s="17">
        <v>52</v>
      </c>
      <c r="B31" s="17">
        <v>130</v>
      </c>
      <c r="C31" s="17" t="s">
        <v>39</v>
      </c>
      <c r="D31" s="17">
        <v>1</v>
      </c>
      <c r="E31" s="17" t="e" cm="1">
        <f t="array" ref="E31">_xlfn.XLOOKUP(F31,AST!E$2:E320,AST!K$2:K320)</f>
        <v>#N/A</v>
      </c>
      <c r="F31" s="20" t="s">
        <v>116</v>
      </c>
    </row>
    <row r="32" spans="1:18" x14ac:dyDescent="0.2">
      <c r="A32" s="17">
        <v>53</v>
      </c>
      <c r="B32" s="17">
        <v>99</v>
      </c>
      <c r="C32" s="17" t="s">
        <v>39</v>
      </c>
      <c r="D32" s="17">
        <v>1</v>
      </c>
      <c r="E32" s="17" t="e" cm="1">
        <f t="array" ref="E32">_xlfn.XLOOKUP(F32,AST!E$2:E321,AST!K$2:K321)</f>
        <v>#N/A</v>
      </c>
      <c r="F32" s="20" t="s">
        <v>117</v>
      </c>
    </row>
    <row r="33" spans="1:6" x14ac:dyDescent="0.2">
      <c r="A33" s="17">
        <v>54</v>
      </c>
      <c r="B33" s="17">
        <v>26</v>
      </c>
      <c r="C33" s="17" t="s">
        <v>39</v>
      </c>
      <c r="D33" s="17">
        <v>1</v>
      </c>
      <c r="E33" s="17" t="e" cm="1">
        <f t="array" ref="E33">_xlfn.XLOOKUP(F33,AST!E$2:E322,AST!K$2:K322)</f>
        <v>#N/A</v>
      </c>
      <c r="F33" s="20" t="s">
        <v>118</v>
      </c>
    </row>
    <row r="34" spans="1:6" x14ac:dyDescent="0.2">
      <c r="A34" s="17">
        <v>55</v>
      </c>
      <c r="B34" s="17">
        <v>139</v>
      </c>
      <c r="C34" s="17" t="s">
        <v>39</v>
      </c>
      <c r="D34" s="17">
        <v>1</v>
      </c>
      <c r="E34" s="17" t="e" cm="1">
        <f t="array" ref="E34">_xlfn.XLOOKUP(F34,AST!E$2:E323,AST!K$2:K323)</f>
        <v>#N/A</v>
      </c>
      <c r="F34" s="20" t="s">
        <v>119</v>
      </c>
    </row>
    <row r="35" spans="1:6" x14ac:dyDescent="0.2">
      <c r="A35" s="17">
        <v>56</v>
      </c>
      <c r="B35" s="17">
        <v>155</v>
      </c>
      <c r="C35" s="17" t="s">
        <v>39</v>
      </c>
      <c r="D35" s="17">
        <v>1</v>
      </c>
      <c r="E35" s="17" t="e" cm="1">
        <f t="array" ref="E35">_xlfn.XLOOKUP(F35,AST!E$2:E324,AST!K$2:K324)</f>
        <v>#N/A</v>
      </c>
      <c r="F35" s="20" t="s">
        <v>120</v>
      </c>
    </row>
    <row r="36" spans="1:6" x14ac:dyDescent="0.2">
      <c r="A36" s="17">
        <v>57</v>
      </c>
      <c r="B36" s="17">
        <v>73</v>
      </c>
      <c r="C36" s="17" t="s">
        <v>39</v>
      </c>
      <c r="D36" s="17">
        <v>1</v>
      </c>
      <c r="E36" s="17" t="e" cm="1">
        <f t="array" ref="E36">_xlfn.XLOOKUP(F36,AST!E$2:E325,AST!K$2:K325)</f>
        <v>#N/A</v>
      </c>
      <c r="F36" s="20" t="s">
        <v>121</v>
      </c>
    </row>
    <row r="37" spans="1:6" x14ac:dyDescent="0.2">
      <c r="A37" s="17">
        <v>58</v>
      </c>
      <c r="B37" s="17">
        <v>169</v>
      </c>
      <c r="C37" s="17" t="s">
        <v>39</v>
      </c>
      <c r="D37" s="17">
        <v>1</v>
      </c>
      <c r="E37" s="17" t="e" cm="1">
        <f t="array" ref="E37">_xlfn.XLOOKUP(F37,AST!E$2:E326,AST!K$2:K326)</f>
        <v>#N/A</v>
      </c>
      <c r="F37" s="20" t="s">
        <v>122</v>
      </c>
    </row>
    <row r="38" spans="1:6" x14ac:dyDescent="0.2">
      <c r="A38" s="17">
        <v>59</v>
      </c>
      <c r="B38" s="17">
        <v>38</v>
      </c>
      <c r="C38" s="17" t="s">
        <v>39</v>
      </c>
      <c r="D38" s="17">
        <v>1</v>
      </c>
      <c r="E38" s="17" t="e" cm="1">
        <f t="array" ref="E38">_xlfn.XLOOKUP(F38,AST!E$2:E327,AST!K$2:K327)</f>
        <v>#N/A</v>
      </c>
      <c r="F38" s="20" t="s">
        <v>123</v>
      </c>
    </row>
    <row r="39" spans="1:6" x14ac:dyDescent="0.2">
      <c r="A39" s="17">
        <v>60</v>
      </c>
      <c r="B39" s="17">
        <v>35</v>
      </c>
      <c r="C39" s="17" t="s">
        <v>39</v>
      </c>
      <c r="D39" s="17">
        <v>0</v>
      </c>
      <c r="E39" s="17" t="e" cm="1">
        <f t="array" ref="E39">_xlfn.XLOOKUP(F39,AST!E$2:E328,AST!K$2:K328)</f>
        <v>#N/A</v>
      </c>
      <c r="F39" s="20" t="s">
        <v>124</v>
      </c>
    </row>
    <row r="40" spans="1:6" x14ac:dyDescent="0.2">
      <c r="A40" s="17">
        <v>61</v>
      </c>
      <c r="B40" s="17">
        <v>189</v>
      </c>
      <c r="C40" s="17" t="s">
        <v>39</v>
      </c>
      <c r="D40" s="17">
        <v>1</v>
      </c>
      <c r="E40" s="17" t="e" cm="1">
        <f t="array" ref="E40">_xlfn.XLOOKUP(F40,AST!E$2:E329,AST!K$2:K329)</f>
        <v>#N/A</v>
      </c>
      <c r="F40" s="20" t="s">
        <v>125</v>
      </c>
    </row>
    <row r="41" spans="1:6" x14ac:dyDescent="0.2">
      <c r="A41" s="17">
        <v>62</v>
      </c>
      <c r="B41" s="17">
        <v>76</v>
      </c>
      <c r="C41" s="17" t="s">
        <v>39</v>
      </c>
      <c r="D41" s="17">
        <v>1</v>
      </c>
      <c r="E41" s="17" t="e" cm="1">
        <f t="array" ref="E41">_xlfn.XLOOKUP(F41,AST!E$2:E330,AST!K$2:K330)</f>
        <v>#N/A</v>
      </c>
      <c r="F41" s="20" t="s">
        <v>126</v>
      </c>
    </row>
    <row r="42" spans="1:6" x14ac:dyDescent="0.2">
      <c r="A42" s="17">
        <v>63</v>
      </c>
      <c r="B42" s="17">
        <v>32</v>
      </c>
      <c r="C42" s="17" t="s">
        <v>39</v>
      </c>
      <c r="D42" s="17">
        <v>1</v>
      </c>
      <c r="E42" s="17" t="e" cm="1">
        <f t="array" ref="E42">_xlfn.XLOOKUP(F42,AST!E$2:E331,AST!K$2:K331)</f>
        <v>#N/A</v>
      </c>
      <c r="F42" s="20" t="s">
        <v>127</v>
      </c>
    </row>
    <row r="43" spans="1:6" x14ac:dyDescent="0.2">
      <c r="A43" s="17">
        <v>64</v>
      </c>
      <c r="B43" s="17">
        <v>212</v>
      </c>
      <c r="C43" s="17" t="s">
        <v>39</v>
      </c>
      <c r="D43" s="17">
        <v>1</v>
      </c>
      <c r="E43" s="17" t="e" cm="1">
        <f t="array" ref="E43">_xlfn.XLOOKUP(F43,AST!E$2:E332,AST!K$2:K332)</f>
        <v>#N/A</v>
      </c>
      <c r="F43" s="20" t="s">
        <v>128</v>
      </c>
    </row>
    <row r="44" spans="1:6" x14ac:dyDescent="0.2">
      <c r="A44" s="17">
        <v>65</v>
      </c>
      <c r="B44" s="17">
        <v>215</v>
      </c>
      <c r="C44" s="17" t="s">
        <v>39</v>
      </c>
      <c r="D44" s="17">
        <v>1</v>
      </c>
      <c r="E44" s="17" t="e" cm="1">
        <f t="array" ref="E44">_xlfn.XLOOKUP(F44,AST!E$2:E333,AST!K$2:K333)</f>
        <v>#N/A</v>
      </c>
      <c r="F44" s="20" t="s">
        <v>129</v>
      </c>
    </row>
    <row r="45" spans="1:6" x14ac:dyDescent="0.2">
      <c r="A45" s="17">
        <v>66</v>
      </c>
      <c r="B45" s="17">
        <v>221</v>
      </c>
      <c r="C45" s="17" t="s">
        <v>39</v>
      </c>
      <c r="D45" s="17">
        <v>1</v>
      </c>
      <c r="E45" s="17" t="e" cm="1">
        <f t="array" ref="E45">_xlfn.XLOOKUP(F45,AST!E$2:E334,AST!K$2:K334)</f>
        <v>#N/A</v>
      </c>
      <c r="F45" s="20" t="s">
        <v>130</v>
      </c>
    </row>
    <row r="46" spans="1:6" x14ac:dyDescent="0.2">
      <c r="A46" s="17">
        <v>68</v>
      </c>
      <c r="B46" s="17">
        <v>146</v>
      </c>
      <c r="C46" s="17" t="s">
        <v>39</v>
      </c>
      <c r="D46" s="17">
        <v>1</v>
      </c>
      <c r="E46" s="17" t="e" cm="1">
        <f t="array" ref="E46">_xlfn.XLOOKUP(F46,AST!E$2:E335,AST!K$2:K335)</f>
        <v>#N/A</v>
      </c>
      <c r="F46" s="20" t="s">
        <v>131</v>
      </c>
    </row>
    <row r="47" spans="1:6" x14ac:dyDescent="0.2">
      <c r="A47" s="17">
        <v>69</v>
      </c>
      <c r="B47" s="17">
        <v>231</v>
      </c>
      <c r="C47" s="17" t="s">
        <v>36</v>
      </c>
      <c r="D47" s="17">
        <v>1</v>
      </c>
      <c r="E47" s="17" t="e" cm="1">
        <f t="array" ref="E47">_xlfn.XLOOKUP(F47,AST!E$2:E336,AST!K$2:K336)</f>
        <v>#N/A</v>
      </c>
      <c r="F47" s="20" t="s">
        <v>132</v>
      </c>
    </row>
    <row r="48" spans="1:6" x14ac:dyDescent="0.2">
      <c r="A48" s="17">
        <v>70</v>
      </c>
      <c r="B48" s="17">
        <v>106</v>
      </c>
      <c r="C48" s="17" t="s">
        <v>39</v>
      </c>
      <c r="D48" s="17">
        <v>1</v>
      </c>
      <c r="E48" s="17" t="e" cm="1">
        <f t="array" ref="E48">_xlfn.XLOOKUP(F48,AST!E$2:E337,AST!K$2:K337)</f>
        <v>#N/A</v>
      </c>
      <c r="F48" s="20" t="s">
        <v>133</v>
      </c>
    </row>
    <row r="49" spans="1:6" x14ac:dyDescent="0.2">
      <c r="A49" s="17">
        <v>71</v>
      </c>
      <c r="B49" s="17">
        <v>199</v>
      </c>
      <c r="C49" s="17" t="s">
        <v>79</v>
      </c>
      <c r="D49" s="17">
        <v>0</v>
      </c>
      <c r="E49" s="17" t="e" cm="1">
        <f t="array" ref="E49">_xlfn.XLOOKUP(F49,AST!E$2:E338,AST!K$2:K338)</f>
        <v>#N/A</v>
      </c>
      <c r="F49" s="20" t="s">
        <v>134</v>
      </c>
    </row>
    <row r="50" spans="1:6" x14ac:dyDescent="0.2">
      <c r="A50" s="17">
        <v>72</v>
      </c>
      <c r="B50" s="17">
        <v>109</v>
      </c>
      <c r="C50" s="17" t="s">
        <v>39</v>
      </c>
      <c r="D50" s="17">
        <v>1</v>
      </c>
      <c r="E50" s="17" t="e" cm="1">
        <f t="array" ref="E50">_xlfn.XLOOKUP(F50,AST!E$2:E339,AST!K$2:K339)</f>
        <v>#N/A</v>
      </c>
      <c r="F50" s="20" t="s">
        <v>135</v>
      </c>
    </row>
    <row r="51" spans="1:6" x14ac:dyDescent="0.2">
      <c r="A51" s="17">
        <v>73</v>
      </c>
      <c r="B51" s="17">
        <v>204</v>
      </c>
      <c r="C51" s="17" t="s">
        <v>39</v>
      </c>
      <c r="D51" s="17">
        <v>1</v>
      </c>
      <c r="E51" s="17" t="e" cm="1">
        <f t="array" ref="E51">_xlfn.XLOOKUP(F51,AST!E$2:E340,AST!K$2:K340)</f>
        <v>#N/A</v>
      </c>
      <c r="F51" s="20" t="s">
        <v>136</v>
      </c>
    </row>
    <row r="52" spans="1:6" x14ac:dyDescent="0.2">
      <c r="A52" s="17">
        <v>74</v>
      </c>
      <c r="B52" s="17">
        <v>147</v>
      </c>
      <c r="C52" s="17" t="s">
        <v>39</v>
      </c>
      <c r="D52" s="17">
        <v>0</v>
      </c>
      <c r="E52" s="17" t="e" cm="1">
        <f t="array" ref="E52">_xlfn.XLOOKUP(F52,AST!E$2:E341,AST!K$2:K341)</f>
        <v>#N/A</v>
      </c>
      <c r="F52" s="20" t="s">
        <v>137</v>
      </c>
    </row>
    <row r="53" spans="1:6" x14ac:dyDescent="0.2">
      <c r="A53" s="17">
        <v>75</v>
      </c>
      <c r="B53" s="17">
        <v>98</v>
      </c>
      <c r="C53" s="17" t="s">
        <v>39</v>
      </c>
      <c r="D53" s="17">
        <v>1</v>
      </c>
      <c r="E53" s="17" t="e" cm="1">
        <f t="array" ref="E53">_xlfn.XLOOKUP(F53,AST!E$2:E342,AST!K$2:K342)</f>
        <v>#N/A</v>
      </c>
      <c r="F53" s="20" t="s">
        <v>138</v>
      </c>
    </row>
    <row r="54" spans="1:6" x14ac:dyDescent="0.2">
      <c r="A54" s="17">
        <v>76</v>
      </c>
      <c r="B54" s="17">
        <v>210</v>
      </c>
      <c r="C54" s="17" t="s">
        <v>39</v>
      </c>
      <c r="D54" s="17">
        <v>1</v>
      </c>
      <c r="E54" s="17" t="e" cm="1">
        <f t="array" ref="E54">_xlfn.XLOOKUP(F54,AST!E$2:E343,AST!K$2:K343)</f>
        <v>#N/A</v>
      </c>
      <c r="F54" s="20" t="s">
        <v>139</v>
      </c>
    </row>
    <row r="55" spans="1:6" x14ac:dyDescent="0.2">
      <c r="A55" s="17">
        <v>77</v>
      </c>
      <c r="B55" s="17">
        <v>59</v>
      </c>
      <c r="C55" s="17" t="s">
        <v>39</v>
      </c>
      <c r="D55" s="17">
        <v>1</v>
      </c>
      <c r="E55" s="17" t="e" cm="1">
        <f t="array" ref="E55">_xlfn.XLOOKUP(F55,AST!E$2:E344,AST!K$2:K344)</f>
        <v>#N/A</v>
      </c>
      <c r="F55" s="20" t="s">
        <v>140</v>
      </c>
    </row>
    <row r="56" spans="1:6" x14ac:dyDescent="0.2">
      <c r="A56" s="17">
        <v>78</v>
      </c>
      <c r="B56" s="17">
        <v>61</v>
      </c>
      <c r="C56" s="17" t="s">
        <v>39</v>
      </c>
      <c r="D56" s="17">
        <v>1</v>
      </c>
      <c r="E56" s="17" t="e" cm="1">
        <f t="array" ref="E56">_xlfn.XLOOKUP(F56,AST!E$2:E345,AST!K$2:K345)</f>
        <v>#N/A</v>
      </c>
      <c r="F56" s="20" t="s">
        <v>141</v>
      </c>
    </row>
    <row r="57" spans="1:6" x14ac:dyDescent="0.2">
      <c r="A57" s="17">
        <v>79</v>
      </c>
      <c r="B57" s="17">
        <v>214</v>
      </c>
      <c r="C57" s="17" t="s">
        <v>39</v>
      </c>
      <c r="D57" s="17">
        <v>1</v>
      </c>
      <c r="E57" s="17" t="e" cm="1">
        <f t="array" ref="E57">_xlfn.XLOOKUP(F57,AST!E$2:E346,AST!K$2:K346)</f>
        <v>#N/A</v>
      </c>
      <c r="F57" s="20" t="s">
        <v>142</v>
      </c>
    </row>
    <row r="58" spans="1:6" x14ac:dyDescent="0.2">
      <c r="A58" s="17">
        <v>80</v>
      </c>
      <c r="B58" s="17">
        <v>104</v>
      </c>
      <c r="C58" s="17" t="s">
        <v>39</v>
      </c>
      <c r="D58" s="17">
        <v>1</v>
      </c>
      <c r="E58" s="17" t="e" cm="1">
        <f t="array" ref="E58">_xlfn.XLOOKUP(F58,AST!E$2:E347,AST!K$2:K347)</f>
        <v>#N/A</v>
      </c>
      <c r="F58" s="20" t="s">
        <v>143</v>
      </c>
    </row>
    <row r="59" spans="1:6" x14ac:dyDescent="0.2">
      <c r="A59" s="17">
        <v>81</v>
      </c>
      <c r="B59" s="17">
        <v>31</v>
      </c>
      <c r="C59" s="17" t="s">
        <v>36</v>
      </c>
      <c r="D59" s="17">
        <v>1</v>
      </c>
      <c r="E59" s="17" t="e" cm="1">
        <f t="array" ref="E59">_xlfn.XLOOKUP(F59,AST!E$2:E348,AST!K$2:K348)</f>
        <v>#N/A</v>
      </c>
      <c r="F59" s="20" t="s">
        <v>144</v>
      </c>
    </row>
    <row r="60" spans="1:6" x14ac:dyDescent="0.2">
      <c r="A60" s="17">
        <v>83</v>
      </c>
      <c r="B60" s="17">
        <v>91</v>
      </c>
      <c r="C60" s="17" t="s">
        <v>39</v>
      </c>
      <c r="D60" s="17">
        <v>1</v>
      </c>
      <c r="E60" s="17" t="e" cm="1">
        <f t="array" ref="E60">_xlfn.XLOOKUP(F60,AST!E$2:E349,AST!K$2:K349)</f>
        <v>#N/A</v>
      </c>
      <c r="F60" s="20" t="s">
        <v>145</v>
      </c>
    </row>
    <row r="61" spans="1:6" x14ac:dyDescent="0.2">
      <c r="A61" s="17">
        <v>87</v>
      </c>
      <c r="B61" s="17">
        <v>248</v>
      </c>
      <c r="C61" s="17" t="s">
        <v>39</v>
      </c>
      <c r="D61" s="17">
        <v>0</v>
      </c>
      <c r="E61" s="17" t="e" cm="1">
        <f t="array" ref="E61">_xlfn.XLOOKUP(F61,AST!E$2:E350,AST!K$2:K350)</f>
        <v>#N/A</v>
      </c>
      <c r="F61" s="20" t="s">
        <v>146</v>
      </c>
    </row>
    <row r="62" spans="1:6" x14ac:dyDescent="0.2">
      <c r="A62" s="17">
        <v>88</v>
      </c>
      <c r="B62" s="17">
        <v>89</v>
      </c>
      <c r="C62" s="17" t="s">
        <v>36</v>
      </c>
      <c r="D62" s="17">
        <v>1</v>
      </c>
      <c r="E62" s="17" t="e" cm="1">
        <f t="array" ref="E62">_xlfn.XLOOKUP(F62,AST!E$2:E351,AST!K$2:K351)</f>
        <v>#N/A</v>
      </c>
      <c r="F62" s="20" t="s">
        <v>147</v>
      </c>
    </row>
    <row r="63" spans="1:6" x14ac:dyDescent="0.2">
      <c r="A63" s="17">
        <v>89</v>
      </c>
      <c r="B63" s="17">
        <v>23</v>
      </c>
      <c r="C63" s="17" t="s">
        <v>37</v>
      </c>
      <c r="D63" s="17">
        <v>0</v>
      </c>
      <c r="E63" s="17" t="e" cm="1">
        <f t="array" ref="E63">_xlfn.XLOOKUP(F63,AST!E$2:E352,AST!K$2:K352)</f>
        <v>#N/A</v>
      </c>
      <c r="F63" s="20" t="s">
        <v>148</v>
      </c>
    </row>
    <row r="64" spans="1:6" x14ac:dyDescent="0.2">
      <c r="A64" s="17">
        <v>91</v>
      </c>
      <c r="B64" s="17">
        <v>4</v>
      </c>
      <c r="C64" s="17" t="s">
        <v>39</v>
      </c>
      <c r="D64" s="17">
        <v>0</v>
      </c>
      <c r="E64" s="17" t="e" cm="1">
        <f t="array" ref="E64">_xlfn.XLOOKUP(F64,AST!E$2:E353,AST!K$2:K353)</f>
        <v>#N/A</v>
      </c>
      <c r="F64" s="20" t="s">
        <v>149</v>
      </c>
    </row>
    <row r="65" spans="1:6" x14ac:dyDescent="0.2">
      <c r="A65" s="17">
        <v>92</v>
      </c>
      <c r="B65" s="17">
        <v>244</v>
      </c>
      <c r="C65" s="17" t="s">
        <v>37</v>
      </c>
      <c r="D65" s="17">
        <v>0</v>
      </c>
      <c r="E65" s="17" t="e" cm="1">
        <f t="array" ref="E65">_xlfn.XLOOKUP(F65,AST!E$2:E354,AST!K$2:K354)</f>
        <v>#N/A</v>
      </c>
      <c r="F65" s="20" t="s">
        <v>150</v>
      </c>
    </row>
    <row r="66" spans="1:6" x14ac:dyDescent="0.2">
      <c r="A66" s="17">
        <v>95</v>
      </c>
      <c r="B66" s="17">
        <v>152</v>
      </c>
      <c r="C66" s="17" t="s">
        <v>37</v>
      </c>
      <c r="D66" s="17">
        <v>0</v>
      </c>
      <c r="E66" s="17" t="e" cm="1">
        <f t="array" ref="E66">_xlfn.XLOOKUP(F66,AST!E$2:E355,AST!K$2:K355)</f>
        <v>#N/A</v>
      </c>
      <c r="F66" s="20" t="s">
        <v>151</v>
      </c>
    </row>
    <row r="67" spans="1:6" x14ac:dyDescent="0.2">
      <c r="A67" s="17">
        <v>97</v>
      </c>
      <c r="B67" s="17">
        <v>176</v>
      </c>
      <c r="C67" s="17" t="s">
        <v>38</v>
      </c>
      <c r="D67" s="17">
        <v>1</v>
      </c>
      <c r="E67" s="17" t="e" cm="1">
        <f t="array" ref="E67">_xlfn.XLOOKUP(F67,AST!E$2:E356,AST!K$2:K356)</f>
        <v>#N/A</v>
      </c>
      <c r="F67" s="20" t="s">
        <v>152</v>
      </c>
    </row>
    <row r="68" spans="1:6" x14ac:dyDescent="0.2">
      <c r="A68" s="17">
        <v>99</v>
      </c>
      <c r="B68" s="17">
        <v>175</v>
      </c>
      <c r="C68" s="17" t="s">
        <v>38</v>
      </c>
      <c r="D68" s="17">
        <v>0</v>
      </c>
      <c r="E68" s="17" t="e" cm="1">
        <f t="array" ref="E68">_xlfn.XLOOKUP(F68,AST!E$2:E357,AST!K$2:K357)</f>
        <v>#N/A</v>
      </c>
      <c r="F68" s="20" t="s">
        <v>153</v>
      </c>
    </row>
    <row r="69" spans="1:6" x14ac:dyDescent="0.2">
      <c r="A69" s="17">
        <v>100</v>
      </c>
      <c r="B69" s="17">
        <v>9</v>
      </c>
      <c r="C69" s="17" t="s">
        <v>37</v>
      </c>
      <c r="D69" s="17">
        <v>0</v>
      </c>
      <c r="E69" s="17" t="e" cm="1">
        <f t="array" ref="E69">_xlfn.XLOOKUP(F69,AST!E$2:E358,AST!K$2:K358)</f>
        <v>#N/A</v>
      </c>
      <c r="F69" s="20" t="s">
        <v>154</v>
      </c>
    </row>
    <row r="70" spans="1:6" x14ac:dyDescent="0.2">
      <c r="A70" s="17">
        <v>101</v>
      </c>
      <c r="B70" s="17">
        <v>228</v>
      </c>
      <c r="C70" s="17" t="s">
        <v>38</v>
      </c>
      <c r="D70" s="17">
        <v>0</v>
      </c>
      <c r="E70" s="17" t="e" cm="1">
        <f t="array" ref="E70">_xlfn.XLOOKUP(F70,AST!E$2:E359,AST!K$2:K359)</f>
        <v>#N/A</v>
      </c>
      <c r="F70" s="20" t="s">
        <v>155</v>
      </c>
    </row>
    <row r="71" spans="1:6" x14ac:dyDescent="0.2">
      <c r="A71" s="17">
        <v>102</v>
      </c>
      <c r="B71" s="17">
        <v>68</v>
      </c>
      <c r="C71" s="17" t="s">
        <v>37</v>
      </c>
      <c r="D71" s="17">
        <v>0</v>
      </c>
      <c r="E71" s="17" t="e" cm="1">
        <f t="array" ref="E71">_xlfn.XLOOKUP(F71,AST!E$2:E360,AST!K$2:K360)</f>
        <v>#N/A</v>
      </c>
      <c r="F71" s="20" t="s">
        <v>156</v>
      </c>
    </row>
    <row r="72" spans="1:6" x14ac:dyDescent="0.2">
      <c r="A72" s="17">
        <v>103</v>
      </c>
      <c r="B72" s="17">
        <v>194</v>
      </c>
      <c r="C72" s="17" t="s">
        <v>39</v>
      </c>
      <c r="D72" s="17">
        <v>0</v>
      </c>
      <c r="E72" s="17" t="e" cm="1">
        <f t="array" ref="E72">_xlfn.XLOOKUP(F72,AST!E$2:E361,AST!K$2:K361)</f>
        <v>#N/A</v>
      </c>
      <c r="F72" s="20" t="s">
        <v>157</v>
      </c>
    </row>
    <row r="73" spans="1:6" x14ac:dyDescent="0.2">
      <c r="A73" s="17">
        <v>104</v>
      </c>
      <c r="B73" s="17">
        <v>116</v>
      </c>
      <c r="C73" s="17" t="s">
        <v>38</v>
      </c>
      <c r="D73" s="17">
        <v>0</v>
      </c>
      <c r="E73" s="17" t="e" cm="1">
        <f t="array" ref="E73">_xlfn.XLOOKUP(F73,AST!E$2:E362,AST!K$2:K362)</f>
        <v>#N/A</v>
      </c>
      <c r="F73" s="20" t="s">
        <v>158</v>
      </c>
    </row>
    <row r="74" spans="1:6" x14ac:dyDescent="0.2">
      <c r="A74" s="17">
        <v>105</v>
      </c>
      <c r="B74" s="17">
        <v>138</v>
      </c>
      <c r="C74" s="17" t="s">
        <v>39</v>
      </c>
      <c r="D74" s="17">
        <v>0</v>
      </c>
      <c r="E74" s="17" t="e" cm="1">
        <f t="array" ref="E74">_xlfn.XLOOKUP(F74,AST!E$2:E363,AST!K$2:K363)</f>
        <v>#N/A</v>
      </c>
      <c r="F74" s="20" t="s">
        <v>159</v>
      </c>
    </row>
    <row r="75" spans="1:6" x14ac:dyDescent="0.2">
      <c r="A75" s="17">
        <v>106</v>
      </c>
      <c r="B75" s="17">
        <v>40</v>
      </c>
      <c r="C75" s="17" t="s">
        <v>75</v>
      </c>
      <c r="D75" s="17">
        <v>0</v>
      </c>
      <c r="E75" s="17" t="e" cm="1">
        <f t="array" ref="E75">_xlfn.XLOOKUP(F75,AST!E$2:E364,AST!K$2:K364)</f>
        <v>#N/A</v>
      </c>
      <c r="F75" s="20" t="s">
        <v>160</v>
      </c>
    </row>
    <row r="76" spans="1:6" x14ac:dyDescent="0.2">
      <c r="A76" s="17">
        <v>107</v>
      </c>
      <c r="B76" s="17">
        <v>113</v>
      </c>
      <c r="C76" s="17" t="s">
        <v>38</v>
      </c>
      <c r="D76" s="17">
        <v>0</v>
      </c>
      <c r="E76" s="17" t="e" cm="1">
        <f t="array" ref="E76">_xlfn.XLOOKUP(F76,AST!E$2:E365,AST!K$2:K365)</f>
        <v>#N/A</v>
      </c>
      <c r="F76" s="20" t="s">
        <v>161</v>
      </c>
    </row>
    <row r="77" spans="1:6" x14ac:dyDescent="0.2">
      <c r="A77" s="17">
        <v>108</v>
      </c>
      <c r="B77" s="17">
        <v>249</v>
      </c>
      <c r="C77" s="17" t="s">
        <v>38</v>
      </c>
      <c r="D77" s="17">
        <v>0</v>
      </c>
      <c r="E77" s="17" t="e" cm="1">
        <f t="array" ref="E77">_xlfn.XLOOKUP(F77,AST!E$2:E366,AST!K$2:K366)</f>
        <v>#N/A</v>
      </c>
      <c r="F77" s="20" t="s">
        <v>162</v>
      </c>
    </row>
    <row r="78" spans="1:6" x14ac:dyDescent="0.2">
      <c r="A78" s="17">
        <v>109</v>
      </c>
      <c r="B78" s="17">
        <v>24</v>
      </c>
      <c r="C78" s="17" t="s">
        <v>38</v>
      </c>
      <c r="D78" s="17">
        <v>0</v>
      </c>
      <c r="E78" s="17" t="e" cm="1">
        <f t="array" ref="E78">_xlfn.XLOOKUP(F78,AST!E$2:E367,AST!K$2:K367)</f>
        <v>#N/A</v>
      </c>
      <c r="F78" s="20" t="s">
        <v>163</v>
      </c>
    </row>
    <row r="79" spans="1:6" x14ac:dyDescent="0.2">
      <c r="A79" s="17">
        <v>110</v>
      </c>
      <c r="B79" s="17">
        <v>218</v>
      </c>
      <c r="C79" s="17" t="s">
        <v>36</v>
      </c>
      <c r="D79" s="17">
        <v>1</v>
      </c>
      <c r="E79" s="17" t="e" cm="1">
        <f t="array" ref="E79">_xlfn.XLOOKUP(F79,AST!E$2:E368,AST!K$2:K368)</f>
        <v>#N/A</v>
      </c>
      <c r="F79" s="20" t="s">
        <v>164</v>
      </c>
    </row>
    <row r="80" spans="1:6" x14ac:dyDescent="0.2">
      <c r="A80" s="17">
        <v>111</v>
      </c>
      <c r="B80" s="17">
        <v>20</v>
      </c>
      <c r="C80" s="17" t="s">
        <v>38</v>
      </c>
      <c r="D80" s="17">
        <v>0</v>
      </c>
      <c r="E80" s="17" t="e" cm="1">
        <f t="array" ref="E80">_xlfn.XLOOKUP(F80,AST!E$2:E369,AST!K$2:K369)</f>
        <v>#N/A</v>
      </c>
      <c r="F80" s="20" t="s">
        <v>165</v>
      </c>
    </row>
    <row r="81" spans="1:6" x14ac:dyDescent="0.2">
      <c r="A81" s="17">
        <v>112</v>
      </c>
      <c r="B81" s="17">
        <v>107</v>
      </c>
      <c r="C81" s="17" t="s">
        <v>38</v>
      </c>
      <c r="D81" s="17">
        <v>0</v>
      </c>
      <c r="E81" s="17" t="e" cm="1">
        <f t="array" ref="E81">_xlfn.XLOOKUP(F81,AST!E$2:E370,AST!K$2:K370)</f>
        <v>#N/A</v>
      </c>
      <c r="F81" s="20" t="s">
        <v>166</v>
      </c>
    </row>
    <row r="82" spans="1:6" x14ac:dyDescent="0.2">
      <c r="A82" s="17">
        <v>113</v>
      </c>
      <c r="B82" s="17">
        <v>67</v>
      </c>
      <c r="C82" s="17" t="s">
        <v>76</v>
      </c>
      <c r="D82" s="17">
        <v>0</v>
      </c>
      <c r="E82" s="17" t="e" cm="1">
        <f t="array" ref="E82">_xlfn.XLOOKUP(F82,AST!E$2:E371,AST!K$2:K371)</f>
        <v>#N/A</v>
      </c>
      <c r="F82" s="20" t="s">
        <v>167</v>
      </c>
    </row>
    <row r="83" spans="1:6" x14ac:dyDescent="0.2">
      <c r="A83" s="17">
        <v>114</v>
      </c>
      <c r="B83" s="17">
        <v>144</v>
      </c>
      <c r="C83" s="17" t="s">
        <v>39</v>
      </c>
      <c r="D83" s="17">
        <v>1</v>
      </c>
      <c r="E83" s="17" t="e" cm="1">
        <f t="array" ref="E83">_xlfn.XLOOKUP(F83,AST!E$2:E372,AST!K$2:K372)</f>
        <v>#N/A</v>
      </c>
      <c r="F83" s="20" t="s">
        <v>168</v>
      </c>
    </row>
    <row r="84" spans="1:6" x14ac:dyDescent="0.2">
      <c r="A84" s="17">
        <v>115</v>
      </c>
      <c r="B84" s="17">
        <v>114</v>
      </c>
      <c r="C84" s="17" t="s">
        <v>37</v>
      </c>
      <c r="D84" s="17">
        <v>0</v>
      </c>
      <c r="E84" s="17" t="e" cm="1">
        <f t="array" ref="E84">_xlfn.XLOOKUP(F84,AST!E$2:E373,AST!K$2:K373)</f>
        <v>#N/A</v>
      </c>
      <c r="F84" s="20" t="s">
        <v>169</v>
      </c>
    </row>
    <row r="85" spans="1:6" x14ac:dyDescent="0.2">
      <c r="A85" s="17">
        <v>116</v>
      </c>
      <c r="B85" s="17">
        <v>82</v>
      </c>
      <c r="C85" s="17" t="s">
        <v>37</v>
      </c>
      <c r="D85" s="17">
        <v>0</v>
      </c>
      <c r="E85" s="17" t="e" cm="1">
        <f t="array" ref="E85">_xlfn.XLOOKUP(F85,AST!E$2:E374,AST!K$2:K374)</f>
        <v>#N/A</v>
      </c>
      <c r="F85" s="20" t="s">
        <v>170</v>
      </c>
    </row>
    <row r="86" spans="1:6" x14ac:dyDescent="0.2">
      <c r="A86" s="17">
        <v>118</v>
      </c>
      <c r="B86" s="17">
        <v>85</v>
      </c>
      <c r="C86" s="17" t="s">
        <v>76</v>
      </c>
      <c r="D86" s="17">
        <v>0</v>
      </c>
      <c r="E86" s="17" t="e" cm="1">
        <f t="array" ref="E86">_xlfn.XLOOKUP(F86,AST!E$2:E375,AST!K$2:K375)</f>
        <v>#N/A</v>
      </c>
      <c r="F86" s="20" t="s">
        <v>171</v>
      </c>
    </row>
    <row r="87" spans="1:6" x14ac:dyDescent="0.2">
      <c r="A87" s="17">
        <v>119</v>
      </c>
      <c r="B87" s="17">
        <v>131</v>
      </c>
      <c r="C87" s="17" t="s">
        <v>76</v>
      </c>
      <c r="D87" s="17">
        <v>0</v>
      </c>
      <c r="E87" s="17" t="e" cm="1">
        <f t="array" ref="E87">_xlfn.XLOOKUP(F87,AST!E$2:E376,AST!K$2:K376)</f>
        <v>#N/A</v>
      </c>
      <c r="F87" s="20" t="s">
        <v>172</v>
      </c>
    </row>
    <row r="88" spans="1:6" x14ac:dyDescent="0.2">
      <c r="A88" s="17">
        <v>120</v>
      </c>
      <c r="B88" s="17">
        <v>78</v>
      </c>
      <c r="C88" s="17" t="s">
        <v>77</v>
      </c>
      <c r="D88" s="17">
        <v>1</v>
      </c>
      <c r="E88" s="17" t="s">
        <v>84</v>
      </c>
      <c r="F88" s="20" t="s">
        <v>173</v>
      </c>
    </row>
    <row r="89" spans="1:6" x14ac:dyDescent="0.2">
      <c r="A89" s="17">
        <v>121</v>
      </c>
      <c r="B89" s="17">
        <v>45</v>
      </c>
      <c r="C89" s="17" t="s">
        <v>36</v>
      </c>
      <c r="D89" s="17">
        <v>0</v>
      </c>
      <c r="E89" s="17" t="e" cm="1">
        <f t="array" ref="E89">_xlfn.XLOOKUP(F89,AST!E$2:E378,AST!K$2:K378)</f>
        <v>#N/A</v>
      </c>
      <c r="F89" s="20" t="s">
        <v>174</v>
      </c>
    </row>
    <row r="90" spans="1:6" x14ac:dyDescent="0.2">
      <c r="A90" s="17">
        <v>122</v>
      </c>
      <c r="B90" s="17">
        <v>181</v>
      </c>
      <c r="C90" s="17" t="s">
        <v>37</v>
      </c>
      <c r="D90" s="17">
        <v>0</v>
      </c>
      <c r="E90" s="17" t="e" cm="1">
        <f t="array" ref="E90">_xlfn.XLOOKUP(F90,AST!E$2:E379,AST!K$2:K379)</f>
        <v>#N/A</v>
      </c>
      <c r="F90" s="20" t="s">
        <v>175</v>
      </c>
    </row>
    <row r="91" spans="1:6" x14ac:dyDescent="0.2">
      <c r="A91" s="17">
        <v>123</v>
      </c>
      <c r="B91" s="17">
        <v>132</v>
      </c>
      <c r="C91" s="17" t="s">
        <v>39</v>
      </c>
      <c r="D91" s="17">
        <v>1</v>
      </c>
      <c r="E91" s="17" t="e" cm="1">
        <f t="array" ref="E91">_xlfn.XLOOKUP(F91,AST!E$2:E380,AST!K$2:K380)</f>
        <v>#N/A</v>
      </c>
      <c r="F91" s="20" t="s">
        <v>176</v>
      </c>
    </row>
    <row r="92" spans="1:6" x14ac:dyDescent="0.2">
      <c r="A92" s="17">
        <v>124</v>
      </c>
      <c r="B92" s="17">
        <v>207</v>
      </c>
      <c r="C92" s="17" t="s">
        <v>39</v>
      </c>
      <c r="D92" s="17">
        <v>1</v>
      </c>
      <c r="E92" s="17" t="e" cm="1">
        <f t="array" ref="E92">_xlfn.XLOOKUP(F92,AST!E$2:E381,AST!K$2:K381)</f>
        <v>#N/A</v>
      </c>
      <c r="F92" s="20" t="s">
        <v>177</v>
      </c>
    </row>
    <row r="93" spans="1:6" x14ac:dyDescent="0.2">
      <c r="A93" s="17">
        <v>125</v>
      </c>
      <c r="B93" s="17">
        <v>97</v>
      </c>
      <c r="C93" s="17" t="s">
        <v>39</v>
      </c>
      <c r="D93" s="17">
        <v>1</v>
      </c>
      <c r="E93" s="17" t="e" cm="1">
        <f t="array" ref="E93">_xlfn.XLOOKUP(F93,AST!E$2:E382,AST!K$2:K382)</f>
        <v>#N/A</v>
      </c>
      <c r="F93" s="20" t="s">
        <v>178</v>
      </c>
    </row>
    <row r="94" spans="1:6" x14ac:dyDescent="0.2">
      <c r="A94" s="17">
        <v>126</v>
      </c>
      <c r="B94" s="17">
        <v>118</v>
      </c>
      <c r="C94" s="17" t="s">
        <v>39</v>
      </c>
      <c r="D94" s="17">
        <v>1</v>
      </c>
      <c r="E94" s="17" t="e" cm="1">
        <f t="array" ref="E94">_xlfn.XLOOKUP(F94,AST!E$2:E383,AST!K$2:K383)</f>
        <v>#N/A</v>
      </c>
      <c r="F94" s="20" t="s">
        <v>179</v>
      </c>
    </row>
    <row r="95" spans="1:6" x14ac:dyDescent="0.2">
      <c r="A95" s="17">
        <v>127</v>
      </c>
      <c r="B95" s="17">
        <v>145</v>
      </c>
      <c r="C95" s="17" t="s">
        <v>36</v>
      </c>
      <c r="D95" s="17">
        <v>0</v>
      </c>
      <c r="E95" s="17" t="e" cm="1">
        <f t="array" ref="E95">_xlfn.XLOOKUP(F95,AST!E$2:E384,AST!K$2:K384)</f>
        <v>#N/A</v>
      </c>
      <c r="F95" s="20" t="s">
        <v>180</v>
      </c>
    </row>
    <row r="96" spans="1:6" x14ac:dyDescent="0.2">
      <c r="A96" s="17">
        <v>128</v>
      </c>
      <c r="B96" s="17">
        <v>193</v>
      </c>
      <c r="C96" s="17" t="s">
        <v>39</v>
      </c>
      <c r="D96" s="17">
        <v>1</v>
      </c>
      <c r="E96" s="17" t="e" cm="1">
        <f t="array" ref="E96">_xlfn.XLOOKUP(F96,AST!E$2:E385,AST!K$2:K385)</f>
        <v>#N/A</v>
      </c>
      <c r="F96" s="20" t="s">
        <v>181</v>
      </c>
    </row>
    <row r="97" spans="1:6" x14ac:dyDescent="0.2">
      <c r="A97" s="17">
        <v>129</v>
      </c>
      <c r="B97" s="17">
        <v>111</v>
      </c>
      <c r="C97" s="17" t="s">
        <v>39</v>
      </c>
      <c r="D97" s="17">
        <v>1</v>
      </c>
      <c r="E97" s="17" t="e" cm="1">
        <f t="array" ref="E97">_xlfn.XLOOKUP(F97,AST!E$2:E386,AST!K$2:K386)</f>
        <v>#N/A</v>
      </c>
      <c r="F97" s="20" t="s">
        <v>182</v>
      </c>
    </row>
    <row r="98" spans="1:6" x14ac:dyDescent="0.2">
      <c r="A98" s="17">
        <v>130</v>
      </c>
      <c r="B98" s="17">
        <v>158</v>
      </c>
      <c r="C98" s="17" t="s">
        <v>39</v>
      </c>
      <c r="D98" s="17">
        <v>1</v>
      </c>
      <c r="E98" s="17" t="e" cm="1">
        <f t="array" ref="E98">_xlfn.XLOOKUP(F98,AST!E$2:E387,AST!K$2:K387)</f>
        <v>#N/A</v>
      </c>
      <c r="F98" s="20" t="s">
        <v>183</v>
      </c>
    </row>
    <row r="99" spans="1:6" x14ac:dyDescent="0.2">
      <c r="A99" s="17">
        <v>131</v>
      </c>
      <c r="B99" s="17">
        <v>222</v>
      </c>
      <c r="C99" s="17" t="s">
        <v>39</v>
      </c>
      <c r="D99" s="17">
        <v>0</v>
      </c>
      <c r="E99" s="17" t="e" cm="1">
        <f t="array" ref="E99">_xlfn.XLOOKUP(F99,AST!E$2:E388,AST!K$2:K388)</f>
        <v>#N/A</v>
      </c>
      <c r="F99" s="20" t="s">
        <v>184</v>
      </c>
    </row>
    <row r="100" spans="1:6" x14ac:dyDescent="0.2">
      <c r="A100" s="17">
        <v>132</v>
      </c>
      <c r="B100" s="17">
        <v>185</v>
      </c>
      <c r="C100" s="17" t="s">
        <v>39</v>
      </c>
      <c r="D100" s="17">
        <v>1</v>
      </c>
      <c r="E100" s="17" t="e" cm="1">
        <f t="array" ref="E100">_xlfn.XLOOKUP(F100,AST!E$2:E389,AST!K$2:K389)</f>
        <v>#N/A</v>
      </c>
      <c r="F100" s="20" t="s">
        <v>185</v>
      </c>
    </row>
    <row r="101" spans="1:6" x14ac:dyDescent="0.2">
      <c r="A101" s="17">
        <v>133</v>
      </c>
      <c r="B101" s="17">
        <v>200</v>
      </c>
      <c r="C101" s="17" t="s">
        <v>39</v>
      </c>
      <c r="D101" s="17">
        <v>1</v>
      </c>
      <c r="E101" s="17" t="e" cm="1">
        <f t="array" ref="E101">_xlfn.XLOOKUP(F101,AST!E$2:E390,AST!K$2:K390)</f>
        <v>#N/A</v>
      </c>
      <c r="F101" s="20" t="s">
        <v>186</v>
      </c>
    </row>
    <row r="102" spans="1:6" x14ac:dyDescent="0.2">
      <c r="A102" s="17">
        <v>134</v>
      </c>
      <c r="B102" s="17">
        <v>172</v>
      </c>
      <c r="C102" s="17" t="s">
        <v>39</v>
      </c>
      <c r="D102" s="17">
        <v>1</v>
      </c>
      <c r="E102" s="17" t="e" cm="1">
        <f t="array" ref="E102">_xlfn.XLOOKUP(F102,AST!E$2:E391,AST!K$2:K391)</f>
        <v>#N/A</v>
      </c>
      <c r="F102" s="20" t="s">
        <v>187</v>
      </c>
    </row>
    <row r="103" spans="1:6" x14ac:dyDescent="0.2">
      <c r="A103" s="17">
        <v>135</v>
      </c>
      <c r="B103" s="17">
        <v>8</v>
      </c>
      <c r="C103" s="17" t="s">
        <v>39</v>
      </c>
      <c r="D103" s="17">
        <v>1</v>
      </c>
      <c r="E103" s="17" t="e" cm="1">
        <f t="array" ref="E103">_xlfn.XLOOKUP(F103,AST!E$2:E392,AST!K$2:K392)</f>
        <v>#N/A</v>
      </c>
      <c r="F103" s="20" t="s">
        <v>188</v>
      </c>
    </row>
    <row r="104" spans="1:6" x14ac:dyDescent="0.2">
      <c r="A104" s="17">
        <v>136</v>
      </c>
      <c r="B104" s="17">
        <v>208</v>
      </c>
      <c r="C104" s="17" t="s">
        <v>39</v>
      </c>
      <c r="D104" s="17">
        <v>1</v>
      </c>
      <c r="E104" s="17" t="e" cm="1">
        <f t="array" ref="E104">_xlfn.XLOOKUP(F104,AST!E$2:E393,AST!K$2:K393)</f>
        <v>#N/A</v>
      </c>
      <c r="F104" s="20" t="s">
        <v>189</v>
      </c>
    </row>
    <row r="105" spans="1:6" x14ac:dyDescent="0.2">
      <c r="A105" s="17">
        <v>139</v>
      </c>
      <c r="B105" s="17">
        <v>121</v>
      </c>
      <c r="C105" s="17" t="s">
        <v>39</v>
      </c>
      <c r="D105" s="17">
        <v>1</v>
      </c>
      <c r="E105" s="17" t="e" cm="1">
        <f t="array" ref="E105">_xlfn.XLOOKUP(F105,AST!E$2:E394,AST!K$2:K394)</f>
        <v>#N/A</v>
      </c>
      <c r="F105" s="20" t="s">
        <v>190</v>
      </c>
    </row>
    <row r="106" spans="1:6" x14ac:dyDescent="0.2">
      <c r="A106" s="17">
        <v>140</v>
      </c>
      <c r="B106" s="17">
        <v>47</v>
      </c>
      <c r="C106" s="17" t="s">
        <v>39</v>
      </c>
      <c r="D106" s="17">
        <v>1</v>
      </c>
      <c r="E106" s="17" t="e" cm="1">
        <f t="array" ref="E106">_xlfn.XLOOKUP(F106,AST!E$2:E395,AST!K$2:K395)</f>
        <v>#N/A</v>
      </c>
      <c r="F106" s="20" t="s">
        <v>191</v>
      </c>
    </row>
    <row r="107" spans="1:6" x14ac:dyDescent="0.2">
      <c r="A107" s="17">
        <v>141</v>
      </c>
      <c r="B107" s="17">
        <v>110</v>
      </c>
      <c r="C107" s="17" t="s">
        <v>39</v>
      </c>
      <c r="D107" s="17">
        <v>1</v>
      </c>
      <c r="E107" s="17" t="e" cm="1">
        <f t="array" ref="E107">_xlfn.XLOOKUP(F107,AST!E$2:E396,AST!K$2:K396)</f>
        <v>#N/A</v>
      </c>
      <c r="F107" s="20" t="s">
        <v>192</v>
      </c>
    </row>
    <row r="108" spans="1:6" x14ac:dyDescent="0.2">
      <c r="A108" s="17">
        <v>142</v>
      </c>
      <c r="B108" s="17">
        <v>41</v>
      </c>
      <c r="C108" s="17" t="s">
        <v>39</v>
      </c>
      <c r="D108" s="17">
        <v>1</v>
      </c>
      <c r="E108" s="17" t="e" cm="1">
        <f t="array" ref="E108">_xlfn.XLOOKUP(F108,AST!E$2:E397,AST!K$2:K397)</f>
        <v>#N/A</v>
      </c>
      <c r="F108" s="20" t="s">
        <v>193</v>
      </c>
    </row>
    <row r="109" spans="1:6" x14ac:dyDescent="0.2">
      <c r="A109" s="17">
        <v>143</v>
      </c>
      <c r="B109" s="17">
        <v>87</v>
      </c>
      <c r="C109" s="17" t="s">
        <v>39</v>
      </c>
      <c r="D109" s="17">
        <v>1</v>
      </c>
      <c r="E109" s="17" t="e" cm="1">
        <f t="array" ref="E109">_xlfn.XLOOKUP(F109,AST!E$2:E398,AST!K$2:K398)</f>
        <v>#N/A</v>
      </c>
      <c r="F109" s="20" t="s">
        <v>194</v>
      </c>
    </row>
    <row r="110" spans="1:6" x14ac:dyDescent="0.2">
      <c r="A110" s="17">
        <v>144</v>
      </c>
      <c r="B110" s="17">
        <v>56</v>
      </c>
      <c r="C110" s="17" t="s">
        <v>39</v>
      </c>
      <c r="D110" s="17">
        <v>0</v>
      </c>
      <c r="E110" s="17" t="e" cm="1">
        <f t="array" ref="E110">_xlfn.XLOOKUP(F110,AST!E$2:E399,AST!K$2:K399)</f>
        <v>#N/A</v>
      </c>
      <c r="F110" s="20" t="s">
        <v>195</v>
      </c>
    </row>
    <row r="111" spans="1:6" x14ac:dyDescent="0.2">
      <c r="A111" s="17">
        <v>145</v>
      </c>
      <c r="B111" s="17">
        <v>143</v>
      </c>
      <c r="C111" s="17" t="s">
        <v>39</v>
      </c>
      <c r="D111" s="17">
        <v>1</v>
      </c>
      <c r="E111" s="17" t="e" cm="1">
        <f t="array" ref="E111">_xlfn.XLOOKUP(F111,AST!E$2:E400,AST!K$2:K400)</f>
        <v>#N/A</v>
      </c>
      <c r="F111" s="20" t="s">
        <v>196</v>
      </c>
    </row>
    <row r="112" spans="1:6" x14ac:dyDescent="0.2">
      <c r="A112" s="17">
        <v>146</v>
      </c>
      <c r="B112" s="17">
        <v>127</v>
      </c>
      <c r="C112" s="17" t="s">
        <v>39</v>
      </c>
      <c r="D112" s="17">
        <v>1</v>
      </c>
      <c r="E112" s="17" t="e" cm="1">
        <f t="array" ref="E112">_xlfn.XLOOKUP(F112,AST!E$2:E401,AST!K$2:K401)</f>
        <v>#N/A</v>
      </c>
      <c r="F112" s="20" t="s">
        <v>197</v>
      </c>
    </row>
    <row r="113" spans="1:6" x14ac:dyDescent="0.2">
      <c r="A113" s="17">
        <v>147</v>
      </c>
      <c r="B113" s="17">
        <v>192</v>
      </c>
      <c r="C113" s="17" t="s">
        <v>39</v>
      </c>
      <c r="D113" s="17">
        <v>1</v>
      </c>
      <c r="E113" s="17" t="e" cm="1">
        <f t="array" ref="E113">_xlfn.XLOOKUP(F113,AST!E$2:E402,AST!K$2:K402)</f>
        <v>#N/A</v>
      </c>
      <c r="F113" s="20" t="s">
        <v>198</v>
      </c>
    </row>
    <row r="114" spans="1:6" x14ac:dyDescent="0.2">
      <c r="A114" s="17">
        <v>148</v>
      </c>
      <c r="B114" s="17">
        <v>233</v>
      </c>
      <c r="C114" s="17" t="s">
        <v>39</v>
      </c>
      <c r="D114" s="17">
        <v>1</v>
      </c>
      <c r="E114" s="17" t="e" cm="1">
        <f t="array" ref="E114">_xlfn.XLOOKUP(F114,AST!E$2:E403,AST!K$2:K403)</f>
        <v>#N/A</v>
      </c>
      <c r="F114" s="20" t="s">
        <v>199</v>
      </c>
    </row>
    <row r="115" spans="1:6" x14ac:dyDescent="0.2">
      <c r="A115" s="17">
        <v>149</v>
      </c>
      <c r="B115" s="17">
        <v>227</v>
      </c>
      <c r="C115" s="17" t="s">
        <v>39</v>
      </c>
      <c r="D115" s="17">
        <v>1</v>
      </c>
      <c r="E115" s="17" t="e" cm="1">
        <f t="array" ref="E115">_xlfn.XLOOKUP(F115,AST!E$2:E404,AST!K$2:K404)</f>
        <v>#N/A</v>
      </c>
      <c r="F115" s="20" t="s">
        <v>200</v>
      </c>
    </row>
    <row r="116" spans="1:6" x14ac:dyDescent="0.2">
      <c r="A116" s="17">
        <v>150</v>
      </c>
      <c r="B116" s="17">
        <v>79</v>
      </c>
      <c r="C116" s="17" t="s">
        <v>39</v>
      </c>
      <c r="D116" s="17">
        <v>1</v>
      </c>
      <c r="E116" s="17" t="e" cm="1">
        <f t="array" ref="E116">_xlfn.XLOOKUP(F116,AST!E$2:E405,AST!K$2:K405)</f>
        <v>#N/A</v>
      </c>
      <c r="F116" s="20" t="s">
        <v>201</v>
      </c>
    </row>
    <row r="117" spans="1:6" x14ac:dyDescent="0.2">
      <c r="A117" s="17">
        <v>151</v>
      </c>
      <c r="B117" s="17">
        <v>242</v>
      </c>
      <c r="C117" s="17" t="s">
        <v>39</v>
      </c>
      <c r="D117" s="17">
        <v>1</v>
      </c>
      <c r="E117" s="17" t="e" cm="1">
        <f t="array" ref="E117">_xlfn.XLOOKUP(F117,AST!E$2:E406,AST!K$2:K406)</f>
        <v>#N/A</v>
      </c>
      <c r="F117" s="20" t="s">
        <v>202</v>
      </c>
    </row>
    <row r="118" spans="1:6" x14ac:dyDescent="0.2">
      <c r="A118" s="17">
        <v>152</v>
      </c>
      <c r="B118" s="17">
        <v>223</v>
      </c>
      <c r="C118" s="17" t="s">
        <v>39</v>
      </c>
      <c r="D118" s="17">
        <v>1</v>
      </c>
      <c r="E118" s="17" t="e" cm="1">
        <f t="array" ref="E118">_xlfn.XLOOKUP(F118,AST!E$2:E407,AST!K$2:K407)</f>
        <v>#N/A</v>
      </c>
      <c r="F118" s="20" t="s">
        <v>203</v>
      </c>
    </row>
    <row r="119" spans="1:6" x14ac:dyDescent="0.2">
      <c r="A119" s="17">
        <v>153</v>
      </c>
      <c r="B119" s="17">
        <v>66</v>
      </c>
      <c r="C119" s="17" t="s">
        <v>36</v>
      </c>
      <c r="D119" s="17">
        <v>1</v>
      </c>
      <c r="E119" s="17" t="e" cm="1">
        <f t="array" ref="E119">_xlfn.XLOOKUP(F119,AST!E$2:E408,AST!K$2:K408)</f>
        <v>#N/A</v>
      </c>
      <c r="F119" s="20" t="s">
        <v>204</v>
      </c>
    </row>
    <row r="120" spans="1:6" x14ac:dyDescent="0.2">
      <c r="A120" s="17">
        <v>154</v>
      </c>
      <c r="B120" s="17">
        <v>224</v>
      </c>
      <c r="C120" s="17" t="s">
        <v>39</v>
      </c>
      <c r="D120" s="17">
        <v>1</v>
      </c>
      <c r="E120" s="17" t="e" cm="1">
        <f t="array" ref="E120">_xlfn.XLOOKUP(F120,AST!E$2:E409,AST!K$2:K409)</f>
        <v>#N/A</v>
      </c>
      <c r="F120" s="20" t="s">
        <v>205</v>
      </c>
    </row>
    <row r="121" spans="1:6" x14ac:dyDescent="0.2">
      <c r="A121" s="17">
        <v>155</v>
      </c>
      <c r="B121" s="17">
        <v>239</v>
      </c>
      <c r="C121" s="17" t="s">
        <v>36</v>
      </c>
      <c r="D121" s="17">
        <v>0</v>
      </c>
      <c r="E121" s="17" t="e" cm="1">
        <f t="array" ref="E121">_xlfn.XLOOKUP(F121,AST!E$2:E410,AST!K$2:K410)</f>
        <v>#N/A</v>
      </c>
      <c r="F121" s="20" t="s">
        <v>206</v>
      </c>
    </row>
    <row r="122" spans="1:6" x14ac:dyDescent="0.2">
      <c r="A122" s="17">
        <v>156</v>
      </c>
      <c r="B122" s="17">
        <v>232</v>
      </c>
      <c r="C122" s="17" t="s">
        <v>39</v>
      </c>
      <c r="D122" s="17">
        <v>1</v>
      </c>
      <c r="E122" s="17" t="e" cm="1">
        <f t="array" ref="E122">_xlfn.XLOOKUP(F122,AST!E$2:E411,AST!K$2:K411)</f>
        <v>#N/A</v>
      </c>
      <c r="F122" s="20" t="s">
        <v>207</v>
      </c>
    </row>
    <row r="123" spans="1:6" x14ac:dyDescent="0.2">
      <c r="A123" s="17">
        <v>157</v>
      </c>
      <c r="B123" s="17">
        <v>240</v>
      </c>
      <c r="C123" s="17" t="s">
        <v>39</v>
      </c>
      <c r="D123" s="17">
        <v>1</v>
      </c>
      <c r="E123" s="17" t="e" cm="1">
        <f t="array" ref="E123">_xlfn.XLOOKUP(F123,AST!E$2:E412,AST!K$2:K412)</f>
        <v>#N/A</v>
      </c>
      <c r="F123" s="20" t="s">
        <v>208</v>
      </c>
    </row>
    <row r="124" spans="1:6" x14ac:dyDescent="0.2">
      <c r="A124" s="17">
        <v>158</v>
      </c>
      <c r="B124" s="17">
        <v>202</v>
      </c>
      <c r="C124" s="17" t="s">
        <v>39</v>
      </c>
      <c r="D124" s="17">
        <v>1</v>
      </c>
      <c r="E124" s="17" t="e" cm="1">
        <f t="array" ref="E124">_xlfn.XLOOKUP(F124,AST!E$2:E413,AST!K$2:K413)</f>
        <v>#N/A</v>
      </c>
      <c r="F124" s="20" t="s">
        <v>209</v>
      </c>
    </row>
    <row r="125" spans="1:6" x14ac:dyDescent="0.2">
      <c r="A125" s="17">
        <v>159</v>
      </c>
      <c r="B125" s="17">
        <v>209</v>
      </c>
      <c r="C125" s="17" t="s">
        <v>39</v>
      </c>
      <c r="D125" s="17">
        <v>1</v>
      </c>
      <c r="E125" s="17" t="e" cm="1">
        <f t="array" ref="E125">_xlfn.XLOOKUP(F125,AST!E$2:E414,AST!K$2:K414)</f>
        <v>#N/A</v>
      </c>
      <c r="F125" s="20" t="s">
        <v>210</v>
      </c>
    </row>
    <row r="126" spans="1:6" x14ac:dyDescent="0.2">
      <c r="A126" s="17">
        <v>160</v>
      </c>
      <c r="B126" s="17">
        <v>241</v>
      </c>
      <c r="C126" s="17" t="s">
        <v>39</v>
      </c>
      <c r="D126" s="17">
        <v>1</v>
      </c>
      <c r="E126" s="17" t="e" cm="1">
        <f t="array" ref="E126">_xlfn.XLOOKUP(F126,AST!E$2:E415,AST!K$2:K415)</f>
        <v>#N/A</v>
      </c>
      <c r="F126" s="20" t="s">
        <v>211</v>
      </c>
    </row>
    <row r="127" spans="1:6" x14ac:dyDescent="0.2">
      <c r="A127" s="17">
        <v>161</v>
      </c>
      <c r="B127" s="17">
        <v>230</v>
      </c>
      <c r="C127" s="17" t="s">
        <v>39</v>
      </c>
      <c r="D127" s="17">
        <v>1</v>
      </c>
      <c r="E127" s="17" t="e" cm="1">
        <f t="array" ref="E127">_xlfn.XLOOKUP(F127,AST!E$2:E416,AST!K$2:K416)</f>
        <v>#N/A</v>
      </c>
      <c r="F127" s="20" t="s">
        <v>212</v>
      </c>
    </row>
    <row r="128" spans="1:6" x14ac:dyDescent="0.2">
      <c r="A128" s="17">
        <v>162</v>
      </c>
      <c r="B128" s="17">
        <v>213</v>
      </c>
      <c r="C128" s="17" t="s">
        <v>39</v>
      </c>
      <c r="D128" s="17">
        <v>1</v>
      </c>
      <c r="E128" s="17" t="e" cm="1">
        <f t="array" ref="E128">_xlfn.XLOOKUP(F128,AST!E$2:E417,AST!K$2:K417)</f>
        <v>#N/A</v>
      </c>
      <c r="F128" s="20" t="s">
        <v>213</v>
      </c>
    </row>
    <row r="129" spans="1:6" x14ac:dyDescent="0.2">
      <c r="A129" s="17">
        <v>163</v>
      </c>
      <c r="B129" s="17">
        <v>225</v>
      </c>
      <c r="C129" s="17" t="s">
        <v>39</v>
      </c>
      <c r="D129" s="17">
        <v>1</v>
      </c>
      <c r="E129" s="17" t="e" cm="1">
        <f t="array" ref="E129">_xlfn.XLOOKUP(F129,AST!E$2:E418,AST!K$2:K418)</f>
        <v>#N/A</v>
      </c>
      <c r="F129" s="20" t="s">
        <v>214</v>
      </c>
    </row>
    <row r="130" spans="1:6" x14ac:dyDescent="0.2">
      <c r="A130" s="17">
        <v>164</v>
      </c>
      <c r="B130" s="17">
        <v>238</v>
      </c>
      <c r="C130" s="17" t="s">
        <v>39</v>
      </c>
      <c r="D130" s="17">
        <v>1</v>
      </c>
      <c r="E130" s="17" t="e" cm="1">
        <f t="array" ref="E130">_xlfn.XLOOKUP(F130,AST!E$2:E419,AST!K$2:K419)</f>
        <v>#N/A</v>
      </c>
      <c r="F130" s="20" t="s">
        <v>215</v>
      </c>
    </row>
    <row r="131" spans="1:6" x14ac:dyDescent="0.2">
      <c r="A131" s="17">
        <v>165</v>
      </c>
      <c r="B131" s="17">
        <v>6</v>
      </c>
      <c r="C131" s="17" t="s">
        <v>36</v>
      </c>
      <c r="D131" s="17">
        <v>0</v>
      </c>
      <c r="E131" s="17" t="e" cm="1">
        <f t="array" ref="E131">_xlfn.XLOOKUP(F131,AST!E$2:E420,AST!K$2:K420)</f>
        <v>#N/A</v>
      </c>
      <c r="F131" s="20" t="s">
        <v>216</v>
      </c>
    </row>
    <row r="132" spans="1:6" x14ac:dyDescent="0.2">
      <c r="A132" s="17">
        <v>167</v>
      </c>
      <c r="B132" s="17">
        <v>80</v>
      </c>
      <c r="C132" s="17" t="s">
        <v>39</v>
      </c>
      <c r="D132" s="17">
        <v>1</v>
      </c>
      <c r="E132" s="17" t="e" cm="1">
        <f t="array" ref="E132">_xlfn.XLOOKUP(F132,AST!E$2:E421,AST!K$2:K421)</f>
        <v>#N/A</v>
      </c>
      <c r="F132" s="20" t="s">
        <v>217</v>
      </c>
    </row>
    <row r="133" spans="1:6" x14ac:dyDescent="0.2">
      <c r="A133" s="17">
        <v>168</v>
      </c>
      <c r="B133" s="17">
        <v>206</v>
      </c>
      <c r="C133" s="17" t="s">
        <v>39</v>
      </c>
      <c r="D133" s="17">
        <v>1</v>
      </c>
      <c r="E133" s="17" t="e" cm="1">
        <f t="array" ref="E133">_xlfn.XLOOKUP(F133,AST!E$2:E422,AST!K$2:K422)</f>
        <v>#N/A</v>
      </c>
      <c r="F133" s="20" t="s">
        <v>218</v>
      </c>
    </row>
    <row r="134" spans="1:6" x14ac:dyDescent="0.2">
      <c r="A134" s="17">
        <v>171</v>
      </c>
      <c r="B134" s="17">
        <v>34</v>
      </c>
      <c r="C134" s="17" t="s">
        <v>37</v>
      </c>
      <c r="D134" s="17">
        <v>0</v>
      </c>
      <c r="E134" s="17" t="e" cm="1">
        <f t="array" ref="E134">_xlfn.XLOOKUP(F134,AST!E$2:E423,AST!K$2:K423)</f>
        <v>#N/A</v>
      </c>
      <c r="F134" s="20" t="s">
        <v>219</v>
      </c>
    </row>
    <row r="135" spans="1:6" x14ac:dyDescent="0.2">
      <c r="A135" s="17">
        <v>172</v>
      </c>
      <c r="B135" s="17">
        <v>163</v>
      </c>
      <c r="C135" s="17" t="s">
        <v>38</v>
      </c>
      <c r="D135" s="17">
        <v>0</v>
      </c>
      <c r="E135" s="17" t="e" cm="1">
        <f t="array" ref="E135">_xlfn.XLOOKUP(F135,AST!E$2:E424,AST!K$2:K424)</f>
        <v>#N/A</v>
      </c>
      <c r="F135" s="20" t="s">
        <v>220</v>
      </c>
    </row>
    <row r="136" spans="1:6" x14ac:dyDescent="0.2">
      <c r="A136" s="17">
        <v>173</v>
      </c>
      <c r="B136" s="17">
        <v>81</v>
      </c>
      <c r="C136" s="17" t="s">
        <v>29</v>
      </c>
      <c r="D136" s="17">
        <v>0</v>
      </c>
      <c r="E136" s="17" t="e" cm="1">
        <f t="array" ref="E136">_xlfn.XLOOKUP(F136,AST!E$2:E425,AST!K$2:K425)</f>
        <v>#N/A</v>
      </c>
      <c r="F136" s="20" t="s">
        <v>221</v>
      </c>
    </row>
    <row r="137" spans="1:6" x14ac:dyDescent="0.2">
      <c r="A137" s="17">
        <v>174</v>
      </c>
      <c r="B137" s="17">
        <v>46</v>
      </c>
      <c r="C137" s="17" t="s">
        <v>38</v>
      </c>
      <c r="D137" s="17">
        <v>0</v>
      </c>
      <c r="E137" s="17" t="e" cm="1">
        <f t="array" ref="E137">_xlfn.XLOOKUP(F137,AST!E$2:E426,AST!K$2:K426)</f>
        <v>#N/A</v>
      </c>
      <c r="F137" s="20" t="s">
        <v>222</v>
      </c>
    </row>
    <row r="138" spans="1:6" x14ac:dyDescent="0.2">
      <c r="A138" s="17">
        <v>175</v>
      </c>
      <c r="B138" s="17">
        <v>62</v>
      </c>
      <c r="C138" s="17" t="s">
        <v>37</v>
      </c>
      <c r="D138" s="17">
        <v>0</v>
      </c>
      <c r="E138" s="17" t="e" cm="1">
        <f t="array" ref="E138">_xlfn.XLOOKUP(F138,AST!E$2:E427,AST!K$2:K427)</f>
        <v>#N/A</v>
      </c>
      <c r="F138" s="20" t="s">
        <v>223</v>
      </c>
    </row>
    <row r="139" spans="1:6" x14ac:dyDescent="0.2">
      <c r="A139" s="17">
        <v>176</v>
      </c>
      <c r="B139" s="17">
        <v>43</v>
      </c>
      <c r="C139" s="17" t="s">
        <v>38</v>
      </c>
      <c r="D139" s="17">
        <v>0</v>
      </c>
      <c r="E139" s="17" t="e" cm="1">
        <f t="array" ref="E139">_xlfn.XLOOKUP(F139,AST!E$2:E428,AST!K$2:K428)</f>
        <v>#N/A</v>
      </c>
      <c r="F139" s="20" t="s">
        <v>224</v>
      </c>
    </row>
    <row r="140" spans="1:6" x14ac:dyDescent="0.2">
      <c r="A140" s="17">
        <v>177</v>
      </c>
      <c r="B140" s="17">
        <v>125</v>
      </c>
      <c r="C140" s="17" t="s">
        <v>38</v>
      </c>
      <c r="D140" s="17">
        <v>0</v>
      </c>
      <c r="E140" s="17" t="e" cm="1">
        <f t="array" ref="E140">_xlfn.XLOOKUP(F140,AST!E$2:E429,AST!K$2:K429)</f>
        <v>#N/A</v>
      </c>
      <c r="F140" s="20" t="s">
        <v>225</v>
      </c>
    </row>
    <row r="141" spans="1:6" x14ac:dyDescent="0.2">
      <c r="A141" s="17">
        <v>178</v>
      </c>
      <c r="B141" s="17">
        <v>49</v>
      </c>
      <c r="C141" s="17" t="s">
        <v>29</v>
      </c>
      <c r="D141" s="17">
        <v>0</v>
      </c>
      <c r="E141" s="17" t="e" cm="1">
        <f t="array" ref="E141">_xlfn.XLOOKUP(F141,AST!E$2:E430,AST!K$2:K430)</f>
        <v>#N/A</v>
      </c>
      <c r="F141" s="20" t="s">
        <v>226</v>
      </c>
    </row>
    <row r="142" spans="1:6" x14ac:dyDescent="0.2">
      <c r="A142" s="17">
        <v>179</v>
      </c>
      <c r="B142" s="17">
        <v>53</v>
      </c>
      <c r="C142" s="17" t="s">
        <v>38</v>
      </c>
      <c r="D142" s="17">
        <v>0</v>
      </c>
      <c r="E142" s="17" t="e" cm="1">
        <f t="array" ref="E142">_xlfn.XLOOKUP(F142,AST!E$2:E431,AST!K$2:K431)</f>
        <v>#N/A</v>
      </c>
      <c r="F142" s="20" t="s">
        <v>227</v>
      </c>
    </row>
    <row r="143" spans="1:6" x14ac:dyDescent="0.2">
      <c r="A143" s="17">
        <v>180</v>
      </c>
      <c r="B143" s="17">
        <v>93</v>
      </c>
      <c r="C143" s="17" t="s">
        <v>37</v>
      </c>
      <c r="D143" s="17">
        <v>0</v>
      </c>
      <c r="E143" s="17" t="e" cm="1">
        <f t="array" ref="E143">_xlfn.XLOOKUP(F143,AST!E$2:E432,AST!K$2:K432)</f>
        <v>#N/A</v>
      </c>
      <c r="F143" s="20" t="s">
        <v>228</v>
      </c>
    </row>
    <row r="144" spans="1:6" x14ac:dyDescent="0.2">
      <c r="A144" s="17">
        <v>181</v>
      </c>
      <c r="B144" s="17">
        <v>117</v>
      </c>
      <c r="C144" s="17" t="s">
        <v>38</v>
      </c>
      <c r="D144" s="17">
        <v>1</v>
      </c>
      <c r="E144" s="17" t="e" cm="1">
        <f t="array" ref="E144">_xlfn.XLOOKUP(F144,AST!E$2:E433,AST!K$2:K433)</f>
        <v>#N/A</v>
      </c>
      <c r="F144" s="20" t="s">
        <v>229</v>
      </c>
    </row>
    <row r="145" spans="1:6" x14ac:dyDescent="0.2">
      <c r="A145" s="17">
        <v>182</v>
      </c>
      <c r="B145" s="17">
        <v>96</v>
      </c>
      <c r="C145" s="17" t="s">
        <v>39</v>
      </c>
      <c r="D145" s="17">
        <v>0</v>
      </c>
      <c r="E145" s="17" t="e" cm="1">
        <f t="array" ref="E145">_xlfn.XLOOKUP(F145,AST!E$2:E434,AST!K$2:K434)</f>
        <v>#N/A</v>
      </c>
      <c r="F145" s="20" t="s">
        <v>230</v>
      </c>
    </row>
    <row r="146" spans="1:6" x14ac:dyDescent="0.2">
      <c r="A146" s="17">
        <v>183</v>
      </c>
      <c r="B146" s="17">
        <v>160</v>
      </c>
      <c r="C146" s="17" t="s">
        <v>38</v>
      </c>
      <c r="D146" s="17">
        <v>0</v>
      </c>
      <c r="E146" s="17" t="e" cm="1">
        <f t="array" ref="E146">_xlfn.XLOOKUP(F146,AST!E$2:E435,AST!K$2:K435)</f>
        <v>#N/A</v>
      </c>
      <c r="F146" s="20" t="s">
        <v>231</v>
      </c>
    </row>
    <row r="147" spans="1:6" x14ac:dyDescent="0.2">
      <c r="A147" s="17">
        <v>185</v>
      </c>
      <c r="B147" s="17">
        <v>10</v>
      </c>
      <c r="C147" s="17" t="s">
        <v>38</v>
      </c>
      <c r="D147" s="17">
        <v>0</v>
      </c>
      <c r="E147" s="17" t="e" cm="1">
        <f t="array" ref="E147">_xlfn.XLOOKUP(F147,AST!E$2:E436,AST!K$2:K436)</f>
        <v>#N/A</v>
      </c>
      <c r="F147" s="20" t="s">
        <v>232</v>
      </c>
    </row>
    <row r="148" spans="1:6" x14ac:dyDescent="0.2">
      <c r="A148" s="17">
        <v>186</v>
      </c>
      <c r="B148" s="17">
        <v>171</v>
      </c>
      <c r="C148" s="17" t="s">
        <v>39</v>
      </c>
      <c r="D148" s="17">
        <v>0</v>
      </c>
      <c r="E148" s="17" t="e" cm="1">
        <f t="array" ref="E148">_xlfn.XLOOKUP(F148,AST!E$2:E437,AST!K$2:K437)</f>
        <v>#N/A</v>
      </c>
      <c r="F148" s="20" t="s">
        <v>233</v>
      </c>
    </row>
    <row r="149" spans="1:6" x14ac:dyDescent="0.2">
      <c r="A149" s="17">
        <v>187</v>
      </c>
      <c r="B149" s="17">
        <v>120</v>
      </c>
      <c r="C149" s="17" t="s">
        <v>38</v>
      </c>
      <c r="D149" s="17">
        <v>1</v>
      </c>
      <c r="E149" s="17" t="e" cm="1">
        <f t="array" ref="E149">_xlfn.XLOOKUP(F149,AST!E$2:E438,AST!K$2:K438)</f>
        <v>#N/A</v>
      </c>
      <c r="F149" s="20" t="s">
        <v>234</v>
      </c>
    </row>
    <row r="150" spans="1:6" x14ac:dyDescent="0.2">
      <c r="A150" s="17">
        <v>189</v>
      </c>
      <c r="B150" s="17">
        <v>197</v>
      </c>
      <c r="C150" s="17" t="s">
        <v>77</v>
      </c>
      <c r="D150" s="17">
        <v>0</v>
      </c>
      <c r="E150" s="17" t="e" cm="1">
        <f t="array" ref="E150">_xlfn.XLOOKUP(F150,AST!E$2:E439,AST!K$2:K439)</f>
        <v>#N/A</v>
      </c>
      <c r="F150" s="20" t="s">
        <v>235</v>
      </c>
    </row>
    <row r="151" spans="1:6" x14ac:dyDescent="0.2">
      <c r="A151" s="17">
        <v>190</v>
      </c>
      <c r="B151" s="17">
        <v>195</v>
      </c>
      <c r="C151" s="17" t="s">
        <v>54</v>
      </c>
      <c r="D151" s="17">
        <v>0</v>
      </c>
      <c r="E151" s="17" t="e" cm="1">
        <f t="array" ref="E151">_xlfn.XLOOKUP(F151,AST!E$2:E440,AST!K$2:K440)</f>
        <v>#N/A</v>
      </c>
      <c r="F151" s="20" t="s">
        <v>236</v>
      </c>
    </row>
    <row r="152" spans="1:6" x14ac:dyDescent="0.2">
      <c r="A152" s="17">
        <v>192</v>
      </c>
      <c r="B152" s="17">
        <v>148</v>
      </c>
      <c r="C152" s="17" t="s">
        <v>37</v>
      </c>
      <c r="D152" s="17">
        <v>0</v>
      </c>
      <c r="E152" s="17" t="e" cm="1">
        <f t="array" ref="E152">_xlfn.XLOOKUP(F152,AST!E$2:E442,AST!K$2:K442)</f>
        <v>#N/A</v>
      </c>
      <c r="F152" s="20" t="s">
        <v>237</v>
      </c>
    </row>
    <row r="153" spans="1:6" x14ac:dyDescent="0.2">
      <c r="A153" s="17">
        <v>194</v>
      </c>
      <c r="B153" s="17">
        <v>190</v>
      </c>
      <c r="C153" s="17" t="s">
        <v>77</v>
      </c>
      <c r="D153" s="17">
        <v>0</v>
      </c>
      <c r="E153" s="17" t="e" cm="1">
        <f t="array" ref="E153">_xlfn.XLOOKUP(F153,AST!E$2:E444,AST!K$2:K444)</f>
        <v>#N/A</v>
      </c>
      <c r="F153" s="20" t="s">
        <v>238</v>
      </c>
    </row>
    <row r="154" spans="1:6" x14ac:dyDescent="0.2">
      <c r="A154" s="17">
        <v>196</v>
      </c>
      <c r="B154" s="17">
        <v>75</v>
      </c>
      <c r="C154" s="17" t="s">
        <v>76</v>
      </c>
      <c r="D154" s="17">
        <v>0</v>
      </c>
      <c r="E154" s="17" t="e" cm="1">
        <f t="array" ref="E154">_xlfn.XLOOKUP(F154,AST!E$2:E446,AST!K$2:K446)</f>
        <v>#N/A</v>
      </c>
      <c r="F154" s="20" t="s">
        <v>239</v>
      </c>
    </row>
    <row r="155" spans="1:6" x14ac:dyDescent="0.2">
      <c r="A155" s="17">
        <v>198</v>
      </c>
      <c r="B155" s="17">
        <v>217</v>
      </c>
      <c r="C155" s="17" t="s">
        <v>55</v>
      </c>
      <c r="D155" s="17">
        <v>0</v>
      </c>
      <c r="E155" s="17" t="e" cm="1">
        <f t="array" ref="E155">_xlfn.XLOOKUP(F155,AST!E$2:E447,AST!K$2:K447)</f>
        <v>#N/A</v>
      </c>
      <c r="F155" s="20" t="s">
        <v>240</v>
      </c>
    </row>
    <row r="156" spans="1:6" x14ac:dyDescent="0.2">
      <c r="A156" s="17">
        <v>199</v>
      </c>
      <c r="B156" s="17">
        <v>39</v>
      </c>
      <c r="C156" s="17" t="s">
        <v>37</v>
      </c>
      <c r="D156" s="17">
        <v>0</v>
      </c>
      <c r="E156" s="17" t="e" cm="1">
        <f t="array" ref="E156">_xlfn.XLOOKUP(F156,AST!E$2:E448,AST!K$2:K448)</f>
        <v>#N/A</v>
      </c>
      <c r="F156" s="20" t="s">
        <v>241</v>
      </c>
    </row>
    <row r="157" spans="1:6" x14ac:dyDescent="0.2">
      <c r="A157" s="17">
        <v>200</v>
      </c>
      <c r="B157" s="17">
        <v>94</v>
      </c>
      <c r="C157" s="17" t="s">
        <v>38</v>
      </c>
      <c r="D157" s="17">
        <v>0</v>
      </c>
      <c r="E157" s="17" t="e" cm="1">
        <f t="array" ref="E157">_xlfn.XLOOKUP(F157,AST!E$2:E449,AST!K$2:K449)</f>
        <v>#N/A</v>
      </c>
      <c r="F157" s="20" t="s">
        <v>242</v>
      </c>
    </row>
    <row r="158" spans="1:6" x14ac:dyDescent="0.2">
      <c r="A158" s="17">
        <v>202</v>
      </c>
      <c r="B158" s="17">
        <v>177</v>
      </c>
      <c r="C158" s="17" t="s">
        <v>37</v>
      </c>
      <c r="D158" s="17">
        <v>0</v>
      </c>
      <c r="E158" s="17" t="e" cm="1">
        <f t="array" ref="E158">_xlfn.XLOOKUP(F158,AST!E$2:E450,AST!K$2:K450)</f>
        <v>#N/A</v>
      </c>
      <c r="F158" s="20" t="s">
        <v>243</v>
      </c>
    </row>
    <row r="159" spans="1:6" x14ac:dyDescent="0.2">
      <c r="A159" s="17">
        <v>203</v>
      </c>
      <c r="B159" s="17">
        <v>137</v>
      </c>
      <c r="C159" s="17" t="s">
        <v>38</v>
      </c>
      <c r="D159" s="17">
        <v>0</v>
      </c>
      <c r="E159" s="17" t="e" cm="1">
        <f t="array" ref="E159">_xlfn.XLOOKUP(F159,AST!E$2:E451,AST!K$2:K451)</f>
        <v>#N/A</v>
      </c>
      <c r="F159" s="20" t="s">
        <v>244</v>
      </c>
    </row>
    <row r="160" spans="1:6" x14ac:dyDescent="0.2">
      <c r="A160" s="17">
        <v>204</v>
      </c>
      <c r="B160" s="17">
        <v>141</v>
      </c>
      <c r="C160" s="17" t="s">
        <v>57</v>
      </c>
      <c r="D160" s="17">
        <v>0</v>
      </c>
      <c r="E160" s="17" t="e" cm="1">
        <f t="array" ref="E160">_xlfn.XLOOKUP(F160,AST!E$2:E452,AST!K$2:K452)</f>
        <v>#N/A</v>
      </c>
      <c r="F160" s="20" t="s">
        <v>245</v>
      </c>
    </row>
    <row r="161" spans="1:6" x14ac:dyDescent="0.2">
      <c r="A161" s="17">
        <v>205</v>
      </c>
      <c r="B161" s="17">
        <v>55</v>
      </c>
      <c r="C161" s="17" t="s">
        <v>58</v>
      </c>
      <c r="D161" s="17">
        <v>0</v>
      </c>
      <c r="E161" s="17" t="e" cm="1">
        <f t="array" ref="E161">_xlfn.XLOOKUP(F161,AST!E$2:E453,AST!K$2:K453)</f>
        <v>#N/A</v>
      </c>
      <c r="F161" s="20" t="s">
        <v>246</v>
      </c>
    </row>
    <row r="162" spans="1:6" x14ac:dyDescent="0.2">
      <c r="A162" s="17">
        <v>206</v>
      </c>
      <c r="B162" s="17">
        <v>126</v>
      </c>
      <c r="C162" s="17" t="s">
        <v>59</v>
      </c>
      <c r="D162" s="17">
        <v>1</v>
      </c>
      <c r="E162" s="17" t="e" cm="1">
        <f t="array" ref="E162">_xlfn.XLOOKUP(F162,AST!E$2:E454,AST!K$2:K454)</f>
        <v>#N/A</v>
      </c>
      <c r="F162" s="20" t="s">
        <v>247</v>
      </c>
    </row>
    <row r="163" spans="1:6" x14ac:dyDescent="0.2">
      <c r="A163" s="17">
        <v>207</v>
      </c>
      <c r="B163" s="17">
        <v>84</v>
      </c>
      <c r="C163" s="17" t="s">
        <v>78</v>
      </c>
      <c r="D163" s="17">
        <v>0</v>
      </c>
      <c r="E163" s="17" t="e" cm="1">
        <f t="array" ref="E163">_xlfn.XLOOKUP(F163,AST!E$2:E455,AST!K$2:K455)</f>
        <v>#N/A</v>
      </c>
      <c r="F163" s="20" t="s">
        <v>248</v>
      </c>
    </row>
    <row r="164" spans="1:6" x14ac:dyDescent="0.2">
      <c r="A164" s="17">
        <v>208</v>
      </c>
      <c r="B164" s="17">
        <v>136</v>
      </c>
      <c r="C164" s="17" t="s">
        <v>38</v>
      </c>
      <c r="D164" s="17">
        <v>0</v>
      </c>
      <c r="E164" s="17" t="e" cm="1">
        <f t="array" ref="E164">_xlfn.XLOOKUP(F164,AST!E$2:E456,AST!K$2:K456)</f>
        <v>#N/A</v>
      </c>
      <c r="F164" s="20" t="s">
        <v>249</v>
      </c>
    </row>
    <row r="165" spans="1:6" x14ac:dyDescent="0.2">
      <c r="A165" s="17">
        <v>209</v>
      </c>
      <c r="B165" s="17">
        <v>2</v>
      </c>
      <c r="C165" s="17" t="s">
        <v>36</v>
      </c>
      <c r="D165" s="17">
        <v>0</v>
      </c>
      <c r="E165" s="17" t="e" cm="1">
        <f t="array" ref="E165">_xlfn.XLOOKUP(F165,AST!E$2:E457,AST!K$2:K457)</f>
        <v>#N/A</v>
      </c>
      <c r="F165" s="20" t="s">
        <v>250</v>
      </c>
    </row>
    <row r="166" spans="1:6" x14ac:dyDescent="0.2">
      <c r="A166" s="17">
        <v>211</v>
      </c>
      <c r="B166" s="17">
        <v>122</v>
      </c>
      <c r="C166" s="17" t="s">
        <v>55</v>
      </c>
      <c r="D166" s="17">
        <v>0</v>
      </c>
      <c r="E166" s="17" t="e" cm="1">
        <f t="array" ref="E166">_xlfn.XLOOKUP(F166,AST!E$2:E458,AST!K$2:K458)</f>
        <v>#N/A</v>
      </c>
      <c r="F166" s="20" t="s">
        <v>251</v>
      </c>
    </row>
    <row r="167" spans="1:6" x14ac:dyDescent="0.2">
      <c r="A167" s="17">
        <v>212</v>
      </c>
      <c r="B167" s="17">
        <v>162</v>
      </c>
      <c r="C167" s="17" t="s">
        <v>55</v>
      </c>
      <c r="D167" s="17">
        <v>0</v>
      </c>
      <c r="E167" s="17" t="e" cm="1">
        <f t="array" ref="E167">_xlfn.XLOOKUP(F167,AST!E$2:E459,AST!K$2:K459)</f>
        <v>#N/A</v>
      </c>
      <c r="F167" s="20" t="s">
        <v>252</v>
      </c>
    </row>
    <row r="168" spans="1:6" x14ac:dyDescent="0.2">
      <c r="A168" s="17">
        <v>213</v>
      </c>
      <c r="B168" s="17">
        <v>58</v>
      </c>
      <c r="C168" s="17" t="s">
        <v>39</v>
      </c>
      <c r="D168" s="17">
        <v>1</v>
      </c>
      <c r="E168" s="17" t="e" cm="1">
        <f t="array" ref="E168">_xlfn.XLOOKUP(F168,AST!E$2:E460,AST!K$2:K460)</f>
        <v>#N/A</v>
      </c>
      <c r="F168" s="20" t="s">
        <v>253</v>
      </c>
    </row>
    <row r="169" spans="1:6" x14ac:dyDescent="0.2">
      <c r="A169" s="17">
        <v>214</v>
      </c>
      <c r="B169" s="17">
        <v>72</v>
      </c>
      <c r="C169" s="17" t="s">
        <v>38</v>
      </c>
      <c r="D169" s="17">
        <v>0</v>
      </c>
      <c r="E169" s="17" t="e" cm="1">
        <f t="array" ref="E169">_xlfn.XLOOKUP(F169,AST!E$2:E461,AST!K$2:K461)</f>
        <v>#N/A</v>
      </c>
      <c r="F169" s="20" t="s">
        <v>254</v>
      </c>
    </row>
    <row r="170" spans="1:6" x14ac:dyDescent="0.2">
      <c r="A170" s="17">
        <v>215</v>
      </c>
      <c r="B170" s="17">
        <v>142</v>
      </c>
      <c r="C170" s="17" t="s">
        <v>37</v>
      </c>
      <c r="D170" s="17">
        <v>0</v>
      </c>
      <c r="E170" s="17" t="e" cm="1">
        <f t="array" ref="E170">_xlfn.XLOOKUP(F170,AST!E$2:E462,AST!K$2:K462)</f>
        <v>#N/A</v>
      </c>
      <c r="F170" s="20" t="s">
        <v>255</v>
      </c>
    </row>
    <row r="171" spans="1:6" x14ac:dyDescent="0.2">
      <c r="A171" s="17">
        <v>217</v>
      </c>
      <c r="B171" s="17">
        <v>135</v>
      </c>
      <c r="C171" s="17" t="s">
        <v>77</v>
      </c>
      <c r="D171" s="17">
        <v>1</v>
      </c>
      <c r="E171" s="17" t="e" cm="1">
        <f t="array" ref="E171">_xlfn.XLOOKUP(F171,AST!E$2:E463,AST!K$2:K463)</f>
        <v>#N/A</v>
      </c>
      <c r="F171" s="20" t="s">
        <v>256</v>
      </c>
    </row>
    <row r="172" spans="1:6" x14ac:dyDescent="0.2">
      <c r="A172" s="17">
        <v>219</v>
      </c>
      <c r="B172" s="17">
        <v>14</v>
      </c>
      <c r="C172" s="17" t="s">
        <v>36</v>
      </c>
      <c r="D172" s="17">
        <v>0</v>
      </c>
      <c r="E172" s="17" t="e" cm="1">
        <f t="array" ref="E172">_xlfn.XLOOKUP(F172,AST!E$2:E465,AST!K$2:K465)</f>
        <v>#N/A</v>
      </c>
      <c r="F172" s="20" t="s">
        <v>257</v>
      </c>
    </row>
    <row r="173" spans="1:6" x14ac:dyDescent="0.2">
      <c r="A173" s="17">
        <v>222</v>
      </c>
      <c r="B173" s="17">
        <v>90</v>
      </c>
      <c r="C173" s="17" t="s">
        <v>36</v>
      </c>
      <c r="D173" s="17">
        <v>1</v>
      </c>
      <c r="E173" s="17" t="e" cm="1">
        <f t="array" ref="E173">_xlfn.XLOOKUP(F173,AST!E$2:E466,AST!K$2:K466)</f>
        <v>#N/A</v>
      </c>
      <c r="F173" s="20" t="s">
        <v>258</v>
      </c>
    </row>
    <row r="174" spans="1:6" x14ac:dyDescent="0.2">
      <c r="A174" s="17">
        <v>223</v>
      </c>
      <c r="B174" s="17">
        <v>18</v>
      </c>
      <c r="C174" s="17" t="s">
        <v>36</v>
      </c>
      <c r="D174" s="17">
        <v>0</v>
      </c>
      <c r="E174" s="17" t="e" cm="1">
        <f t="array" ref="E174">_xlfn.XLOOKUP(F174,AST!E$2:E467,AST!K$2:K467)</f>
        <v>#N/A</v>
      </c>
      <c r="F174" s="20" t="s">
        <v>259</v>
      </c>
    </row>
    <row r="175" spans="1:6" x14ac:dyDescent="0.2">
      <c r="A175" s="17">
        <v>224</v>
      </c>
      <c r="B175" s="17">
        <v>77</v>
      </c>
      <c r="C175" s="17" t="s">
        <v>37</v>
      </c>
      <c r="D175" s="17">
        <v>0</v>
      </c>
      <c r="E175" s="17" t="e" cm="1">
        <f t="array" ref="E175">_xlfn.XLOOKUP(F175,AST!E$2:E468,AST!K$2:K468)</f>
        <v>#N/A</v>
      </c>
      <c r="F175" s="20" t="s">
        <v>260</v>
      </c>
    </row>
    <row r="176" spans="1:6" x14ac:dyDescent="0.2">
      <c r="A176" s="17">
        <v>225</v>
      </c>
      <c r="B176" s="17">
        <v>216</v>
      </c>
      <c r="C176" s="17" t="s">
        <v>39</v>
      </c>
      <c r="D176" s="17">
        <v>1</v>
      </c>
      <c r="E176" s="17" t="e" cm="1">
        <f t="array" ref="E176">_xlfn.XLOOKUP(F176,AST!E$2:E469,AST!K$2:K469)</f>
        <v>#N/A</v>
      </c>
      <c r="F176" s="20" t="s">
        <v>261</v>
      </c>
    </row>
    <row r="177" spans="1:6" x14ac:dyDescent="0.2">
      <c r="A177" s="17">
        <v>226</v>
      </c>
      <c r="B177" s="17">
        <v>3</v>
      </c>
      <c r="C177" s="17" t="s">
        <v>29</v>
      </c>
      <c r="D177" s="17">
        <v>0</v>
      </c>
      <c r="E177" s="17" t="e" cm="1">
        <f t="array" ref="E177">_xlfn.XLOOKUP(F177,AST!E$2:E470,AST!K$2:K470)</f>
        <v>#N/A</v>
      </c>
      <c r="F177" s="20" t="s">
        <v>262</v>
      </c>
    </row>
    <row r="178" spans="1:6" x14ac:dyDescent="0.2">
      <c r="A178" s="17">
        <v>227</v>
      </c>
      <c r="B178" s="17">
        <v>211</v>
      </c>
      <c r="C178" s="17" t="s">
        <v>39</v>
      </c>
      <c r="D178" s="17">
        <v>1</v>
      </c>
      <c r="E178" s="17" t="e" cm="1">
        <f t="array" ref="E178">_xlfn.XLOOKUP(F178,AST!E$2:E471,AST!K$2:K471)</f>
        <v>#N/A</v>
      </c>
      <c r="F178" s="20" t="s">
        <v>263</v>
      </c>
    </row>
    <row r="179" spans="1:6" x14ac:dyDescent="0.2">
      <c r="A179" s="17">
        <v>228</v>
      </c>
      <c r="B179" s="17">
        <v>36</v>
      </c>
      <c r="C179" s="17" t="s">
        <v>29</v>
      </c>
      <c r="D179" s="17">
        <v>0</v>
      </c>
      <c r="E179" s="17" t="e" cm="1">
        <f t="array" ref="E179">_xlfn.XLOOKUP(F179,AST!E$2:E472,AST!K$2:K472)</f>
        <v>#N/A</v>
      </c>
      <c r="F179" s="20" t="s">
        <v>264</v>
      </c>
    </row>
    <row r="180" spans="1:6" x14ac:dyDescent="0.2">
      <c r="A180" s="17">
        <v>229</v>
      </c>
      <c r="B180" s="17">
        <v>69</v>
      </c>
      <c r="C180" s="17" t="s">
        <v>29</v>
      </c>
      <c r="D180" s="17">
        <v>0</v>
      </c>
      <c r="E180" s="17" t="e" cm="1">
        <f t="array" ref="E180">_xlfn.XLOOKUP(F180,AST!E$2:E473,AST!K$2:K473)</f>
        <v>#N/A</v>
      </c>
      <c r="F180" s="20" t="s">
        <v>265</v>
      </c>
    </row>
    <row r="181" spans="1:6" x14ac:dyDescent="0.2">
      <c r="A181" s="17">
        <v>230</v>
      </c>
      <c r="B181" s="17">
        <v>13</v>
      </c>
      <c r="C181" s="17" t="s">
        <v>29</v>
      </c>
      <c r="D181" s="17">
        <v>0</v>
      </c>
      <c r="E181" s="17" t="e" cm="1">
        <f t="array" ref="E181">_xlfn.XLOOKUP(F181,AST!E$2:E474,AST!K$2:K474)</f>
        <v>#N/A</v>
      </c>
      <c r="F181" s="20" t="s">
        <v>266</v>
      </c>
    </row>
    <row r="182" spans="1:6" x14ac:dyDescent="0.2">
      <c r="A182" s="17">
        <v>231</v>
      </c>
      <c r="B182" s="17">
        <v>234</v>
      </c>
      <c r="C182" s="17" t="s">
        <v>29</v>
      </c>
      <c r="D182" s="17">
        <v>0</v>
      </c>
      <c r="E182" s="17" t="e" cm="1">
        <f t="array" ref="E182">_xlfn.XLOOKUP(F182,AST!E$2:E475,AST!K$2:K475)</f>
        <v>#N/A</v>
      </c>
      <c r="F182" s="20" t="s">
        <v>267</v>
      </c>
    </row>
    <row r="183" spans="1:6" x14ac:dyDescent="0.2">
      <c r="A183" s="17">
        <v>233</v>
      </c>
      <c r="B183" s="17">
        <v>25</v>
      </c>
      <c r="C183" s="17" t="s">
        <v>29</v>
      </c>
      <c r="D183" s="17">
        <v>0</v>
      </c>
      <c r="E183" s="17" t="e" cm="1">
        <f t="array" ref="E183">_xlfn.XLOOKUP(F183,AST!E$2:E476,AST!K$2:K476)</f>
        <v>#N/A</v>
      </c>
      <c r="F183" s="20" t="s">
        <v>268</v>
      </c>
    </row>
    <row r="184" spans="1:6" x14ac:dyDescent="0.2">
      <c r="A184" s="17">
        <v>234</v>
      </c>
      <c r="B184" s="17">
        <v>33</v>
      </c>
      <c r="C184" s="17" t="s">
        <v>29</v>
      </c>
      <c r="D184" s="17">
        <v>0</v>
      </c>
      <c r="E184" s="17" t="e" cm="1">
        <f t="array" ref="E184">_xlfn.XLOOKUP(F184,AST!E$2:E477,AST!K$2:K477)</f>
        <v>#N/A</v>
      </c>
      <c r="F184" s="20" t="s">
        <v>269</v>
      </c>
    </row>
    <row r="185" spans="1:6" x14ac:dyDescent="0.2">
      <c r="A185" s="17">
        <v>237</v>
      </c>
      <c r="B185" s="17">
        <v>37</v>
      </c>
      <c r="C185" s="17" t="s">
        <v>29</v>
      </c>
      <c r="D185" s="17">
        <v>0</v>
      </c>
      <c r="E185" s="17" t="e" cm="1">
        <f t="array" ref="E185">_xlfn.XLOOKUP(F185,AST!E$2:E478,AST!K$2:K478)</f>
        <v>#N/A</v>
      </c>
      <c r="F185" s="20" t="s">
        <v>270</v>
      </c>
    </row>
    <row r="186" spans="1:6" x14ac:dyDescent="0.2">
      <c r="A186" s="17">
        <v>239</v>
      </c>
      <c r="B186" s="17">
        <v>70</v>
      </c>
      <c r="C186" s="17" t="s">
        <v>29</v>
      </c>
      <c r="D186" s="17">
        <v>0</v>
      </c>
      <c r="E186" s="17" t="e" cm="1">
        <f t="array" ref="E186">_xlfn.XLOOKUP(F186,AST!E$2:E479,AST!K$2:K479)</f>
        <v>#N/A</v>
      </c>
      <c r="F186" s="20" t="s">
        <v>271</v>
      </c>
    </row>
    <row r="187" spans="1:6" x14ac:dyDescent="0.2">
      <c r="A187" s="17">
        <v>240</v>
      </c>
      <c r="B187" s="17">
        <v>115</v>
      </c>
      <c r="C187" s="17" t="s">
        <v>29</v>
      </c>
      <c r="D187" s="17">
        <v>0</v>
      </c>
      <c r="E187" s="17" t="e" cm="1">
        <f t="array" ref="E187">_xlfn.XLOOKUP(F187,AST!E$2:E480,AST!K$2:K480)</f>
        <v>#N/A</v>
      </c>
      <c r="F187" s="20" t="s">
        <v>272</v>
      </c>
    </row>
    <row r="188" spans="1:6" x14ac:dyDescent="0.2">
      <c r="A188" s="17">
        <v>241</v>
      </c>
      <c r="B188" s="17">
        <v>17</v>
      </c>
      <c r="C188" s="17" t="s">
        <v>38</v>
      </c>
      <c r="D188" s="17">
        <v>0</v>
      </c>
      <c r="E188" s="17" t="e" cm="1">
        <f t="array" ref="E188">_xlfn.XLOOKUP(F188,AST!E$2:E481,AST!K$2:K481)</f>
        <v>#N/A</v>
      </c>
      <c r="F188" s="20" t="s">
        <v>273</v>
      </c>
    </row>
    <row r="189" spans="1:6" x14ac:dyDescent="0.2">
      <c r="A189" s="17">
        <v>242</v>
      </c>
      <c r="B189" s="17">
        <v>103</v>
      </c>
      <c r="C189" s="17" t="s">
        <v>37</v>
      </c>
      <c r="D189" s="17">
        <v>0</v>
      </c>
      <c r="E189" s="17" t="e" cm="1">
        <f t="array" ref="E189">_xlfn.XLOOKUP(F189,AST!E$2:E482,AST!K$2:K482)</f>
        <v>#N/A</v>
      </c>
      <c r="F189" s="20" t="s">
        <v>274</v>
      </c>
    </row>
    <row r="190" spans="1:6" x14ac:dyDescent="0.2">
      <c r="A190" s="17">
        <v>243</v>
      </c>
      <c r="B190" s="17">
        <v>1</v>
      </c>
      <c r="C190" s="17" t="s">
        <v>29</v>
      </c>
      <c r="D190" s="17">
        <v>0</v>
      </c>
      <c r="E190" s="17" t="e" cm="1">
        <f t="array" ref="E190">_xlfn.XLOOKUP(F190,AST!E$2:E483,AST!K$2:K483)</f>
        <v>#N/A</v>
      </c>
      <c r="F190" s="20" t="s">
        <v>275</v>
      </c>
    </row>
    <row r="191" spans="1:6" x14ac:dyDescent="0.2">
      <c r="A191" s="17">
        <v>245</v>
      </c>
      <c r="B191" s="17">
        <v>105</v>
      </c>
      <c r="C191" s="17" t="s">
        <v>29</v>
      </c>
      <c r="D191" s="17">
        <v>0</v>
      </c>
      <c r="E191" s="17" t="e" cm="1">
        <f t="array" ref="E191">_xlfn.XLOOKUP(F191,AST!E$2:E484,AST!K$2:K484)</f>
        <v>#N/A</v>
      </c>
      <c r="F191" s="20" t="s">
        <v>276</v>
      </c>
    </row>
    <row r="192" spans="1:6" x14ac:dyDescent="0.2">
      <c r="A192" s="17">
        <v>246</v>
      </c>
      <c r="B192" s="17">
        <v>112</v>
      </c>
      <c r="C192" s="17" t="s">
        <v>39</v>
      </c>
      <c r="D192" s="17">
        <v>1</v>
      </c>
      <c r="E192" s="17" t="e" cm="1">
        <f t="array" ref="E192">_xlfn.XLOOKUP(F192,AST!E$2:E485,AST!K$2:K485)</f>
        <v>#N/A</v>
      </c>
      <c r="F192" s="20" t="s">
        <v>277</v>
      </c>
    </row>
    <row r="193" spans="1:6" x14ac:dyDescent="0.2">
      <c r="A193" s="17">
        <v>248</v>
      </c>
      <c r="B193" s="17">
        <v>226</v>
      </c>
      <c r="C193" s="17" t="s">
        <v>39</v>
      </c>
      <c r="D193" s="17">
        <v>1</v>
      </c>
      <c r="E193" s="17" t="e" cm="1">
        <f t="array" ref="E193">_xlfn.XLOOKUP(F193,AST!E$2:E486,AST!K$2:K486)</f>
        <v>#N/A</v>
      </c>
      <c r="F193" s="20" t="s">
        <v>278</v>
      </c>
    </row>
    <row r="194" spans="1:6" x14ac:dyDescent="0.2">
      <c r="A194" s="17">
        <v>249</v>
      </c>
      <c r="B194" s="17">
        <v>71</v>
      </c>
      <c r="C194" s="17" t="s">
        <v>29</v>
      </c>
      <c r="D194" s="17">
        <v>0</v>
      </c>
      <c r="E194" s="17" t="e" cm="1">
        <f t="array" ref="E194">_xlfn.XLOOKUP(F194,AST!E$2:E487,AST!K$2:K487)</f>
        <v>#N/A</v>
      </c>
      <c r="F194" s="20" t="s">
        <v>279</v>
      </c>
    </row>
    <row r="195" spans="1:6" x14ac:dyDescent="0.2">
      <c r="A195" s="17">
        <v>250</v>
      </c>
      <c r="B195" s="17">
        <v>92</v>
      </c>
      <c r="C195" s="17" t="s">
        <v>37</v>
      </c>
      <c r="D195" s="17">
        <v>0</v>
      </c>
      <c r="E195" s="17" t="e" cm="1">
        <f t="array" ref="E195">_xlfn.XLOOKUP(F195,AST!E$2:E488,AST!K$2:K488)</f>
        <v>#N/A</v>
      </c>
      <c r="F195" s="20" t="s">
        <v>280</v>
      </c>
    </row>
    <row r="196" spans="1:6" x14ac:dyDescent="0.2">
      <c r="A196" s="17">
        <v>252</v>
      </c>
      <c r="B196" s="17">
        <v>5</v>
      </c>
      <c r="C196" s="17" t="s">
        <v>29</v>
      </c>
      <c r="D196" s="17">
        <v>0</v>
      </c>
      <c r="E196" s="17" t="e" cm="1">
        <f t="array" ref="E196">_xlfn.XLOOKUP(F196,AST!E$2:E489,AST!K$2:K489)</f>
        <v>#N/A</v>
      </c>
      <c r="F196" s="20" t="s">
        <v>281</v>
      </c>
    </row>
    <row r="197" spans="1:6" x14ac:dyDescent="0.2">
      <c r="A197" s="17">
        <v>253</v>
      </c>
      <c r="B197" s="17">
        <v>101</v>
      </c>
      <c r="C197" s="17" t="s">
        <v>29</v>
      </c>
      <c r="D197" s="17">
        <v>0</v>
      </c>
      <c r="E197" s="17" t="e" cm="1">
        <f t="array" ref="E197">_xlfn.XLOOKUP(F197,AST!E$2:E490,AST!K$2:K490)</f>
        <v>#N/A</v>
      </c>
      <c r="F197" s="20" t="s">
        <v>282</v>
      </c>
    </row>
    <row r="198" spans="1:6" x14ac:dyDescent="0.2">
      <c r="A198" s="17">
        <v>254</v>
      </c>
      <c r="B198" s="17">
        <v>29</v>
      </c>
      <c r="C198" s="17" t="s">
        <v>29</v>
      </c>
      <c r="D198" s="17">
        <v>0</v>
      </c>
      <c r="E198" s="17" t="e" cm="1">
        <f t="array" ref="E198">_xlfn.XLOOKUP(F198,AST!E$2:E491,AST!K$2:K491)</f>
        <v>#N/A</v>
      </c>
      <c r="F198" s="20" t="s">
        <v>283</v>
      </c>
    </row>
    <row r="199" spans="1:6" x14ac:dyDescent="0.2">
      <c r="A199" s="17">
        <v>255</v>
      </c>
      <c r="B199" s="17">
        <v>236</v>
      </c>
      <c r="C199" s="17" t="s">
        <v>36</v>
      </c>
      <c r="D199" s="17">
        <v>0</v>
      </c>
      <c r="E199" s="17" t="e" cm="1">
        <f t="array" ref="E199">_xlfn.XLOOKUP(F199,AST!E$2:E492,AST!K$2:K492)</f>
        <v>#N/A</v>
      </c>
      <c r="F199" s="20" t="s">
        <v>284</v>
      </c>
    </row>
    <row r="200" spans="1:6" x14ac:dyDescent="0.2">
      <c r="A200" s="17">
        <v>256</v>
      </c>
      <c r="B200" s="17">
        <v>191</v>
      </c>
      <c r="C200" s="17" t="s">
        <v>77</v>
      </c>
      <c r="D200" s="17">
        <v>0</v>
      </c>
      <c r="E200" s="17" t="e" cm="1">
        <f t="array" ref="E200">_xlfn.XLOOKUP(F200,AST!E$2:E493,AST!K$2:K493)</f>
        <v>#N/A</v>
      </c>
      <c r="F200" s="20" t="s">
        <v>285</v>
      </c>
    </row>
    <row r="201" spans="1:6" x14ac:dyDescent="0.2">
      <c r="A201" s="17">
        <v>259</v>
      </c>
      <c r="B201" s="17">
        <v>42</v>
      </c>
      <c r="C201" s="17" t="s">
        <v>29</v>
      </c>
      <c r="D201" s="17">
        <v>0</v>
      </c>
      <c r="E201" s="17" t="e" cm="1">
        <f t="array" ref="E201">_xlfn.XLOOKUP(F201,AST!E$2:E494,AST!K$2:K494)</f>
        <v>#N/A</v>
      </c>
      <c r="F201" s="20" t="s">
        <v>286</v>
      </c>
    </row>
    <row r="202" spans="1:6" x14ac:dyDescent="0.2">
      <c r="A202" s="17">
        <v>260</v>
      </c>
      <c r="B202" s="17">
        <v>179</v>
      </c>
      <c r="C202" s="17" t="s">
        <v>59</v>
      </c>
      <c r="D202" s="17">
        <v>0</v>
      </c>
      <c r="E202" s="17" t="e" cm="1">
        <f t="array" ref="E202">_xlfn.XLOOKUP(F202,AST!E$2:E495,AST!K$2:K495)</f>
        <v>#N/A</v>
      </c>
      <c r="F202" s="20" t="s">
        <v>287</v>
      </c>
    </row>
    <row r="203" spans="1:6" x14ac:dyDescent="0.2">
      <c r="A203" s="17">
        <v>261</v>
      </c>
      <c r="B203" s="17">
        <v>245</v>
      </c>
      <c r="C203" s="17" t="s">
        <v>39</v>
      </c>
      <c r="D203" s="17">
        <v>1</v>
      </c>
      <c r="E203" s="17" t="e" cm="1">
        <f t="array" ref="E203">_xlfn.XLOOKUP(F203,AST!E$2:E496,AST!K$2:K496)</f>
        <v>#N/A</v>
      </c>
      <c r="F203" s="20" t="s">
        <v>288</v>
      </c>
    </row>
    <row r="204" spans="1:6" x14ac:dyDescent="0.2">
      <c r="A204" s="17">
        <v>262</v>
      </c>
      <c r="B204" s="17">
        <v>102</v>
      </c>
      <c r="C204" s="17" t="s">
        <v>29</v>
      </c>
      <c r="D204" s="17">
        <v>0</v>
      </c>
      <c r="E204" s="17" t="e" cm="1">
        <f t="array" ref="E204">_xlfn.XLOOKUP(F204,AST!E$2:E497,AST!K$2:K497)</f>
        <v>#N/A</v>
      </c>
      <c r="F204" s="20" t="s">
        <v>289</v>
      </c>
    </row>
    <row r="205" spans="1:6" x14ac:dyDescent="0.2">
      <c r="A205" s="17">
        <v>263</v>
      </c>
      <c r="B205" s="17">
        <v>196</v>
      </c>
      <c r="C205" s="17" t="s">
        <v>29</v>
      </c>
      <c r="D205" s="17">
        <v>0</v>
      </c>
      <c r="E205" s="17" t="e" cm="1">
        <f t="array" ref="E205">_xlfn.XLOOKUP(F205,AST!E$2:E498,AST!K$2:K498)</f>
        <v>#N/A</v>
      </c>
      <c r="F205" s="20" t="s">
        <v>290</v>
      </c>
    </row>
    <row r="206" spans="1:6" x14ac:dyDescent="0.2">
      <c r="A206" s="17">
        <v>265</v>
      </c>
      <c r="B206" s="17">
        <v>170</v>
      </c>
      <c r="C206" s="17" t="s">
        <v>29</v>
      </c>
      <c r="D206" s="17">
        <v>0</v>
      </c>
      <c r="E206" s="17" t="e" cm="1">
        <f t="array" ref="E206">_xlfn.XLOOKUP(F206,AST!E$2:E499,AST!K$2:K499)</f>
        <v>#N/A</v>
      </c>
      <c r="F206" s="20" t="s">
        <v>291</v>
      </c>
    </row>
    <row r="207" spans="1:6" x14ac:dyDescent="0.2">
      <c r="A207" s="17">
        <v>266</v>
      </c>
      <c r="B207" s="17">
        <v>229</v>
      </c>
      <c r="C207" s="17" t="s">
        <v>29</v>
      </c>
      <c r="D207" s="17">
        <v>0</v>
      </c>
      <c r="E207" s="17" t="e" cm="1">
        <f t="array" ref="E207">_xlfn.XLOOKUP(F207,AST!E$2:E500,AST!K$2:K500)</f>
        <v>#N/A</v>
      </c>
      <c r="F207" s="20" t="s">
        <v>292</v>
      </c>
    </row>
    <row r="208" spans="1:6" x14ac:dyDescent="0.2">
      <c r="A208" s="17">
        <v>267</v>
      </c>
      <c r="B208" s="17">
        <v>220</v>
      </c>
      <c r="C208" s="17" t="s">
        <v>29</v>
      </c>
      <c r="D208" s="17">
        <v>0</v>
      </c>
      <c r="E208" s="17" t="e" cm="1">
        <f t="array" ref="E208">_xlfn.XLOOKUP(F208,AST!E$2:E501,AST!K$2:K501)</f>
        <v>#N/A</v>
      </c>
      <c r="F208" s="20" t="s">
        <v>293</v>
      </c>
    </row>
    <row r="209" spans="1:6" x14ac:dyDescent="0.2">
      <c r="A209" s="17">
        <v>270</v>
      </c>
      <c r="B209" s="17">
        <v>11</v>
      </c>
      <c r="C209" s="17" t="s">
        <v>29</v>
      </c>
      <c r="D209" s="17">
        <v>0</v>
      </c>
      <c r="E209" s="17" t="e" cm="1">
        <f t="array" ref="E209">_xlfn.XLOOKUP(F209,AST!E$2:E503,AST!K$2:K503)</f>
        <v>#N/A</v>
      </c>
      <c r="F209" s="20" t="s">
        <v>294</v>
      </c>
    </row>
    <row r="210" spans="1:6" x14ac:dyDescent="0.2">
      <c r="A210" s="17">
        <v>272</v>
      </c>
      <c r="B210" s="17">
        <v>22</v>
      </c>
      <c r="C210" s="17" t="s">
        <v>29</v>
      </c>
      <c r="D210" s="17">
        <v>0</v>
      </c>
      <c r="E210" s="17" t="e" cm="1">
        <f t="array" ref="E210">_xlfn.XLOOKUP(F210,AST!E$2:E504,AST!K$2:K504)</f>
        <v>#N/A</v>
      </c>
      <c r="F210" s="20" t="s">
        <v>295</v>
      </c>
    </row>
    <row r="211" spans="1:6" x14ac:dyDescent="0.2">
      <c r="A211" s="17">
        <v>273</v>
      </c>
      <c r="B211" s="17">
        <v>164</v>
      </c>
      <c r="C211" s="17" t="s">
        <v>37</v>
      </c>
      <c r="D211" s="17">
        <v>0</v>
      </c>
      <c r="E211" s="17" t="e" cm="1">
        <f t="array" ref="E211">_xlfn.XLOOKUP(F211,AST!E$2:E505,AST!K$2:K505)</f>
        <v>#N/A</v>
      </c>
      <c r="F211" s="20" t="s">
        <v>296</v>
      </c>
    </row>
    <row r="212" spans="1:6" x14ac:dyDescent="0.2">
      <c r="A212" s="17">
        <v>274</v>
      </c>
      <c r="B212" s="17">
        <v>168</v>
      </c>
      <c r="C212" s="17" t="s">
        <v>59</v>
      </c>
      <c r="D212" s="17">
        <v>1</v>
      </c>
      <c r="E212" s="17" t="e" cm="1">
        <f t="array" ref="E212">_xlfn.XLOOKUP(F212,AST!E$2:E506,AST!K$2:K506)</f>
        <v>#N/A</v>
      </c>
      <c r="F212" s="20" t="s">
        <v>297</v>
      </c>
    </row>
    <row r="213" spans="1:6" x14ac:dyDescent="0.2">
      <c r="A213" s="17">
        <v>275</v>
      </c>
      <c r="B213" s="17">
        <v>27</v>
      </c>
      <c r="C213" s="17" t="s">
        <v>29</v>
      </c>
      <c r="D213" s="17">
        <v>0</v>
      </c>
      <c r="E213" s="17" t="e" cm="1">
        <f t="array" ref="E213">_xlfn.XLOOKUP(F213,AST!E$2:E507,AST!K$2:K507)</f>
        <v>#N/A</v>
      </c>
      <c r="F213" s="20" t="s">
        <v>298</v>
      </c>
    </row>
    <row r="214" spans="1:6" x14ac:dyDescent="0.2">
      <c r="A214" s="17">
        <v>276</v>
      </c>
      <c r="B214" s="17">
        <v>156</v>
      </c>
      <c r="C214" s="17" t="s">
        <v>57</v>
      </c>
      <c r="D214" s="17">
        <v>0</v>
      </c>
      <c r="E214" s="17" t="e" cm="1">
        <f t="array" ref="E214">_xlfn.XLOOKUP(F214,AST!E$2:E508,AST!K$2:K508)</f>
        <v>#N/A</v>
      </c>
      <c r="F214" s="20" t="s">
        <v>299</v>
      </c>
    </row>
  </sheetData>
  <sortState xmlns:xlrd2="http://schemas.microsoft.com/office/spreadsheetml/2017/richdata2" ref="A2:D235">
    <sortCondition ref="A2:A235"/>
  </sortState>
  <mergeCells count="1">
    <mergeCell ref="I21:P21"/>
  </mergeCells>
  <pageMargins left="0.7" right="0.7" top="0.75" bottom="0.75" header="0.3" footer="0.3"/>
  <pageSetup orientation="portrait" horizontalDpi="0" verticalDpi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4369C-D8A3-9740-9A5D-3C6807A78663}">
  <dimension ref="A2:CM73"/>
  <sheetViews>
    <sheetView zoomScaleNormal="100" workbookViewId="0">
      <selection activeCell="R17" sqref="R17:R22"/>
    </sheetView>
  </sheetViews>
  <sheetFormatPr baseColWidth="10" defaultRowHeight="15" x14ac:dyDescent="0.2"/>
  <cols>
    <col min="1" max="1" width="19.83203125" bestFit="1" customWidth="1"/>
    <col min="2" max="2" width="3.1640625" bestFit="1" customWidth="1"/>
    <col min="3" max="4" width="2.1640625" bestFit="1" customWidth="1"/>
    <col min="5" max="5" width="10.5" customWidth="1"/>
    <col min="6" max="6" width="12.1640625" bestFit="1" customWidth="1"/>
    <col min="7" max="7" width="15.5" bestFit="1" customWidth="1"/>
    <col min="8" max="8" width="11" customWidth="1"/>
    <col min="9" max="9" width="13.5" bestFit="1" customWidth="1"/>
    <col min="10" max="10" width="13.33203125" bestFit="1" customWidth="1"/>
    <col min="11" max="11" width="14.1640625" bestFit="1" customWidth="1"/>
    <col min="12" max="12" width="13.6640625" bestFit="1" customWidth="1"/>
    <col min="13" max="13" width="15.5" bestFit="1" customWidth="1"/>
    <col min="14" max="15" width="14.83203125" bestFit="1" customWidth="1"/>
    <col min="16" max="16" width="14.6640625" bestFit="1" customWidth="1"/>
    <col min="17" max="18" width="15" bestFit="1" customWidth="1"/>
    <col min="19" max="19" width="15.5" bestFit="1" customWidth="1"/>
    <col min="20" max="20" width="15.1640625" bestFit="1" customWidth="1"/>
    <col min="21" max="22" width="14.1640625" bestFit="1" customWidth="1"/>
    <col min="23" max="24" width="14.83203125" bestFit="1" customWidth="1"/>
    <col min="25" max="25" width="15" bestFit="1" customWidth="1"/>
    <col min="26" max="26" width="20.5" bestFit="1" customWidth="1"/>
    <col min="27" max="27" width="20.33203125" bestFit="1" customWidth="1"/>
    <col min="28" max="29" width="20.6640625" bestFit="1" customWidth="1"/>
    <col min="30" max="30" width="21.1640625" bestFit="1" customWidth="1"/>
    <col min="31" max="31" width="20.83203125" bestFit="1" customWidth="1"/>
    <col min="32" max="33" width="19.83203125" bestFit="1" customWidth="1"/>
    <col min="34" max="35" width="20.5" bestFit="1" customWidth="1"/>
    <col min="36" max="36" width="20.6640625" bestFit="1" customWidth="1"/>
    <col min="37" max="37" width="16.33203125" bestFit="1" customWidth="1"/>
    <col min="38" max="38" width="14.6640625" bestFit="1" customWidth="1"/>
    <col min="39" max="40" width="15" bestFit="1" customWidth="1"/>
    <col min="41" max="41" width="15.5" bestFit="1" customWidth="1"/>
    <col min="42" max="42" width="15.1640625" bestFit="1" customWidth="1"/>
    <col min="43" max="44" width="14.1640625" bestFit="1" customWidth="1"/>
    <col min="45" max="46" width="14.83203125" bestFit="1" customWidth="1"/>
    <col min="47" max="47" width="15" bestFit="1" customWidth="1"/>
    <col min="48" max="48" width="16.33203125" bestFit="1" customWidth="1"/>
    <col min="49" max="49" width="14.6640625" bestFit="1" customWidth="1"/>
    <col min="50" max="51" width="15" bestFit="1" customWidth="1"/>
    <col min="52" max="52" width="15.5" bestFit="1" customWidth="1"/>
    <col min="53" max="53" width="15.1640625" bestFit="1" customWidth="1"/>
    <col min="54" max="55" width="14.1640625" bestFit="1" customWidth="1"/>
    <col min="56" max="57" width="14.83203125" bestFit="1" customWidth="1"/>
    <col min="58" max="58" width="15" bestFit="1" customWidth="1"/>
    <col min="59" max="59" width="16.33203125" bestFit="1" customWidth="1"/>
    <col min="60" max="60" width="14.6640625" bestFit="1" customWidth="1"/>
    <col min="61" max="62" width="15" bestFit="1" customWidth="1"/>
    <col min="63" max="63" width="15.5" bestFit="1" customWidth="1"/>
    <col min="64" max="64" width="15.1640625" bestFit="1" customWidth="1"/>
    <col min="65" max="66" width="14.1640625" bestFit="1" customWidth="1"/>
    <col min="67" max="68" width="14.83203125" bestFit="1" customWidth="1"/>
    <col min="69" max="69" width="15" bestFit="1" customWidth="1"/>
    <col min="70" max="70" width="20.5" bestFit="1" customWidth="1"/>
    <col min="71" max="71" width="19" bestFit="1" customWidth="1"/>
    <col min="72" max="73" width="19.33203125" bestFit="1" customWidth="1"/>
    <col min="74" max="74" width="19.83203125" bestFit="1" customWidth="1"/>
    <col min="75" max="75" width="19.5" bestFit="1" customWidth="1"/>
    <col min="76" max="77" width="18.5" bestFit="1" customWidth="1"/>
    <col min="78" max="79" width="19.1640625" bestFit="1" customWidth="1"/>
    <col min="80" max="80" width="19.33203125" bestFit="1" customWidth="1"/>
    <col min="81" max="81" width="20.5" bestFit="1" customWidth="1"/>
    <col min="82" max="82" width="19" bestFit="1" customWidth="1"/>
    <col min="83" max="84" width="19.33203125" bestFit="1" customWidth="1"/>
    <col min="85" max="85" width="19.83203125" bestFit="1" customWidth="1"/>
    <col min="86" max="86" width="19.5" bestFit="1" customWidth="1"/>
    <col min="87" max="88" width="18.5" bestFit="1" customWidth="1"/>
    <col min="89" max="90" width="19.1640625" bestFit="1" customWidth="1"/>
    <col min="91" max="91" width="19.33203125" bestFit="1" customWidth="1"/>
  </cols>
  <sheetData>
    <row r="2" spans="1:25" x14ac:dyDescent="0.2">
      <c r="A2" t="s">
        <v>509</v>
      </c>
      <c r="N2" s="36" t="s">
        <v>304</v>
      </c>
      <c r="O2" t="s">
        <v>502</v>
      </c>
      <c r="P2" t="s">
        <v>525</v>
      </c>
      <c r="Q2" t="s">
        <v>493</v>
      </c>
      <c r="R2" t="s">
        <v>475</v>
      </c>
      <c r="S2" t="s">
        <v>474</v>
      </c>
      <c r="T2" t="s">
        <v>496</v>
      </c>
      <c r="U2" t="s">
        <v>498</v>
      </c>
      <c r="V2" t="s">
        <v>500</v>
      </c>
      <c r="W2" t="s">
        <v>508</v>
      </c>
      <c r="X2" t="s">
        <v>506</v>
      </c>
      <c r="Y2" t="s">
        <v>504</v>
      </c>
    </row>
    <row r="3" spans="1:25" x14ac:dyDescent="0.2">
      <c r="A3" s="36" t="s">
        <v>304</v>
      </c>
      <c r="F3" s="36" t="s">
        <v>304</v>
      </c>
      <c r="G3" t="s">
        <v>510</v>
      </c>
      <c r="H3" t="s">
        <v>472</v>
      </c>
      <c r="I3" t="s">
        <v>511</v>
      </c>
      <c r="J3" t="s">
        <v>512</v>
      </c>
      <c r="K3" t="s">
        <v>513</v>
      </c>
      <c r="L3" t="s">
        <v>514</v>
      </c>
      <c r="N3" s="37">
        <v>0.5</v>
      </c>
      <c r="O3">
        <v>0</v>
      </c>
      <c r="P3">
        <v>0</v>
      </c>
      <c r="Q3">
        <v>0</v>
      </c>
      <c r="R3">
        <v>2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">
      <c r="A4" s="37" t="s">
        <v>475</v>
      </c>
      <c r="F4" s="37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N4" s="37">
        <v>1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">
      <c r="A5" s="44">
        <v>0.5</v>
      </c>
      <c r="B5">
        <v>2</v>
      </c>
      <c r="F5" s="37">
        <v>4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N5" s="37">
        <v>4</v>
      </c>
      <c r="O5">
        <v>0</v>
      </c>
      <c r="P5">
        <v>0</v>
      </c>
      <c r="Q5">
        <v>0</v>
      </c>
      <c r="R5">
        <v>7</v>
      </c>
      <c r="S5">
        <v>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">
      <c r="A6" s="44">
        <v>1</v>
      </c>
      <c r="B6">
        <v>1</v>
      </c>
      <c r="F6" s="37">
        <v>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N6" s="37" t="s">
        <v>486</v>
      </c>
      <c r="O6">
        <v>2</v>
      </c>
      <c r="P6">
        <v>0</v>
      </c>
      <c r="Q6">
        <v>1</v>
      </c>
      <c r="R6">
        <v>2</v>
      </c>
      <c r="S6">
        <v>17</v>
      </c>
      <c r="T6">
        <v>1</v>
      </c>
      <c r="U6">
        <v>1</v>
      </c>
      <c r="V6">
        <v>2</v>
      </c>
      <c r="W6">
        <v>2</v>
      </c>
      <c r="X6">
        <v>1</v>
      </c>
      <c r="Y6">
        <v>0</v>
      </c>
    </row>
    <row r="7" spans="1:25" x14ac:dyDescent="0.2">
      <c r="A7" s="44">
        <v>4</v>
      </c>
      <c r="B7">
        <v>7</v>
      </c>
      <c r="F7" s="37" t="s">
        <v>487</v>
      </c>
      <c r="G7">
        <v>1</v>
      </c>
      <c r="H7">
        <v>16</v>
      </c>
      <c r="I7">
        <v>1</v>
      </c>
      <c r="J7">
        <v>3</v>
      </c>
      <c r="K7">
        <v>2</v>
      </c>
      <c r="L7">
        <v>0</v>
      </c>
      <c r="N7" s="37" t="s">
        <v>490</v>
      </c>
      <c r="O7">
        <v>0</v>
      </c>
      <c r="P7">
        <v>0</v>
      </c>
      <c r="Q7">
        <v>0</v>
      </c>
      <c r="R7">
        <v>3</v>
      </c>
      <c r="S7">
        <v>4</v>
      </c>
      <c r="T7">
        <v>0</v>
      </c>
      <c r="U7">
        <v>0</v>
      </c>
      <c r="V7">
        <v>0</v>
      </c>
      <c r="W7">
        <v>1</v>
      </c>
      <c r="X7">
        <v>0</v>
      </c>
      <c r="Y7">
        <v>3</v>
      </c>
    </row>
    <row r="8" spans="1:25" x14ac:dyDescent="0.2">
      <c r="A8" s="44" t="s">
        <v>486</v>
      </c>
      <c r="B8">
        <v>2</v>
      </c>
      <c r="F8" s="37" t="s">
        <v>85</v>
      </c>
      <c r="G8">
        <v>0</v>
      </c>
      <c r="H8">
        <v>3</v>
      </c>
      <c r="I8">
        <v>2</v>
      </c>
      <c r="J8">
        <v>4</v>
      </c>
      <c r="K8">
        <v>0</v>
      </c>
      <c r="L8">
        <v>0</v>
      </c>
      <c r="N8" s="37" t="s">
        <v>305</v>
      </c>
      <c r="O8">
        <v>2</v>
      </c>
      <c r="P8">
        <v>0</v>
      </c>
      <c r="Q8">
        <v>1</v>
      </c>
      <c r="R8">
        <v>15</v>
      </c>
      <c r="S8">
        <v>28</v>
      </c>
      <c r="T8">
        <v>1</v>
      </c>
      <c r="U8">
        <v>1</v>
      </c>
      <c r="V8">
        <v>2</v>
      </c>
      <c r="W8">
        <v>3</v>
      </c>
      <c r="X8">
        <v>1</v>
      </c>
      <c r="Y8">
        <v>3</v>
      </c>
    </row>
    <row r="9" spans="1:25" x14ac:dyDescent="0.2">
      <c r="A9" s="44" t="s">
        <v>490</v>
      </c>
      <c r="B9">
        <v>3</v>
      </c>
      <c r="F9" s="37" t="s">
        <v>305</v>
      </c>
      <c r="G9">
        <v>1</v>
      </c>
      <c r="H9">
        <v>20</v>
      </c>
      <c r="I9">
        <v>3</v>
      </c>
      <c r="J9">
        <v>7</v>
      </c>
      <c r="K9">
        <v>3</v>
      </c>
      <c r="L9">
        <v>0</v>
      </c>
    </row>
    <row r="10" spans="1:25" x14ac:dyDescent="0.2">
      <c r="A10" s="37" t="s">
        <v>493</v>
      </c>
      <c r="N10" s="80" t="s">
        <v>515</v>
      </c>
      <c r="O10" s="81" t="s">
        <v>528</v>
      </c>
      <c r="P10" s="82" t="s">
        <v>529</v>
      </c>
      <c r="Q10" s="82" t="s">
        <v>530</v>
      </c>
      <c r="R10" s="82" t="s">
        <v>531</v>
      </c>
      <c r="S10" s="82" t="s">
        <v>532</v>
      </c>
      <c r="T10" s="82" t="s">
        <v>533</v>
      </c>
      <c r="U10" s="82" t="s">
        <v>534</v>
      </c>
      <c r="V10" s="82" t="s">
        <v>535</v>
      </c>
      <c r="W10" s="82" t="s">
        <v>536</v>
      </c>
      <c r="X10" s="82" t="s">
        <v>537</v>
      </c>
      <c r="Y10" s="83" t="s">
        <v>538</v>
      </c>
    </row>
    <row r="11" spans="1:25" x14ac:dyDescent="0.2">
      <c r="A11" s="44">
        <v>0.5</v>
      </c>
      <c r="B11">
        <v>0</v>
      </c>
      <c r="N11" s="84" t="s">
        <v>526</v>
      </c>
      <c r="O11" s="85">
        <v>2</v>
      </c>
      <c r="P11" s="85">
        <v>0</v>
      </c>
      <c r="Q11" s="85">
        <v>1</v>
      </c>
      <c r="R11" s="85">
        <v>2</v>
      </c>
      <c r="S11" s="85">
        <v>17</v>
      </c>
      <c r="T11" s="85">
        <v>1</v>
      </c>
      <c r="U11" s="85">
        <v>1</v>
      </c>
      <c r="V11" s="85">
        <v>2</v>
      </c>
      <c r="W11" s="85">
        <v>2</v>
      </c>
      <c r="X11" s="85">
        <v>1</v>
      </c>
      <c r="Y11" s="86">
        <v>0</v>
      </c>
    </row>
    <row r="12" spans="1:25" x14ac:dyDescent="0.2">
      <c r="A12" s="44">
        <v>1</v>
      </c>
      <c r="B12">
        <v>0</v>
      </c>
      <c r="M12" s="148"/>
      <c r="N12" s="84">
        <v>0.5</v>
      </c>
      <c r="O12" s="85">
        <v>0</v>
      </c>
      <c r="P12" s="85">
        <v>0</v>
      </c>
      <c r="Q12" s="85">
        <v>0</v>
      </c>
      <c r="R12" s="85">
        <v>2</v>
      </c>
      <c r="S12" s="85">
        <v>1</v>
      </c>
      <c r="T12" s="85">
        <v>0</v>
      </c>
      <c r="U12" s="85">
        <v>0</v>
      </c>
      <c r="V12" s="85">
        <v>0</v>
      </c>
      <c r="W12" s="85">
        <v>0</v>
      </c>
      <c r="X12" s="85">
        <v>0</v>
      </c>
      <c r="Y12" s="86">
        <v>0</v>
      </c>
    </row>
    <row r="13" spans="1:25" x14ac:dyDescent="0.2">
      <c r="A13" s="44">
        <v>4</v>
      </c>
      <c r="B13">
        <v>0</v>
      </c>
      <c r="M13" s="148"/>
      <c r="N13" s="84">
        <v>1</v>
      </c>
      <c r="O13" s="85">
        <v>0</v>
      </c>
      <c r="P13" s="85">
        <v>0</v>
      </c>
      <c r="Q13" s="85">
        <v>0</v>
      </c>
      <c r="R13" s="85">
        <v>1</v>
      </c>
      <c r="S13" s="85">
        <v>1</v>
      </c>
      <c r="T13" s="85">
        <v>0</v>
      </c>
      <c r="U13" s="85">
        <v>0</v>
      </c>
      <c r="V13" s="85">
        <v>0</v>
      </c>
      <c r="W13" s="85">
        <v>0</v>
      </c>
      <c r="X13" s="85">
        <v>0</v>
      </c>
      <c r="Y13" s="86">
        <v>0</v>
      </c>
    </row>
    <row r="14" spans="1:25" x14ac:dyDescent="0.2">
      <c r="A14" s="44" t="s">
        <v>486</v>
      </c>
      <c r="B14">
        <v>1</v>
      </c>
      <c r="M14" s="148"/>
      <c r="N14" s="84">
        <v>4</v>
      </c>
      <c r="O14" s="85">
        <v>0</v>
      </c>
      <c r="P14" s="85">
        <v>0</v>
      </c>
      <c r="Q14" s="85">
        <v>0</v>
      </c>
      <c r="R14" s="85">
        <v>7</v>
      </c>
      <c r="S14" s="85">
        <v>5</v>
      </c>
      <c r="T14" s="85">
        <v>0</v>
      </c>
      <c r="U14" s="85">
        <v>0</v>
      </c>
      <c r="V14" s="85">
        <v>0</v>
      </c>
      <c r="W14" s="85">
        <v>0</v>
      </c>
      <c r="X14" s="85">
        <v>0</v>
      </c>
      <c r="Y14" s="86">
        <v>0</v>
      </c>
    </row>
    <row r="15" spans="1:25" x14ac:dyDescent="0.2">
      <c r="A15" s="44" t="s">
        <v>490</v>
      </c>
      <c r="B15">
        <v>0</v>
      </c>
      <c r="M15" s="148"/>
      <c r="N15" s="84" t="s">
        <v>527</v>
      </c>
      <c r="O15" s="85">
        <v>0</v>
      </c>
      <c r="P15" s="85">
        <v>0</v>
      </c>
      <c r="Q15" s="85">
        <v>0</v>
      </c>
      <c r="R15" s="85">
        <v>3</v>
      </c>
      <c r="S15" s="85">
        <v>4</v>
      </c>
      <c r="T15" s="85">
        <v>0</v>
      </c>
      <c r="U15" s="85">
        <v>0</v>
      </c>
      <c r="V15" s="85">
        <v>0</v>
      </c>
      <c r="W15" s="85">
        <v>1</v>
      </c>
      <c r="X15" s="85">
        <v>0</v>
      </c>
      <c r="Y15" s="86">
        <v>3</v>
      </c>
    </row>
    <row r="16" spans="1:25" x14ac:dyDescent="0.2">
      <c r="A16" s="37" t="s">
        <v>474</v>
      </c>
      <c r="M16" s="148"/>
      <c r="N16" s="87"/>
      <c r="O16" s="85"/>
      <c r="P16" s="85"/>
      <c r="Q16" s="85"/>
      <c r="R16" s="85"/>
      <c r="S16" s="88"/>
      <c r="T16" s="88"/>
      <c r="U16" s="88"/>
      <c r="V16" s="88"/>
      <c r="W16" s="88"/>
      <c r="X16" s="88"/>
      <c r="Y16" s="89"/>
    </row>
    <row r="17" spans="1:91" x14ac:dyDescent="0.2">
      <c r="A17" s="44">
        <v>0.5</v>
      </c>
      <c r="B17">
        <v>1</v>
      </c>
      <c r="M17" s="148"/>
      <c r="N17" s="90" t="s">
        <v>517</v>
      </c>
      <c r="O17" s="81" t="s">
        <v>539</v>
      </c>
      <c r="P17" s="82" t="s">
        <v>540</v>
      </c>
      <c r="Q17" s="82" t="s">
        <v>541</v>
      </c>
      <c r="R17" s="82" t="s">
        <v>542</v>
      </c>
      <c r="S17" s="83" t="s">
        <v>543</v>
      </c>
      <c r="T17" s="85"/>
      <c r="U17" s="85"/>
      <c r="V17" s="85"/>
      <c r="W17" s="85"/>
      <c r="X17" s="85"/>
      <c r="Y17" s="86"/>
    </row>
    <row r="18" spans="1:91" x14ac:dyDescent="0.2">
      <c r="A18" s="44">
        <v>1</v>
      </c>
      <c r="B18">
        <v>1</v>
      </c>
      <c r="N18" s="84" t="s">
        <v>487</v>
      </c>
      <c r="O18" s="85">
        <v>1</v>
      </c>
      <c r="P18" s="85">
        <v>16</v>
      </c>
      <c r="Q18" s="85">
        <v>1</v>
      </c>
      <c r="R18" s="85">
        <v>3</v>
      </c>
      <c r="S18" s="85">
        <v>2</v>
      </c>
      <c r="T18" s="85"/>
      <c r="U18" s="85"/>
      <c r="V18" s="85"/>
      <c r="W18" s="85"/>
      <c r="X18" s="85"/>
      <c r="Y18" s="86"/>
    </row>
    <row r="19" spans="1:91" x14ac:dyDescent="0.2">
      <c r="A19" s="44">
        <v>4</v>
      </c>
      <c r="B19">
        <v>5</v>
      </c>
      <c r="M19" s="148"/>
      <c r="N19" s="84">
        <v>2</v>
      </c>
      <c r="O19" s="85">
        <v>0</v>
      </c>
      <c r="P19" s="85">
        <v>0</v>
      </c>
      <c r="Q19" s="85">
        <v>0</v>
      </c>
      <c r="R19" s="85">
        <v>0</v>
      </c>
      <c r="S19" s="85">
        <v>0</v>
      </c>
      <c r="T19" s="85"/>
      <c r="U19" s="85"/>
      <c r="V19" s="85"/>
      <c r="W19" s="85"/>
      <c r="X19" s="85"/>
      <c r="Y19" s="86"/>
    </row>
    <row r="20" spans="1:91" s="17" customFormat="1" ht="48" x14ac:dyDescent="0.2">
      <c r="A20" s="17" t="s">
        <v>486</v>
      </c>
      <c r="B20" s="17">
        <v>17</v>
      </c>
      <c r="E20" s="76"/>
      <c r="F20" s="78" t="s">
        <v>335</v>
      </c>
      <c r="G20" s="77" t="s">
        <v>516</v>
      </c>
      <c r="H20" s="76"/>
      <c r="I20" s="78" t="s">
        <v>334</v>
      </c>
      <c r="J20" s="77" t="s">
        <v>516</v>
      </c>
      <c r="M20" s="148"/>
      <c r="N20" s="84">
        <v>4</v>
      </c>
      <c r="O20" s="85">
        <v>0</v>
      </c>
      <c r="P20" s="85">
        <v>1</v>
      </c>
      <c r="Q20" s="85">
        <v>0</v>
      </c>
      <c r="R20" s="85">
        <v>0</v>
      </c>
      <c r="S20" s="85">
        <v>1</v>
      </c>
      <c r="T20" s="85"/>
      <c r="U20" s="85"/>
      <c r="V20" s="85"/>
      <c r="W20" s="85"/>
      <c r="X20" s="85"/>
      <c r="Y20" s="86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</row>
    <row r="21" spans="1:91" x14ac:dyDescent="0.2">
      <c r="A21" s="44" t="s">
        <v>490</v>
      </c>
      <c r="B21">
        <v>4</v>
      </c>
      <c r="E21" s="146" t="s">
        <v>515</v>
      </c>
      <c r="F21" s="20" t="s">
        <v>486</v>
      </c>
      <c r="G21" s="60">
        <v>2</v>
      </c>
      <c r="H21" s="146" t="s">
        <v>515</v>
      </c>
      <c r="I21" s="20" t="s">
        <v>486</v>
      </c>
      <c r="J21" s="60">
        <v>17</v>
      </c>
      <c r="M21" s="148"/>
      <c r="N21" s="84">
        <v>8</v>
      </c>
      <c r="O21" s="85">
        <v>0</v>
      </c>
      <c r="P21" s="85">
        <v>0</v>
      </c>
      <c r="Q21" s="85">
        <v>0</v>
      </c>
      <c r="R21" s="85">
        <v>0</v>
      </c>
      <c r="S21" s="85">
        <v>0</v>
      </c>
      <c r="T21" s="85"/>
      <c r="U21" s="85"/>
      <c r="V21" s="85"/>
      <c r="W21" s="85"/>
      <c r="X21" s="85"/>
      <c r="Y21" s="86"/>
    </row>
    <row r="22" spans="1:91" x14ac:dyDescent="0.2">
      <c r="A22" s="37" t="s">
        <v>496</v>
      </c>
      <c r="E22" s="146"/>
      <c r="F22" s="20">
        <v>0.5</v>
      </c>
      <c r="G22" s="60">
        <v>2</v>
      </c>
      <c r="H22" s="146"/>
      <c r="I22" s="20">
        <v>0.5</v>
      </c>
      <c r="J22" s="60">
        <v>1</v>
      </c>
      <c r="M22" s="148"/>
      <c r="N22" s="91" t="s">
        <v>85</v>
      </c>
      <c r="O22" s="88">
        <v>0</v>
      </c>
      <c r="P22" s="88">
        <v>3</v>
      </c>
      <c r="Q22" s="88">
        <v>2</v>
      </c>
      <c r="R22" s="88">
        <v>4</v>
      </c>
      <c r="S22" s="88">
        <v>0</v>
      </c>
      <c r="T22" s="88"/>
      <c r="U22" s="88"/>
      <c r="V22" s="88"/>
      <c r="W22" s="88"/>
      <c r="X22" s="88"/>
      <c r="Y22" s="89"/>
    </row>
    <row r="23" spans="1:91" x14ac:dyDescent="0.2">
      <c r="A23" s="44">
        <v>0.5</v>
      </c>
      <c r="B23">
        <v>0</v>
      </c>
      <c r="E23" s="146"/>
      <c r="F23" s="20">
        <v>1</v>
      </c>
      <c r="G23" s="60">
        <v>1</v>
      </c>
      <c r="H23" s="146"/>
      <c r="I23" s="20">
        <v>1</v>
      </c>
      <c r="J23" s="60">
        <v>1</v>
      </c>
      <c r="M23" s="148"/>
    </row>
    <row r="24" spans="1:91" x14ac:dyDescent="0.2">
      <c r="A24" s="44">
        <v>1</v>
      </c>
      <c r="B24">
        <v>0</v>
      </c>
      <c r="E24" s="146"/>
      <c r="F24" s="20">
        <v>4</v>
      </c>
      <c r="G24" s="60">
        <v>7</v>
      </c>
      <c r="H24" s="146"/>
      <c r="I24" s="20">
        <v>4</v>
      </c>
      <c r="J24" s="60">
        <v>5</v>
      </c>
    </row>
    <row r="25" spans="1:91" x14ac:dyDescent="0.2">
      <c r="A25" s="44">
        <v>4</v>
      </c>
      <c r="B25">
        <v>0</v>
      </c>
      <c r="E25" s="147"/>
      <c r="F25" s="75" t="s">
        <v>490</v>
      </c>
      <c r="G25" s="63">
        <v>3</v>
      </c>
      <c r="H25" s="147"/>
      <c r="I25" s="75" t="s">
        <v>490</v>
      </c>
      <c r="J25" s="63">
        <v>4</v>
      </c>
    </row>
    <row r="26" spans="1:91" x14ac:dyDescent="0.2">
      <c r="A26" s="44" t="s">
        <v>486</v>
      </c>
      <c r="B26">
        <v>1</v>
      </c>
    </row>
    <row r="27" spans="1:91" x14ac:dyDescent="0.2">
      <c r="A27" s="44" t="s">
        <v>490</v>
      </c>
      <c r="B27">
        <v>0</v>
      </c>
    </row>
    <row r="28" spans="1:91" x14ac:dyDescent="0.2">
      <c r="A28" s="37" t="s">
        <v>498</v>
      </c>
    </row>
    <row r="29" spans="1:91" x14ac:dyDescent="0.2">
      <c r="A29" s="44">
        <v>0.5</v>
      </c>
      <c r="B29">
        <v>0</v>
      </c>
    </row>
    <row r="30" spans="1:91" x14ac:dyDescent="0.2">
      <c r="A30" s="44">
        <v>1</v>
      </c>
      <c r="B30">
        <v>0</v>
      </c>
    </row>
    <row r="31" spans="1:91" x14ac:dyDescent="0.2">
      <c r="A31" s="44">
        <v>4</v>
      </c>
      <c r="B31">
        <v>0</v>
      </c>
    </row>
    <row r="32" spans="1:91" x14ac:dyDescent="0.2">
      <c r="A32" s="44" t="s">
        <v>486</v>
      </c>
      <c r="B32">
        <v>1</v>
      </c>
    </row>
    <row r="33" spans="1:2" x14ac:dyDescent="0.2">
      <c r="A33" s="44" t="s">
        <v>490</v>
      </c>
      <c r="B33">
        <v>0</v>
      </c>
    </row>
    <row r="34" spans="1:2" x14ac:dyDescent="0.2">
      <c r="A34" s="37" t="s">
        <v>500</v>
      </c>
    </row>
    <row r="35" spans="1:2" x14ac:dyDescent="0.2">
      <c r="A35" s="44">
        <v>0.5</v>
      </c>
      <c r="B35">
        <v>0</v>
      </c>
    </row>
    <row r="36" spans="1:2" x14ac:dyDescent="0.2">
      <c r="A36" s="44">
        <v>1</v>
      </c>
      <c r="B36">
        <v>0</v>
      </c>
    </row>
    <row r="37" spans="1:2" x14ac:dyDescent="0.2">
      <c r="A37" s="44">
        <v>4</v>
      </c>
      <c r="B37">
        <v>0</v>
      </c>
    </row>
    <row r="38" spans="1:2" x14ac:dyDescent="0.2">
      <c r="A38" s="44" t="s">
        <v>486</v>
      </c>
      <c r="B38">
        <v>2</v>
      </c>
    </row>
    <row r="39" spans="1:2" x14ac:dyDescent="0.2">
      <c r="A39" s="44" t="s">
        <v>490</v>
      </c>
      <c r="B39">
        <v>0</v>
      </c>
    </row>
    <row r="40" spans="1:2" x14ac:dyDescent="0.2">
      <c r="A40" s="37" t="s">
        <v>502</v>
      </c>
    </row>
    <row r="41" spans="1:2" x14ac:dyDescent="0.2">
      <c r="A41" s="44">
        <v>0.5</v>
      </c>
      <c r="B41">
        <v>0</v>
      </c>
    </row>
    <row r="42" spans="1:2" x14ac:dyDescent="0.2">
      <c r="A42" s="44">
        <v>1</v>
      </c>
      <c r="B42">
        <v>0</v>
      </c>
    </row>
    <row r="43" spans="1:2" x14ac:dyDescent="0.2">
      <c r="A43" s="44">
        <v>4</v>
      </c>
      <c r="B43">
        <v>0</v>
      </c>
    </row>
    <row r="44" spans="1:2" x14ac:dyDescent="0.2">
      <c r="A44" s="44" t="s">
        <v>486</v>
      </c>
      <c r="B44">
        <v>2</v>
      </c>
    </row>
    <row r="45" spans="1:2" x14ac:dyDescent="0.2">
      <c r="A45" s="44" t="s">
        <v>490</v>
      </c>
      <c r="B45">
        <v>0</v>
      </c>
    </row>
    <row r="46" spans="1:2" x14ac:dyDescent="0.2">
      <c r="A46" s="37" t="s">
        <v>504</v>
      </c>
    </row>
    <row r="47" spans="1:2" x14ac:dyDescent="0.2">
      <c r="A47" s="44">
        <v>0.5</v>
      </c>
      <c r="B47">
        <v>0</v>
      </c>
    </row>
    <row r="48" spans="1:2" x14ac:dyDescent="0.2">
      <c r="A48" s="44">
        <v>1</v>
      </c>
      <c r="B48">
        <v>0</v>
      </c>
    </row>
    <row r="49" spans="1:2" x14ac:dyDescent="0.2">
      <c r="A49" s="44">
        <v>4</v>
      </c>
      <c r="B49">
        <v>0</v>
      </c>
    </row>
    <row r="50" spans="1:2" x14ac:dyDescent="0.2">
      <c r="A50" s="44" t="s">
        <v>486</v>
      </c>
      <c r="B50">
        <v>0</v>
      </c>
    </row>
    <row r="51" spans="1:2" x14ac:dyDescent="0.2">
      <c r="A51" s="44" t="s">
        <v>490</v>
      </c>
      <c r="B51">
        <v>3</v>
      </c>
    </row>
    <row r="52" spans="1:2" x14ac:dyDescent="0.2">
      <c r="A52" s="37" t="s">
        <v>506</v>
      </c>
    </row>
    <row r="53" spans="1:2" x14ac:dyDescent="0.2">
      <c r="A53" s="44">
        <v>0.5</v>
      </c>
      <c r="B53">
        <v>0</v>
      </c>
    </row>
    <row r="54" spans="1:2" x14ac:dyDescent="0.2">
      <c r="A54" s="44">
        <v>1</v>
      </c>
      <c r="B54">
        <v>0</v>
      </c>
    </row>
    <row r="55" spans="1:2" x14ac:dyDescent="0.2">
      <c r="A55" s="44">
        <v>4</v>
      </c>
      <c r="B55">
        <v>0</v>
      </c>
    </row>
    <row r="56" spans="1:2" x14ac:dyDescent="0.2">
      <c r="A56" s="44" t="s">
        <v>486</v>
      </c>
      <c r="B56">
        <v>1</v>
      </c>
    </row>
    <row r="57" spans="1:2" x14ac:dyDescent="0.2">
      <c r="A57" s="44" t="s">
        <v>490</v>
      </c>
      <c r="B57">
        <v>0</v>
      </c>
    </row>
    <row r="58" spans="1:2" x14ac:dyDescent="0.2">
      <c r="A58" s="37" t="s">
        <v>508</v>
      </c>
    </row>
    <row r="59" spans="1:2" x14ac:dyDescent="0.2">
      <c r="A59" s="44">
        <v>0.5</v>
      </c>
      <c r="B59">
        <v>0</v>
      </c>
    </row>
    <row r="60" spans="1:2" x14ac:dyDescent="0.2">
      <c r="A60" s="44">
        <v>1</v>
      </c>
      <c r="B60">
        <v>0</v>
      </c>
    </row>
    <row r="61" spans="1:2" x14ac:dyDescent="0.2">
      <c r="A61" s="44">
        <v>4</v>
      </c>
      <c r="B61">
        <v>0</v>
      </c>
    </row>
    <row r="62" spans="1:2" x14ac:dyDescent="0.2">
      <c r="A62" s="44" t="s">
        <v>486</v>
      </c>
      <c r="B62">
        <v>2</v>
      </c>
    </row>
    <row r="63" spans="1:2" x14ac:dyDescent="0.2">
      <c r="A63" s="44" t="s">
        <v>490</v>
      </c>
      <c r="B63">
        <v>1</v>
      </c>
    </row>
    <row r="64" spans="1:2" x14ac:dyDescent="0.2">
      <c r="A64" s="37" t="s">
        <v>491</v>
      </c>
      <c r="B64">
        <v>15</v>
      </c>
    </row>
    <row r="65" spans="1:2" x14ac:dyDescent="0.2">
      <c r="A65" s="37" t="s">
        <v>492</v>
      </c>
      <c r="B65">
        <v>1</v>
      </c>
    </row>
    <row r="66" spans="1:2" x14ac:dyDescent="0.2">
      <c r="A66" s="37" t="s">
        <v>494</v>
      </c>
      <c r="B66">
        <v>28</v>
      </c>
    </row>
    <row r="67" spans="1:2" x14ac:dyDescent="0.2">
      <c r="A67" s="37" t="s">
        <v>495</v>
      </c>
      <c r="B67">
        <v>1</v>
      </c>
    </row>
    <row r="68" spans="1:2" x14ac:dyDescent="0.2">
      <c r="A68" s="37" t="s">
        <v>497</v>
      </c>
      <c r="B68">
        <v>1</v>
      </c>
    </row>
    <row r="69" spans="1:2" x14ac:dyDescent="0.2">
      <c r="A69" s="37" t="s">
        <v>499</v>
      </c>
      <c r="B69">
        <v>2</v>
      </c>
    </row>
    <row r="70" spans="1:2" x14ac:dyDescent="0.2">
      <c r="A70" s="37" t="s">
        <v>501</v>
      </c>
      <c r="B70">
        <v>2</v>
      </c>
    </row>
    <row r="71" spans="1:2" x14ac:dyDescent="0.2">
      <c r="A71" s="37" t="s">
        <v>503</v>
      </c>
      <c r="B71">
        <v>3</v>
      </c>
    </row>
    <row r="72" spans="1:2" x14ac:dyDescent="0.2">
      <c r="A72" s="37" t="s">
        <v>505</v>
      </c>
      <c r="B72">
        <v>1</v>
      </c>
    </row>
    <row r="73" spans="1:2" x14ac:dyDescent="0.2">
      <c r="A73" s="37" t="s">
        <v>507</v>
      </c>
      <c r="B73">
        <v>3</v>
      </c>
    </row>
  </sheetData>
  <mergeCells count="4">
    <mergeCell ref="H21:H25"/>
    <mergeCell ref="E21:E25"/>
    <mergeCell ref="M19:M23"/>
    <mergeCell ref="M12:M17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80B85-5E7F-DE4A-8037-FD1147FC8B68}">
  <dimension ref="A3:AE58"/>
  <sheetViews>
    <sheetView workbookViewId="0">
      <selection activeCell="L47" sqref="L47"/>
    </sheetView>
  </sheetViews>
  <sheetFormatPr baseColWidth="10" defaultRowHeight="15" x14ac:dyDescent="0.2"/>
  <cols>
    <col min="1" max="1" width="14.83203125" bestFit="1" customWidth="1"/>
    <col min="2" max="2" width="12.1640625" bestFit="1" customWidth="1"/>
    <col min="3" max="3" width="8.33203125" bestFit="1" customWidth="1"/>
    <col min="4" max="4" width="10" bestFit="1" customWidth="1"/>
    <col min="5" max="5" width="7.5" customWidth="1"/>
    <col min="6" max="6" width="11.6640625" bestFit="1" customWidth="1"/>
    <col min="7" max="11" width="10" bestFit="1" customWidth="1"/>
    <col min="12" max="12" width="8.33203125" bestFit="1" customWidth="1"/>
    <col min="13" max="13" width="13" bestFit="1" customWidth="1"/>
    <col min="14" max="14" width="14.83203125" bestFit="1" customWidth="1"/>
    <col min="15" max="15" width="10" bestFit="1" customWidth="1"/>
    <col min="16" max="16" width="4.1640625" bestFit="1" customWidth="1"/>
    <col min="17" max="17" width="11.83203125" bestFit="1" customWidth="1"/>
    <col min="18" max="18" width="9.5" bestFit="1" customWidth="1"/>
    <col min="19" max="20" width="10" bestFit="1" customWidth="1"/>
    <col min="21" max="21" width="10" customWidth="1"/>
    <col min="22" max="23" width="15.5" customWidth="1"/>
    <col min="24" max="24" width="12" bestFit="1" customWidth="1"/>
    <col min="25" max="25" width="10" bestFit="1" customWidth="1"/>
  </cols>
  <sheetData>
    <row r="3" spans="1:31" x14ac:dyDescent="0.2">
      <c r="A3" s="92" t="s">
        <v>306</v>
      </c>
      <c r="B3" s="149" t="s">
        <v>464</v>
      </c>
      <c r="C3" s="149"/>
      <c r="D3" s="149"/>
      <c r="E3" s="149"/>
      <c r="F3" s="149"/>
      <c r="G3" s="149"/>
      <c r="H3" s="149"/>
      <c r="I3" s="149"/>
      <c r="J3" s="73"/>
      <c r="M3" s="92" t="s">
        <v>548</v>
      </c>
      <c r="N3" s="149" t="s">
        <v>464</v>
      </c>
      <c r="O3" s="149"/>
      <c r="P3" s="149"/>
      <c r="Q3" s="149"/>
      <c r="R3" s="149"/>
      <c r="S3" s="149"/>
      <c r="T3" s="73"/>
      <c r="X3" s="92" t="s">
        <v>549</v>
      </c>
      <c r="Y3" s="149" t="s">
        <v>464</v>
      </c>
      <c r="Z3" s="149"/>
      <c r="AA3" s="149"/>
      <c r="AB3" s="149"/>
      <c r="AC3" s="73"/>
    </row>
    <row r="4" spans="1:31" x14ac:dyDescent="0.2">
      <c r="A4" s="93" t="s">
        <v>561</v>
      </c>
      <c r="B4" t="s">
        <v>84</v>
      </c>
      <c r="C4">
        <v>0.25</v>
      </c>
      <c r="D4">
        <v>0.5</v>
      </c>
      <c r="E4">
        <v>1</v>
      </c>
      <c r="F4">
        <v>2</v>
      </c>
      <c r="G4">
        <v>4</v>
      </c>
      <c r="H4">
        <v>8</v>
      </c>
      <c r="I4" t="s">
        <v>85</v>
      </c>
      <c r="J4" s="60" t="s">
        <v>305</v>
      </c>
      <c r="K4" s="47" t="s">
        <v>562</v>
      </c>
      <c r="L4" s="47" t="s">
        <v>563</v>
      </c>
      <c r="M4" s="93" t="s">
        <v>561</v>
      </c>
      <c r="N4" t="s">
        <v>84</v>
      </c>
      <c r="O4">
        <v>0.25</v>
      </c>
      <c r="P4">
        <v>0.5</v>
      </c>
      <c r="Q4">
        <v>1</v>
      </c>
      <c r="R4">
        <v>2</v>
      </c>
      <c r="S4">
        <v>8</v>
      </c>
      <c r="T4" s="60" t="s">
        <v>305</v>
      </c>
      <c r="U4" t="s">
        <v>562</v>
      </c>
      <c r="V4" t="s">
        <v>563</v>
      </c>
      <c r="X4" s="93" t="s">
        <v>561</v>
      </c>
      <c r="Y4" t="s">
        <v>484</v>
      </c>
      <c r="Z4">
        <v>1</v>
      </c>
      <c r="AA4">
        <v>2</v>
      </c>
      <c r="AB4" t="s">
        <v>490</v>
      </c>
      <c r="AC4" s="60" t="s">
        <v>305</v>
      </c>
      <c r="AD4" t="s">
        <v>562</v>
      </c>
      <c r="AE4" t="s">
        <v>563</v>
      </c>
    </row>
    <row r="5" spans="1:31" x14ac:dyDescent="0.2">
      <c r="A5" s="93">
        <v>1</v>
      </c>
      <c r="B5">
        <v>45</v>
      </c>
      <c r="C5">
        <v>8</v>
      </c>
      <c r="D5">
        <v>4</v>
      </c>
      <c r="E5">
        <v>4</v>
      </c>
      <c r="F5">
        <v>3</v>
      </c>
      <c r="J5" s="60">
        <v>64</v>
      </c>
      <c r="M5" s="93">
        <v>1</v>
      </c>
      <c r="N5">
        <v>51</v>
      </c>
      <c r="O5">
        <v>7</v>
      </c>
      <c r="P5">
        <v>4</v>
      </c>
      <c r="Q5">
        <v>1</v>
      </c>
      <c r="S5">
        <v>1</v>
      </c>
      <c r="T5" s="60">
        <v>64</v>
      </c>
      <c r="X5" s="93">
        <v>1</v>
      </c>
      <c r="Y5">
        <v>53</v>
      </c>
      <c r="Z5">
        <v>11</v>
      </c>
      <c r="AC5" s="60">
        <v>64</v>
      </c>
    </row>
    <row r="6" spans="1:31" x14ac:dyDescent="0.2">
      <c r="A6" s="93" t="s">
        <v>546</v>
      </c>
      <c r="B6">
        <v>15</v>
      </c>
      <c r="C6">
        <v>6</v>
      </c>
      <c r="D6">
        <v>4</v>
      </c>
      <c r="E6">
        <v>3</v>
      </c>
      <c r="F6">
        <v>3</v>
      </c>
      <c r="J6" s="60">
        <v>31</v>
      </c>
      <c r="K6">
        <v>0.25</v>
      </c>
      <c r="L6">
        <v>1</v>
      </c>
      <c r="M6" s="93" t="s">
        <v>546</v>
      </c>
      <c r="N6">
        <v>20</v>
      </c>
      <c r="O6">
        <v>7</v>
      </c>
      <c r="P6">
        <v>3</v>
      </c>
      <c r="S6">
        <v>1</v>
      </c>
      <c r="T6" s="60">
        <v>31</v>
      </c>
      <c r="U6" t="s">
        <v>84</v>
      </c>
      <c r="V6">
        <v>0.5</v>
      </c>
      <c r="X6" s="93" t="s">
        <v>546</v>
      </c>
      <c r="Y6">
        <v>28</v>
      </c>
      <c r="Z6">
        <v>3</v>
      </c>
      <c r="AC6" s="60">
        <v>31</v>
      </c>
      <c r="AD6" t="s">
        <v>484</v>
      </c>
      <c r="AE6" t="s">
        <v>484</v>
      </c>
    </row>
    <row r="7" spans="1:31" x14ac:dyDescent="0.2">
      <c r="A7" s="93" t="s">
        <v>547</v>
      </c>
      <c r="B7">
        <v>30</v>
      </c>
      <c r="C7">
        <v>2</v>
      </c>
      <c r="E7">
        <v>1</v>
      </c>
      <c r="J7" s="60">
        <v>33</v>
      </c>
      <c r="K7" t="s">
        <v>84</v>
      </c>
      <c r="L7" t="s">
        <v>84</v>
      </c>
      <c r="M7" s="93" t="s">
        <v>547</v>
      </c>
      <c r="N7">
        <v>31</v>
      </c>
      <c r="P7">
        <v>1</v>
      </c>
      <c r="Q7">
        <v>1</v>
      </c>
      <c r="T7" s="60">
        <v>33</v>
      </c>
      <c r="U7" t="s">
        <v>84</v>
      </c>
      <c r="V7" t="s">
        <v>84</v>
      </c>
      <c r="X7" s="93" t="s">
        <v>547</v>
      </c>
      <c r="Y7">
        <v>25</v>
      </c>
      <c r="Z7">
        <v>8</v>
      </c>
      <c r="AC7" s="60">
        <v>33</v>
      </c>
      <c r="AD7" t="s">
        <v>484</v>
      </c>
      <c r="AE7">
        <v>1</v>
      </c>
    </row>
    <row r="8" spans="1:31" x14ac:dyDescent="0.2">
      <c r="A8" s="93">
        <v>2</v>
      </c>
      <c r="B8">
        <v>42</v>
      </c>
      <c r="C8">
        <v>13</v>
      </c>
      <c r="D8">
        <v>4</v>
      </c>
      <c r="E8">
        <v>1</v>
      </c>
      <c r="F8">
        <v>1</v>
      </c>
      <c r="H8">
        <v>1</v>
      </c>
      <c r="I8">
        <v>1</v>
      </c>
      <c r="J8" s="60">
        <v>63</v>
      </c>
      <c r="M8" s="93">
        <v>2</v>
      </c>
      <c r="N8">
        <v>52</v>
      </c>
      <c r="O8">
        <v>5</v>
      </c>
      <c r="P8">
        <v>3</v>
      </c>
      <c r="Q8">
        <v>2</v>
      </c>
      <c r="R8">
        <v>1</v>
      </c>
      <c r="T8" s="60">
        <v>63</v>
      </c>
      <c r="X8" s="93">
        <v>2</v>
      </c>
      <c r="Y8">
        <v>45</v>
      </c>
      <c r="Z8">
        <v>14</v>
      </c>
      <c r="AA8">
        <v>3</v>
      </c>
      <c r="AB8">
        <v>1</v>
      </c>
      <c r="AC8" s="60">
        <v>63</v>
      </c>
    </row>
    <row r="9" spans="1:31" x14ac:dyDescent="0.2">
      <c r="A9" s="93" t="s">
        <v>546</v>
      </c>
      <c r="B9">
        <v>15</v>
      </c>
      <c r="C9">
        <v>12</v>
      </c>
      <c r="D9">
        <v>4</v>
      </c>
      <c r="E9">
        <v>1</v>
      </c>
      <c r="J9" s="60">
        <v>32</v>
      </c>
      <c r="K9">
        <v>0.25</v>
      </c>
      <c r="L9">
        <v>0.5</v>
      </c>
      <c r="M9" s="93" t="s">
        <v>546</v>
      </c>
      <c r="N9">
        <v>24</v>
      </c>
      <c r="O9">
        <v>5</v>
      </c>
      <c r="P9">
        <v>2</v>
      </c>
      <c r="Q9">
        <v>1</v>
      </c>
      <c r="T9" s="60">
        <v>32</v>
      </c>
      <c r="U9" t="s">
        <v>84</v>
      </c>
      <c r="V9">
        <v>0.25</v>
      </c>
      <c r="X9" s="93" t="s">
        <v>546</v>
      </c>
      <c r="Y9">
        <v>25</v>
      </c>
      <c r="Z9">
        <v>7</v>
      </c>
      <c r="AC9" s="60">
        <v>32</v>
      </c>
      <c r="AD9" t="s">
        <v>484</v>
      </c>
      <c r="AE9">
        <v>1</v>
      </c>
    </row>
    <row r="10" spans="1:31" x14ac:dyDescent="0.2">
      <c r="A10" s="93" t="s">
        <v>547</v>
      </c>
      <c r="B10">
        <v>27</v>
      </c>
      <c r="C10">
        <v>1</v>
      </c>
      <c r="F10">
        <v>1</v>
      </c>
      <c r="H10">
        <v>1</v>
      </c>
      <c r="I10">
        <v>1</v>
      </c>
      <c r="J10" s="60">
        <v>31</v>
      </c>
      <c r="K10" t="s">
        <v>84</v>
      </c>
      <c r="L10" t="s">
        <v>84</v>
      </c>
      <c r="M10" s="93" t="s">
        <v>547</v>
      </c>
      <c r="N10">
        <v>28</v>
      </c>
      <c r="P10">
        <v>1</v>
      </c>
      <c r="Q10">
        <v>1</v>
      </c>
      <c r="R10">
        <v>1</v>
      </c>
      <c r="T10" s="60">
        <v>31</v>
      </c>
      <c r="U10" t="s">
        <v>84</v>
      </c>
      <c r="V10" t="s">
        <v>84</v>
      </c>
      <c r="X10" s="93" t="s">
        <v>547</v>
      </c>
      <c r="Y10">
        <v>20</v>
      </c>
      <c r="Z10">
        <v>7</v>
      </c>
      <c r="AA10">
        <v>3</v>
      </c>
      <c r="AB10">
        <v>1</v>
      </c>
      <c r="AC10" s="60">
        <v>31</v>
      </c>
      <c r="AD10" t="s">
        <v>484</v>
      </c>
      <c r="AE10">
        <v>1</v>
      </c>
    </row>
    <row r="11" spans="1:31" x14ac:dyDescent="0.2">
      <c r="A11" s="93">
        <v>3</v>
      </c>
      <c r="B11">
        <v>52</v>
      </c>
      <c r="C11">
        <v>16</v>
      </c>
      <c r="D11">
        <v>9</v>
      </c>
      <c r="E11">
        <v>4</v>
      </c>
      <c r="F11">
        <v>2</v>
      </c>
      <c r="G11">
        <v>1</v>
      </c>
      <c r="H11">
        <v>1</v>
      </c>
      <c r="J11" s="60">
        <v>85</v>
      </c>
      <c r="M11" s="93">
        <v>3</v>
      </c>
      <c r="N11">
        <v>65</v>
      </c>
      <c r="O11">
        <v>18</v>
      </c>
      <c r="P11">
        <v>2</v>
      </c>
      <c r="T11" s="60">
        <v>85</v>
      </c>
      <c r="X11" s="93">
        <v>3</v>
      </c>
      <c r="Y11">
        <v>69</v>
      </c>
      <c r="Z11">
        <v>15</v>
      </c>
      <c r="AA11">
        <v>1</v>
      </c>
      <c r="AC11" s="60">
        <v>85</v>
      </c>
    </row>
    <row r="12" spans="1:31" x14ac:dyDescent="0.2">
      <c r="A12" s="93" t="s">
        <v>546</v>
      </c>
      <c r="B12">
        <v>28</v>
      </c>
      <c r="C12">
        <v>14</v>
      </c>
      <c r="D12">
        <v>8</v>
      </c>
      <c r="E12">
        <v>3</v>
      </c>
      <c r="G12">
        <v>1</v>
      </c>
      <c r="J12" s="60">
        <v>54</v>
      </c>
      <c r="K12" t="s">
        <v>84</v>
      </c>
      <c r="L12">
        <v>0.5</v>
      </c>
      <c r="M12" s="93" t="s">
        <v>546</v>
      </c>
      <c r="N12">
        <v>38</v>
      </c>
      <c r="O12">
        <v>15</v>
      </c>
      <c r="P12">
        <v>1</v>
      </c>
      <c r="T12" s="60">
        <v>54</v>
      </c>
      <c r="U12" t="s">
        <v>84</v>
      </c>
      <c r="V12">
        <v>0.25</v>
      </c>
      <c r="X12" s="93" t="s">
        <v>546</v>
      </c>
      <c r="Y12">
        <v>45</v>
      </c>
      <c r="Z12">
        <v>9</v>
      </c>
      <c r="AC12" s="60">
        <v>54</v>
      </c>
      <c r="AD12" t="s">
        <v>484</v>
      </c>
      <c r="AE12">
        <v>1</v>
      </c>
    </row>
    <row r="13" spans="1:31" x14ac:dyDescent="0.2">
      <c r="A13" s="93" t="s">
        <v>547</v>
      </c>
      <c r="B13">
        <v>24</v>
      </c>
      <c r="C13">
        <v>2</v>
      </c>
      <c r="D13">
        <v>1</v>
      </c>
      <c r="E13">
        <v>1</v>
      </c>
      <c r="F13">
        <v>2</v>
      </c>
      <c r="H13">
        <v>1</v>
      </c>
      <c r="J13" s="60">
        <v>31</v>
      </c>
      <c r="K13" t="s">
        <v>84</v>
      </c>
      <c r="L13">
        <v>1</v>
      </c>
      <c r="M13" s="93" t="s">
        <v>547</v>
      </c>
      <c r="N13">
        <v>27</v>
      </c>
      <c r="O13">
        <v>3</v>
      </c>
      <c r="P13">
        <v>1</v>
      </c>
      <c r="T13" s="60">
        <v>31</v>
      </c>
      <c r="U13" t="s">
        <v>84</v>
      </c>
      <c r="V13">
        <v>0.25</v>
      </c>
      <c r="X13" s="93" t="s">
        <v>547</v>
      </c>
      <c r="Y13">
        <v>24</v>
      </c>
      <c r="Z13">
        <v>6</v>
      </c>
      <c r="AA13">
        <v>1</v>
      </c>
      <c r="AC13" s="60">
        <v>31</v>
      </c>
      <c r="AD13" t="s">
        <v>484</v>
      </c>
      <c r="AE13">
        <v>1</v>
      </c>
    </row>
    <row r="14" spans="1:31" x14ac:dyDescent="0.2">
      <c r="A14" s="61" t="s">
        <v>305</v>
      </c>
      <c r="B14" s="62">
        <v>139</v>
      </c>
      <c r="C14" s="62">
        <v>37</v>
      </c>
      <c r="D14" s="62">
        <v>17</v>
      </c>
      <c r="E14" s="62">
        <v>9</v>
      </c>
      <c r="F14" s="62">
        <v>6</v>
      </c>
      <c r="G14" s="62">
        <v>1</v>
      </c>
      <c r="H14" s="62">
        <v>2</v>
      </c>
      <c r="I14" s="62">
        <v>1</v>
      </c>
      <c r="J14" s="63">
        <v>212</v>
      </c>
      <c r="M14" s="61" t="s">
        <v>305</v>
      </c>
      <c r="N14" s="62">
        <v>168</v>
      </c>
      <c r="O14" s="62">
        <v>30</v>
      </c>
      <c r="P14" s="62">
        <v>9</v>
      </c>
      <c r="Q14" s="62">
        <v>3</v>
      </c>
      <c r="R14" s="62">
        <v>1</v>
      </c>
      <c r="S14" s="62">
        <v>1</v>
      </c>
      <c r="T14" s="63">
        <v>212</v>
      </c>
      <c r="X14" s="61" t="s">
        <v>305</v>
      </c>
      <c r="Y14" s="62">
        <v>167</v>
      </c>
      <c r="Z14" s="62">
        <v>40</v>
      </c>
      <c r="AA14" s="62">
        <v>4</v>
      </c>
      <c r="AB14" s="62">
        <v>1</v>
      </c>
      <c r="AC14" s="63">
        <v>212</v>
      </c>
    </row>
    <row r="17" spans="1:22" x14ac:dyDescent="0.2">
      <c r="A17" s="92" t="s">
        <v>550</v>
      </c>
      <c r="B17" s="149" t="s">
        <v>464</v>
      </c>
      <c r="C17" s="149"/>
      <c r="D17" s="73"/>
      <c r="G17" s="92" t="s">
        <v>551</v>
      </c>
      <c r="H17" s="149" t="s">
        <v>464</v>
      </c>
      <c r="I17" s="149"/>
      <c r="J17" s="149"/>
      <c r="K17" s="149"/>
      <c r="L17" s="149"/>
      <c r="M17" s="73"/>
      <c r="Q17" s="92" t="s">
        <v>552</v>
      </c>
      <c r="R17" s="149" t="s">
        <v>464</v>
      </c>
      <c r="S17" s="149"/>
      <c r="T17" s="73"/>
    </row>
    <row r="18" spans="1:22" x14ac:dyDescent="0.2">
      <c r="A18" s="93" t="s">
        <v>561</v>
      </c>
      <c r="B18" t="s">
        <v>485</v>
      </c>
      <c r="C18">
        <v>16</v>
      </c>
      <c r="D18" s="60" t="s">
        <v>305</v>
      </c>
      <c r="E18" t="s">
        <v>564</v>
      </c>
      <c r="F18" t="s">
        <v>565</v>
      </c>
      <c r="G18" s="93" t="s">
        <v>560</v>
      </c>
      <c r="H18" t="s">
        <v>486</v>
      </c>
      <c r="I18">
        <v>0.5</v>
      </c>
      <c r="J18">
        <v>1</v>
      </c>
      <c r="K18">
        <v>4</v>
      </c>
      <c r="L18" t="s">
        <v>490</v>
      </c>
      <c r="M18" s="60" t="s">
        <v>305</v>
      </c>
      <c r="N18" t="s">
        <v>562</v>
      </c>
      <c r="O18" t="s">
        <v>563</v>
      </c>
      <c r="Q18" s="93" t="s">
        <v>561</v>
      </c>
      <c r="R18" t="s">
        <v>485</v>
      </c>
      <c r="S18">
        <v>4</v>
      </c>
      <c r="T18" s="60" t="s">
        <v>305</v>
      </c>
      <c r="U18" t="s">
        <v>564</v>
      </c>
      <c r="V18" t="s">
        <v>563</v>
      </c>
    </row>
    <row r="19" spans="1:22" x14ac:dyDescent="0.2">
      <c r="A19" s="93">
        <v>1</v>
      </c>
      <c r="B19">
        <v>64</v>
      </c>
      <c r="D19" s="60">
        <v>64</v>
      </c>
      <c r="G19" s="93">
        <v>1</v>
      </c>
      <c r="H19">
        <v>53</v>
      </c>
      <c r="I19">
        <v>3</v>
      </c>
      <c r="J19">
        <v>2</v>
      </c>
      <c r="K19">
        <v>3</v>
      </c>
      <c r="L19">
        <v>3</v>
      </c>
      <c r="M19" s="60">
        <v>64</v>
      </c>
      <c r="Q19" s="93">
        <v>1</v>
      </c>
      <c r="R19">
        <v>64</v>
      </c>
      <c r="T19" s="60">
        <v>64</v>
      </c>
    </row>
    <row r="20" spans="1:22" x14ac:dyDescent="0.2">
      <c r="A20" s="93" t="s">
        <v>546</v>
      </c>
      <c r="B20">
        <v>31</v>
      </c>
      <c r="D20" s="60">
        <v>31</v>
      </c>
      <c r="E20" t="s">
        <v>485</v>
      </c>
      <c r="F20" t="s">
        <v>485</v>
      </c>
      <c r="G20" s="93" t="s">
        <v>546</v>
      </c>
      <c r="H20">
        <v>28</v>
      </c>
      <c r="I20">
        <v>1</v>
      </c>
      <c r="L20">
        <v>2</v>
      </c>
      <c r="M20" s="60">
        <v>31</v>
      </c>
      <c r="N20" t="s">
        <v>486</v>
      </c>
      <c r="O20" t="s">
        <v>486</v>
      </c>
      <c r="Q20" s="93" t="s">
        <v>546</v>
      </c>
      <c r="R20">
        <v>31</v>
      </c>
      <c r="T20" s="60">
        <v>31</v>
      </c>
      <c r="U20" t="s">
        <v>485</v>
      </c>
      <c r="V20" t="s">
        <v>485</v>
      </c>
    </row>
    <row r="21" spans="1:22" x14ac:dyDescent="0.2">
      <c r="A21" s="93" t="s">
        <v>547</v>
      </c>
      <c r="B21">
        <v>33</v>
      </c>
      <c r="D21" s="60">
        <v>33</v>
      </c>
      <c r="E21" t="s">
        <v>485</v>
      </c>
      <c r="F21" t="s">
        <v>485</v>
      </c>
      <c r="G21" s="93" t="s">
        <v>547</v>
      </c>
      <c r="H21">
        <v>25</v>
      </c>
      <c r="I21">
        <v>2</v>
      </c>
      <c r="J21">
        <v>2</v>
      </c>
      <c r="K21">
        <v>3</v>
      </c>
      <c r="L21">
        <v>1</v>
      </c>
      <c r="M21" s="60">
        <v>33</v>
      </c>
      <c r="N21" t="s">
        <v>486</v>
      </c>
      <c r="O21">
        <v>4</v>
      </c>
      <c r="Q21" s="93" t="s">
        <v>547</v>
      </c>
      <c r="R21">
        <v>33</v>
      </c>
      <c r="T21" s="60">
        <v>33</v>
      </c>
      <c r="U21" t="s">
        <v>485</v>
      </c>
      <c r="V21" t="s">
        <v>485</v>
      </c>
    </row>
    <row r="22" spans="1:22" x14ac:dyDescent="0.2">
      <c r="A22" s="93">
        <v>2</v>
      </c>
      <c r="B22">
        <v>62</v>
      </c>
      <c r="C22">
        <v>1</v>
      </c>
      <c r="D22" s="60">
        <v>63</v>
      </c>
      <c r="G22" s="93">
        <v>2</v>
      </c>
      <c r="H22">
        <v>54</v>
      </c>
      <c r="I22">
        <v>4</v>
      </c>
      <c r="J22">
        <v>1</v>
      </c>
      <c r="K22">
        <v>3</v>
      </c>
      <c r="L22">
        <v>1</v>
      </c>
      <c r="M22" s="60">
        <v>63</v>
      </c>
      <c r="Q22" s="93">
        <v>2</v>
      </c>
      <c r="R22">
        <v>62</v>
      </c>
      <c r="S22">
        <v>1</v>
      </c>
      <c r="T22" s="60">
        <v>63</v>
      </c>
    </row>
    <row r="23" spans="1:22" x14ac:dyDescent="0.2">
      <c r="A23" s="93" t="s">
        <v>546</v>
      </c>
      <c r="B23">
        <v>32</v>
      </c>
      <c r="D23" s="60">
        <v>32</v>
      </c>
      <c r="E23" t="s">
        <v>485</v>
      </c>
      <c r="F23" t="s">
        <v>485</v>
      </c>
      <c r="G23" s="93" t="s">
        <v>546</v>
      </c>
      <c r="H23">
        <v>30</v>
      </c>
      <c r="I23">
        <v>2</v>
      </c>
      <c r="M23" s="60">
        <v>32</v>
      </c>
      <c r="N23" t="s">
        <v>486</v>
      </c>
      <c r="O23" t="s">
        <v>486</v>
      </c>
      <c r="Q23" s="93" t="s">
        <v>546</v>
      </c>
      <c r="R23">
        <v>32</v>
      </c>
      <c r="T23" s="60">
        <v>32</v>
      </c>
      <c r="U23" t="s">
        <v>485</v>
      </c>
      <c r="V23" t="s">
        <v>485</v>
      </c>
    </row>
    <row r="24" spans="1:22" x14ac:dyDescent="0.2">
      <c r="A24" s="93" t="s">
        <v>547</v>
      </c>
      <c r="B24">
        <v>30</v>
      </c>
      <c r="C24">
        <v>1</v>
      </c>
      <c r="D24" s="60">
        <v>31</v>
      </c>
      <c r="E24" t="s">
        <v>485</v>
      </c>
      <c r="F24" t="s">
        <v>485</v>
      </c>
      <c r="G24" s="93" t="s">
        <v>547</v>
      </c>
      <c r="H24">
        <v>24</v>
      </c>
      <c r="I24">
        <v>2</v>
      </c>
      <c r="J24">
        <v>1</v>
      </c>
      <c r="K24">
        <v>3</v>
      </c>
      <c r="L24">
        <v>1</v>
      </c>
      <c r="M24" s="60">
        <v>31</v>
      </c>
      <c r="N24" t="s">
        <v>486</v>
      </c>
      <c r="O24">
        <v>4</v>
      </c>
      <c r="Q24" s="93" t="s">
        <v>547</v>
      </c>
      <c r="R24">
        <v>30</v>
      </c>
      <c r="S24">
        <v>1</v>
      </c>
      <c r="T24" s="60">
        <v>31</v>
      </c>
      <c r="U24" t="s">
        <v>485</v>
      </c>
      <c r="V24" t="s">
        <v>485</v>
      </c>
    </row>
    <row r="25" spans="1:22" x14ac:dyDescent="0.2">
      <c r="A25" s="93">
        <v>3</v>
      </c>
      <c r="B25">
        <v>85</v>
      </c>
      <c r="D25" s="60">
        <v>85</v>
      </c>
      <c r="G25" s="93">
        <v>3</v>
      </c>
      <c r="H25">
        <v>73</v>
      </c>
      <c r="I25">
        <v>3</v>
      </c>
      <c r="K25">
        <v>2</v>
      </c>
      <c r="L25">
        <v>7</v>
      </c>
      <c r="M25" s="60">
        <v>85</v>
      </c>
      <c r="Q25" s="93">
        <v>3</v>
      </c>
      <c r="R25">
        <v>85</v>
      </c>
      <c r="T25" s="60">
        <v>85</v>
      </c>
    </row>
    <row r="26" spans="1:22" x14ac:dyDescent="0.2">
      <c r="A26" s="93" t="s">
        <v>546</v>
      </c>
      <c r="B26">
        <v>54</v>
      </c>
      <c r="D26" s="60">
        <v>54</v>
      </c>
      <c r="E26" t="s">
        <v>485</v>
      </c>
      <c r="F26" t="s">
        <v>485</v>
      </c>
      <c r="G26" s="93" t="s">
        <v>546</v>
      </c>
      <c r="H26">
        <v>48</v>
      </c>
      <c r="I26">
        <v>1</v>
      </c>
      <c r="L26">
        <v>5</v>
      </c>
      <c r="M26" s="60">
        <v>54</v>
      </c>
      <c r="N26" t="s">
        <v>486</v>
      </c>
      <c r="O26">
        <v>0.5</v>
      </c>
      <c r="Q26" s="93" t="s">
        <v>546</v>
      </c>
      <c r="R26">
        <v>54</v>
      </c>
      <c r="T26" s="60">
        <v>54</v>
      </c>
      <c r="U26" t="s">
        <v>485</v>
      </c>
      <c r="V26" t="s">
        <v>485</v>
      </c>
    </row>
    <row r="27" spans="1:22" x14ac:dyDescent="0.2">
      <c r="A27" s="93" t="s">
        <v>547</v>
      </c>
      <c r="B27">
        <v>31</v>
      </c>
      <c r="D27" s="60">
        <v>31</v>
      </c>
      <c r="E27" t="s">
        <v>485</v>
      </c>
      <c r="F27" t="s">
        <v>485</v>
      </c>
      <c r="G27" s="93" t="s">
        <v>547</v>
      </c>
      <c r="H27">
        <v>25</v>
      </c>
      <c r="I27">
        <v>2</v>
      </c>
      <c r="K27">
        <v>2</v>
      </c>
      <c r="L27">
        <v>2</v>
      </c>
      <c r="M27" s="60">
        <v>31</v>
      </c>
      <c r="N27" t="s">
        <v>486</v>
      </c>
      <c r="O27">
        <v>4</v>
      </c>
      <c r="Q27" s="93" t="s">
        <v>547</v>
      </c>
      <c r="R27">
        <v>31</v>
      </c>
      <c r="T27" s="60">
        <v>31</v>
      </c>
      <c r="U27" t="s">
        <v>485</v>
      </c>
      <c r="V27" t="s">
        <v>485</v>
      </c>
    </row>
    <row r="28" spans="1:22" x14ac:dyDescent="0.2">
      <c r="A28" s="61" t="s">
        <v>305</v>
      </c>
      <c r="B28" s="62">
        <v>211</v>
      </c>
      <c r="C28" s="62">
        <v>1</v>
      </c>
      <c r="D28" s="63">
        <v>212</v>
      </c>
      <c r="G28" s="61" t="s">
        <v>305</v>
      </c>
      <c r="H28" s="62">
        <v>180</v>
      </c>
      <c r="I28" s="62">
        <v>10</v>
      </c>
      <c r="J28" s="62">
        <v>3</v>
      </c>
      <c r="K28" s="62">
        <v>8</v>
      </c>
      <c r="L28" s="62">
        <v>11</v>
      </c>
      <c r="M28" s="63">
        <v>212</v>
      </c>
      <c r="Q28" s="61" t="s">
        <v>305</v>
      </c>
      <c r="R28" s="62">
        <v>211</v>
      </c>
      <c r="S28" s="62">
        <v>1</v>
      </c>
      <c r="T28" s="63">
        <v>212</v>
      </c>
    </row>
    <row r="32" spans="1:22" x14ac:dyDescent="0.2">
      <c r="A32" s="92" t="s">
        <v>553</v>
      </c>
      <c r="B32" s="74" t="s">
        <v>464</v>
      </c>
      <c r="C32" s="73"/>
      <c r="F32" s="92" t="s">
        <v>554</v>
      </c>
      <c r="G32" s="149" t="s">
        <v>464</v>
      </c>
      <c r="H32" s="149"/>
      <c r="I32" s="149"/>
      <c r="J32" s="149"/>
      <c r="K32" s="73"/>
      <c r="N32" s="92" t="s">
        <v>555</v>
      </c>
      <c r="O32" s="149" t="s">
        <v>464</v>
      </c>
      <c r="P32" s="149"/>
      <c r="Q32" s="149"/>
      <c r="R32" s="149"/>
      <c r="S32" s="149"/>
      <c r="T32" s="73"/>
    </row>
    <row r="33" spans="1:22" ht="16" x14ac:dyDescent="0.2">
      <c r="A33" s="93" t="s">
        <v>560</v>
      </c>
      <c r="B33" t="s">
        <v>487</v>
      </c>
      <c r="C33" s="60" t="s">
        <v>305</v>
      </c>
      <c r="F33" s="93" t="s">
        <v>559</v>
      </c>
      <c r="G33" t="s">
        <v>484</v>
      </c>
      <c r="H33">
        <v>1</v>
      </c>
      <c r="I33">
        <v>2</v>
      </c>
      <c r="J33" t="s">
        <v>490</v>
      </c>
      <c r="K33" s="60" t="s">
        <v>305</v>
      </c>
      <c r="L33" t="s">
        <v>562</v>
      </c>
      <c r="M33" t="s">
        <v>563</v>
      </c>
      <c r="N33" s="94" t="s">
        <v>558</v>
      </c>
      <c r="O33" t="s">
        <v>489</v>
      </c>
      <c r="P33">
        <v>64</v>
      </c>
      <c r="Q33">
        <v>128</v>
      </c>
      <c r="R33">
        <v>256</v>
      </c>
      <c r="S33" t="s">
        <v>488</v>
      </c>
      <c r="T33" s="60" t="s">
        <v>305</v>
      </c>
      <c r="U33" t="s">
        <v>562</v>
      </c>
      <c r="V33" t="s">
        <v>563</v>
      </c>
    </row>
    <row r="34" spans="1:22" x14ac:dyDescent="0.2">
      <c r="A34" s="93">
        <v>1</v>
      </c>
      <c r="B34">
        <v>64</v>
      </c>
      <c r="C34" s="60">
        <v>64</v>
      </c>
      <c r="F34" s="93">
        <v>1</v>
      </c>
      <c r="G34">
        <v>61</v>
      </c>
      <c r="I34">
        <v>2</v>
      </c>
      <c r="J34">
        <v>1</v>
      </c>
      <c r="K34" s="60">
        <v>64</v>
      </c>
      <c r="N34" s="93">
        <v>1</v>
      </c>
      <c r="O34">
        <v>22</v>
      </c>
      <c r="P34">
        <v>2</v>
      </c>
      <c r="Q34">
        <v>4</v>
      </c>
      <c r="R34">
        <v>2</v>
      </c>
      <c r="S34">
        <v>34</v>
      </c>
      <c r="T34" s="60">
        <v>64</v>
      </c>
    </row>
    <row r="35" spans="1:22" x14ac:dyDescent="0.2">
      <c r="A35" s="93" t="s">
        <v>546</v>
      </c>
      <c r="B35">
        <v>31</v>
      </c>
      <c r="C35" s="60">
        <v>31</v>
      </c>
      <c r="F35" s="93" t="s">
        <v>546</v>
      </c>
      <c r="G35">
        <v>29</v>
      </c>
      <c r="I35">
        <v>1</v>
      </c>
      <c r="J35">
        <v>1</v>
      </c>
      <c r="K35" s="60">
        <v>31</v>
      </c>
      <c r="L35" t="s">
        <v>484</v>
      </c>
      <c r="M35" t="s">
        <v>484</v>
      </c>
      <c r="N35" s="93" t="s">
        <v>546</v>
      </c>
      <c r="O35">
        <v>4</v>
      </c>
      <c r="P35">
        <v>1</v>
      </c>
      <c r="Q35">
        <v>3</v>
      </c>
      <c r="R35">
        <v>2</v>
      </c>
      <c r="S35">
        <v>21</v>
      </c>
      <c r="T35" s="60">
        <v>31</v>
      </c>
      <c r="U35" t="s">
        <v>488</v>
      </c>
      <c r="V35" t="s">
        <v>488</v>
      </c>
    </row>
    <row r="36" spans="1:22" x14ac:dyDescent="0.2">
      <c r="A36" s="93" t="s">
        <v>547</v>
      </c>
      <c r="B36">
        <v>33</v>
      </c>
      <c r="C36" s="60">
        <v>33</v>
      </c>
      <c r="F36" s="93" t="s">
        <v>547</v>
      </c>
      <c r="G36">
        <v>32</v>
      </c>
      <c r="I36">
        <v>1</v>
      </c>
      <c r="K36" s="60">
        <v>33</v>
      </c>
      <c r="L36" t="s">
        <v>484</v>
      </c>
      <c r="M36" t="s">
        <v>484</v>
      </c>
      <c r="N36" s="93" t="s">
        <v>547</v>
      </c>
      <c r="O36">
        <v>18</v>
      </c>
      <c r="P36">
        <v>1</v>
      </c>
      <c r="Q36">
        <v>1</v>
      </c>
      <c r="S36">
        <v>13</v>
      </c>
      <c r="T36" s="60">
        <v>33</v>
      </c>
      <c r="U36" t="s">
        <v>489</v>
      </c>
      <c r="V36" t="s">
        <v>488</v>
      </c>
    </row>
    <row r="37" spans="1:22" x14ac:dyDescent="0.2">
      <c r="A37" s="93">
        <v>2</v>
      </c>
      <c r="B37">
        <v>63</v>
      </c>
      <c r="C37" s="60">
        <v>63</v>
      </c>
      <c r="F37" s="93">
        <v>2</v>
      </c>
      <c r="G37">
        <v>61</v>
      </c>
      <c r="J37">
        <v>2</v>
      </c>
      <c r="K37" s="60">
        <v>63</v>
      </c>
      <c r="N37" s="93">
        <v>2</v>
      </c>
      <c r="O37">
        <v>22</v>
      </c>
      <c r="P37">
        <v>2</v>
      </c>
      <c r="Q37">
        <v>2</v>
      </c>
      <c r="R37">
        <v>7</v>
      </c>
      <c r="S37">
        <v>30</v>
      </c>
      <c r="T37" s="60">
        <v>63</v>
      </c>
    </row>
    <row r="38" spans="1:22" x14ac:dyDescent="0.2">
      <c r="A38" s="93" t="s">
        <v>546</v>
      </c>
      <c r="B38">
        <v>32</v>
      </c>
      <c r="C38" s="60">
        <v>32</v>
      </c>
      <c r="F38" s="93" t="s">
        <v>546</v>
      </c>
      <c r="G38">
        <v>31</v>
      </c>
      <c r="J38">
        <v>1</v>
      </c>
      <c r="K38" s="60">
        <v>32</v>
      </c>
      <c r="L38" t="s">
        <v>484</v>
      </c>
      <c r="M38" t="s">
        <v>484</v>
      </c>
      <c r="N38" s="93" t="s">
        <v>546</v>
      </c>
      <c r="O38">
        <v>5</v>
      </c>
      <c r="Q38">
        <v>1</v>
      </c>
      <c r="R38">
        <v>5</v>
      </c>
      <c r="S38">
        <v>21</v>
      </c>
      <c r="T38" s="60">
        <v>32</v>
      </c>
      <c r="U38" t="s">
        <v>488</v>
      </c>
      <c r="V38" t="s">
        <v>488</v>
      </c>
    </row>
    <row r="39" spans="1:22" x14ac:dyDescent="0.2">
      <c r="A39" s="93" t="s">
        <v>547</v>
      </c>
      <c r="B39">
        <v>31</v>
      </c>
      <c r="C39" s="60">
        <v>31</v>
      </c>
      <c r="F39" s="93" t="s">
        <v>547</v>
      </c>
      <c r="G39">
        <v>30</v>
      </c>
      <c r="J39">
        <v>1</v>
      </c>
      <c r="K39" s="60">
        <v>31</v>
      </c>
      <c r="L39" t="s">
        <v>484</v>
      </c>
      <c r="M39" t="s">
        <v>484</v>
      </c>
      <c r="N39" s="93" t="s">
        <v>547</v>
      </c>
      <c r="O39">
        <v>17</v>
      </c>
      <c r="P39">
        <v>2</v>
      </c>
      <c r="Q39">
        <v>1</v>
      </c>
      <c r="R39">
        <v>2</v>
      </c>
      <c r="S39">
        <v>9</v>
      </c>
      <c r="T39" s="60">
        <v>31</v>
      </c>
      <c r="U39" t="s">
        <v>489</v>
      </c>
      <c r="V39" t="s">
        <v>488</v>
      </c>
    </row>
    <row r="40" spans="1:22" x14ac:dyDescent="0.2">
      <c r="A40" s="93">
        <v>3</v>
      </c>
      <c r="B40">
        <v>85</v>
      </c>
      <c r="C40" s="60">
        <v>85</v>
      </c>
      <c r="F40" s="93">
        <v>3</v>
      </c>
      <c r="G40">
        <v>82</v>
      </c>
      <c r="H40">
        <v>2</v>
      </c>
      <c r="J40">
        <v>1</v>
      </c>
      <c r="K40" s="60">
        <v>85</v>
      </c>
      <c r="N40" s="93">
        <v>3</v>
      </c>
      <c r="O40">
        <v>27</v>
      </c>
      <c r="P40">
        <v>1</v>
      </c>
      <c r="Q40">
        <v>3</v>
      </c>
      <c r="R40">
        <v>5</v>
      </c>
      <c r="S40">
        <v>49</v>
      </c>
      <c r="T40" s="60">
        <v>85</v>
      </c>
    </row>
    <row r="41" spans="1:22" x14ac:dyDescent="0.2">
      <c r="A41" s="93" t="s">
        <v>546</v>
      </c>
      <c r="B41">
        <v>54</v>
      </c>
      <c r="C41" s="60">
        <v>54</v>
      </c>
      <c r="F41" s="93" t="s">
        <v>546</v>
      </c>
      <c r="G41">
        <v>53</v>
      </c>
      <c r="J41">
        <v>1</v>
      </c>
      <c r="K41" s="60">
        <v>54</v>
      </c>
      <c r="L41" t="s">
        <v>484</v>
      </c>
      <c r="M41" t="s">
        <v>484</v>
      </c>
      <c r="N41" s="93" t="s">
        <v>546</v>
      </c>
      <c r="O41">
        <v>12</v>
      </c>
      <c r="P41">
        <v>1</v>
      </c>
      <c r="Q41">
        <v>3</v>
      </c>
      <c r="R41">
        <v>3</v>
      </c>
      <c r="S41">
        <v>35</v>
      </c>
      <c r="T41" s="60">
        <v>54</v>
      </c>
      <c r="U41" t="s">
        <v>488</v>
      </c>
      <c r="V41" t="s">
        <v>488</v>
      </c>
    </row>
    <row r="42" spans="1:22" x14ac:dyDescent="0.2">
      <c r="A42" s="93" t="s">
        <v>547</v>
      </c>
      <c r="B42">
        <v>31</v>
      </c>
      <c r="C42" s="60">
        <v>31</v>
      </c>
      <c r="F42" s="93" t="s">
        <v>547</v>
      </c>
      <c r="G42">
        <v>29</v>
      </c>
      <c r="H42">
        <v>2</v>
      </c>
      <c r="K42" s="60">
        <v>31</v>
      </c>
      <c r="L42" t="s">
        <v>484</v>
      </c>
      <c r="M42" t="s">
        <v>484</v>
      </c>
      <c r="N42" s="93" t="s">
        <v>547</v>
      </c>
      <c r="O42">
        <v>15</v>
      </c>
      <c r="R42">
        <v>2</v>
      </c>
      <c r="S42">
        <v>14</v>
      </c>
      <c r="T42" s="60">
        <v>31</v>
      </c>
      <c r="U42">
        <v>256</v>
      </c>
      <c r="V42" t="s">
        <v>488</v>
      </c>
    </row>
    <row r="43" spans="1:22" x14ac:dyDescent="0.2">
      <c r="A43" s="61" t="s">
        <v>305</v>
      </c>
      <c r="B43" s="62">
        <v>212</v>
      </c>
      <c r="C43" s="63">
        <v>212</v>
      </c>
      <c r="F43" s="61" t="s">
        <v>305</v>
      </c>
      <c r="G43" s="62">
        <v>204</v>
      </c>
      <c r="H43" s="62">
        <v>2</v>
      </c>
      <c r="I43" s="62">
        <v>2</v>
      </c>
      <c r="J43" s="62">
        <v>4</v>
      </c>
      <c r="K43" s="63">
        <v>212</v>
      </c>
      <c r="N43" s="61" t="s">
        <v>305</v>
      </c>
      <c r="O43" s="62">
        <v>71</v>
      </c>
      <c r="P43" s="62">
        <v>5</v>
      </c>
      <c r="Q43" s="62">
        <v>9</v>
      </c>
      <c r="R43" s="62">
        <v>14</v>
      </c>
      <c r="S43" s="62">
        <v>113</v>
      </c>
      <c r="T43" s="63">
        <v>212</v>
      </c>
    </row>
    <row r="47" spans="1:22" x14ac:dyDescent="0.2">
      <c r="A47" s="92" t="s">
        <v>556</v>
      </c>
      <c r="B47" s="149" t="s">
        <v>464</v>
      </c>
      <c r="C47" s="149"/>
      <c r="D47" s="149"/>
      <c r="E47" s="149"/>
      <c r="F47" s="149"/>
      <c r="G47" s="149"/>
      <c r="H47" s="149"/>
      <c r="I47" s="150"/>
    </row>
    <row r="48" spans="1:22" ht="32" x14ac:dyDescent="0.2">
      <c r="A48" s="94" t="s">
        <v>557</v>
      </c>
      <c r="B48" t="s">
        <v>487</v>
      </c>
      <c r="C48">
        <v>2</v>
      </c>
      <c r="D48">
        <v>4</v>
      </c>
      <c r="G48">
        <v>8</v>
      </c>
      <c r="H48" t="s">
        <v>85</v>
      </c>
      <c r="I48" s="60" t="s">
        <v>305</v>
      </c>
      <c r="J48" t="s">
        <v>562</v>
      </c>
      <c r="K48" t="s">
        <v>563</v>
      </c>
    </row>
    <row r="49" spans="1:11" x14ac:dyDescent="0.2">
      <c r="A49" s="93">
        <v>1</v>
      </c>
      <c r="B49">
        <v>32</v>
      </c>
      <c r="C49">
        <v>23</v>
      </c>
      <c r="D49">
        <v>2</v>
      </c>
      <c r="G49">
        <v>1</v>
      </c>
      <c r="H49">
        <v>6</v>
      </c>
      <c r="I49" s="60">
        <v>64</v>
      </c>
    </row>
    <row r="50" spans="1:11" x14ac:dyDescent="0.2">
      <c r="A50" s="93" t="s">
        <v>546</v>
      </c>
      <c r="B50">
        <v>7</v>
      </c>
      <c r="C50">
        <v>21</v>
      </c>
      <c r="G50">
        <v>1</v>
      </c>
      <c r="H50">
        <v>2</v>
      </c>
      <c r="I50" s="60">
        <v>31</v>
      </c>
      <c r="J50">
        <v>2</v>
      </c>
      <c r="K50">
        <v>2</v>
      </c>
    </row>
    <row r="51" spans="1:11" x14ac:dyDescent="0.2">
      <c r="A51" s="93" t="s">
        <v>547</v>
      </c>
      <c r="B51">
        <v>25</v>
      </c>
      <c r="C51">
        <v>2</v>
      </c>
      <c r="D51">
        <v>2</v>
      </c>
      <c r="H51">
        <v>4</v>
      </c>
      <c r="I51" s="60">
        <v>33</v>
      </c>
      <c r="J51" t="s">
        <v>487</v>
      </c>
      <c r="K51" t="s">
        <v>85</v>
      </c>
    </row>
    <row r="52" spans="1:11" x14ac:dyDescent="0.2">
      <c r="A52" s="93">
        <v>2</v>
      </c>
      <c r="B52">
        <v>39</v>
      </c>
      <c r="C52">
        <v>22</v>
      </c>
      <c r="H52">
        <v>2</v>
      </c>
      <c r="I52" s="60">
        <v>63</v>
      </c>
    </row>
    <row r="53" spans="1:11" x14ac:dyDescent="0.2">
      <c r="A53" s="93" t="s">
        <v>546</v>
      </c>
      <c r="B53">
        <v>12</v>
      </c>
      <c r="C53">
        <v>20</v>
      </c>
      <c r="I53" s="60">
        <v>32</v>
      </c>
      <c r="J53">
        <v>2</v>
      </c>
      <c r="K53">
        <v>2</v>
      </c>
    </row>
    <row r="54" spans="1:11" x14ac:dyDescent="0.2">
      <c r="A54" s="93" t="s">
        <v>547</v>
      </c>
      <c r="B54">
        <v>27</v>
      </c>
      <c r="C54">
        <v>2</v>
      </c>
      <c r="H54">
        <v>2</v>
      </c>
      <c r="I54" s="60">
        <v>31</v>
      </c>
      <c r="J54" t="s">
        <v>487</v>
      </c>
      <c r="K54">
        <v>2</v>
      </c>
    </row>
    <row r="55" spans="1:11" x14ac:dyDescent="0.2">
      <c r="A55" s="93">
        <v>3</v>
      </c>
      <c r="B55">
        <v>48</v>
      </c>
      <c r="C55">
        <v>32</v>
      </c>
      <c r="D55">
        <v>3</v>
      </c>
      <c r="H55">
        <v>2</v>
      </c>
      <c r="I55" s="60">
        <v>85</v>
      </c>
    </row>
    <row r="56" spans="1:11" x14ac:dyDescent="0.2">
      <c r="A56" s="93" t="s">
        <v>546</v>
      </c>
      <c r="B56">
        <v>25</v>
      </c>
      <c r="C56">
        <v>26</v>
      </c>
      <c r="D56">
        <v>2</v>
      </c>
      <c r="H56">
        <v>1</v>
      </c>
      <c r="I56" s="60">
        <v>54</v>
      </c>
      <c r="J56">
        <v>2</v>
      </c>
      <c r="K56">
        <v>2</v>
      </c>
    </row>
    <row r="57" spans="1:11" x14ac:dyDescent="0.2">
      <c r="A57" s="93" t="s">
        <v>547</v>
      </c>
      <c r="B57">
        <v>23</v>
      </c>
      <c r="C57">
        <v>6</v>
      </c>
      <c r="D57">
        <v>1</v>
      </c>
      <c r="H57">
        <v>1</v>
      </c>
      <c r="I57" s="60">
        <v>31</v>
      </c>
      <c r="J57" t="s">
        <v>487</v>
      </c>
      <c r="K57">
        <v>2</v>
      </c>
    </row>
    <row r="58" spans="1:11" x14ac:dyDescent="0.2">
      <c r="A58" s="61" t="s">
        <v>305</v>
      </c>
      <c r="B58" s="62">
        <v>119</v>
      </c>
      <c r="C58" s="62">
        <v>77</v>
      </c>
      <c r="D58" s="62">
        <v>5</v>
      </c>
      <c r="E58" s="62"/>
      <c r="F58" s="62"/>
      <c r="G58" s="62">
        <v>1</v>
      </c>
      <c r="H58" s="62">
        <v>10</v>
      </c>
      <c r="I58" s="63">
        <v>212</v>
      </c>
    </row>
  </sheetData>
  <mergeCells count="9">
    <mergeCell ref="Y3:AB3"/>
    <mergeCell ref="G32:J32"/>
    <mergeCell ref="B3:I3"/>
    <mergeCell ref="H17:L17"/>
    <mergeCell ref="B47:I47"/>
    <mergeCell ref="O32:S32"/>
    <mergeCell ref="R17:S17"/>
    <mergeCell ref="B17:C17"/>
    <mergeCell ref="N3:S3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861AE-C8BF-F146-A9F6-61A78900B90C}">
  <dimension ref="A3:G42"/>
  <sheetViews>
    <sheetView zoomScale="170" zoomScaleNormal="170" workbookViewId="0">
      <selection activeCell="A4" sqref="A4"/>
    </sheetView>
  </sheetViews>
  <sheetFormatPr baseColWidth="10" defaultRowHeight="15" x14ac:dyDescent="0.2"/>
  <cols>
    <col min="1" max="1" width="21.1640625" bestFit="1" customWidth="1"/>
    <col min="2" max="2" width="14.83203125" bestFit="1" customWidth="1"/>
    <col min="3" max="3" width="3.1640625" bestFit="1" customWidth="1"/>
    <col min="4" max="4" width="4.6640625" bestFit="1" customWidth="1"/>
    <col min="5" max="5" width="10" bestFit="1" customWidth="1"/>
    <col min="6" max="6" width="8.83203125" bestFit="1" customWidth="1"/>
    <col min="7" max="7" width="10" bestFit="1" customWidth="1"/>
    <col min="8" max="8" width="10.5" bestFit="1" customWidth="1"/>
    <col min="9" max="9" width="10" bestFit="1" customWidth="1"/>
  </cols>
  <sheetData>
    <row r="3" spans="1:5" x14ac:dyDescent="0.2">
      <c r="A3" s="36" t="s">
        <v>571</v>
      </c>
      <c r="B3" s="36" t="s">
        <v>307</v>
      </c>
    </row>
    <row r="4" spans="1:5" x14ac:dyDescent="0.2">
      <c r="A4" s="36" t="s">
        <v>304</v>
      </c>
      <c r="B4" t="s">
        <v>9</v>
      </c>
      <c r="C4" t="s">
        <v>10</v>
      </c>
      <c r="D4" t="s">
        <v>547</v>
      </c>
      <c r="E4" t="s">
        <v>305</v>
      </c>
    </row>
    <row r="5" spans="1:5" x14ac:dyDescent="0.2">
      <c r="A5" s="37" t="s">
        <v>75</v>
      </c>
      <c r="B5">
        <v>1</v>
      </c>
      <c r="C5">
        <v>1</v>
      </c>
      <c r="E5">
        <v>2</v>
      </c>
    </row>
    <row r="6" spans="1:5" x14ac:dyDescent="0.2">
      <c r="A6" s="37" t="s">
        <v>78</v>
      </c>
      <c r="D6">
        <v>1</v>
      </c>
      <c r="E6">
        <v>1</v>
      </c>
    </row>
    <row r="7" spans="1:5" x14ac:dyDescent="0.2">
      <c r="A7" s="37" t="s">
        <v>52</v>
      </c>
      <c r="B7">
        <v>1</v>
      </c>
      <c r="E7">
        <v>1</v>
      </c>
    </row>
    <row r="8" spans="1:5" x14ac:dyDescent="0.2">
      <c r="A8" s="37" t="s">
        <v>77</v>
      </c>
      <c r="D8">
        <v>4</v>
      </c>
      <c r="E8">
        <v>4</v>
      </c>
    </row>
    <row r="9" spans="1:5" x14ac:dyDescent="0.2">
      <c r="A9" s="37" t="s">
        <v>38</v>
      </c>
      <c r="B9">
        <v>6</v>
      </c>
      <c r="C9">
        <v>9</v>
      </c>
      <c r="D9">
        <v>14</v>
      </c>
      <c r="E9">
        <v>29</v>
      </c>
    </row>
    <row r="10" spans="1:5" x14ac:dyDescent="0.2">
      <c r="A10" s="37" t="s">
        <v>36</v>
      </c>
      <c r="B10">
        <v>4</v>
      </c>
      <c r="C10">
        <v>7</v>
      </c>
      <c r="D10">
        <v>5</v>
      </c>
      <c r="E10">
        <v>16</v>
      </c>
    </row>
    <row r="11" spans="1:5" x14ac:dyDescent="0.2">
      <c r="A11" s="37" t="s">
        <v>39</v>
      </c>
      <c r="B11">
        <v>41</v>
      </c>
      <c r="C11">
        <v>44</v>
      </c>
      <c r="D11">
        <v>8</v>
      </c>
      <c r="E11">
        <v>93</v>
      </c>
    </row>
    <row r="12" spans="1:5" x14ac:dyDescent="0.2">
      <c r="A12" s="37" t="s">
        <v>29</v>
      </c>
      <c r="D12">
        <v>27</v>
      </c>
      <c r="E12">
        <v>27</v>
      </c>
    </row>
    <row r="13" spans="1:5" x14ac:dyDescent="0.2">
      <c r="A13" s="37" t="s">
        <v>79</v>
      </c>
      <c r="B13">
        <v>1</v>
      </c>
      <c r="E13">
        <v>1</v>
      </c>
    </row>
    <row r="14" spans="1:5" x14ac:dyDescent="0.2">
      <c r="A14" s="37" t="s">
        <v>59</v>
      </c>
      <c r="D14">
        <v>3</v>
      </c>
      <c r="E14">
        <v>3</v>
      </c>
    </row>
    <row r="15" spans="1:5" x14ac:dyDescent="0.2">
      <c r="A15" s="37" t="s">
        <v>76</v>
      </c>
      <c r="B15">
        <v>1</v>
      </c>
      <c r="C15">
        <v>3</v>
      </c>
      <c r="D15">
        <v>1</v>
      </c>
      <c r="E15">
        <v>5</v>
      </c>
    </row>
    <row r="16" spans="1:5" x14ac:dyDescent="0.2">
      <c r="A16" s="37" t="s">
        <v>55</v>
      </c>
      <c r="D16">
        <v>3</v>
      </c>
      <c r="E16">
        <v>3</v>
      </c>
    </row>
    <row r="17" spans="1:7" x14ac:dyDescent="0.2">
      <c r="A17" s="37" t="s">
        <v>54</v>
      </c>
      <c r="D17">
        <v>1</v>
      </c>
      <c r="E17">
        <v>1</v>
      </c>
    </row>
    <row r="18" spans="1:7" x14ac:dyDescent="0.2">
      <c r="A18" s="37" t="s">
        <v>37</v>
      </c>
      <c r="B18">
        <v>4</v>
      </c>
      <c r="C18">
        <v>8</v>
      </c>
      <c r="D18">
        <v>11</v>
      </c>
      <c r="E18">
        <v>23</v>
      </c>
    </row>
    <row r="19" spans="1:7" x14ac:dyDescent="0.2">
      <c r="A19" s="37" t="s">
        <v>58</v>
      </c>
      <c r="D19">
        <v>1</v>
      </c>
      <c r="E19">
        <v>1</v>
      </c>
    </row>
    <row r="20" spans="1:7" x14ac:dyDescent="0.2">
      <c r="A20" s="37" t="s">
        <v>57</v>
      </c>
      <c r="D20">
        <v>2</v>
      </c>
      <c r="E20">
        <v>2</v>
      </c>
    </row>
    <row r="21" spans="1:7" x14ac:dyDescent="0.2">
      <c r="A21" s="37" t="s">
        <v>305</v>
      </c>
      <c r="B21">
        <v>59</v>
      </c>
      <c r="C21">
        <v>72</v>
      </c>
      <c r="D21">
        <v>81</v>
      </c>
      <c r="E21">
        <v>212</v>
      </c>
    </row>
    <row r="25" spans="1:7" x14ac:dyDescent="0.2">
      <c r="B25" t="s">
        <v>546</v>
      </c>
      <c r="E25" t="s">
        <v>547</v>
      </c>
      <c r="G25" t="s">
        <v>305</v>
      </c>
    </row>
    <row r="26" spans="1:7" x14ac:dyDescent="0.2">
      <c r="A26" t="s">
        <v>572</v>
      </c>
      <c r="B26" t="s">
        <v>9</v>
      </c>
      <c r="C26" t="s">
        <v>10</v>
      </c>
      <c r="E26" t="s">
        <v>467</v>
      </c>
    </row>
    <row r="27" spans="1:7" x14ac:dyDescent="0.2">
      <c r="A27" t="s">
        <v>75</v>
      </c>
      <c r="B27">
        <v>1</v>
      </c>
      <c r="C27">
        <v>1</v>
      </c>
      <c r="G27">
        <v>2</v>
      </c>
    </row>
    <row r="28" spans="1:7" x14ac:dyDescent="0.2">
      <c r="A28" t="s">
        <v>78</v>
      </c>
      <c r="E28">
        <v>1</v>
      </c>
      <c r="G28">
        <v>1</v>
      </c>
    </row>
    <row r="29" spans="1:7" x14ac:dyDescent="0.2">
      <c r="A29" t="s">
        <v>77</v>
      </c>
      <c r="E29">
        <v>4</v>
      </c>
      <c r="G29">
        <v>4</v>
      </c>
    </row>
    <row r="30" spans="1:7" x14ac:dyDescent="0.2">
      <c r="A30" t="s">
        <v>38</v>
      </c>
      <c r="B30">
        <v>6</v>
      </c>
      <c r="C30">
        <v>5</v>
      </c>
      <c r="E30">
        <v>18</v>
      </c>
      <c r="G30">
        <v>29</v>
      </c>
    </row>
    <row r="31" spans="1:7" x14ac:dyDescent="0.2">
      <c r="A31" t="s">
        <v>36</v>
      </c>
      <c r="B31">
        <v>4</v>
      </c>
      <c r="C31">
        <v>6</v>
      </c>
      <c r="E31">
        <v>6</v>
      </c>
      <c r="G31">
        <v>16</v>
      </c>
    </row>
    <row r="32" spans="1:7" x14ac:dyDescent="0.2">
      <c r="A32" t="s">
        <v>39</v>
      </c>
      <c r="B32">
        <v>41</v>
      </c>
      <c r="C32">
        <v>40</v>
      </c>
      <c r="E32">
        <v>12</v>
      </c>
      <c r="G32">
        <v>93</v>
      </c>
    </row>
    <row r="33" spans="1:7" x14ac:dyDescent="0.2">
      <c r="A33" t="s">
        <v>29</v>
      </c>
      <c r="E33">
        <v>27</v>
      </c>
      <c r="G33">
        <v>27</v>
      </c>
    </row>
    <row r="34" spans="1:7" x14ac:dyDescent="0.2">
      <c r="A34" t="s">
        <v>79</v>
      </c>
      <c r="B34">
        <v>1</v>
      </c>
      <c r="G34">
        <v>1</v>
      </c>
    </row>
    <row r="35" spans="1:7" x14ac:dyDescent="0.2">
      <c r="A35" t="s">
        <v>59</v>
      </c>
      <c r="E35">
        <v>3</v>
      </c>
      <c r="G35">
        <v>3</v>
      </c>
    </row>
    <row r="36" spans="1:7" x14ac:dyDescent="0.2">
      <c r="A36" t="s">
        <v>76</v>
      </c>
      <c r="B36">
        <v>1</v>
      </c>
      <c r="C36">
        <v>3</v>
      </c>
      <c r="E36">
        <v>1</v>
      </c>
      <c r="G36">
        <v>5</v>
      </c>
    </row>
    <row r="37" spans="1:7" x14ac:dyDescent="0.2">
      <c r="A37" t="s">
        <v>55</v>
      </c>
      <c r="E37">
        <v>3</v>
      </c>
      <c r="G37">
        <v>3</v>
      </c>
    </row>
    <row r="38" spans="1:7" x14ac:dyDescent="0.2">
      <c r="A38" t="s">
        <v>54</v>
      </c>
      <c r="E38">
        <v>1</v>
      </c>
      <c r="G38">
        <v>1</v>
      </c>
    </row>
    <row r="39" spans="1:7" x14ac:dyDescent="0.2">
      <c r="A39" t="s">
        <v>37</v>
      </c>
      <c r="B39">
        <v>4</v>
      </c>
      <c r="C39">
        <v>3</v>
      </c>
      <c r="E39">
        <v>16</v>
      </c>
      <c r="G39">
        <v>23</v>
      </c>
    </row>
    <row r="40" spans="1:7" x14ac:dyDescent="0.2">
      <c r="A40" t="s">
        <v>58</v>
      </c>
      <c r="E40">
        <v>1</v>
      </c>
      <c r="G40">
        <v>1</v>
      </c>
    </row>
    <row r="41" spans="1:7" x14ac:dyDescent="0.2">
      <c r="A41" t="s">
        <v>57</v>
      </c>
      <c r="E41">
        <v>2</v>
      </c>
      <c r="G41">
        <v>2</v>
      </c>
    </row>
    <row r="42" spans="1:7" x14ac:dyDescent="0.2">
      <c r="A42" t="s">
        <v>305</v>
      </c>
      <c r="B42">
        <v>59</v>
      </c>
      <c r="C42">
        <v>58</v>
      </c>
      <c r="E42">
        <v>95</v>
      </c>
      <c r="G42">
        <v>212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914EE-559A-0D4A-94ED-9316042F9200}">
  <dimension ref="A1:X33"/>
  <sheetViews>
    <sheetView zoomScale="140" zoomScaleNormal="140" workbookViewId="0"/>
  </sheetViews>
  <sheetFormatPr baseColWidth="10" defaultRowHeight="15" x14ac:dyDescent="0.2"/>
  <cols>
    <col min="1" max="1" width="18.5" bestFit="1" customWidth="1"/>
    <col min="2" max="2" width="14.83203125" bestFit="1" customWidth="1"/>
    <col min="3" max="3" width="3.1640625" bestFit="1" customWidth="1"/>
    <col min="4" max="4" width="6.33203125" bestFit="1" customWidth="1"/>
    <col min="5" max="5" width="4.6640625" bestFit="1" customWidth="1"/>
    <col min="6" max="6" width="9.33203125" bestFit="1" customWidth="1"/>
    <col min="7" max="7" width="6.83203125" bestFit="1" customWidth="1"/>
    <col min="8" max="8" width="3.1640625" bestFit="1" customWidth="1"/>
    <col min="9" max="9" width="4.6640625" bestFit="1" customWidth="1"/>
    <col min="10" max="10" width="9.33203125" bestFit="1" customWidth="1"/>
    <col min="11" max="11" width="4.83203125" bestFit="1" customWidth="1"/>
    <col min="12" max="12" width="3.1640625" bestFit="1" customWidth="1"/>
    <col min="13" max="13" width="4.83203125" bestFit="1" customWidth="1"/>
    <col min="14" max="14" width="4.6640625" bestFit="1" customWidth="1"/>
    <col min="15" max="15" width="7.33203125" bestFit="1" customWidth="1"/>
    <col min="16" max="16" width="10" bestFit="1" customWidth="1"/>
    <col min="17" max="17" width="10.5" bestFit="1" customWidth="1"/>
    <col min="18" max="18" width="8.83203125" customWidth="1"/>
    <col min="19" max="19" width="6.33203125" customWidth="1"/>
    <col min="20" max="20" width="8.83203125" bestFit="1" customWidth="1"/>
    <col min="21" max="21" width="8.1640625" bestFit="1" customWidth="1"/>
    <col min="22" max="22" width="10.5" bestFit="1" customWidth="1"/>
    <col min="23" max="23" width="12.5" bestFit="1" customWidth="1"/>
    <col min="24" max="24" width="20.33203125" bestFit="1" customWidth="1"/>
    <col min="25" max="25" width="20.6640625" bestFit="1" customWidth="1"/>
  </cols>
  <sheetData>
    <row r="1" spans="1:16" x14ac:dyDescent="0.2">
      <c r="A1" s="36" t="s">
        <v>613</v>
      </c>
      <c r="B1" s="36" t="s">
        <v>307</v>
      </c>
    </row>
    <row r="2" spans="1:16" x14ac:dyDescent="0.2">
      <c r="B2" t="s">
        <v>567</v>
      </c>
      <c r="F2" t="s">
        <v>614</v>
      </c>
      <c r="G2" t="s">
        <v>568</v>
      </c>
      <c r="J2" t="s">
        <v>609</v>
      </c>
      <c r="K2" t="s">
        <v>610</v>
      </c>
      <c r="O2" t="s">
        <v>611</v>
      </c>
      <c r="P2" t="s">
        <v>305</v>
      </c>
    </row>
    <row r="3" spans="1:16" x14ac:dyDescent="0.2">
      <c r="A3" s="36" t="s">
        <v>304</v>
      </c>
      <c r="B3" t="s">
        <v>9</v>
      </c>
      <c r="C3" t="s">
        <v>10</v>
      </c>
      <c r="D3" t="s">
        <v>467</v>
      </c>
      <c r="E3" t="s">
        <v>547</v>
      </c>
      <c r="G3" t="s">
        <v>9</v>
      </c>
      <c r="H3" t="s">
        <v>10</v>
      </c>
      <c r="I3" t="s">
        <v>547</v>
      </c>
      <c r="K3" t="s">
        <v>9</v>
      </c>
      <c r="L3" t="s">
        <v>10</v>
      </c>
      <c r="M3" t="s">
        <v>21</v>
      </c>
      <c r="N3" t="s">
        <v>547</v>
      </c>
    </row>
    <row r="4" spans="1:16" x14ac:dyDescent="0.2">
      <c r="A4" s="37" t="s">
        <v>38</v>
      </c>
      <c r="B4">
        <v>1</v>
      </c>
      <c r="C4">
        <v>1</v>
      </c>
      <c r="E4">
        <v>7</v>
      </c>
      <c r="F4">
        <v>9</v>
      </c>
      <c r="I4">
        <v>4</v>
      </c>
      <c r="J4">
        <v>4</v>
      </c>
      <c r="K4">
        <v>3</v>
      </c>
      <c r="L4">
        <v>3</v>
      </c>
      <c r="N4">
        <v>7</v>
      </c>
      <c r="O4">
        <v>13</v>
      </c>
      <c r="P4">
        <v>26</v>
      </c>
    </row>
    <row r="5" spans="1:16" x14ac:dyDescent="0.2">
      <c r="A5" s="37" t="s">
        <v>36</v>
      </c>
      <c r="B5">
        <v>1</v>
      </c>
      <c r="C5">
        <v>1</v>
      </c>
      <c r="E5">
        <v>1</v>
      </c>
      <c r="F5">
        <v>3</v>
      </c>
      <c r="H5">
        <v>1</v>
      </c>
      <c r="I5">
        <v>3</v>
      </c>
      <c r="J5">
        <v>4</v>
      </c>
      <c r="K5">
        <v>3</v>
      </c>
      <c r="L5">
        <v>3</v>
      </c>
      <c r="N5">
        <v>1</v>
      </c>
      <c r="O5">
        <v>7</v>
      </c>
      <c r="P5">
        <v>14</v>
      </c>
    </row>
    <row r="6" spans="1:16" x14ac:dyDescent="0.2">
      <c r="A6" s="37" t="s">
        <v>39</v>
      </c>
      <c r="B6">
        <v>10</v>
      </c>
      <c r="C6">
        <v>10</v>
      </c>
      <c r="E6">
        <v>2</v>
      </c>
      <c r="F6">
        <v>22</v>
      </c>
      <c r="G6">
        <v>10</v>
      </c>
      <c r="H6">
        <v>10</v>
      </c>
      <c r="I6">
        <v>4</v>
      </c>
      <c r="J6">
        <v>24</v>
      </c>
      <c r="K6">
        <v>13</v>
      </c>
      <c r="L6">
        <v>13</v>
      </c>
      <c r="N6">
        <v>12</v>
      </c>
      <c r="O6">
        <v>38</v>
      </c>
      <c r="P6">
        <v>84</v>
      </c>
    </row>
    <row r="7" spans="1:16" x14ac:dyDescent="0.2">
      <c r="A7" s="37" t="s">
        <v>29</v>
      </c>
      <c r="E7">
        <v>11</v>
      </c>
      <c r="F7">
        <v>11</v>
      </c>
      <c r="I7">
        <v>12</v>
      </c>
      <c r="J7">
        <v>12</v>
      </c>
      <c r="N7">
        <v>4</v>
      </c>
      <c r="O7">
        <v>4</v>
      </c>
      <c r="P7">
        <v>27</v>
      </c>
    </row>
    <row r="8" spans="1:16" x14ac:dyDescent="0.2">
      <c r="A8" s="37" t="s">
        <v>59</v>
      </c>
      <c r="E8">
        <v>2</v>
      </c>
      <c r="F8">
        <v>2</v>
      </c>
      <c r="N8">
        <v>1</v>
      </c>
      <c r="O8">
        <v>1</v>
      </c>
      <c r="P8">
        <v>3</v>
      </c>
    </row>
    <row r="9" spans="1:16" x14ac:dyDescent="0.2">
      <c r="A9" s="37" t="s">
        <v>49</v>
      </c>
      <c r="G9">
        <v>1</v>
      </c>
      <c r="H9">
        <v>1</v>
      </c>
      <c r="J9">
        <v>2</v>
      </c>
      <c r="P9">
        <v>2</v>
      </c>
    </row>
    <row r="10" spans="1:16" x14ac:dyDescent="0.2">
      <c r="A10" s="37" t="s">
        <v>53</v>
      </c>
      <c r="I10">
        <v>2</v>
      </c>
      <c r="J10">
        <v>2</v>
      </c>
      <c r="K10">
        <v>2</v>
      </c>
      <c r="L10">
        <v>2</v>
      </c>
      <c r="O10">
        <v>4</v>
      </c>
      <c r="P10">
        <v>6</v>
      </c>
    </row>
    <row r="11" spans="1:16" x14ac:dyDescent="0.2">
      <c r="A11" s="37" t="s">
        <v>25</v>
      </c>
      <c r="B11">
        <v>1</v>
      </c>
      <c r="C11">
        <v>1</v>
      </c>
      <c r="F11">
        <v>2</v>
      </c>
      <c r="M11">
        <v>1</v>
      </c>
      <c r="O11">
        <v>1</v>
      </c>
      <c r="P11">
        <v>3</v>
      </c>
    </row>
    <row r="12" spans="1:16" x14ac:dyDescent="0.2">
      <c r="A12" s="37" t="s">
        <v>55</v>
      </c>
      <c r="E12">
        <v>2</v>
      </c>
      <c r="F12">
        <v>2</v>
      </c>
      <c r="I12">
        <v>3</v>
      </c>
      <c r="J12">
        <v>3</v>
      </c>
      <c r="N12">
        <v>1</v>
      </c>
      <c r="O12">
        <v>1</v>
      </c>
      <c r="P12">
        <v>6</v>
      </c>
    </row>
    <row r="13" spans="1:16" x14ac:dyDescent="0.2">
      <c r="A13" s="37" t="s">
        <v>54</v>
      </c>
      <c r="E13">
        <v>1</v>
      </c>
      <c r="F13">
        <v>1</v>
      </c>
      <c r="P13">
        <v>1</v>
      </c>
    </row>
    <row r="14" spans="1:16" x14ac:dyDescent="0.2">
      <c r="A14" s="37" t="s">
        <v>56</v>
      </c>
      <c r="E14">
        <v>1</v>
      </c>
      <c r="F14">
        <v>1</v>
      </c>
      <c r="P14">
        <v>1</v>
      </c>
    </row>
    <row r="15" spans="1:16" x14ac:dyDescent="0.2">
      <c r="A15" s="37" t="s">
        <v>37</v>
      </c>
      <c r="B15">
        <v>1</v>
      </c>
      <c r="C15">
        <v>1</v>
      </c>
      <c r="D15">
        <v>1</v>
      </c>
      <c r="E15">
        <v>6</v>
      </c>
      <c r="F15">
        <v>9</v>
      </c>
      <c r="I15">
        <v>4</v>
      </c>
      <c r="J15">
        <v>4</v>
      </c>
      <c r="K15">
        <v>1</v>
      </c>
      <c r="L15">
        <v>1</v>
      </c>
      <c r="N15">
        <v>6</v>
      </c>
      <c r="O15">
        <v>8</v>
      </c>
      <c r="P15">
        <v>21</v>
      </c>
    </row>
    <row r="16" spans="1:16" x14ac:dyDescent="0.2">
      <c r="A16" s="37" t="s">
        <v>50</v>
      </c>
      <c r="N16">
        <v>1</v>
      </c>
      <c r="O16">
        <v>1</v>
      </c>
      <c r="P16">
        <v>1</v>
      </c>
    </row>
    <row r="17" spans="1:24" x14ac:dyDescent="0.2">
      <c r="A17" s="37" t="s">
        <v>58</v>
      </c>
      <c r="N17">
        <v>1</v>
      </c>
      <c r="O17">
        <v>1</v>
      </c>
      <c r="P17">
        <v>1</v>
      </c>
    </row>
    <row r="18" spans="1:24" x14ac:dyDescent="0.2">
      <c r="A18" s="37" t="s">
        <v>60</v>
      </c>
      <c r="E18">
        <v>1</v>
      </c>
      <c r="F18">
        <v>1</v>
      </c>
      <c r="P18">
        <v>1</v>
      </c>
    </row>
    <row r="19" spans="1:24" x14ac:dyDescent="0.2">
      <c r="A19" s="37" t="s">
        <v>57</v>
      </c>
      <c r="I19">
        <v>1</v>
      </c>
      <c r="J19">
        <v>1</v>
      </c>
      <c r="N19">
        <v>1</v>
      </c>
      <c r="O19">
        <v>1</v>
      </c>
      <c r="P19">
        <v>2</v>
      </c>
    </row>
    <row r="20" spans="1:24" x14ac:dyDescent="0.2">
      <c r="A20" s="37" t="s">
        <v>79</v>
      </c>
      <c r="G20">
        <v>1</v>
      </c>
      <c r="J20">
        <v>1</v>
      </c>
      <c r="P20">
        <v>1</v>
      </c>
    </row>
    <row r="21" spans="1:24" x14ac:dyDescent="0.2">
      <c r="A21" s="37" t="s">
        <v>77</v>
      </c>
      <c r="I21">
        <v>2</v>
      </c>
      <c r="J21">
        <v>2</v>
      </c>
      <c r="P21">
        <v>2</v>
      </c>
    </row>
    <row r="22" spans="1:24" x14ac:dyDescent="0.2">
      <c r="A22" s="37" t="s">
        <v>305</v>
      </c>
      <c r="B22">
        <v>14</v>
      </c>
      <c r="C22">
        <v>14</v>
      </c>
      <c r="D22">
        <v>1</v>
      </c>
      <c r="E22">
        <v>34</v>
      </c>
      <c r="F22">
        <v>63</v>
      </c>
      <c r="G22">
        <v>12</v>
      </c>
      <c r="H22">
        <v>12</v>
      </c>
      <c r="I22">
        <v>35</v>
      </c>
      <c r="J22">
        <v>59</v>
      </c>
      <c r="K22">
        <v>22</v>
      </c>
      <c r="L22">
        <v>22</v>
      </c>
      <c r="M22">
        <v>1</v>
      </c>
      <c r="N22">
        <v>35</v>
      </c>
      <c r="O22">
        <v>80</v>
      </c>
      <c r="P22">
        <v>202</v>
      </c>
    </row>
    <row r="25" spans="1:24" x14ac:dyDescent="0.2">
      <c r="B25" s="36" t="s">
        <v>307</v>
      </c>
      <c r="U25" t="s">
        <v>307</v>
      </c>
    </row>
    <row r="26" spans="1:24" x14ac:dyDescent="0.2">
      <c r="B26" t="s">
        <v>617</v>
      </c>
      <c r="G26" t="s">
        <v>615</v>
      </c>
      <c r="L26" t="s">
        <v>618</v>
      </c>
      <c r="M26" t="s">
        <v>616</v>
      </c>
      <c r="U26" t="s">
        <v>617</v>
      </c>
    </row>
    <row r="27" spans="1:24" x14ac:dyDescent="0.2">
      <c r="A27" s="36" t="s">
        <v>304</v>
      </c>
      <c r="B27" s="19" t="s">
        <v>9</v>
      </c>
      <c r="C27" s="19" t="s">
        <v>10</v>
      </c>
      <c r="D27" t="s">
        <v>467</v>
      </c>
      <c r="E27" t="s">
        <v>21</v>
      </c>
      <c r="F27" t="s">
        <v>547</v>
      </c>
      <c r="G27" s="19" t="s">
        <v>9</v>
      </c>
      <c r="H27" s="19" t="s">
        <v>10</v>
      </c>
      <c r="I27" t="s">
        <v>467</v>
      </c>
      <c r="J27" t="s">
        <v>21</v>
      </c>
      <c r="K27" t="s">
        <v>547</v>
      </c>
      <c r="U27" t="s">
        <v>9</v>
      </c>
      <c r="V27" t="s">
        <v>10</v>
      </c>
    </row>
    <row r="28" spans="1:24" x14ac:dyDescent="0.2">
      <c r="A28" s="37">
        <v>1</v>
      </c>
      <c r="B28" s="19">
        <v>14</v>
      </c>
      <c r="C28" s="19">
        <v>14</v>
      </c>
      <c r="D28">
        <v>1</v>
      </c>
      <c r="F28">
        <v>34</v>
      </c>
      <c r="G28" s="19">
        <v>14</v>
      </c>
      <c r="H28" s="19">
        <v>14</v>
      </c>
      <c r="K28">
        <v>34</v>
      </c>
      <c r="L28">
        <v>63</v>
      </c>
      <c r="M28">
        <v>62</v>
      </c>
      <c r="T28" t="s">
        <v>304</v>
      </c>
      <c r="V28" t="s">
        <v>546</v>
      </c>
      <c r="W28" t="s">
        <v>547</v>
      </c>
    </row>
    <row r="29" spans="1:24" x14ac:dyDescent="0.2">
      <c r="A29" s="37">
        <v>2</v>
      </c>
      <c r="B29" s="19">
        <v>12</v>
      </c>
      <c r="C29" s="19">
        <v>12</v>
      </c>
      <c r="D29">
        <v>1</v>
      </c>
      <c r="F29">
        <v>35</v>
      </c>
      <c r="G29" s="19">
        <v>12</v>
      </c>
      <c r="H29" s="19">
        <v>12</v>
      </c>
      <c r="K29">
        <v>35</v>
      </c>
      <c r="L29">
        <v>60</v>
      </c>
      <c r="M29">
        <v>59</v>
      </c>
      <c r="T29">
        <v>1</v>
      </c>
      <c r="U29">
        <v>16</v>
      </c>
      <c r="V29">
        <v>15</v>
      </c>
      <c r="W29">
        <v>33</v>
      </c>
    </row>
    <row r="30" spans="1:24" x14ac:dyDescent="0.2">
      <c r="A30" s="37">
        <v>3</v>
      </c>
      <c r="B30" s="19">
        <v>22</v>
      </c>
      <c r="C30" s="19">
        <v>22</v>
      </c>
      <c r="E30">
        <v>1</v>
      </c>
      <c r="F30">
        <v>35</v>
      </c>
      <c r="G30" s="19">
        <v>22</v>
      </c>
      <c r="H30" s="19">
        <v>22</v>
      </c>
      <c r="J30">
        <v>1</v>
      </c>
      <c r="K30">
        <v>35</v>
      </c>
      <c r="L30">
        <v>80</v>
      </c>
      <c r="M30">
        <v>80</v>
      </c>
      <c r="T30">
        <v>2</v>
      </c>
      <c r="U30">
        <v>15</v>
      </c>
      <c r="V30">
        <v>17</v>
      </c>
      <c r="W30">
        <v>31</v>
      </c>
    </row>
    <row r="31" spans="1:24" x14ac:dyDescent="0.2">
      <c r="A31" s="37" t="s">
        <v>305</v>
      </c>
      <c r="B31" s="19">
        <v>48</v>
      </c>
      <c r="C31" s="19">
        <v>48</v>
      </c>
      <c r="D31">
        <v>2</v>
      </c>
      <c r="E31">
        <v>1</v>
      </c>
      <c r="F31">
        <v>104</v>
      </c>
      <c r="G31" s="19">
        <v>48</v>
      </c>
      <c r="H31" s="19">
        <v>48</v>
      </c>
      <c r="J31">
        <v>1</v>
      </c>
      <c r="K31">
        <v>104</v>
      </c>
      <c r="L31">
        <v>203</v>
      </c>
      <c r="M31">
        <v>201</v>
      </c>
      <c r="T31">
        <v>3</v>
      </c>
      <c r="U31">
        <v>28</v>
      </c>
      <c r="V31">
        <v>26</v>
      </c>
      <c r="W31">
        <v>31</v>
      </c>
    </row>
    <row r="32" spans="1:24" x14ac:dyDescent="0.2">
      <c r="T32" t="s">
        <v>305</v>
      </c>
      <c r="U32">
        <v>59</v>
      </c>
      <c r="V32">
        <v>58</v>
      </c>
      <c r="W32">
        <v>95</v>
      </c>
      <c r="X32">
        <f>SUM(U32:W32)</f>
        <v>212</v>
      </c>
    </row>
    <row r="33" spans="24:24" x14ac:dyDescent="0.2">
      <c r="X33">
        <f>229-212</f>
        <v>17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E09EA-7B2A-E845-932F-293455DC7BE4}">
  <sheetPr filterMode="1"/>
  <dimension ref="A1:BY209"/>
  <sheetViews>
    <sheetView zoomScale="120" zoomScaleNormal="120" workbookViewId="0">
      <selection activeCell="AP1" sqref="AP1:AP1048576"/>
    </sheetView>
  </sheetViews>
  <sheetFormatPr baseColWidth="10" defaultColWidth="8.83203125" defaultRowHeight="15" x14ac:dyDescent="0.2"/>
  <cols>
    <col min="1" max="2" width="10.5" bestFit="1" customWidth="1"/>
    <col min="3" max="3" width="10.5" customWidth="1"/>
    <col min="4" max="4" width="10.83203125" style="5"/>
    <col min="5" max="5" width="8.83203125" style="5"/>
    <col min="6" max="6" width="14.5" bestFit="1" customWidth="1"/>
    <col min="7" max="7" width="2.83203125" style="5" bestFit="1" customWidth="1"/>
    <col min="8" max="8" width="5" style="5" bestFit="1" customWidth="1"/>
    <col min="9" max="9" width="10.5" customWidth="1"/>
    <col min="10" max="10" width="9.6640625" customWidth="1"/>
    <col min="11" max="19" width="10.5" customWidth="1"/>
    <col min="20" max="20" width="15.83203125" customWidth="1"/>
    <col min="21" max="21" width="14.6640625" customWidth="1"/>
    <col min="22" max="26" width="8.83203125" customWidth="1"/>
    <col min="27" max="27" width="11.5" style="69" customWidth="1"/>
    <col min="28" max="28" width="12" style="69" customWidth="1"/>
    <col min="29" max="31" width="8.83203125" customWidth="1"/>
    <col min="32" max="32" width="12.1640625" customWidth="1"/>
    <col min="33" max="33" width="8.83203125" customWidth="1"/>
    <col min="34" max="34" width="13.1640625" customWidth="1"/>
    <col min="35" max="38" width="8.83203125" customWidth="1"/>
    <col min="39" max="39" width="11.1640625" customWidth="1"/>
    <col min="40" max="41" width="8.83203125" customWidth="1"/>
    <col min="42" max="42" width="9.6640625" customWidth="1"/>
    <col min="43" max="43" width="9" bestFit="1" customWidth="1"/>
    <col min="44" max="49" width="8.83203125" customWidth="1"/>
    <col min="50" max="50" width="9.83203125" style="69" customWidth="1"/>
    <col min="51" max="52" width="8.83203125" customWidth="1"/>
    <col min="53" max="53" width="9.83203125" customWidth="1"/>
    <col min="54" max="54" width="9.6640625" customWidth="1"/>
    <col min="55" max="55" width="8.83203125" customWidth="1"/>
    <col min="56" max="56" width="12.83203125" customWidth="1"/>
    <col min="57" max="62" width="8.83203125" customWidth="1"/>
    <col min="65" max="65" width="12.1640625" bestFit="1" customWidth="1"/>
    <col min="66" max="66" width="11.83203125" bestFit="1" customWidth="1"/>
    <col min="67" max="67" width="17.5" bestFit="1" customWidth="1"/>
    <col min="68" max="68" width="18" bestFit="1" customWidth="1"/>
    <col min="69" max="69" width="13" bestFit="1" customWidth="1"/>
    <col min="70" max="70" width="15.5" bestFit="1" customWidth="1"/>
    <col min="71" max="71" width="13.83203125" bestFit="1" customWidth="1"/>
    <col min="72" max="73" width="14.5" bestFit="1" customWidth="1"/>
    <col min="74" max="74" width="15.5" bestFit="1" customWidth="1"/>
    <col min="75" max="75" width="15" bestFit="1" customWidth="1"/>
    <col min="76" max="76" width="15.6640625" bestFit="1" customWidth="1"/>
    <col min="77" max="77" width="13.83203125" bestFit="1" customWidth="1"/>
    <col min="78" max="94" width="19.1640625" bestFit="1" customWidth="1"/>
    <col min="95" max="95" width="23.5" bestFit="1" customWidth="1"/>
    <col min="96" max="96" width="22" bestFit="1" customWidth="1"/>
    <col min="97" max="97" width="21.83203125" bestFit="1" customWidth="1"/>
  </cols>
  <sheetData>
    <row r="1" spans="1:77" x14ac:dyDescent="0.2">
      <c r="A1" s="17" t="s">
        <v>73</v>
      </c>
      <c r="B1" s="17" t="s">
        <v>73</v>
      </c>
      <c r="C1" s="17" t="s">
        <v>7</v>
      </c>
      <c r="D1" s="9" t="s">
        <v>302</v>
      </c>
      <c r="E1" s="2" t="s">
        <v>1</v>
      </c>
      <c r="F1" s="17" t="s">
        <v>612</v>
      </c>
      <c r="G1" s="2" t="s">
        <v>8</v>
      </c>
      <c r="H1" s="2" t="s">
        <v>0</v>
      </c>
      <c r="I1" s="17" t="s">
        <v>566</v>
      </c>
      <c r="J1" s="31" t="s">
        <v>482</v>
      </c>
      <c r="K1" s="31" t="s">
        <v>483</v>
      </c>
      <c r="L1" s="17" t="s">
        <v>303</v>
      </c>
      <c r="M1" s="31" t="s">
        <v>626</v>
      </c>
      <c r="N1" s="31" t="s">
        <v>627</v>
      </c>
      <c r="O1" s="31" t="s">
        <v>628</v>
      </c>
      <c r="P1" s="31" t="s">
        <v>629</v>
      </c>
      <c r="Q1" s="31" t="s">
        <v>954</v>
      </c>
      <c r="R1" s="31" t="s">
        <v>957</v>
      </c>
      <c r="S1" s="31" t="s">
        <v>633</v>
      </c>
      <c r="T1" s="17" t="s">
        <v>74</v>
      </c>
      <c r="U1" s="17" t="s">
        <v>314</v>
      </c>
      <c r="V1" s="17" t="s">
        <v>315</v>
      </c>
      <c r="W1" s="17" t="s">
        <v>316</v>
      </c>
      <c r="X1" s="17" t="s">
        <v>317</v>
      </c>
      <c r="Y1" s="17" t="s">
        <v>318</v>
      </c>
      <c r="Z1" s="17" t="s">
        <v>319</v>
      </c>
      <c r="AA1" s="17" t="s">
        <v>320</v>
      </c>
      <c r="AB1" s="17" t="s">
        <v>321</v>
      </c>
      <c r="AC1" s="17" t="s">
        <v>322</v>
      </c>
      <c r="AD1" s="17" t="s">
        <v>80</v>
      </c>
      <c r="AE1" s="17" t="s">
        <v>323</v>
      </c>
      <c r="AF1" s="17" t="s">
        <v>324</v>
      </c>
      <c r="AG1" s="17" t="s">
        <v>325</v>
      </c>
      <c r="AH1" s="17" t="s">
        <v>326</v>
      </c>
      <c r="AI1" s="17" t="s">
        <v>327</v>
      </c>
      <c r="AJ1" s="17" t="s">
        <v>328</v>
      </c>
      <c r="AK1" s="17" t="s">
        <v>329</v>
      </c>
      <c r="AL1" s="17" t="s">
        <v>330</v>
      </c>
      <c r="AM1" s="17" t="s">
        <v>331</v>
      </c>
      <c r="AN1" s="17" t="s">
        <v>332</v>
      </c>
      <c r="AO1" s="17" t="s">
        <v>333</v>
      </c>
      <c r="AP1" s="17" t="s">
        <v>334</v>
      </c>
      <c r="AQ1" s="17" t="s">
        <v>335</v>
      </c>
      <c r="AR1" s="17" t="s">
        <v>336</v>
      </c>
      <c r="AS1" s="17" t="s">
        <v>337</v>
      </c>
      <c r="AT1" s="17" t="s">
        <v>338</v>
      </c>
      <c r="AU1" s="17" t="s">
        <v>339</v>
      </c>
      <c r="AV1" s="17" t="s">
        <v>340</v>
      </c>
      <c r="AW1" s="17" t="s">
        <v>341</v>
      </c>
      <c r="AX1" s="17" t="s">
        <v>342</v>
      </c>
      <c r="AY1" s="17" t="s">
        <v>343</v>
      </c>
      <c r="AZ1" s="17" t="s">
        <v>344</v>
      </c>
      <c r="BA1" s="17" t="s">
        <v>345</v>
      </c>
      <c r="BB1" s="56" t="s">
        <v>346</v>
      </c>
      <c r="BC1" s="17" t="s">
        <v>347</v>
      </c>
      <c r="BD1" s="56" t="s">
        <v>348</v>
      </c>
      <c r="BE1" s="17" t="s">
        <v>349</v>
      </c>
      <c r="BF1" s="17" t="s">
        <v>350</v>
      </c>
      <c r="BG1" s="17" t="s">
        <v>351</v>
      </c>
      <c r="BH1" s="17" t="s">
        <v>352</v>
      </c>
      <c r="BI1" s="17" t="s">
        <v>353</v>
      </c>
      <c r="BJ1" s="17" t="s">
        <v>354</v>
      </c>
    </row>
    <row r="2" spans="1:77" x14ac:dyDescent="0.2">
      <c r="A2" s="17">
        <v>21</v>
      </c>
      <c r="B2" s="17">
        <v>21</v>
      </c>
      <c r="C2" s="17" t="s">
        <v>87</v>
      </c>
      <c r="D2" s="10">
        <v>21</v>
      </c>
      <c r="E2" s="4" t="s">
        <v>3</v>
      </c>
      <c r="F2" s="17" t="s">
        <v>39</v>
      </c>
      <c r="G2" s="4">
        <v>3</v>
      </c>
      <c r="H2" s="4" t="str" cm="1">
        <f t="array" ref="H2">_xlfn.XLOOKUP(C2,Sheet2!T$2:T579,Sheet2!B$2:B579)</f>
        <v>WI</v>
      </c>
      <c r="I2" s="17" t="s">
        <v>9</v>
      </c>
      <c r="J2" s="17" t="str" cm="1">
        <f t="array" ref="J2">_xlfn.XLOOKUP(C2,AST!Y$2:Y299,AST!S$2:S299)</f>
        <v xml:space="preserve"> &lt;=32.0000</v>
      </c>
      <c r="K2" s="17" t="str" cm="1">
        <f t="array" ref="K2">_xlfn.XLOOKUP(C2,AST!Y$2:Y299,AST!T$2:T299)</f>
        <v xml:space="preserve"> &lt;=1.0000</v>
      </c>
      <c r="L2" s="17" t="str" cm="1">
        <f t="array" ref="L2">_xlfn.XLOOKUP(C2,AST!Y$2:Y299,AST!P$2:P299)</f>
        <v xml:space="preserve"> &lt;=0.1200</v>
      </c>
      <c r="M2" s="17" t="str" cm="1">
        <f t="array" ref="M2">_xlfn.XLOOKUP(C2,AST!Y$2:Y299,AST!K$2:K299)</f>
        <v>&lt;=0.1200</v>
      </c>
      <c r="N2" s="17" t="str" cm="1">
        <f t="array" ref="N2">_xlfn.XLOOKUP(C2,AST!Y$2:Y299,AST!L$2:L299)</f>
        <v>&lt;=0.5000</v>
      </c>
      <c r="O2" s="17" t="str" cm="1">
        <f t="array" ref="O2">_xlfn.XLOOKUP(C2,AST!Y$2:Y299,AST!M$2:M299)</f>
        <v xml:space="preserve"> &lt;=2.0000</v>
      </c>
      <c r="P2" s="17" t="str" cm="1">
        <f t="array" ref="P2">_xlfn.XLOOKUP(C2,AST!Y$2:Y299,AST!N$2:N299)</f>
        <v>&lt;=0.2500</v>
      </c>
      <c r="Q2" s="17" t="str" cm="1">
        <f t="array" ref="Q2">_xlfn.XLOOKUP(C2,AST!Y$2:Y299,AST!O$2:O299)</f>
        <v>&lt;=2.0000</v>
      </c>
      <c r="R2" s="17" t="str" cm="1">
        <f t="array" ref="R2">_xlfn.XLOOKUP(C2,AST!Y$2:Y299,AST!Q$2:Q299)</f>
        <v>&lt;=1.0000</v>
      </c>
      <c r="S2" s="17" t="str" cm="1">
        <f t="array" ref="S2">_xlfn.XLOOKUP(C2,AST!Y$2:Y299,AST!R$2:R299)</f>
        <v>&lt;=0.5000</v>
      </c>
      <c r="T2" s="17" t="s">
        <v>39</v>
      </c>
      <c r="U2" s="17">
        <v>1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1</v>
      </c>
      <c r="AG2" s="17">
        <v>1</v>
      </c>
      <c r="AH2" s="17">
        <v>0</v>
      </c>
      <c r="AI2" s="17">
        <v>0</v>
      </c>
      <c r="AJ2" s="17">
        <v>0</v>
      </c>
      <c r="AK2" s="17">
        <v>0</v>
      </c>
      <c r="AL2" s="17">
        <v>1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R2" s="17">
        <v>0</v>
      </c>
      <c r="AS2" s="17">
        <v>1</v>
      </c>
      <c r="AT2" s="17">
        <v>0</v>
      </c>
      <c r="AU2" s="17">
        <v>0</v>
      </c>
      <c r="AV2" s="17">
        <v>0</v>
      </c>
      <c r="AW2" s="17">
        <v>0</v>
      </c>
      <c r="AX2" s="17">
        <v>0</v>
      </c>
      <c r="AY2" s="17">
        <v>0</v>
      </c>
      <c r="AZ2" s="17">
        <v>0</v>
      </c>
      <c r="BA2" s="17">
        <v>0</v>
      </c>
      <c r="BB2" s="17">
        <v>0</v>
      </c>
      <c r="BC2" s="17">
        <v>0</v>
      </c>
      <c r="BD2" s="17">
        <v>0</v>
      </c>
      <c r="BE2" s="17">
        <v>0</v>
      </c>
      <c r="BF2" s="17">
        <v>0</v>
      </c>
      <c r="BG2" s="17">
        <v>0</v>
      </c>
      <c r="BH2" s="17">
        <v>0</v>
      </c>
      <c r="BI2" s="17">
        <v>0</v>
      </c>
      <c r="BJ2" s="17">
        <v>0</v>
      </c>
      <c r="BM2" s="36" t="s">
        <v>304</v>
      </c>
      <c r="BN2" t="s">
        <v>971</v>
      </c>
    </row>
    <row r="3" spans="1:77" hidden="1" x14ac:dyDescent="0.2">
      <c r="A3" s="17">
        <v>23</v>
      </c>
      <c r="B3" s="17">
        <v>23</v>
      </c>
      <c r="C3" s="17" t="s">
        <v>89</v>
      </c>
      <c r="D3" s="10">
        <v>23</v>
      </c>
      <c r="E3" s="4" t="s">
        <v>4</v>
      </c>
      <c r="F3" s="17" t="s">
        <v>38</v>
      </c>
      <c r="G3" s="4">
        <v>3</v>
      </c>
      <c r="H3" s="4" t="str" cm="1">
        <f t="array" ref="H3">_xlfn.XLOOKUP(C3,Sheet2!T$2:T581,Sheet2!B$2:B581)</f>
        <v>WI</v>
      </c>
      <c r="I3" s="17" t="s">
        <v>9</v>
      </c>
      <c r="J3" s="17" t="str" cm="1">
        <f t="array" ref="J3">_xlfn.XLOOKUP(C3,AST!Y$2:Y300,AST!S$2:S300)</f>
        <v>&gt;256.0000</v>
      </c>
      <c r="K3" s="17" t="str" cm="1">
        <f t="array" ref="K3">_xlfn.XLOOKUP(C3,AST!Y$2:Y300,AST!T$2:T300)</f>
        <v xml:space="preserve"> &lt;=1.0000</v>
      </c>
      <c r="L3" s="17" t="str" cm="1">
        <f t="array" ref="L3">_xlfn.XLOOKUP(C3,AST!Y$2:Y300,AST!P$2:P300)</f>
        <v xml:space="preserve"> &lt;=0.1200</v>
      </c>
      <c r="M3" s="17" t="str" cm="1">
        <f t="array" ref="M3">_xlfn.XLOOKUP(C3,AST!Y$2:Y300,AST!K$2:K300)</f>
        <v>&lt;=0.1200</v>
      </c>
      <c r="N3" s="17" t="str" cm="1">
        <f t="array" ref="N3">_xlfn.XLOOKUP(C3,AST!Y$2:Y300,AST!L$2:L300)</f>
        <v>&lt;=0.5000</v>
      </c>
      <c r="O3" s="17" t="str" cm="1">
        <f t="array" ref="O3">_xlfn.XLOOKUP(C3,AST!Y$2:Y300,AST!M$2:M300)</f>
        <v xml:space="preserve"> &lt;=2.0000</v>
      </c>
      <c r="P3" s="17" t="str" cm="1">
        <f t="array" ref="P3">_xlfn.XLOOKUP(C3,AST!Y$2:Y300,AST!N$2:N300)</f>
        <v>&lt;=0.2500</v>
      </c>
      <c r="Q3" s="17" t="str" cm="1">
        <f t="array" ref="Q3">_xlfn.XLOOKUP(C3,AST!Y$2:Y300,AST!O$2:O300)</f>
        <v>&lt;=2.0000</v>
      </c>
      <c r="R3" s="17" t="str" cm="1">
        <f t="array" ref="R3">_xlfn.XLOOKUP(C3,AST!Y$2:Y300,AST!Q$2:Q300)</f>
        <v>&lt;=1.0000</v>
      </c>
      <c r="S3" s="17" t="str" cm="1">
        <f t="array" ref="S3">_xlfn.XLOOKUP(C3,AST!Y$2:Y300,AST!R$2:R300)</f>
        <v>&lt;=0.5000</v>
      </c>
      <c r="T3" s="17" t="s">
        <v>38</v>
      </c>
      <c r="U3" s="17">
        <v>1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1</v>
      </c>
      <c r="AG3" s="17">
        <v>1</v>
      </c>
      <c r="AH3" s="17">
        <v>0</v>
      </c>
      <c r="AI3" s="17">
        <v>0</v>
      </c>
      <c r="AJ3" s="17">
        <v>0</v>
      </c>
      <c r="AK3" s="17">
        <v>0</v>
      </c>
      <c r="AL3" s="17">
        <v>1</v>
      </c>
      <c r="AM3" s="17">
        <v>1</v>
      </c>
      <c r="AN3" s="17">
        <v>0</v>
      </c>
      <c r="AO3" s="17">
        <v>0</v>
      </c>
      <c r="AP3" s="17">
        <v>0</v>
      </c>
      <c r="AQ3" s="17">
        <v>0</v>
      </c>
      <c r="AR3" s="17">
        <v>0</v>
      </c>
      <c r="AS3" s="17">
        <v>1</v>
      </c>
      <c r="AT3" s="17">
        <v>1</v>
      </c>
      <c r="AU3" s="17">
        <v>0</v>
      </c>
      <c r="AV3" s="17">
        <v>0</v>
      </c>
      <c r="AW3" s="17">
        <v>0</v>
      </c>
      <c r="AX3" s="17">
        <v>0</v>
      </c>
      <c r="AY3" s="17">
        <v>1</v>
      </c>
      <c r="AZ3" s="17">
        <v>0</v>
      </c>
      <c r="BA3" s="17">
        <v>0</v>
      </c>
      <c r="BB3" s="17">
        <v>0</v>
      </c>
      <c r="BC3" s="17">
        <v>0</v>
      </c>
      <c r="BD3" s="17">
        <v>0</v>
      </c>
      <c r="BE3" s="17">
        <v>0</v>
      </c>
      <c r="BF3" s="17">
        <v>0</v>
      </c>
      <c r="BG3" s="17">
        <v>0</v>
      </c>
      <c r="BH3" s="17">
        <v>0</v>
      </c>
      <c r="BI3" s="17">
        <v>0</v>
      </c>
      <c r="BJ3" s="17">
        <v>0</v>
      </c>
      <c r="BM3" s="37">
        <v>0.5</v>
      </c>
      <c r="BN3">
        <v>9</v>
      </c>
    </row>
    <row r="4" spans="1:77" hidden="1" x14ac:dyDescent="0.2">
      <c r="A4" s="17">
        <v>24</v>
      </c>
      <c r="B4" s="17">
        <v>24</v>
      </c>
      <c r="C4" s="17" t="s">
        <v>90</v>
      </c>
      <c r="D4" s="10">
        <v>24</v>
      </c>
      <c r="E4" s="4" t="s">
        <v>3</v>
      </c>
      <c r="F4" s="17" t="s">
        <v>38</v>
      </c>
      <c r="G4" s="4">
        <v>3</v>
      </c>
      <c r="H4" s="4" t="str" cm="1">
        <f t="array" ref="H4">_xlfn.XLOOKUP(C4,Sheet2!T$2:T582,Sheet2!B$2:B582)</f>
        <v>WI</v>
      </c>
      <c r="I4" s="17" t="s">
        <v>9</v>
      </c>
      <c r="J4" s="17" cm="1">
        <f t="array" ref="J4">_xlfn.XLOOKUP(C4,AST!Y$2:Y301,AST!S$2:S301)</f>
        <v>256</v>
      </c>
      <c r="K4" s="17" t="str" cm="1">
        <f t="array" ref="K4">_xlfn.XLOOKUP(C4,AST!Y$2:Y301,AST!T$2:T301)</f>
        <v xml:space="preserve"> &lt;=1.0000</v>
      </c>
      <c r="L4" s="17" t="str" cm="1">
        <f t="array" ref="L4">_xlfn.XLOOKUP(C4,AST!Y$2:Y301,AST!P$2:P301)</f>
        <v xml:space="preserve"> &lt;=0.1200</v>
      </c>
      <c r="M4" s="17" t="str" cm="1">
        <f t="array" ref="M4">_xlfn.XLOOKUP(C4,AST!Y$2:Y301,AST!K$2:K301)</f>
        <v>&lt;=0.1200</v>
      </c>
      <c r="N4" s="17" t="str" cm="1">
        <f t="array" ref="N4">_xlfn.XLOOKUP(C4,AST!Y$2:Y301,AST!L$2:L301)</f>
        <v>&lt;=0.5000</v>
      </c>
      <c r="O4" s="17" t="str" cm="1">
        <f t="array" ref="O4">_xlfn.XLOOKUP(C4,AST!Y$2:Y301,AST!M$2:M301)</f>
        <v xml:space="preserve"> &lt;=2.0000</v>
      </c>
      <c r="P4" s="17" t="str" cm="1">
        <f t="array" ref="P4">_xlfn.XLOOKUP(C4,AST!Y$2:Y301,AST!N$2:N301)</f>
        <v>&lt;=0.2500</v>
      </c>
      <c r="Q4" s="17" t="str" cm="1">
        <f t="array" ref="Q4">_xlfn.XLOOKUP(C4,AST!Y$2:Y301,AST!O$2:O301)</f>
        <v>&lt;=2.0000</v>
      </c>
      <c r="R4" s="17" t="str" cm="1">
        <f t="array" ref="R4">_xlfn.XLOOKUP(C4,AST!Y$2:Y301,AST!Q$2:Q301)</f>
        <v>&lt;=1.0000</v>
      </c>
      <c r="S4" s="17" t="str" cm="1">
        <f t="array" ref="S4">_xlfn.XLOOKUP(C4,AST!Y$2:Y301,AST!R$2:R301)</f>
        <v>&lt;=0.5000</v>
      </c>
      <c r="T4" s="17" t="s">
        <v>38</v>
      </c>
      <c r="U4" s="17">
        <v>1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1</v>
      </c>
      <c r="AE4" s="17">
        <v>0</v>
      </c>
      <c r="AF4" s="17">
        <v>1</v>
      </c>
      <c r="AG4" s="17">
        <v>1</v>
      </c>
      <c r="AH4" s="17">
        <v>0</v>
      </c>
      <c r="AI4" s="17">
        <v>0</v>
      </c>
      <c r="AJ4" s="17">
        <v>0</v>
      </c>
      <c r="AK4" s="17">
        <v>0</v>
      </c>
      <c r="AL4" s="17">
        <v>1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R4" s="17">
        <v>0</v>
      </c>
      <c r="AS4" s="17">
        <v>1</v>
      </c>
      <c r="AT4" s="17">
        <v>0</v>
      </c>
      <c r="AU4" s="17">
        <v>0</v>
      </c>
      <c r="AV4" s="17">
        <v>0</v>
      </c>
      <c r="AW4" s="17">
        <v>0</v>
      </c>
      <c r="AX4" s="17">
        <v>0</v>
      </c>
      <c r="AY4" s="17">
        <v>0</v>
      </c>
      <c r="AZ4" s="17">
        <v>0</v>
      </c>
      <c r="BA4" s="17">
        <v>0</v>
      </c>
      <c r="BB4" s="17">
        <v>0</v>
      </c>
      <c r="BC4" s="17">
        <v>0</v>
      </c>
      <c r="BD4" s="17">
        <v>0</v>
      </c>
      <c r="BE4" s="17">
        <v>0</v>
      </c>
      <c r="BF4" s="17">
        <v>0</v>
      </c>
      <c r="BG4" s="17">
        <v>0</v>
      </c>
      <c r="BH4" s="17">
        <v>0</v>
      </c>
      <c r="BI4" s="17">
        <v>0</v>
      </c>
      <c r="BJ4" s="17">
        <v>0</v>
      </c>
      <c r="BM4" s="37">
        <v>1</v>
      </c>
      <c r="BN4">
        <v>3</v>
      </c>
    </row>
    <row r="5" spans="1:77" hidden="1" x14ac:dyDescent="0.2">
      <c r="A5" s="17">
        <v>25</v>
      </c>
      <c r="B5" s="17">
        <v>25</v>
      </c>
      <c r="C5" s="17" t="s">
        <v>91</v>
      </c>
      <c r="D5" s="10">
        <v>25</v>
      </c>
      <c r="E5" s="4" t="s">
        <v>4</v>
      </c>
      <c r="F5" s="17" t="s">
        <v>49</v>
      </c>
      <c r="G5" s="4">
        <v>2</v>
      </c>
      <c r="H5" s="4" t="str" cm="1">
        <f t="array" ref="H5">_xlfn.XLOOKUP(C5,Sheet2!T$2:T583,Sheet2!B$2:B583)</f>
        <v>WI</v>
      </c>
      <c r="I5" s="17" t="s">
        <v>9</v>
      </c>
      <c r="J5" s="17" t="str" cm="1">
        <f t="array" ref="J5">_xlfn.XLOOKUP(C5,AST!Y$2:Y302,AST!S$2:S302)</f>
        <v>&gt;256.0000</v>
      </c>
      <c r="K5" s="17" t="str" cm="1">
        <f t="array" ref="K5">_xlfn.XLOOKUP(C5,AST!Y$2:Y302,AST!T$2:T302)</f>
        <v xml:space="preserve"> &lt;=1.0000</v>
      </c>
      <c r="L5" s="17" t="str" cm="1">
        <f t="array" ref="L5">_xlfn.XLOOKUP(C5,AST!Y$2:Y302,AST!P$2:P302)</f>
        <v xml:space="preserve"> &lt;=0.1200</v>
      </c>
      <c r="M5" s="17" t="str" cm="1">
        <f t="array" ref="M5">_xlfn.XLOOKUP(C5,AST!Y$2:Y302,AST!K$2:K302)</f>
        <v>&lt;=0.1200</v>
      </c>
      <c r="N5" s="17" cm="1">
        <f t="array" ref="N5">_xlfn.XLOOKUP(C5,AST!Y$2:Y302,AST!L$2:L302)</f>
        <v>1</v>
      </c>
      <c r="O5" s="17" t="str" cm="1">
        <f t="array" ref="O5">_xlfn.XLOOKUP(C5,AST!Y$2:Y302,AST!M$2:M302)</f>
        <v xml:space="preserve"> &lt;=2.0000</v>
      </c>
      <c r="P5" s="17" t="str" cm="1">
        <f t="array" ref="P5">_xlfn.XLOOKUP(C5,AST!Y$2:Y302,AST!N$2:N302)</f>
        <v>&lt;=0.2500</v>
      </c>
      <c r="Q5" s="17" t="str" cm="1">
        <f t="array" ref="Q5">_xlfn.XLOOKUP(C5,AST!Y$2:Y302,AST!O$2:O302)</f>
        <v>&lt;=2.0000</v>
      </c>
      <c r="R5" s="17" t="str" cm="1">
        <f t="array" ref="R5">_xlfn.XLOOKUP(C5,AST!Y$2:Y302,AST!Q$2:Q302)</f>
        <v>&lt;=1.0000</v>
      </c>
      <c r="S5" s="17" t="str" cm="1">
        <f t="array" ref="S5">_xlfn.XLOOKUP(C5,AST!Y$2:Y302,AST!R$2:R302)</f>
        <v>&lt;=0.5000</v>
      </c>
      <c r="T5" s="17" t="s">
        <v>75</v>
      </c>
      <c r="U5" s="17">
        <v>1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1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1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1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M5" s="37">
        <v>4</v>
      </c>
      <c r="BN5">
        <v>7</v>
      </c>
    </row>
    <row r="6" spans="1:77" hidden="1" x14ac:dyDescent="0.2">
      <c r="A6" s="17">
        <v>26</v>
      </c>
      <c r="B6" s="17">
        <v>26</v>
      </c>
      <c r="C6" s="17" t="s">
        <v>92</v>
      </c>
      <c r="D6" s="10">
        <v>26</v>
      </c>
      <c r="E6" s="4" t="s">
        <v>4</v>
      </c>
      <c r="F6" s="17" t="s">
        <v>36</v>
      </c>
      <c r="G6" s="4">
        <v>3</v>
      </c>
      <c r="H6" s="4" t="str" cm="1">
        <f t="array" ref="H6">_xlfn.XLOOKUP(C6,Sheet2!T$2:T584,Sheet2!B$2:B584)</f>
        <v>WI</v>
      </c>
      <c r="I6" s="17" t="s">
        <v>9</v>
      </c>
      <c r="J6" s="17" t="str" cm="1">
        <f t="array" ref="J6">_xlfn.XLOOKUP(C6,AST!Y$2:Y303,AST!S$2:S303)</f>
        <v>&gt;256.0000</v>
      </c>
      <c r="K6" s="17" t="str" cm="1">
        <f t="array" ref="K6">_xlfn.XLOOKUP(C6,AST!Y$2:Y303,AST!T$2:T303)</f>
        <v xml:space="preserve"> &lt;=1.0000</v>
      </c>
      <c r="L6" s="17" t="str" cm="1">
        <f t="array" ref="L6">_xlfn.XLOOKUP(C6,AST!Y$2:Y303,AST!P$2:P303)</f>
        <v xml:space="preserve"> &lt;=0.1200</v>
      </c>
      <c r="M6" s="17" t="str" cm="1">
        <f t="array" ref="M6">_xlfn.XLOOKUP(C6,AST!Y$2:Y303,AST!K$2:K303)</f>
        <v>&lt;=0.1200</v>
      </c>
      <c r="N6" s="17" t="str" cm="1">
        <f t="array" ref="N6">_xlfn.XLOOKUP(C6,AST!Y$2:Y303,AST!L$2:L303)</f>
        <v>&lt;=0.5000</v>
      </c>
      <c r="O6" s="17" t="str" cm="1">
        <f t="array" ref="O6">_xlfn.XLOOKUP(C6,AST!Y$2:Y303,AST!M$2:M303)</f>
        <v xml:space="preserve"> &lt;=2.0000</v>
      </c>
      <c r="P6" s="17" t="str" cm="1">
        <f t="array" ref="P6">_xlfn.XLOOKUP(C6,AST!Y$2:Y303,AST!N$2:N303)</f>
        <v xml:space="preserve"> &gt;4.0000</v>
      </c>
      <c r="Q6" s="17" t="str" cm="1">
        <f t="array" ref="Q6">_xlfn.XLOOKUP(C6,AST!Y$2:Y303,AST!O$2:O303)</f>
        <v>&lt;=2.0000</v>
      </c>
      <c r="R6" s="17" t="str" cm="1">
        <f t="array" ref="R6">_xlfn.XLOOKUP(C6,AST!Y$2:Y303,AST!Q$2:Q303)</f>
        <v>&lt;=1.0000</v>
      </c>
      <c r="S6" s="17" t="str" cm="1">
        <f t="array" ref="S6">_xlfn.XLOOKUP(C6,AST!Y$2:Y303,AST!R$2:R303)</f>
        <v>&lt;=0.5000</v>
      </c>
      <c r="T6" s="17" t="s">
        <v>36</v>
      </c>
      <c r="U6" s="17">
        <v>1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1</v>
      </c>
      <c r="AE6" s="17">
        <v>0</v>
      </c>
      <c r="AF6" s="17">
        <v>1</v>
      </c>
      <c r="AG6" s="17">
        <v>0</v>
      </c>
      <c r="AH6" s="17">
        <v>1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1</v>
      </c>
      <c r="AZ6" s="17">
        <v>0</v>
      </c>
      <c r="BA6" s="17">
        <v>0</v>
      </c>
      <c r="BB6" s="17">
        <v>1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M6" s="37" t="s">
        <v>643</v>
      </c>
      <c r="BN6">
        <v>10</v>
      </c>
    </row>
    <row r="7" spans="1:77" hidden="1" x14ac:dyDescent="0.2">
      <c r="A7" s="17">
        <v>27</v>
      </c>
      <c r="B7" s="17">
        <v>27</v>
      </c>
      <c r="C7" s="17" t="s">
        <v>93</v>
      </c>
      <c r="D7" s="10">
        <v>27</v>
      </c>
      <c r="E7" s="4" t="s">
        <v>3</v>
      </c>
      <c r="F7" s="17" t="s">
        <v>38</v>
      </c>
      <c r="G7" s="4">
        <v>3</v>
      </c>
      <c r="H7" s="4" t="str" cm="1">
        <f t="array" ref="H7">_xlfn.XLOOKUP(C7,Sheet2!T$2:T585,Sheet2!B$2:B585)</f>
        <v>WI</v>
      </c>
      <c r="I7" s="17" t="s">
        <v>9</v>
      </c>
      <c r="J7" s="17" t="str" cm="1">
        <f t="array" ref="J7">_xlfn.XLOOKUP(C7,AST!Y$2:Y304,AST!S$2:S304)</f>
        <v xml:space="preserve"> &lt;=32.0000</v>
      </c>
      <c r="K7" s="17" t="str" cm="1">
        <f t="array" ref="K7">_xlfn.XLOOKUP(C7,AST!Y$2:Y304,AST!T$2:T304)</f>
        <v xml:space="preserve"> &lt;=1.0000</v>
      </c>
      <c r="L7" s="17" t="str" cm="1">
        <f t="array" ref="L7">_xlfn.XLOOKUP(C7,AST!Y$2:Y304,AST!P$2:P304)</f>
        <v xml:space="preserve"> &lt;=0.1200</v>
      </c>
      <c r="M7" s="17" t="str" cm="1">
        <f t="array" ref="M7">_xlfn.XLOOKUP(C7,AST!Y$2:Y304,AST!K$2:K304)</f>
        <v>&lt;=0.1200</v>
      </c>
      <c r="N7" s="17" t="str" cm="1">
        <f t="array" ref="N7">_xlfn.XLOOKUP(C7,AST!Y$2:Y304,AST!L$2:L304)</f>
        <v>&lt;=0.5000</v>
      </c>
      <c r="O7" s="17" t="str" cm="1">
        <f t="array" ref="O7">_xlfn.XLOOKUP(C7,AST!Y$2:Y304,AST!M$2:M304)</f>
        <v xml:space="preserve"> &lt;=2.0000</v>
      </c>
      <c r="P7" s="17" t="str" cm="1">
        <f t="array" ref="P7">_xlfn.XLOOKUP(C7,AST!Y$2:Y304,AST!N$2:N304)</f>
        <v>&lt;=0.2500</v>
      </c>
      <c r="Q7" s="17" t="str" cm="1">
        <f t="array" ref="Q7">_xlfn.XLOOKUP(C7,AST!Y$2:Y304,AST!O$2:O304)</f>
        <v>&lt;=2.0000</v>
      </c>
      <c r="R7" s="17" t="str" cm="1">
        <f t="array" ref="R7">_xlfn.XLOOKUP(C7,AST!Y$2:Y304,AST!Q$2:Q304)</f>
        <v>&lt;=1.0000</v>
      </c>
      <c r="S7" s="17" t="str" cm="1">
        <f t="array" ref="S7">_xlfn.XLOOKUP(C7,AST!Y$2:Y304,AST!R$2:R304)</f>
        <v>&lt;=0.5000</v>
      </c>
      <c r="T7" s="17" t="s">
        <v>38</v>
      </c>
      <c r="U7" s="17">
        <v>1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1</v>
      </c>
      <c r="AG7" s="17">
        <v>1</v>
      </c>
      <c r="AH7" s="17">
        <v>0</v>
      </c>
      <c r="AI7" s="17">
        <v>0</v>
      </c>
      <c r="AJ7" s="17">
        <v>0</v>
      </c>
      <c r="AK7" s="17">
        <v>0</v>
      </c>
      <c r="AL7" s="17">
        <v>1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1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M7" s="37" t="s">
        <v>486</v>
      </c>
      <c r="BN7">
        <v>171</v>
      </c>
    </row>
    <row r="8" spans="1:77" hidden="1" x14ac:dyDescent="0.2">
      <c r="A8" s="17">
        <v>28</v>
      </c>
      <c r="B8" s="17">
        <v>28</v>
      </c>
      <c r="C8" s="17" t="s">
        <v>94</v>
      </c>
      <c r="D8" s="10">
        <v>28</v>
      </c>
      <c r="E8" s="4" t="s">
        <v>3</v>
      </c>
      <c r="F8" s="17" t="s">
        <v>38</v>
      </c>
      <c r="G8" s="4">
        <v>1</v>
      </c>
      <c r="H8" s="4" t="str" cm="1">
        <f t="array" ref="H8">_xlfn.XLOOKUP(C8,Sheet2!T$2:T586,Sheet2!B$2:B586)</f>
        <v>IA</v>
      </c>
      <c r="I8" s="17" t="s">
        <v>9</v>
      </c>
      <c r="J8" s="17" t="str" cm="1">
        <f t="array" ref="J8">_xlfn.XLOOKUP(C8,AST!Y$2:Y305,AST!S$2:S305)</f>
        <v>&gt;256.0000</v>
      </c>
      <c r="K8" s="17" t="str" cm="1">
        <f t="array" ref="K8">_xlfn.XLOOKUP(C8,AST!Y$2:Y305,AST!T$2:T305)</f>
        <v xml:space="preserve"> &lt;=1.0000</v>
      </c>
      <c r="L8" s="17" t="str" cm="1">
        <f t="array" ref="L8">_xlfn.XLOOKUP(C8,AST!Y$2:Y305,AST!P$2:P305)</f>
        <v xml:space="preserve"> &lt;=0.1200</v>
      </c>
      <c r="M8" s="17" t="str" cm="1">
        <f t="array" ref="M8">_xlfn.XLOOKUP(C8,AST!Y$2:Y305,AST!K$2:K305)</f>
        <v>&lt;=0.1200</v>
      </c>
      <c r="N8" s="17" t="str" cm="1">
        <f t="array" ref="N8">_xlfn.XLOOKUP(C8,AST!Y$2:Y305,AST!L$2:L305)</f>
        <v>&lt;=0.5000</v>
      </c>
      <c r="O8" s="17" t="str" cm="1">
        <f t="array" ref="O8">_xlfn.XLOOKUP(C8,AST!Y$2:Y305,AST!M$2:M305)</f>
        <v xml:space="preserve"> &lt;=2.0000</v>
      </c>
      <c r="P8" s="17" t="str" cm="1">
        <f t="array" ref="P8">_xlfn.XLOOKUP(C8,AST!Y$2:Y305,AST!N$2:N305)</f>
        <v>&lt;=0.2500</v>
      </c>
      <c r="Q8" s="17" t="str" cm="1">
        <f t="array" ref="Q8">_xlfn.XLOOKUP(C8,AST!Y$2:Y305,AST!O$2:O305)</f>
        <v>&lt;=2.0000</v>
      </c>
      <c r="R8" s="17" t="str" cm="1">
        <f t="array" ref="R8">_xlfn.XLOOKUP(C8,AST!Y$2:Y305,AST!Q$2:Q305)</f>
        <v>&lt;=1.0000</v>
      </c>
      <c r="S8" s="17" t="str" cm="1">
        <f t="array" ref="S8">_xlfn.XLOOKUP(C8,AST!Y$2:Y305,AST!R$2:R305)</f>
        <v>&lt;=0.5000</v>
      </c>
      <c r="T8" s="17" t="s">
        <v>38</v>
      </c>
      <c r="U8" s="17">
        <v>1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1</v>
      </c>
      <c r="AG8" s="17">
        <v>1</v>
      </c>
      <c r="AH8" s="17">
        <v>0</v>
      </c>
      <c r="AI8" s="17">
        <v>0</v>
      </c>
      <c r="AJ8" s="17">
        <v>0</v>
      </c>
      <c r="AK8" s="17">
        <v>0</v>
      </c>
      <c r="AL8" s="17">
        <v>1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1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M8" s="37" t="s">
        <v>662</v>
      </c>
      <c r="BN8">
        <v>2</v>
      </c>
    </row>
    <row r="9" spans="1:77" hidden="1" x14ac:dyDescent="0.2">
      <c r="A9" s="17">
        <v>32</v>
      </c>
      <c r="B9" s="17">
        <v>32</v>
      </c>
      <c r="C9" s="17" t="s">
        <v>97</v>
      </c>
      <c r="D9" s="10">
        <v>32</v>
      </c>
      <c r="E9" s="4" t="s">
        <v>3</v>
      </c>
      <c r="F9" s="17" t="s">
        <v>37</v>
      </c>
      <c r="G9" s="4">
        <v>1</v>
      </c>
      <c r="H9" s="4" t="str" cm="1">
        <f t="array" ref="H9">_xlfn.XLOOKUP(C9,Sheet2!T$2:T589,Sheet2!B$2:B589)</f>
        <v>IA</v>
      </c>
      <c r="I9" s="17" t="s">
        <v>9</v>
      </c>
      <c r="J9" s="17" t="str" cm="1">
        <f t="array" ref="J9">_xlfn.XLOOKUP(C9,AST!Y$2:Y306,AST!S$2:S306)</f>
        <v>&gt;256.0000</v>
      </c>
      <c r="K9" s="17" cm="1">
        <f t="array" ref="K9">_xlfn.XLOOKUP(C9,AST!Y$2:Y306,AST!T$2:T306)</f>
        <v>2</v>
      </c>
      <c r="L9" s="17" t="str" cm="1">
        <f t="array" ref="L9">_xlfn.XLOOKUP(C9,AST!Y$2:Y306,AST!P$2:P306)</f>
        <v xml:space="preserve"> &lt;=0.1200</v>
      </c>
      <c r="M9" s="17" t="str" cm="1">
        <f t="array" ref="M9">_xlfn.XLOOKUP(C9,AST!Y$2:Y306,AST!K$2:K306)</f>
        <v>&lt;=0.1200</v>
      </c>
      <c r="N9" s="17" t="str" cm="1">
        <f t="array" ref="N9">_xlfn.XLOOKUP(C9,AST!Y$2:Y306,AST!L$2:L306)</f>
        <v>&lt;=0.5000</v>
      </c>
      <c r="O9" s="17" t="str" cm="1">
        <f t="array" ref="O9">_xlfn.XLOOKUP(C9,AST!Y$2:Y306,AST!M$2:M306)</f>
        <v xml:space="preserve"> &lt;=2.0000</v>
      </c>
      <c r="P9" s="17" t="str" cm="1">
        <f t="array" ref="P9">_xlfn.XLOOKUP(C9,AST!Y$2:Y306,AST!N$2:N306)</f>
        <v>&lt;=0.2500</v>
      </c>
      <c r="Q9" s="17" t="str" cm="1">
        <f t="array" ref="Q9">_xlfn.XLOOKUP(C9,AST!Y$2:Y306,AST!O$2:O306)</f>
        <v>&lt;=2.0000</v>
      </c>
      <c r="R9" s="17" t="str" cm="1">
        <f t="array" ref="R9">_xlfn.XLOOKUP(C9,AST!Y$2:Y306,AST!Q$2:Q306)</f>
        <v>&lt;=1.0000</v>
      </c>
      <c r="S9" s="17" t="str" cm="1">
        <f t="array" ref="S9">_xlfn.XLOOKUP(C9,AST!Y$2:Y306,AST!R$2:R306)</f>
        <v>&lt;=0.5000</v>
      </c>
      <c r="T9" s="17" t="s">
        <v>37</v>
      </c>
      <c r="U9" s="17">
        <v>1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1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1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M9" s="37" t="s">
        <v>467</v>
      </c>
      <c r="BP9" s="96"/>
      <c r="BQ9" s="96"/>
      <c r="BR9" s="96"/>
      <c r="BS9" s="96"/>
      <c r="BT9" s="96"/>
      <c r="BU9" s="96"/>
      <c r="BV9" s="96"/>
      <c r="BW9" s="96"/>
      <c r="BX9" s="96"/>
      <c r="BY9" s="96"/>
    </row>
    <row r="10" spans="1:77" hidden="1" x14ac:dyDescent="0.2">
      <c r="A10" s="52">
        <v>33</v>
      </c>
      <c r="B10" s="52">
        <v>33</v>
      </c>
      <c r="C10" s="52" t="s">
        <v>98</v>
      </c>
      <c r="D10" s="102">
        <v>33</v>
      </c>
      <c r="E10" s="103" t="s">
        <v>4</v>
      </c>
      <c r="F10" s="52" t="s">
        <v>37</v>
      </c>
      <c r="G10" s="103">
        <v>1</v>
      </c>
      <c r="H10" s="103" t="str" cm="1">
        <f t="array" ref="H10">_xlfn.XLOOKUP(C10,Sheet2!T$2:T590,Sheet2!B$2:B590)</f>
        <v>IA</v>
      </c>
      <c r="I10" s="52"/>
      <c r="J10" s="17" t="str" cm="1">
        <f t="array" ref="J10">_xlfn.XLOOKUP(C10,AST!Y$2:Y307,AST!S$2:S307)</f>
        <v>&gt;256.0000</v>
      </c>
      <c r="K10" s="17" t="str" cm="1">
        <f t="array" ref="K10">_xlfn.XLOOKUP(C10,AST!Y$2:Y307,AST!T$2:T307)</f>
        <v xml:space="preserve"> &lt;=1.0000</v>
      </c>
      <c r="L10" s="17" t="str" cm="1">
        <f t="array" ref="L10">_xlfn.XLOOKUP(C10,AST!Y$2:Y307,AST!P$2:P307)</f>
        <v xml:space="preserve"> &lt;=0.1200</v>
      </c>
      <c r="M10" s="17" t="str" cm="1">
        <f t="array" ref="M10">_xlfn.XLOOKUP(C10,AST!Y$2:Y307,AST!K$2:K307)</f>
        <v>&lt;=0.1200</v>
      </c>
      <c r="N10" s="17" t="str" cm="1">
        <f t="array" ref="N10">_xlfn.XLOOKUP(C10,AST!Y$2:Y307,AST!L$2:L307)</f>
        <v>&lt;=0.5000</v>
      </c>
      <c r="O10" s="17" t="str" cm="1">
        <f t="array" ref="O10">_xlfn.XLOOKUP(C10,AST!Y$2:Y307,AST!M$2:M307)</f>
        <v xml:space="preserve"> &lt;=2.0000</v>
      </c>
      <c r="P10" s="17" t="str" cm="1">
        <f t="array" ref="P10">_xlfn.XLOOKUP(C10,AST!Y$2:Y307,AST!N$2:N307)</f>
        <v>&lt;=0.2500</v>
      </c>
      <c r="Q10" s="17" t="str" cm="1">
        <f t="array" ref="Q10">_xlfn.XLOOKUP(C10,AST!Y$2:Y307,AST!O$2:O307)</f>
        <v>&lt;=2.0000</v>
      </c>
      <c r="R10" s="17" t="str" cm="1">
        <f t="array" ref="R10">_xlfn.XLOOKUP(C10,AST!Y$2:Y307,AST!Q$2:Q307)</f>
        <v>&lt;=1.0000</v>
      </c>
      <c r="S10" s="17" t="str" cm="1">
        <f t="array" ref="S10">_xlfn.XLOOKUP(C10,AST!Y$2:Y307,AST!R$2:R307)</f>
        <v>&lt;=0.5000</v>
      </c>
      <c r="T10" s="17" t="s">
        <v>37</v>
      </c>
      <c r="U10" s="17">
        <v>1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1</v>
      </c>
      <c r="AG10" s="17">
        <v>0</v>
      </c>
      <c r="AH10" s="17">
        <v>0</v>
      </c>
      <c r="AI10" s="17">
        <v>0</v>
      </c>
      <c r="AJ10" s="17">
        <v>0</v>
      </c>
      <c r="AK10" s="17">
        <v>1</v>
      </c>
      <c r="AL10" s="17">
        <v>1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1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M10" s="37" t="s">
        <v>305</v>
      </c>
      <c r="BN10">
        <v>202</v>
      </c>
      <c r="BP10" s="70"/>
      <c r="BQ10" s="70"/>
      <c r="BR10" s="70"/>
      <c r="BS10" s="70"/>
      <c r="BT10" s="70"/>
      <c r="BU10" s="70"/>
      <c r="BV10" s="70"/>
      <c r="BW10" s="70"/>
      <c r="BX10" s="70"/>
      <c r="BY10" s="70"/>
    </row>
    <row r="11" spans="1:77" hidden="1" x14ac:dyDescent="0.2">
      <c r="A11" s="17">
        <v>34</v>
      </c>
      <c r="B11" s="17">
        <v>34</v>
      </c>
      <c r="C11" s="17" t="s">
        <v>99</v>
      </c>
      <c r="D11" s="10">
        <v>34</v>
      </c>
      <c r="E11" s="4" t="s">
        <v>3</v>
      </c>
      <c r="F11" s="17" t="s">
        <v>53</v>
      </c>
      <c r="G11" s="4">
        <v>3</v>
      </c>
      <c r="H11" s="4" t="str" cm="1">
        <f t="array" ref="H11">_xlfn.XLOOKUP(C11,Sheet2!T$2:T591,Sheet2!B$2:B591)</f>
        <v>IA</v>
      </c>
      <c r="I11" s="17" t="s">
        <v>9</v>
      </c>
      <c r="J11" s="17" t="str" cm="1">
        <f t="array" ref="J11">_xlfn.XLOOKUP(C11,AST!Y$2:Y308,AST!S$2:S308)</f>
        <v>&gt;256.0000</v>
      </c>
      <c r="K11" s="17" t="str" cm="1">
        <f t="array" ref="K11">_xlfn.XLOOKUP(C11,AST!Y$2:Y308,AST!T$2:T308)</f>
        <v xml:space="preserve"> &lt;=1.0000</v>
      </c>
      <c r="L11" s="17" t="str" cm="1">
        <f t="array" ref="L11">_xlfn.XLOOKUP(C11,AST!Y$2:Y308,AST!P$2:P308)</f>
        <v xml:space="preserve"> &lt;=0.1200</v>
      </c>
      <c r="M11" s="17" t="str" cm="1">
        <f t="array" ref="M11">_xlfn.XLOOKUP(C11,AST!Y$2:Y308,AST!K$2:K308)</f>
        <v>&lt;=0.1200</v>
      </c>
      <c r="N11" s="17" cm="1">
        <f t="array" ref="N11">_xlfn.XLOOKUP(C11,AST!Y$2:Y308,AST!L$2:L308)</f>
        <v>1</v>
      </c>
      <c r="O11" s="17" t="str" cm="1">
        <f t="array" ref="O11">_xlfn.XLOOKUP(C11,AST!Y$2:Y308,AST!M$2:M308)</f>
        <v xml:space="preserve"> &lt;=2.0000</v>
      </c>
      <c r="P11" s="17" t="str" cm="1">
        <f t="array" ref="P11">_xlfn.XLOOKUP(C11,AST!Y$2:Y308,AST!N$2:N308)</f>
        <v>&lt;=0.2500</v>
      </c>
      <c r="Q11" s="17" t="str" cm="1">
        <f t="array" ref="Q11">_xlfn.XLOOKUP(C11,AST!Y$2:Y308,AST!O$2:O308)</f>
        <v>&lt;=2.0000</v>
      </c>
      <c r="R11" s="17" t="str" cm="1">
        <f t="array" ref="R11">_xlfn.XLOOKUP(C11,AST!Y$2:Y308,AST!Q$2:Q308)</f>
        <v>&lt;=1.0000</v>
      </c>
      <c r="S11" s="17" t="str" cm="1">
        <f t="array" ref="S11">_xlfn.XLOOKUP(C11,AST!Y$2:Y308,AST!R$2:R308)</f>
        <v>&lt;=0.5000</v>
      </c>
      <c r="T11" s="17" t="s">
        <v>38</v>
      </c>
      <c r="U11" s="17">
        <v>1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1</v>
      </c>
      <c r="AG11" s="17">
        <v>1</v>
      </c>
      <c r="AH11" s="17">
        <v>0</v>
      </c>
      <c r="AI11" s="17">
        <v>0</v>
      </c>
      <c r="AJ11" s="17">
        <v>0</v>
      </c>
      <c r="AK11" s="17">
        <v>0</v>
      </c>
      <c r="AL11" s="17">
        <v>1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1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</row>
    <row r="12" spans="1:77" hidden="1" x14ac:dyDescent="0.2">
      <c r="A12" s="17">
        <v>35</v>
      </c>
      <c r="B12" s="17">
        <v>35</v>
      </c>
      <c r="C12" s="17" t="s">
        <v>100</v>
      </c>
      <c r="D12" s="10">
        <v>35</v>
      </c>
      <c r="E12" s="4" t="s">
        <v>4</v>
      </c>
      <c r="F12" s="17" t="s">
        <v>53</v>
      </c>
      <c r="G12" s="4">
        <v>3</v>
      </c>
      <c r="H12" s="4" t="str" cm="1">
        <f t="array" ref="H12">_xlfn.XLOOKUP(C12,Sheet2!T$2:T592,Sheet2!B$2:B592)</f>
        <v>IA</v>
      </c>
      <c r="I12" s="17" t="s">
        <v>9</v>
      </c>
      <c r="J12" s="17" t="str" cm="1">
        <f t="array" ref="J12">_xlfn.XLOOKUP(C12,AST!Y$2:Y309,AST!S$2:S309)</f>
        <v>&gt;256.0000</v>
      </c>
      <c r="K12" s="17" t="str" cm="1">
        <f t="array" ref="K12">_xlfn.XLOOKUP(C12,AST!Y$2:Y309,AST!T$2:T309)</f>
        <v xml:space="preserve"> &lt;=1.0000</v>
      </c>
      <c r="L12" s="17" t="str" cm="1">
        <f t="array" ref="L12">_xlfn.XLOOKUP(C12,AST!Y$2:Y309,AST!P$2:P309)</f>
        <v xml:space="preserve"> &lt;=0.1200</v>
      </c>
      <c r="M12" s="17" t="str" cm="1">
        <f t="array" ref="M12">_xlfn.XLOOKUP(C12,AST!Y$2:Y309,AST!K$2:K309)</f>
        <v>&lt;=0.1200</v>
      </c>
      <c r="N12" s="17" cm="1">
        <f t="array" ref="N12">_xlfn.XLOOKUP(C12,AST!Y$2:Y309,AST!L$2:L309)</f>
        <v>1</v>
      </c>
      <c r="O12" s="17" t="str" cm="1">
        <f t="array" ref="O12">_xlfn.XLOOKUP(C12,AST!Y$2:Y309,AST!M$2:M309)</f>
        <v xml:space="preserve"> &lt;=2.0000</v>
      </c>
      <c r="P12" s="17" t="str" cm="1">
        <f t="array" ref="P12">_xlfn.XLOOKUP(C12,AST!Y$2:Y309,AST!N$2:N309)</f>
        <v>&lt;=0.2500</v>
      </c>
      <c r="Q12" s="17" t="str" cm="1">
        <f t="array" ref="Q12">_xlfn.XLOOKUP(C12,AST!Y$2:Y309,AST!O$2:O309)</f>
        <v>&lt;=2.0000</v>
      </c>
      <c r="R12" s="17" t="str" cm="1">
        <f t="array" ref="R12">_xlfn.XLOOKUP(C12,AST!Y$2:Y309,AST!Q$2:Q309)</f>
        <v>&lt;=1.0000</v>
      </c>
      <c r="S12" s="17" t="str" cm="1">
        <f t="array" ref="S12">_xlfn.XLOOKUP(C12,AST!Y$2:Y309,AST!R$2:R309)</f>
        <v>&lt;=0.5000</v>
      </c>
      <c r="T12" s="17" t="s">
        <v>76</v>
      </c>
      <c r="U12" s="17">
        <v>1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1</v>
      </c>
      <c r="AG12" s="17">
        <v>1</v>
      </c>
      <c r="AH12" s="17">
        <v>0</v>
      </c>
      <c r="AI12" s="17">
        <v>0</v>
      </c>
      <c r="AJ12" s="17">
        <v>0</v>
      </c>
      <c r="AK12" s="17">
        <v>0</v>
      </c>
      <c r="AL12" s="17">
        <v>1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1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</row>
    <row r="13" spans="1:77" hidden="1" x14ac:dyDescent="0.2">
      <c r="A13" s="17">
        <v>37</v>
      </c>
      <c r="B13" s="17">
        <v>37</v>
      </c>
      <c r="C13" s="17" t="s">
        <v>101</v>
      </c>
      <c r="D13" s="10">
        <v>37</v>
      </c>
      <c r="E13" s="4" t="s">
        <v>3</v>
      </c>
      <c r="F13" s="17" t="s">
        <v>36</v>
      </c>
      <c r="G13" s="4">
        <v>3</v>
      </c>
      <c r="H13" s="4" t="str" cm="1">
        <f t="array" ref="H13">_xlfn.XLOOKUP(C13,Sheet2!T$2:T593,Sheet2!B$2:B593)</f>
        <v>IA</v>
      </c>
      <c r="I13" s="17" t="s">
        <v>9</v>
      </c>
      <c r="J13" s="17" t="str" cm="1">
        <f t="array" ref="J13">_xlfn.XLOOKUP(C13,AST!Y$2:Y310,AST!S$2:S310)</f>
        <v>&gt;256.0000</v>
      </c>
      <c r="K13" s="17" t="str" cm="1">
        <f t="array" ref="K13">_xlfn.XLOOKUP(C13,AST!Y$2:Y310,AST!T$2:T310)</f>
        <v xml:space="preserve"> &lt;=1.0000</v>
      </c>
      <c r="L13" s="17" t="str" cm="1">
        <f t="array" ref="L13">_xlfn.XLOOKUP(C13,AST!Y$2:Y310,AST!P$2:P310)</f>
        <v xml:space="preserve"> &lt;=0.1200</v>
      </c>
      <c r="M13" s="17" t="str" cm="1">
        <f t="array" ref="M13">_xlfn.XLOOKUP(C13,AST!Y$2:Y310,AST!K$2:K310)</f>
        <v>&lt;=0.1200</v>
      </c>
      <c r="N13" s="17" t="str" cm="1">
        <f t="array" ref="N13">_xlfn.XLOOKUP(C13,AST!Y$2:Y310,AST!L$2:L310)</f>
        <v>&lt;=0.5000</v>
      </c>
      <c r="O13" s="17" t="str" cm="1">
        <f t="array" ref="O13">_xlfn.XLOOKUP(C13,AST!Y$2:Y310,AST!M$2:M310)</f>
        <v xml:space="preserve"> &lt;=2.0000</v>
      </c>
      <c r="P13" s="17" t="str" cm="1">
        <f t="array" ref="P13">_xlfn.XLOOKUP(C13,AST!Y$2:Y310,AST!N$2:N310)</f>
        <v>&lt;=0.2500</v>
      </c>
      <c r="Q13" s="17" t="str" cm="1">
        <f t="array" ref="Q13">_xlfn.XLOOKUP(C13,AST!Y$2:Y310,AST!O$2:O310)</f>
        <v>&lt;=2.0000</v>
      </c>
      <c r="R13" s="17" t="str" cm="1">
        <f t="array" ref="R13">_xlfn.XLOOKUP(C13,AST!Y$2:Y310,AST!Q$2:Q310)</f>
        <v>&lt;=1.0000</v>
      </c>
      <c r="S13" s="17" t="str" cm="1">
        <f t="array" ref="S13">_xlfn.XLOOKUP(C13,AST!Y$2:Y310,AST!R$2:R310)</f>
        <v>&lt;=0.5000</v>
      </c>
      <c r="T13" s="17" t="s">
        <v>36</v>
      </c>
      <c r="U13" s="17">
        <v>1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1</v>
      </c>
      <c r="AG13" s="17">
        <v>0</v>
      </c>
      <c r="AH13" s="17">
        <v>0</v>
      </c>
      <c r="AI13" s="17">
        <v>0</v>
      </c>
      <c r="AJ13" s="17">
        <v>0</v>
      </c>
      <c r="AK13" s="17">
        <v>1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1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</row>
    <row r="14" spans="1:77" hidden="1" x14ac:dyDescent="0.2">
      <c r="A14" s="17">
        <v>38</v>
      </c>
      <c r="B14" s="17">
        <v>38</v>
      </c>
      <c r="C14" s="17" t="s">
        <v>102</v>
      </c>
      <c r="D14" s="10">
        <v>38</v>
      </c>
      <c r="E14" s="4" t="s">
        <v>4</v>
      </c>
      <c r="F14" s="17" t="s">
        <v>37</v>
      </c>
      <c r="G14" s="4">
        <v>3</v>
      </c>
      <c r="H14" s="4" t="str" cm="1">
        <f t="array" ref="H14">_xlfn.XLOOKUP(C14,Sheet2!T$2:T594,Sheet2!B$2:B594)</f>
        <v>IA</v>
      </c>
      <c r="I14" s="17" t="s">
        <v>9</v>
      </c>
      <c r="J14" s="17" t="str" cm="1">
        <f t="array" ref="J14">_xlfn.XLOOKUP(C14,AST!Y$2:Y311,AST!S$2:S311)</f>
        <v>&gt;256.0000</v>
      </c>
      <c r="K14" s="17" t="str" cm="1">
        <f t="array" ref="K14">_xlfn.XLOOKUP(C14,AST!Y$2:Y311,AST!T$2:T311)</f>
        <v xml:space="preserve"> &lt;=1.0000</v>
      </c>
      <c r="L14" s="17" t="str" cm="1">
        <f t="array" ref="L14">_xlfn.XLOOKUP(C14,AST!Y$2:Y311,AST!P$2:P311)</f>
        <v xml:space="preserve"> &lt;=0.1200</v>
      </c>
      <c r="M14" s="17" t="str" cm="1">
        <f t="array" ref="M14">_xlfn.XLOOKUP(C14,AST!Y$2:Y311,AST!K$2:K311)</f>
        <v>&lt;=0.1200</v>
      </c>
      <c r="N14" s="17" t="str" cm="1">
        <f t="array" ref="N14">_xlfn.XLOOKUP(C14,AST!Y$2:Y311,AST!L$2:L311)</f>
        <v>&lt;=0.5000</v>
      </c>
      <c r="O14" s="17" t="str" cm="1">
        <f t="array" ref="O14">_xlfn.XLOOKUP(C14,AST!Y$2:Y311,AST!M$2:M311)</f>
        <v xml:space="preserve"> &lt;=2.0000</v>
      </c>
      <c r="P14" s="17" t="str" cm="1">
        <f t="array" ref="P14">_xlfn.XLOOKUP(C14,AST!Y$2:Y311,AST!N$2:N311)</f>
        <v>&lt;=0.2500</v>
      </c>
      <c r="Q14" s="17" t="str" cm="1">
        <f t="array" ref="Q14">_xlfn.XLOOKUP(C14,AST!Y$2:Y311,AST!O$2:O311)</f>
        <v>&lt;=2.0000</v>
      </c>
      <c r="R14" s="17" t="str" cm="1">
        <f t="array" ref="R14">_xlfn.XLOOKUP(C14,AST!Y$2:Y311,AST!Q$2:Q311)</f>
        <v>&lt;=1.0000</v>
      </c>
      <c r="S14" s="17" t="str" cm="1">
        <f t="array" ref="S14">_xlfn.XLOOKUP(C14,AST!Y$2:Y311,AST!R$2:R311)</f>
        <v>&lt;=0.5000</v>
      </c>
      <c r="T14" s="17" t="s">
        <v>37</v>
      </c>
      <c r="U14" s="17">
        <v>1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1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1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M14" s="36" t="s">
        <v>304</v>
      </c>
      <c r="BN14" t="s">
        <v>556</v>
      </c>
    </row>
    <row r="15" spans="1:77" x14ac:dyDescent="0.2">
      <c r="A15" s="17">
        <v>42</v>
      </c>
      <c r="B15" s="17">
        <v>42</v>
      </c>
      <c r="C15" s="17" t="s">
        <v>106</v>
      </c>
      <c r="D15" s="10">
        <v>42</v>
      </c>
      <c r="E15" s="4" t="s">
        <v>3</v>
      </c>
      <c r="F15" s="17" t="s">
        <v>39</v>
      </c>
      <c r="G15" s="4">
        <v>3</v>
      </c>
      <c r="H15" s="4" t="str" cm="1">
        <f t="array" ref="H15">_xlfn.XLOOKUP(C15,Sheet2!T$2:T598,Sheet2!B$2:B598)</f>
        <v>IA</v>
      </c>
      <c r="I15" s="17" t="s">
        <v>9</v>
      </c>
      <c r="J15" s="17" t="str" cm="1">
        <f t="array" ref="J15">_xlfn.XLOOKUP(C15,AST!Y$2:Y312,AST!S$2:S312)</f>
        <v>&gt;256.0000</v>
      </c>
      <c r="K15" s="17" cm="1">
        <f t="array" ref="K15">_xlfn.XLOOKUP(C15,AST!Y$2:Y312,AST!T$2:T312)</f>
        <v>2</v>
      </c>
      <c r="L15" s="17" t="str" cm="1">
        <f t="array" ref="L15">_xlfn.XLOOKUP(C15,AST!Y$2:Y312,AST!P$2:P312)</f>
        <v xml:space="preserve"> &lt;=0.1200</v>
      </c>
      <c r="M15" s="17" t="str" cm="1">
        <f t="array" ref="M15">_xlfn.XLOOKUP(C15,AST!Y$2:Y312,AST!K$2:K312)</f>
        <v>&lt;=0.1200</v>
      </c>
      <c r="N15" s="17" t="str" cm="1">
        <f t="array" ref="N15">_xlfn.XLOOKUP(C15,AST!Y$2:Y312,AST!L$2:L312)</f>
        <v>&lt;=0.5000</v>
      </c>
      <c r="O15" s="17" t="str" cm="1">
        <f t="array" ref="O15">_xlfn.XLOOKUP(C15,AST!Y$2:Y312,AST!M$2:M312)</f>
        <v xml:space="preserve"> &lt;=2.0000</v>
      </c>
      <c r="P15" s="17" t="str" cm="1">
        <f t="array" ref="P15">_xlfn.XLOOKUP(C15,AST!Y$2:Y312,AST!N$2:N312)</f>
        <v>&lt;=0.2500</v>
      </c>
      <c r="Q15" s="17" t="str" cm="1">
        <f t="array" ref="Q15">_xlfn.XLOOKUP(C15,AST!Y$2:Y312,AST!O$2:O312)</f>
        <v>&lt;=2.0000</v>
      </c>
      <c r="R15" s="17" t="str" cm="1">
        <f t="array" ref="R15">_xlfn.XLOOKUP(C15,AST!Y$2:Y312,AST!Q$2:Q312)</f>
        <v>&lt;=1.0000</v>
      </c>
      <c r="S15" s="17" t="str" cm="1">
        <f t="array" ref="S15">_xlfn.XLOOKUP(C15,AST!Y$2:Y312,AST!R$2:R312)</f>
        <v>&lt;=0.5000</v>
      </c>
      <c r="T15" s="17" t="s">
        <v>39</v>
      </c>
      <c r="U15" s="17">
        <v>1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1</v>
      </c>
      <c r="AB15" s="17">
        <v>1</v>
      </c>
      <c r="AC15" s="17">
        <v>0</v>
      </c>
      <c r="AD15" s="17">
        <v>1</v>
      </c>
      <c r="AE15" s="17">
        <v>0</v>
      </c>
      <c r="AF15" s="17">
        <v>1</v>
      </c>
      <c r="AG15" s="17">
        <v>1</v>
      </c>
      <c r="AH15" s="17">
        <v>0</v>
      </c>
      <c r="AI15" s="17">
        <v>0</v>
      </c>
      <c r="AJ15" s="17">
        <v>0</v>
      </c>
      <c r="AK15" s="17">
        <v>0</v>
      </c>
      <c r="AL15" s="17">
        <v>1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1</v>
      </c>
      <c r="AT15" s="17">
        <v>0</v>
      </c>
      <c r="AU15" s="17">
        <v>0</v>
      </c>
      <c r="AV15" s="17">
        <v>0</v>
      </c>
      <c r="AW15" s="17">
        <v>0</v>
      </c>
      <c r="AX15" s="17">
        <v>1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M15" s="37">
        <v>2</v>
      </c>
      <c r="BN15">
        <v>73</v>
      </c>
    </row>
    <row r="16" spans="1:77" x14ac:dyDescent="0.2">
      <c r="A16" s="17">
        <v>44</v>
      </c>
      <c r="B16" s="17">
        <v>44</v>
      </c>
      <c r="C16" s="17" t="s">
        <v>108</v>
      </c>
      <c r="D16" s="10">
        <v>44</v>
      </c>
      <c r="E16" s="4" t="s">
        <v>3</v>
      </c>
      <c r="F16" s="17" t="s">
        <v>39</v>
      </c>
      <c r="G16" s="4">
        <v>2</v>
      </c>
      <c r="H16" s="4" t="str" cm="1">
        <f t="array" ref="H16">_xlfn.XLOOKUP(C16,Sheet2!T$2:T600,Sheet2!B$2:B600)</f>
        <v>CA</v>
      </c>
      <c r="I16" s="17" t="s">
        <v>9</v>
      </c>
      <c r="J16" s="17" t="str" cm="1">
        <f t="array" ref="J16">_xlfn.XLOOKUP(C16,AST!Y$2:Y313,AST!S$2:S313)</f>
        <v>&gt;256.0000</v>
      </c>
      <c r="K16" s="17" cm="1">
        <f t="array" ref="K16">_xlfn.XLOOKUP(C16,AST!Y$2:Y313,AST!T$2:T313)</f>
        <v>2</v>
      </c>
      <c r="L16" s="17" cm="1">
        <f t="array" ref="L16">_xlfn.XLOOKUP(C16,AST!Y$2:Y313,AST!P$2:P313)</f>
        <v>0.25</v>
      </c>
      <c r="M16" s="17" t="str" cm="1">
        <f t="array" ref="M16">_xlfn.XLOOKUP(C16,AST!Y$2:Y313,AST!K$2:K313)</f>
        <v>&lt;=0.1200</v>
      </c>
      <c r="N16" s="17" t="str" cm="1">
        <f t="array" ref="N16">_xlfn.XLOOKUP(C16,AST!Y$2:Y313,AST!L$2:L313)</f>
        <v>&lt;=0.5000</v>
      </c>
      <c r="O16" s="17" t="str" cm="1">
        <f t="array" ref="O16">_xlfn.XLOOKUP(C16,AST!Y$2:Y313,AST!M$2:M313)</f>
        <v xml:space="preserve"> &lt;=2.0000</v>
      </c>
      <c r="P16" s="17" t="str" cm="1">
        <f t="array" ref="P16">_xlfn.XLOOKUP(C16,AST!Y$2:Y313,AST!N$2:N313)</f>
        <v>&lt;=0.2500</v>
      </c>
      <c r="Q16" s="17" t="str" cm="1">
        <f t="array" ref="Q16">_xlfn.XLOOKUP(C16,AST!Y$2:Y313,AST!O$2:O313)</f>
        <v>&lt;=2.0000</v>
      </c>
      <c r="R16" s="17" t="str" cm="1">
        <f t="array" ref="R16">_xlfn.XLOOKUP(C16,AST!Y$2:Y313,AST!Q$2:Q313)</f>
        <v>&lt;=1.0000</v>
      </c>
      <c r="S16" s="17" t="str" cm="1">
        <f t="array" ref="S16">_xlfn.XLOOKUP(C16,AST!Y$2:Y313,AST!R$2:R313)</f>
        <v>&lt;=0.5000</v>
      </c>
      <c r="T16" s="17" t="s">
        <v>39</v>
      </c>
      <c r="U16" s="17">
        <v>1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1</v>
      </c>
      <c r="AE16" s="17">
        <v>0</v>
      </c>
      <c r="AF16" s="17">
        <v>1</v>
      </c>
      <c r="AG16" s="17">
        <v>1</v>
      </c>
      <c r="AH16" s="17">
        <v>0</v>
      </c>
      <c r="AI16" s="17">
        <v>0</v>
      </c>
      <c r="AJ16" s="17">
        <v>0</v>
      </c>
      <c r="AK16" s="17">
        <v>0</v>
      </c>
      <c r="AL16" s="17">
        <v>1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1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M16" s="37">
        <v>4</v>
      </c>
      <c r="BN16">
        <v>5</v>
      </c>
    </row>
    <row r="17" spans="1:66" x14ac:dyDescent="0.2">
      <c r="A17" s="17">
        <v>45</v>
      </c>
      <c r="B17" s="17">
        <v>45</v>
      </c>
      <c r="C17" s="17" t="s">
        <v>109</v>
      </c>
      <c r="D17" s="10">
        <v>45</v>
      </c>
      <c r="E17" s="4" t="s">
        <v>3</v>
      </c>
      <c r="F17" s="17" t="s">
        <v>39</v>
      </c>
      <c r="G17" s="4">
        <v>1</v>
      </c>
      <c r="H17" s="4" t="str" cm="1">
        <f t="array" ref="H17">_xlfn.XLOOKUP(C17,Sheet2!T$2:T601,Sheet2!B$2:B601)</f>
        <v>CA</v>
      </c>
      <c r="I17" s="17" t="s">
        <v>9</v>
      </c>
      <c r="J17" s="17" t="str" cm="1">
        <f t="array" ref="J17">_xlfn.XLOOKUP(C17,AST!Y$2:Y314,AST!S$2:S314)</f>
        <v>&gt;256.0000</v>
      </c>
      <c r="K17" s="17" cm="1">
        <f t="array" ref="K17">_xlfn.XLOOKUP(C17,AST!Y$2:Y314,AST!T$2:T314)</f>
        <v>2</v>
      </c>
      <c r="L17" s="17" cm="1">
        <f t="array" ref="L17">_xlfn.XLOOKUP(C17,AST!Y$2:Y314,AST!P$2:P314)</f>
        <v>0.25</v>
      </c>
      <c r="M17" s="17" t="str" cm="1">
        <f t="array" ref="M17">_xlfn.XLOOKUP(C17,AST!Y$2:Y314,AST!K$2:K314)</f>
        <v>&lt;=0.1200</v>
      </c>
      <c r="N17" s="17" t="str" cm="1">
        <f t="array" ref="N17">_xlfn.XLOOKUP(C17,AST!Y$2:Y314,AST!L$2:L314)</f>
        <v>&lt;=0.5000</v>
      </c>
      <c r="O17" s="17" t="str" cm="1">
        <f t="array" ref="O17">_xlfn.XLOOKUP(C17,AST!Y$2:Y314,AST!M$2:M314)</f>
        <v xml:space="preserve"> &lt;=2.0000</v>
      </c>
      <c r="P17" s="17" t="str" cm="1">
        <f t="array" ref="P17">_xlfn.XLOOKUP(C17,AST!Y$2:Y314,AST!N$2:N314)</f>
        <v>&lt;=0.2500</v>
      </c>
      <c r="Q17" s="17" t="str" cm="1">
        <f t="array" ref="Q17">_xlfn.XLOOKUP(C17,AST!Y$2:Y314,AST!O$2:O314)</f>
        <v>&lt;=2.0000</v>
      </c>
      <c r="R17" s="17" t="str" cm="1">
        <f t="array" ref="R17">_xlfn.XLOOKUP(C17,AST!Y$2:Y314,AST!Q$2:Q314)</f>
        <v>&lt;=1.0000</v>
      </c>
      <c r="S17" s="17" t="str" cm="1">
        <f t="array" ref="S17">_xlfn.XLOOKUP(C17,AST!Y$2:Y314,AST!R$2:R314)</f>
        <v>&lt;=0.5000</v>
      </c>
      <c r="T17" s="17" t="s">
        <v>39</v>
      </c>
      <c r="U17" s="17">
        <v>1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1</v>
      </c>
      <c r="AE17" s="17">
        <v>0</v>
      </c>
      <c r="AF17" s="17">
        <v>1</v>
      </c>
      <c r="AG17" s="17">
        <v>1</v>
      </c>
      <c r="AH17" s="17">
        <v>0</v>
      </c>
      <c r="AI17" s="17">
        <v>0</v>
      </c>
      <c r="AJ17" s="17">
        <v>0</v>
      </c>
      <c r="AK17" s="17">
        <v>0</v>
      </c>
      <c r="AL17" s="17">
        <v>1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1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M17" s="37">
        <v>8</v>
      </c>
      <c r="BN17">
        <v>1</v>
      </c>
    </row>
    <row r="18" spans="1:66" x14ac:dyDescent="0.2">
      <c r="A18" s="17">
        <v>46</v>
      </c>
      <c r="B18" s="17">
        <v>46</v>
      </c>
      <c r="C18" s="17" t="s">
        <v>110</v>
      </c>
      <c r="D18" s="10">
        <v>46</v>
      </c>
      <c r="E18" s="4" t="s">
        <v>3</v>
      </c>
      <c r="F18" s="17" t="s">
        <v>39</v>
      </c>
      <c r="G18" s="4">
        <v>2</v>
      </c>
      <c r="H18" s="4" t="str" cm="1">
        <f t="array" ref="H18">_xlfn.XLOOKUP(C18,Sheet2!T$2:T602,Sheet2!B$2:B602)</f>
        <v>CA</v>
      </c>
      <c r="I18" s="17" t="s">
        <v>9</v>
      </c>
      <c r="J18" s="17" cm="1">
        <f t="array" ref="J18">_xlfn.XLOOKUP(C18,AST!Y$2:Y315,AST!S$2:S315)</f>
        <v>256</v>
      </c>
      <c r="K18" s="17" cm="1">
        <f t="array" ref="K18">_xlfn.XLOOKUP(C18,AST!Y$2:Y315,AST!T$2:T315)</f>
        <v>2</v>
      </c>
      <c r="L18" s="17" t="str" cm="1">
        <f t="array" ref="L18">_xlfn.XLOOKUP(C18,AST!Y$2:Y315,AST!P$2:P315)</f>
        <v xml:space="preserve"> &lt;=0.1200</v>
      </c>
      <c r="M18" s="17" t="str" cm="1">
        <f t="array" ref="M18">_xlfn.XLOOKUP(C18,AST!Y$2:Y315,AST!K$2:K315)</f>
        <v>&lt;=0.1200</v>
      </c>
      <c r="N18" s="17" t="str" cm="1">
        <f t="array" ref="N18">_xlfn.XLOOKUP(C18,AST!Y$2:Y315,AST!L$2:L315)</f>
        <v>&lt;=0.5000</v>
      </c>
      <c r="O18" s="17" t="str" cm="1">
        <f t="array" ref="O18">_xlfn.XLOOKUP(C18,AST!Y$2:Y315,AST!M$2:M315)</f>
        <v xml:space="preserve"> &lt;=2.0000</v>
      </c>
      <c r="P18" s="17" t="str" cm="1">
        <f t="array" ref="P18">_xlfn.XLOOKUP(C18,AST!Y$2:Y315,AST!N$2:N315)</f>
        <v>&lt;=0.2500</v>
      </c>
      <c r="Q18" s="17" t="str" cm="1">
        <f t="array" ref="Q18">_xlfn.XLOOKUP(C18,AST!Y$2:Y315,AST!O$2:O315)</f>
        <v>&lt;=2.0000</v>
      </c>
      <c r="R18" s="17" t="str" cm="1">
        <f t="array" ref="R18">_xlfn.XLOOKUP(C18,AST!Y$2:Y315,AST!Q$2:Q315)</f>
        <v>&lt;=1.0000</v>
      </c>
      <c r="S18" s="17" t="str" cm="1">
        <f t="array" ref="S18">_xlfn.XLOOKUP(C18,AST!Y$2:Y315,AST!R$2:R315)</f>
        <v>&lt;=0.5000</v>
      </c>
      <c r="T18" s="17" t="s">
        <v>39</v>
      </c>
      <c r="U18" s="17">
        <v>1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1</v>
      </c>
      <c r="AE18" s="17">
        <v>0</v>
      </c>
      <c r="AF18" s="17">
        <v>1</v>
      </c>
      <c r="AG18" s="17">
        <v>1</v>
      </c>
      <c r="AH18" s="17">
        <v>0</v>
      </c>
      <c r="AI18" s="17">
        <v>0</v>
      </c>
      <c r="AJ18" s="17">
        <v>0</v>
      </c>
      <c r="AK18" s="17">
        <v>0</v>
      </c>
      <c r="AL18" s="17">
        <v>1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1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M18" s="37" t="s">
        <v>641</v>
      </c>
      <c r="BN18">
        <v>109</v>
      </c>
    </row>
    <row r="19" spans="1:66" x14ac:dyDescent="0.2">
      <c r="A19" s="17">
        <v>47</v>
      </c>
      <c r="B19" s="17">
        <v>47</v>
      </c>
      <c r="C19" s="17" t="s">
        <v>111</v>
      </c>
      <c r="D19" s="10">
        <v>47</v>
      </c>
      <c r="E19" s="4" t="s">
        <v>3</v>
      </c>
      <c r="F19" s="17" t="s">
        <v>39</v>
      </c>
      <c r="G19" s="4">
        <v>1</v>
      </c>
      <c r="H19" s="4" t="str" cm="1">
        <f t="array" ref="H19">_xlfn.XLOOKUP(C19,Sheet2!T$2:T603,Sheet2!B$2:B603)</f>
        <v>CA</v>
      </c>
      <c r="I19" s="17" t="s">
        <v>9</v>
      </c>
      <c r="J19" s="17" t="str" cm="1">
        <f t="array" ref="J19">_xlfn.XLOOKUP(C19,AST!Y$2:Y316,AST!S$2:S316)</f>
        <v>&gt;256.0000</v>
      </c>
      <c r="K19" s="17" cm="1">
        <f t="array" ref="K19">_xlfn.XLOOKUP(C19,AST!Y$2:Y316,AST!T$2:T316)</f>
        <v>2</v>
      </c>
      <c r="L19" s="17" cm="1">
        <f t="array" ref="L19">_xlfn.XLOOKUP(C19,AST!Y$2:Y316,AST!P$2:P316)</f>
        <v>0.5</v>
      </c>
      <c r="M19" s="17" t="str" cm="1">
        <f t="array" ref="M19">_xlfn.XLOOKUP(C19,AST!Y$2:Y316,AST!K$2:K316)</f>
        <v>&lt;=0.1200</v>
      </c>
      <c r="N19" s="17" t="str" cm="1">
        <f t="array" ref="N19">_xlfn.XLOOKUP(C19,AST!Y$2:Y316,AST!L$2:L316)</f>
        <v>&lt;=0.5000</v>
      </c>
      <c r="O19" s="17" t="str" cm="1">
        <f t="array" ref="O19">_xlfn.XLOOKUP(C19,AST!Y$2:Y316,AST!M$2:M316)</f>
        <v xml:space="preserve"> &lt;=2.0000</v>
      </c>
      <c r="P19" s="17" t="str" cm="1">
        <f t="array" ref="P19">_xlfn.XLOOKUP(C19,AST!Y$2:Y316,AST!N$2:N316)</f>
        <v>&lt;=0.2500</v>
      </c>
      <c r="Q19" s="17" t="str" cm="1">
        <f t="array" ref="Q19">_xlfn.XLOOKUP(C19,AST!Y$2:Y316,AST!O$2:O316)</f>
        <v>&lt;=2.0000</v>
      </c>
      <c r="R19" s="17" t="str" cm="1">
        <f t="array" ref="R19">_xlfn.XLOOKUP(C19,AST!Y$2:Y316,AST!Q$2:Q316)</f>
        <v>&lt;=1.0000</v>
      </c>
      <c r="S19" s="17" t="str" cm="1">
        <f t="array" ref="S19">_xlfn.XLOOKUP(C19,AST!Y$2:Y316,AST!R$2:R316)</f>
        <v>&lt;=0.5000</v>
      </c>
      <c r="T19" s="17" t="s">
        <v>39</v>
      </c>
      <c r="U19" s="17">
        <v>1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1</v>
      </c>
      <c r="AE19" s="17">
        <v>0</v>
      </c>
      <c r="AF19" s="17">
        <v>1</v>
      </c>
      <c r="AG19" s="17">
        <v>1</v>
      </c>
      <c r="AH19" s="17">
        <v>0</v>
      </c>
      <c r="AI19" s="17">
        <v>0</v>
      </c>
      <c r="AJ19" s="17">
        <v>0</v>
      </c>
      <c r="AK19" s="17">
        <v>0</v>
      </c>
      <c r="AL19" s="17">
        <v>1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1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M19" s="37" t="s">
        <v>85</v>
      </c>
      <c r="BN19">
        <v>12</v>
      </c>
    </row>
    <row r="20" spans="1:66" x14ac:dyDescent="0.2">
      <c r="A20" s="17">
        <v>48</v>
      </c>
      <c r="B20" s="17">
        <v>48</v>
      </c>
      <c r="C20" s="17" t="s">
        <v>112</v>
      </c>
      <c r="D20" s="10">
        <v>48</v>
      </c>
      <c r="E20" s="4" t="s">
        <v>4</v>
      </c>
      <c r="F20" s="17" t="s">
        <v>39</v>
      </c>
      <c r="G20" s="4">
        <v>2</v>
      </c>
      <c r="H20" s="4" t="str" cm="1">
        <f t="array" ref="H20">_xlfn.XLOOKUP(C20,Sheet2!T$2:T604,Sheet2!B$2:B604)</f>
        <v>CA</v>
      </c>
      <c r="I20" s="17" t="s">
        <v>9</v>
      </c>
      <c r="J20" s="17" t="str" cm="1">
        <f t="array" ref="J20">_xlfn.XLOOKUP(C20,AST!Y$2:Y317,AST!S$2:S317)</f>
        <v>&gt;256.0000</v>
      </c>
      <c r="K20" s="17" cm="1">
        <f t="array" ref="K20">_xlfn.XLOOKUP(C20,AST!Y$2:Y317,AST!T$2:T317)</f>
        <v>2</v>
      </c>
      <c r="L20" s="17" cm="1">
        <f t="array" ref="L20">_xlfn.XLOOKUP(C20,AST!Y$2:Y317,AST!P$2:P317)</f>
        <v>0.25</v>
      </c>
      <c r="M20" s="17" t="str" cm="1">
        <f t="array" ref="M20">_xlfn.XLOOKUP(C20,AST!Y$2:Y317,AST!K$2:K317)</f>
        <v>&lt;=0.1200</v>
      </c>
      <c r="N20" s="17" t="str" cm="1">
        <f t="array" ref="N20">_xlfn.XLOOKUP(C20,AST!Y$2:Y317,AST!L$2:L317)</f>
        <v>&lt;=0.5000</v>
      </c>
      <c r="O20" s="17" t="str" cm="1">
        <f t="array" ref="O20">_xlfn.XLOOKUP(C20,AST!Y$2:Y317,AST!M$2:M317)</f>
        <v xml:space="preserve"> &lt;=2.0000</v>
      </c>
      <c r="P20" s="17" t="str" cm="1">
        <f t="array" ref="P20">_xlfn.XLOOKUP(C20,AST!Y$2:Y317,AST!N$2:N317)</f>
        <v>&lt;=0.2500</v>
      </c>
      <c r="Q20" s="17" t="str" cm="1">
        <f t="array" ref="Q20">_xlfn.XLOOKUP(C20,AST!Y$2:Y317,AST!O$2:O317)</f>
        <v>&lt;=2.0000</v>
      </c>
      <c r="R20" s="17" t="str" cm="1">
        <f t="array" ref="R20">_xlfn.XLOOKUP(C20,AST!Y$2:Y317,AST!Q$2:Q317)</f>
        <v>&lt;=1.0000</v>
      </c>
      <c r="S20" s="17" t="str" cm="1">
        <f t="array" ref="S20">_xlfn.XLOOKUP(C20,AST!Y$2:Y317,AST!R$2:R317)</f>
        <v>&lt;=0.5000</v>
      </c>
      <c r="T20" s="17" t="s">
        <v>39</v>
      </c>
      <c r="U20" s="17">
        <v>1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1</v>
      </c>
      <c r="AE20" s="17">
        <v>0</v>
      </c>
      <c r="AF20" s="17">
        <v>1</v>
      </c>
      <c r="AG20" s="17">
        <v>1</v>
      </c>
      <c r="AH20" s="17">
        <v>0</v>
      </c>
      <c r="AI20" s="17">
        <v>0</v>
      </c>
      <c r="AJ20" s="17">
        <v>0</v>
      </c>
      <c r="AK20" s="17">
        <v>0</v>
      </c>
      <c r="AL20" s="17">
        <v>1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1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M20" s="37" t="s">
        <v>305</v>
      </c>
      <c r="BN20">
        <v>200</v>
      </c>
    </row>
    <row r="21" spans="1:66" hidden="1" x14ac:dyDescent="0.2">
      <c r="A21" s="52">
        <v>49</v>
      </c>
      <c r="B21" s="52">
        <v>49</v>
      </c>
      <c r="C21" s="52" t="s">
        <v>113</v>
      </c>
      <c r="D21" s="102">
        <v>49</v>
      </c>
      <c r="E21" s="103" t="s">
        <v>4</v>
      </c>
      <c r="F21" s="52" t="s">
        <v>25</v>
      </c>
      <c r="G21" s="103">
        <v>3</v>
      </c>
      <c r="H21" s="103" t="str" cm="1">
        <f t="array" ref="H21">_xlfn.XLOOKUP(C21,Sheet2!T$2:T605,Sheet2!B$2:B605)</f>
        <v>CA</v>
      </c>
      <c r="I21" s="52" t="s">
        <v>21</v>
      </c>
      <c r="J21" s="17" t="str" cm="1">
        <f t="array" ref="J21">_xlfn.XLOOKUP(C21,AST!Y$2:Y318,AST!S$2:S318)</f>
        <v>&gt;256.0000</v>
      </c>
      <c r="K21" s="17" cm="1">
        <f t="array" ref="K21">_xlfn.XLOOKUP(C21,AST!Y$2:Y318,AST!T$2:T318)</f>
        <v>2</v>
      </c>
      <c r="L21" s="17" t="str" cm="1">
        <f t="array" ref="L21">_xlfn.XLOOKUP(C21,AST!Y$2:Y318,AST!P$2:P318)</f>
        <v xml:space="preserve"> &lt;=0.1200</v>
      </c>
      <c r="M21" s="17" cm="1">
        <f t="array" ref="M21">_xlfn.XLOOKUP(C21,AST!Y$2:Y318,AST!K$2:K318)</f>
        <v>0.25</v>
      </c>
      <c r="N21" s="17" t="str" cm="1">
        <f t="array" ref="N21">_xlfn.XLOOKUP(C21,AST!Y$2:Y318,AST!L$2:L318)</f>
        <v>&lt;=0.5000</v>
      </c>
      <c r="O21" s="17" t="str" cm="1">
        <f t="array" ref="O21">_xlfn.XLOOKUP(C21,AST!Y$2:Y318,AST!M$2:M318)</f>
        <v xml:space="preserve"> &lt;=2.0000</v>
      </c>
      <c r="P21" s="17" t="str" cm="1">
        <f t="array" ref="P21">_xlfn.XLOOKUP(C21,AST!Y$2:Y318,AST!N$2:N318)</f>
        <v>&lt;=0.2500</v>
      </c>
      <c r="Q21" s="17" t="str" cm="1">
        <f t="array" ref="Q21">_xlfn.XLOOKUP(C21,AST!Y$2:Y318,AST!O$2:O318)</f>
        <v>&lt;=2.0000</v>
      </c>
      <c r="R21" s="17" t="str" cm="1">
        <f t="array" ref="R21">_xlfn.XLOOKUP(C21,AST!Y$2:Y318,AST!Q$2:Q318)</f>
        <v>&lt;=1.0000</v>
      </c>
      <c r="S21" s="17" t="str" cm="1">
        <f t="array" ref="S21">_xlfn.XLOOKUP(C21,AST!Y$2:Y318,AST!R$2:R318)</f>
        <v>&lt;=0.5000</v>
      </c>
      <c r="T21" s="17" t="s">
        <v>39</v>
      </c>
      <c r="U21" s="17">
        <v>1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1</v>
      </c>
      <c r="AE21" s="17">
        <v>0</v>
      </c>
      <c r="AF21" s="17">
        <v>1</v>
      </c>
      <c r="AG21" s="17">
        <v>1</v>
      </c>
      <c r="AH21" s="17">
        <v>0</v>
      </c>
      <c r="AI21" s="17">
        <v>0</v>
      </c>
      <c r="AJ21" s="17">
        <v>0</v>
      </c>
      <c r="AK21" s="17">
        <v>0</v>
      </c>
      <c r="AL21" s="17">
        <v>1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1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</row>
    <row r="22" spans="1:66" x14ac:dyDescent="0.2">
      <c r="A22" s="17">
        <v>50</v>
      </c>
      <c r="B22" s="17">
        <v>50</v>
      </c>
      <c r="C22" s="17" t="s">
        <v>114</v>
      </c>
      <c r="D22" s="10">
        <v>50</v>
      </c>
      <c r="E22" s="4" t="s">
        <v>3</v>
      </c>
      <c r="F22" s="17" t="s">
        <v>39</v>
      </c>
      <c r="G22" s="4">
        <v>3</v>
      </c>
      <c r="H22" s="4" t="str" cm="1">
        <f t="array" ref="H22">_xlfn.XLOOKUP(C22,Sheet2!T$2:T606,Sheet2!B$2:B606)</f>
        <v>CA</v>
      </c>
      <c r="I22" s="17" t="s">
        <v>9</v>
      </c>
      <c r="J22" s="17" t="str" cm="1">
        <f t="array" ref="J22">_xlfn.XLOOKUP(C22,AST!Y$2:Y319,AST!S$2:S319)</f>
        <v>&gt;256.0000</v>
      </c>
      <c r="K22" s="17" cm="1">
        <f t="array" ref="K22">_xlfn.XLOOKUP(C22,AST!Y$2:Y319,AST!T$2:T319)</f>
        <v>2</v>
      </c>
      <c r="L22" s="17" cm="1">
        <f t="array" ref="L22">_xlfn.XLOOKUP(C22,AST!Y$2:Y319,AST!P$2:P319)</f>
        <v>0.25</v>
      </c>
      <c r="M22" s="17" t="str" cm="1">
        <f t="array" ref="M22">_xlfn.XLOOKUP(C22,AST!Y$2:Y319,AST!K$2:K319)</f>
        <v>&lt;=0.1200</v>
      </c>
      <c r="N22" s="17" t="str" cm="1">
        <f t="array" ref="N22">_xlfn.XLOOKUP(C22,AST!Y$2:Y319,AST!L$2:L319)</f>
        <v>&lt;=0.5000</v>
      </c>
      <c r="O22" s="17" t="str" cm="1">
        <f t="array" ref="O22">_xlfn.XLOOKUP(C22,AST!Y$2:Y319,AST!M$2:M319)</f>
        <v xml:space="preserve"> &lt;=2.0000</v>
      </c>
      <c r="P22" s="17" t="str" cm="1">
        <f t="array" ref="P22">_xlfn.XLOOKUP(C22,AST!Y$2:Y319,AST!N$2:N319)</f>
        <v>&lt;=0.2500</v>
      </c>
      <c r="Q22" s="17" t="str" cm="1">
        <f t="array" ref="Q22">_xlfn.XLOOKUP(C22,AST!Y$2:Y319,AST!O$2:O319)</f>
        <v>&lt;=2.0000</v>
      </c>
      <c r="R22" s="17" t="str" cm="1">
        <f t="array" ref="R22">_xlfn.XLOOKUP(C22,AST!Y$2:Y319,AST!Q$2:Q319)</f>
        <v>&lt;=1.0000</v>
      </c>
      <c r="S22" s="17" t="str" cm="1">
        <f t="array" ref="S22">_xlfn.XLOOKUP(C22,AST!Y$2:Y319,AST!R$2:R319)</f>
        <v>&lt;=0.5000</v>
      </c>
      <c r="T22" s="17" t="s">
        <v>39</v>
      </c>
      <c r="U22" s="17">
        <v>1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1</v>
      </c>
      <c r="AE22" s="17">
        <v>0</v>
      </c>
      <c r="AF22" s="17">
        <v>1</v>
      </c>
      <c r="AG22" s="17">
        <v>1</v>
      </c>
      <c r="AH22" s="17">
        <v>0</v>
      </c>
      <c r="AI22" s="17">
        <v>0</v>
      </c>
      <c r="AJ22" s="17">
        <v>0</v>
      </c>
      <c r="AK22" s="17">
        <v>0</v>
      </c>
      <c r="AL22" s="17">
        <v>1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1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0</v>
      </c>
      <c r="BE22" s="17">
        <v>0</v>
      </c>
      <c r="BF22" s="17">
        <v>0</v>
      </c>
      <c r="BG22" s="17">
        <v>0</v>
      </c>
      <c r="BH22" s="17">
        <v>0</v>
      </c>
      <c r="BI22" s="17">
        <v>0</v>
      </c>
      <c r="BJ22" s="17">
        <v>0</v>
      </c>
    </row>
    <row r="23" spans="1:66" x14ac:dyDescent="0.2">
      <c r="A23" s="17">
        <v>51</v>
      </c>
      <c r="B23" s="17">
        <v>51</v>
      </c>
      <c r="C23" s="17" t="s">
        <v>115</v>
      </c>
      <c r="D23" s="10">
        <v>51</v>
      </c>
      <c r="E23" s="4" t="s">
        <v>4</v>
      </c>
      <c r="F23" s="17" t="s">
        <v>39</v>
      </c>
      <c r="G23" s="4">
        <v>2</v>
      </c>
      <c r="H23" s="4" t="str" cm="1">
        <f t="array" ref="H23">_xlfn.XLOOKUP(C23,Sheet2!T$2:T607,Sheet2!B$2:B607)</f>
        <v>CA</v>
      </c>
      <c r="I23" s="17" t="s">
        <v>9</v>
      </c>
      <c r="J23" s="17" t="str" cm="1">
        <f t="array" ref="J23">_xlfn.XLOOKUP(C23,AST!Y$2:Y320,AST!S$2:S320)</f>
        <v>&gt;256.0000</v>
      </c>
      <c r="K23" s="17" cm="1">
        <f t="array" ref="K23">_xlfn.XLOOKUP(C23,AST!Y$2:Y320,AST!T$2:T320)</f>
        <v>2</v>
      </c>
      <c r="L23" s="17" cm="1">
        <f t="array" ref="L23">_xlfn.XLOOKUP(C23,AST!Y$2:Y320,AST!P$2:P320)</f>
        <v>0.25</v>
      </c>
      <c r="M23" s="17" t="str" cm="1">
        <f t="array" ref="M23">_xlfn.XLOOKUP(C23,AST!Y$2:Y320,AST!K$2:K320)</f>
        <v>&lt;=0.1200</v>
      </c>
      <c r="N23" s="17" t="str" cm="1">
        <f t="array" ref="N23">_xlfn.XLOOKUP(C23,AST!Y$2:Y320,AST!L$2:L320)</f>
        <v>&lt;=0.5000</v>
      </c>
      <c r="O23" s="17" t="str" cm="1">
        <f t="array" ref="O23">_xlfn.XLOOKUP(C23,AST!Y$2:Y320,AST!M$2:M320)</f>
        <v xml:space="preserve"> &lt;=2.0000</v>
      </c>
      <c r="P23" s="17" t="str" cm="1">
        <f t="array" ref="P23">_xlfn.XLOOKUP(C23,AST!Y$2:Y320,AST!N$2:N320)</f>
        <v>&lt;=0.2500</v>
      </c>
      <c r="Q23" s="17" t="str" cm="1">
        <f t="array" ref="Q23">_xlfn.XLOOKUP(C23,AST!Y$2:Y320,AST!O$2:O320)</f>
        <v>&lt;=2.0000</v>
      </c>
      <c r="R23" s="17" t="str" cm="1">
        <f t="array" ref="R23">_xlfn.XLOOKUP(C23,AST!Y$2:Y320,AST!Q$2:Q320)</f>
        <v>&lt;=1.0000</v>
      </c>
      <c r="S23" s="17" t="str" cm="1">
        <f t="array" ref="S23">_xlfn.XLOOKUP(C23,AST!Y$2:Y320,AST!R$2:R320)</f>
        <v>&lt;=0.5000</v>
      </c>
      <c r="T23" s="17" t="s">
        <v>39</v>
      </c>
      <c r="U23" s="17">
        <v>1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1</v>
      </c>
      <c r="AE23" s="17">
        <v>0</v>
      </c>
      <c r="AF23" s="17">
        <v>1</v>
      </c>
      <c r="AG23" s="17">
        <v>1</v>
      </c>
      <c r="AH23" s="17">
        <v>0</v>
      </c>
      <c r="AI23" s="17">
        <v>0</v>
      </c>
      <c r="AJ23" s="17">
        <v>0</v>
      </c>
      <c r="AK23" s="17">
        <v>0</v>
      </c>
      <c r="AL23" s="17">
        <v>1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1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</row>
    <row r="24" spans="1:66" x14ac:dyDescent="0.2">
      <c r="A24" s="17">
        <v>52</v>
      </c>
      <c r="B24" s="17">
        <v>52</v>
      </c>
      <c r="C24" s="17" t="s">
        <v>116</v>
      </c>
      <c r="D24" s="10">
        <v>52</v>
      </c>
      <c r="E24" s="4" t="s">
        <v>3</v>
      </c>
      <c r="F24" s="17" t="s">
        <v>39</v>
      </c>
      <c r="G24" s="4">
        <v>3</v>
      </c>
      <c r="H24" s="4" t="str" cm="1">
        <f t="array" ref="H24">_xlfn.XLOOKUP(C24,Sheet2!T$2:T608,Sheet2!B$2:B608)</f>
        <v>CA</v>
      </c>
      <c r="I24" s="17" t="s">
        <v>9</v>
      </c>
      <c r="J24" s="17" t="str" cm="1">
        <f t="array" ref="J24">_xlfn.XLOOKUP(C24,AST!Y$2:Y321,AST!S$2:S321)</f>
        <v>&gt;256.0000</v>
      </c>
      <c r="K24" s="17" cm="1">
        <f t="array" ref="K24">_xlfn.XLOOKUP(C24,AST!Y$2:Y321,AST!T$2:T321)</f>
        <v>2</v>
      </c>
      <c r="L24" s="17" cm="1">
        <f t="array" ref="L24">_xlfn.XLOOKUP(C24,AST!Y$2:Y321,AST!P$2:P321)</f>
        <v>0.25</v>
      </c>
      <c r="M24" s="17" t="str" cm="1">
        <f t="array" ref="M24">_xlfn.XLOOKUP(C24,AST!Y$2:Y321,AST!K$2:K321)</f>
        <v>&lt;=0.1200</v>
      </c>
      <c r="N24" s="17" t="str" cm="1">
        <f t="array" ref="N24">_xlfn.XLOOKUP(C24,AST!Y$2:Y321,AST!L$2:L321)</f>
        <v>&lt;=0.5000</v>
      </c>
      <c r="O24" s="17" t="str" cm="1">
        <f t="array" ref="O24">_xlfn.XLOOKUP(C24,AST!Y$2:Y321,AST!M$2:M321)</f>
        <v xml:space="preserve"> &lt;=2.0000</v>
      </c>
      <c r="P24" s="17" t="str" cm="1">
        <f t="array" ref="P24">_xlfn.XLOOKUP(C24,AST!Y$2:Y321,AST!N$2:N321)</f>
        <v>&lt;=0.2500</v>
      </c>
      <c r="Q24" s="17" t="str" cm="1">
        <f t="array" ref="Q24">_xlfn.XLOOKUP(C24,AST!Y$2:Y321,AST!O$2:O321)</f>
        <v>&lt;=2.0000</v>
      </c>
      <c r="R24" s="17" t="str" cm="1">
        <f t="array" ref="R24">_xlfn.XLOOKUP(C24,AST!Y$2:Y321,AST!Q$2:Q321)</f>
        <v>&lt;=1.0000</v>
      </c>
      <c r="S24" s="17" t="str" cm="1">
        <f t="array" ref="S24">_xlfn.XLOOKUP(C24,AST!Y$2:Y321,AST!R$2:R321)</f>
        <v>&lt;=0.5000</v>
      </c>
      <c r="T24" s="17" t="s">
        <v>39</v>
      </c>
      <c r="U24" s="17">
        <v>1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1</v>
      </c>
      <c r="AE24" s="17">
        <v>0</v>
      </c>
      <c r="AF24" s="17">
        <v>1</v>
      </c>
      <c r="AG24" s="17">
        <v>1</v>
      </c>
      <c r="AH24" s="17">
        <v>0</v>
      </c>
      <c r="AI24" s="17">
        <v>0</v>
      </c>
      <c r="AJ24" s="17">
        <v>0</v>
      </c>
      <c r="AK24" s="17">
        <v>0</v>
      </c>
      <c r="AL24" s="17">
        <v>1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1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</row>
    <row r="25" spans="1:66" x14ac:dyDescent="0.2">
      <c r="A25" s="17">
        <v>55</v>
      </c>
      <c r="B25" s="17">
        <v>55</v>
      </c>
      <c r="C25" s="17" t="s">
        <v>119</v>
      </c>
      <c r="D25" s="10">
        <v>55</v>
      </c>
      <c r="E25" s="4" t="s">
        <v>4</v>
      </c>
      <c r="F25" s="17" t="s">
        <v>39</v>
      </c>
      <c r="G25" s="4">
        <v>3</v>
      </c>
      <c r="H25" s="4" t="str" cm="1">
        <f t="array" ref="H25">_xlfn.XLOOKUP(C25,Sheet2!T$2:T611,Sheet2!B$2:B611)</f>
        <v>CA</v>
      </c>
      <c r="I25" s="17" t="s">
        <v>9</v>
      </c>
      <c r="J25" s="17" t="str" cm="1">
        <f t="array" ref="J25">_xlfn.XLOOKUP(C25,AST!Y$2:Y322,AST!S$2:S322)</f>
        <v>&gt;256.0000</v>
      </c>
      <c r="K25" s="17" cm="1">
        <f t="array" ref="K25">_xlfn.XLOOKUP(C25,AST!Y$2:Y322,AST!T$2:T322)</f>
        <v>2</v>
      </c>
      <c r="L25" s="17" cm="1">
        <f t="array" ref="L25">_xlfn.XLOOKUP(C25,AST!Y$2:Y322,AST!P$2:P322)</f>
        <v>0.5</v>
      </c>
      <c r="M25" s="17" cm="1">
        <f t="array" ref="M25">_xlfn.XLOOKUP(C25,AST!Y$2:Y322,AST!K$2:K322)</f>
        <v>0.25</v>
      </c>
      <c r="N25" s="17" t="str" cm="1">
        <f t="array" ref="N25">_xlfn.XLOOKUP(C25,AST!Y$2:Y322,AST!L$2:L322)</f>
        <v>&lt;=0.5000</v>
      </c>
      <c r="O25" s="17" t="str" cm="1">
        <f t="array" ref="O25">_xlfn.XLOOKUP(C25,AST!Y$2:Y322,AST!M$2:M322)</f>
        <v xml:space="preserve"> &lt;=2.0000</v>
      </c>
      <c r="P25" s="17" t="str" cm="1">
        <f t="array" ref="P25">_xlfn.XLOOKUP(C25,AST!Y$2:Y322,AST!N$2:N322)</f>
        <v>&lt;=0.2500</v>
      </c>
      <c r="Q25" s="17" t="str" cm="1">
        <f t="array" ref="Q25">_xlfn.XLOOKUP(C25,AST!Y$2:Y322,AST!O$2:O322)</f>
        <v>&lt;=2.0000</v>
      </c>
      <c r="R25" s="17" t="str" cm="1">
        <f t="array" ref="R25">_xlfn.XLOOKUP(C25,AST!Y$2:Y322,AST!Q$2:Q322)</f>
        <v>&lt;=1.0000</v>
      </c>
      <c r="S25" s="17" t="str" cm="1">
        <f t="array" ref="S25">_xlfn.XLOOKUP(C25,AST!Y$2:Y322,AST!R$2:R322)</f>
        <v>&lt;=0.5000</v>
      </c>
      <c r="T25" s="17" t="s">
        <v>39</v>
      </c>
      <c r="U25" s="17">
        <v>1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1</v>
      </c>
      <c r="AE25" s="17">
        <v>0</v>
      </c>
      <c r="AF25" s="17">
        <v>1</v>
      </c>
      <c r="AG25" s="17">
        <v>1</v>
      </c>
      <c r="AH25" s="17">
        <v>0</v>
      </c>
      <c r="AI25" s="17">
        <v>0</v>
      </c>
      <c r="AJ25" s="17">
        <v>0</v>
      </c>
      <c r="AK25" s="17">
        <v>0</v>
      </c>
      <c r="AL25" s="17">
        <v>1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1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</row>
    <row r="26" spans="1:66" hidden="1" x14ac:dyDescent="0.2">
      <c r="A26" s="17">
        <v>56</v>
      </c>
      <c r="B26" s="17">
        <v>56</v>
      </c>
      <c r="C26" s="17" t="s">
        <v>120</v>
      </c>
      <c r="D26" s="10">
        <v>56</v>
      </c>
      <c r="E26" s="4" t="s">
        <v>4</v>
      </c>
      <c r="F26" s="17" t="s">
        <v>25</v>
      </c>
      <c r="G26" s="4">
        <v>1</v>
      </c>
      <c r="H26" s="4" t="str" cm="1">
        <f t="array" ref="H26">_xlfn.XLOOKUP(C26,Sheet2!T$2:T612,Sheet2!B$2:B612)</f>
        <v>CA</v>
      </c>
      <c r="I26" s="17" t="s">
        <v>9</v>
      </c>
      <c r="J26" s="17" t="str" cm="1">
        <f t="array" ref="J26">_xlfn.XLOOKUP(C26,AST!Y$2:Y323,AST!S$2:S323)</f>
        <v>&gt;256.0000</v>
      </c>
      <c r="K26" s="17" cm="1">
        <f t="array" ref="K26">_xlfn.XLOOKUP(C26,AST!Y$2:Y323,AST!T$2:T323)</f>
        <v>2</v>
      </c>
      <c r="L26" s="17" cm="1">
        <f t="array" ref="L26">_xlfn.XLOOKUP(C26,AST!Y$2:Y323,AST!P$2:P323)</f>
        <v>0.5</v>
      </c>
      <c r="M26" s="17" cm="1">
        <f t="array" ref="M26">_xlfn.XLOOKUP(C26,AST!Y$2:Y323,AST!K$2:K323)</f>
        <v>0.25</v>
      </c>
      <c r="N26" s="17" t="str" cm="1">
        <f t="array" ref="N26">_xlfn.XLOOKUP(C26,AST!Y$2:Y323,AST!L$2:L323)</f>
        <v>&lt;=0.5000</v>
      </c>
      <c r="O26" s="17" t="str" cm="1">
        <f t="array" ref="O26">_xlfn.XLOOKUP(C26,AST!Y$2:Y323,AST!M$2:M323)</f>
        <v xml:space="preserve"> &lt;=2.0000</v>
      </c>
      <c r="P26" s="17" t="str" cm="1">
        <f t="array" ref="P26">_xlfn.XLOOKUP(C26,AST!Y$2:Y323,AST!N$2:N323)</f>
        <v>&lt;=0.2500</v>
      </c>
      <c r="Q26" s="17" t="str" cm="1">
        <f t="array" ref="Q26">_xlfn.XLOOKUP(C26,AST!Y$2:Y323,AST!O$2:O323)</f>
        <v>&lt;=2.0000</v>
      </c>
      <c r="R26" s="17" t="str" cm="1">
        <f t="array" ref="R26">_xlfn.XLOOKUP(C26,AST!Y$2:Y323,AST!Q$2:Q323)</f>
        <v>&lt;=1.0000</v>
      </c>
      <c r="S26" s="17" t="str" cm="1">
        <f t="array" ref="S26">_xlfn.XLOOKUP(C26,AST!Y$2:Y323,AST!R$2:R323)</f>
        <v>&lt;=0.5000</v>
      </c>
      <c r="T26" s="17" t="s">
        <v>39</v>
      </c>
      <c r="U26" s="17">
        <v>1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1</v>
      </c>
      <c r="AE26" s="17">
        <v>0</v>
      </c>
      <c r="AF26" s="17">
        <v>1</v>
      </c>
      <c r="AG26" s="17">
        <v>1</v>
      </c>
      <c r="AH26" s="17">
        <v>0</v>
      </c>
      <c r="AI26" s="17">
        <v>0</v>
      </c>
      <c r="AJ26" s="17">
        <v>0</v>
      </c>
      <c r="AK26" s="17">
        <v>0</v>
      </c>
      <c r="AL26" s="17">
        <v>1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1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</row>
    <row r="27" spans="1:66" x14ac:dyDescent="0.2">
      <c r="A27" s="17">
        <v>57</v>
      </c>
      <c r="B27" s="17">
        <v>57</v>
      </c>
      <c r="C27" s="17" t="s">
        <v>121</v>
      </c>
      <c r="D27" s="10">
        <v>57</v>
      </c>
      <c r="E27" s="4" t="s">
        <v>4</v>
      </c>
      <c r="F27" s="17" t="s">
        <v>39</v>
      </c>
      <c r="G27" s="4">
        <v>1</v>
      </c>
      <c r="H27" s="4" t="str" cm="1">
        <f t="array" ref="H27">_xlfn.XLOOKUP(C27,Sheet2!T$2:T613,Sheet2!B$2:B613)</f>
        <v>CA</v>
      </c>
      <c r="I27" s="17" t="s">
        <v>9</v>
      </c>
      <c r="J27" s="17" cm="1">
        <f t="array" ref="J27">_xlfn.XLOOKUP(C27,AST!Y$2:Y324,AST!S$2:S324)</f>
        <v>256</v>
      </c>
      <c r="K27" s="17" cm="1">
        <f t="array" ref="K27">_xlfn.XLOOKUP(C27,AST!Y$2:Y324,AST!T$2:T324)</f>
        <v>2</v>
      </c>
      <c r="L27" s="17" t="str" cm="1">
        <f t="array" ref="L27">_xlfn.XLOOKUP(C27,AST!Y$2:Y324,AST!P$2:P324)</f>
        <v xml:space="preserve"> &lt;=0.1200</v>
      </c>
      <c r="M27" s="17" t="str" cm="1">
        <f t="array" ref="M27">_xlfn.XLOOKUP(C27,AST!Y$2:Y324,AST!K$2:K324)</f>
        <v>&lt;=0.1200</v>
      </c>
      <c r="N27" s="17" t="str" cm="1">
        <f t="array" ref="N27">_xlfn.XLOOKUP(C27,AST!Y$2:Y324,AST!L$2:L324)</f>
        <v>&lt;=0.5000</v>
      </c>
      <c r="O27" s="17" t="str" cm="1">
        <f t="array" ref="O27">_xlfn.XLOOKUP(C27,AST!Y$2:Y324,AST!M$2:M324)</f>
        <v xml:space="preserve"> &lt;=2.0000</v>
      </c>
      <c r="P27" s="17" t="str" cm="1">
        <f t="array" ref="P27">_xlfn.XLOOKUP(C27,AST!Y$2:Y324,AST!N$2:N324)</f>
        <v>&lt;=0.2500</v>
      </c>
      <c r="Q27" s="17" t="str" cm="1">
        <f t="array" ref="Q27">_xlfn.XLOOKUP(C27,AST!Y$2:Y324,AST!O$2:O324)</f>
        <v>&lt;=2.0000</v>
      </c>
      <c r="R27" s="17" t="str" cm="1">
        <f t="array" ref="R27">_xlfn.XLOOKUP(C27,AST!Y$2:Y324,AST!Q$2:Q324)</f>
        <v>&lt;=1.0000</v>
      </c>
      <c r="S27" s="17" t="str" cm="1">
        <f t="array" ref="S27">_xlfn.XLOOKUP(C27,AST!Y$2:Y324,AST!R$2:R324)</f>
        <v>&lt;=0.5000</v>
      </c>
      <c r="T27" s="17" t="s">
        <v>39</v>
      </c>
      <c r="U27" s="17">
        <v>1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1</v>
      </c>
      <c r="AE27" s="17">
        <v>0</v>
      </c>
      <c r="AF27" s="17">
        <v>1</v>
      </c>
      <c r="AG27" s="17">
        <v>1</v>
      </c>
      <c r="AH27" s="17">
        <v>0</v>
      </c>
      <c r="AI27" s="17">
        <v>0</v>
      </c>
      <c r="AJ27" s="17">
        <v>0</v>
      </c>
      <c r="AK27" s="17">
        <v>0</v>
      </c>
      <c r="AL27" s="17">
        <v>1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1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1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</row>
    <row r="28" spans="1:66" x14ac:dyDescent="0.2">
      <c r="A28" s="17">
        <v>58</v>
      </c>
      <c r="B28" s="17">
        <v>58</v>
      </c>
      <c r="C28" s="17" t="s">
        <v>122</v>
      </c>
      <c r="D28" s="10">
        <v>58</v>
      </c>
      <c r="E28" s="4" t="s">
        <v>3</v>
      </c>
      <c r="F28" s="17" t="s">
        <v>39</v>
      </c>
      <c r="G28" s="4">
        <v>3</v>
      </c>
      <c r="H28" s="4" t="str" cm="1">
        <f t="array" ref="H28">_xlfn.XLOOKUP(C28,Sheet2!T$2:T614,Sheet2!B$2:B614)</f>
        <v>CA</v>
      </c>
      <c r="I28" s="17" t="s">
        <v>9</v>
      </c>
      <c r="J28" s="17" t="str" cm="1">
        <f t="array" ref="J28">_xlfn.XLOOKUP(C28,AST!Y$2:Y325,AST!S$2:S325)</f>
        <v>&gt;256.0000</v>
      </c>
      <c r="K28" s="17" cm="1">
        <f t="array" ref="K28">_xlfn.XLOOKUP(C28,AST!Y$2:Y325,AST!T$2:T325)</f>
        <v>2</v>
      </c>
      <c r="L28" s="17" cm="1">
        <f t="array" ref="L28">_xlfn.XLOOKUP(C28,AST!Y$2:Y325,AST!P$2:P325)</f>
        <v>0.25</v>
      </c>
      <c r="M28" s="17" cm="1">
        <f t="array" ref="M28">_xlfn.XLOOKUP(C28,AST!Y$2:Y325,AST!K$2:K325)</f>
        <v>0.25</v>
      </c>
      <c r="N28" s="17" t="str" cm="1">
        <f t="array" ref="N28">_xlfn.XLOOKUP(C28,AST!Y$2:Y325,AST!L$2:L325)</f>
        <v>&lt;=0.5000</v>
      </c>
      <c r="O28" s="17" t="str" cm="1">
        <f t="array" ref="O28">_xlfn.XLOOKUP(C28,AST!Y$2:Y325,AST!M$2:M325)</f>
        <v xml:space="preserve"> &lt;=2.0000</v>
      </c>
      <c r="P28" s="17" t="str" cm="1">
        <f t="array" ref="P28">_xlfn.XLOOKUP(C28,AST!Y$2:Y325,AST!N$2:N325)</f>
        <v>&lt;=0.2500</v>
      </c>
      <c r="Q28" s="17" t="str" cm="1">
        <f t="array" ref="Q28">_xlfn.XLOOKUP(C28,AST!Y$2:Y325,AST!O$2:O325)</f>
        <v>&lt;=2.0000</v>
      </c>
      <c r="R28" s="17" t="str" cm="1">
        <f t="array" ref="R28">_xlfn.XLOOKUP(C28,AST!Y$2:Y325,AST!Q$2:Q325)</f>
        <v>&lt;=1.0000</v>
      </c>
      <c r="S28" s="17" t="str" cm="1">
        <f t="array" ref="S28">_xlfn.XLOOKUP(C28,AST!Y$2:Y325,AST!R$2:R325)</f>
        <v>&lt;=0.5000</v>
      </c>
      <c r="T28" s="17" t="s">
        <v>39</v>
      </c>
      <c r="U28" s="17">
        <v>1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1</v>
      </c>
      <c r="AE28" s="17">
        <v>0</v>
      </c>
      <c r="AF28" s="17">
        <v>1</v>
      </c>
      <c r="AG28" s="17">
        <v>1</v>
      </c>
      <c r="AH28" s="17">
        <v>0</v>
      </c>
      <c r="AI28" s="17">
        <v>0</v>
      </c>
      <c r="AJ28" s="17">
        <v>0</v>
      </c>
      <c r="AK28" s="17">
        <v>0</v>
      </c>
      <c r="AL28" s="17">
        <v>1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1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</row>
    <row r="29" spans="1:66" x14ac:dyDescent="0.2">
      <c r="A29" s="17">
        <v>59</v>
      </c>
      <c r="B29" s="17">
        <v>59</v>
      </c>
      <c r="C29" s="17" t="s">
        <v>123</v>
      </c>
      <c r="D29" s="10">
        <v>59</v>
      </c>
      <c r="E29" s="4" t="s">
        <v>3</v>
      </c>
      <c r="F29" s="17" t="s">
        <v>39</v>
      </c>
      <c r="G29" s="4">
        <v>1</v>
      </c>
      <c r="H29" s="4" t="str" cm="1">
        <f t="array" ref="H29">_xlfn.XLOOKUP(C29,Sheet2!T$2:T615,Sheet2!B$2:B615)</f>
        <v>CA</v>
      </c>
      <c r="I29" s="17" t="s">
        <v>9</v>
      </c>
      <c r="J29" s="17" t="str" cm="1">
        <f t="array" ref="J29">_xlfn.XLOOKUP(C29,AST!Y$2:Y326,AST!S$2:S326)</f>
        <v>&gt;256.0000</v>
      </c>
      <c r="K29" s="17" cm="1">
        <f t="array" ref="K29">_xlfn.XLOOKUP(C29,AST!Y$2:Y326,AST!T$2:T326)</f>
        <v>8</v>
      </c>
      <c r="L29" s="17" cm="1">
        <f t="array" ref="L29">_xlfn.XLOOKUP(C29,AST!Y$2:Y326,AST!P$2:P326)</f>
        <v>2</v>
      </c>
      <c r="M29" s="17" cm="1">
        <f t="array" ref="M29">_xlfn.XLOOKUP(C29,AST!Y$2:Y326,AST!K$2:K326)</f>
        <v>0.25</v>
      </c>
      <c r="N29" s="17" t="str" cm="1">
        <f t="array" ref="N29">_xlfn.XLOOKUP(C29,AST!Y$2:Y326,AST!L$2:L326)</f>
        <v>&lt;=0.5000</v>
      </c>
      <c r="O29" s="17" t="str" cm="1">
        <f t="array" ref="O29">_xlfn.XLOOKUP(C29,AST!Y$2:Y326,AST!M$2:M326)</f>
        <v xml:space="preserve"> &lt;=2.0000</v>
      </c>
      <c r="P29" s="17" t="str" cm="1">
        <f t="array" ref="P29">_xlfn.XLOOKUP(C29,AST!Y$2:Y326,AST!N$2:N326)</f>
        <v>&lt;=0.2500</v>
      </c>
      <c r="Q29" s="17" t="str" cm="1">
        <f t="array" ref="Q29">_xlfn.XLOOKUP(C29,AST!Y$2:Y326,AST!O$2:O326)</f>
        <v>&lt;=2.0000</v>
      </c>
      <c r="R29" s="17" t="str" cm="1">
        <f t="array" ref="R29">_xlfn.XLOOKUP(C29,AST!Y$2:Y326,AST!Q$2:Q326)</f>
        <v>&lt;=1.0000</v>
      </c>
      <c r="S29" s="17" t="str" cm="1">
        <f t="array" ref="S29">_xlfn.XLOOKUP(C29,AST!Y$2:Y326,AST!R$2:R326)</f>
        <v>&lt;=0.5000</v>
      </c>
      <c r="T29" s="17" t="s">
        <v>39</v>
      </c>
      <c r="U29" s="17">
        <v>1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68">
        <v>0</v>
      </c>
      <c r="AB29" s="68">
        <v>0</v>
      </c>
      <c r="AC29" s="17">
        <v>0</v>
      </c>
      <c r="AD29" s="17">
        <v>1</v>
      </c>
      <c r="AE29" s="17">
        <v>0</v>
      </c>
      <c r="AF29" s="17">
        <v>1</v>
      </c>
      <c r="AG29" s="17">
        <v>1</v>
      </c>
      <c r="AH29" s="17">
        <v>0</v>
      </c>
      <c r="AI29" s="17">
        <v>0</v>
      </c>
      <c r="AJ29" s="17">
        <v>0</v>
      </c>
      <c r="AK29" s="17">
        <v>0</v>
      </c>
      <c r="AL29" s="17">
        <v>1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1</v>
      </c>
      <c r="AT29" s="17">
        <v>0</v>
      </c>
      <c r="AU29" s="17">
        <v>0</v>
      </c>
      <c r="AV29" s="17">
        <v>0</v>
      </c>
      <c r="AW29" s="17">
        <v>0</v>
      </c>
      <c r="AX29" s="68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</row>
    <row r="30" spans="1:66" x14ac:dyDescent="0.2">
      <c r="A30" s="17">
        <v>60</v>
      </c>
      <c r="B30" s="17">
        <v>60</v>
      </c>
      <c r="C30" s="17" t="s">
        <v>124</v>
      </c>
      <c r="D30" s="10">
        <v>60</v>
      </c>
      <c r="E30" s="4" t="s">
        <v>4</v>
      </c>
      <c r="F30" s="17" t="s">
        <v>39</v>
      </c>
      <c r="G30" s="4">
        <v>1</v>
      </c>
      <c r="H30" s="4" t="str" cm="1">
        <f t="array" ref="H30">_xlfn.XLOOKUP(C30,Sheet2!T$2:T616,Sheet2!B$2:B616)</f>
        <v>CA</v>
      </c>
      <c r="I30" s="17" t="s">
        <v>9</v>
      </c>
      <c r="J30" s="17" cm="1">
        <f t="array" ref="J30">_xlfn.XLOOKUP(C30,AST!Y$2:Y327,AST!S$2:S327)</f>
        <v>128</v>
      </c>
      <c r="K30" s="17" cm="1">
        <f t="array" ref="K30">_xlfn.XLOOKUP(C30,AST!Y$2:Y327,AST!T$2:T327)</f>
        <v>2</v>
      </c>
      <c r="L30" s="17" t="str" cm="1">
        <f t="array" ref="L30">_xlfn.XLOOKUP(C30,AST!Y$2:Y327,AST!P$2:P327)</f>
        <v xml:space="preserve"> &lt;=0.1200</v>
      </c>
      <c r="M30" s="17" t="str" cm="1">
        <f t="array" ref="M30">_xlfn.XLOOKUP(C30,AST!Y$2:Y327,AST!K$2:K327)</f>
        <v>&lt;=0.1200</v>
      </c>
      <c r="N30" s="17" t="str" cm="1">
        <f t="array" ref="N30">_xlfn.XLOOKUP(C30,AST!Y$2:Y327,AST!L$2:L327)</f>
        <v>&lt;=0.5000</v>
      </c>
      <c r="O30" s="17" t="str" cm="1">
        <f t="array" ref="O30">_xlfn.XLOOKUP(C30,AST!Y$2:Y327,AST!M$2:M327)</f>
        <v xml:space="preserve"> &lt;=2.0000</v>
      </c>
      <c r="P30" s="17" t="str" cm="1">
        <f t="array" ref="P30">_xlfn.XLOOKUP(C30,AST!Y$2:Y327,AST!N$2:N327)</f>
        <v>&lt;=0.2500</v>
      </c>
      <c r="Q30" s="17" t="str" cm="1">
        <f t="array" ref="Q30">_xlfn.XLOOKUP(C30,AST!Y$2:Y327,AST!O$2:O327)</f>
        <v>&lt;=2.0000</v>
      </c>
      <c r="R30" s="17" t="str" cm="1">
        <f t="array" ref="R30">_xlfn.XLOOKUP(C30,AST!Y$2:Y327,AST!Q$2:Q327)</f>
        <v>&lt;=1.0000</v>
      </c>
      <c r="S30" s="17" t="str" cm="1">
        <f t="array" ref="S30">_xlfn.XLOOKUP(C30,AST!Y$2:Y327,AST!R$2:R327)</f>
        <v>&lt;=0.5000</v>
      </c>
      <c r="T30" s="17" t="s">
        <v>39</v>
      </c>
      <c r="U30" s="17">
        <v>1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1</v>
      </c>
      <c r="AG30" s="17">
        <v>1</v>
      </c>
      <c r="AH30" s="17">
        <v>0</v>
      </c>
      <c r="AI30" s="17">
        <v>0</v>
      </c>
      <c r="AJ30" s="17">
        <v>0</v>
      </c>
      <c r="AK30" s="17">
        <v>0</v>
      </c>
      <c r="AL30" s="17">
        <v>1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1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</row>
    <row r="31" spans="1:66" x14ac:dyDescent="0.2">
      <c r="A31" s="17">
        <v>61</v>
      </c>
      <c r="B31" s="17">
        <v>61</v>
      </c>
      <c r="C31" s="17" t="s">
        <v>125</v>
      </c>
      <c r="D31" s="10">
        <v>61</v>
      </c>
      <c r="E31" s="4" t="s">
        <v>3</v>
      </c>
      <c r="F31" s="17" t="s">
        <v>39</v>
      </c>
      <c r="G31" s="4">
        <v>3</v>
      </c>
      <c r="H31" s="4" t="str" cm="1">
        <f t="array" ref="H31">_xlfn.XLOOKUP(C31,Sheet2!T$2:T617,Sheet2!B$2:B617)</f>
        <v>CA</v>
      </c>
      <c r="I31" s="17" t="s">
        <v>9</v>
      </c>
      <c r="J31" s="17" t="str" cm="1">
        <f t="array" ref="J31">_xlfn.XLOOKUP(C31,AST!Y$2:Y328,AST!S$2:S328)</f>
        <v>&gt;256.0000</v>
      </c>
      <c r="K31" s="17" cm="1">
        <f t="array" ref="K31">_xlfn.XLOOKUP(C31,AST!Y$2:Y328,AST!T$2:T328)</f>
        <v>4</v>
      </c>
      <c r="L31" s="17" cm="1">
        <f t="array" ref="L31">_xlfn.XLOOKUP(C31,AST!Y$2:Y328,AST!P$2:P328)</f>
        <v>1</v>
      </c>
      <c r="M31" s="17" cm="1">
        <f t="array" ref="M31">_xlfn.XLOOKUP(C31,AST!Y$2:Y328,AST!K$2:K328)</f>
        <v>0.5</v>
      </c>
      <c r="N31" s="17" t="str" cm="1">
        <f t="array" ref="N31">_xlfn.XLOOKUP(C31,AST!Y$2:Y328,AST!L$2:L328)</f>
        <v>&lt;=0.5000</v>
      </c>
      <c r="O31" s="17" t="str" cm="1">
        <f t="array" ref="O31">_xlfn.XLOOKUP(C31,AST!Y$2:Y328,AST!M$2:M328)</f>
        <v xml:space="preserve"> &lt;=2.0000</v>
      </c>
      <c r="P31" s="17" t="str" cm="1">
        <f t="array" ref="P31">_xlfn.XLOOKUP(C31,AST!Y$2:Y328,AST!N$2:N328)</f>
        <v>&lt;=0.2500</v>
      </c>
      <c r="Q31" s="17" t="str" cm="1">
        <f t="array" ref="Q31">_xlfn.XLOOKUP(C31,AST!Y$2:Y328,AST!O$2:O328)</f>
        <v>&lt;=2.0000</v>
      </c>
      <c r="R31" s="17" t="str" cm="1">
        <f t="array" ref="R31">_xlfn.XLOOKUP(C31,AST!Y$2:Y328,AST!Q$2:Q328)</f>
        <v>&lt;=1.0000</v>
      </c>
      <c r="S31" s="17" t="str" cm="1">
        <f t="array" ref="S31">_xlfn.XLOOKUP(C31,AST!Y$2:Y328,AST!R$2:R328)</f>
        <v>&lt;=0.5000</v>
      </c>
      <c r="T31" s="17" t="s">
        <v>39</v>
      </c>
      <c r="U31" s="17">
        <v>1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68">
        <v>0</v>
      </c>
      <c r="AB31" s="68">
        <v>0</v>
      </c>
      <c r="AC31" s="17">
        <v>0</v>
      </c>
      <c r="AD31" s="17">
        <v>1</v>
      </c>
      <c r="AE31" s="17">
        <v>0</v>
      </c>
      <c r="AF31" s="17">
        <v>1</v>
      </c>
      <c r="AG31" s="17">
        <v>1</v>
      </c>
      <c r="AH31" s="17">
        <v>0</v>
      </c>
      <c r="AI31" s="17">
        <v>0</v>
      </c>
      <c r="AJ31" s="17">
        <v>0</v>
      </c>
      <c r="AK31" s="17">
        <v>0</v>
      </c>
      <c r="AL31" s="17">
        <v>1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1</v>
      </c>
      <c r="AT31" s="17">
        <v>0</v>
      </c>
      <c r="AU31" s="17">
        <v>0</v>
      </c>
      <c r="AV31" s="17">
        <v>0</v>
      </c>
      <c r="AW31" s="17">
        <v>0</v>
      </c>
      <c r="AX31" s="68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</row>
    <row r="32" spans="1:66" x14ac:dyDescent="0.2">
      <c r="A32" s="17">
        <v>62</v>
      </c>
      <c r="B32" s="17">
        <v>62</v>
      </c>
      <c r="C32" s="17" t="s">
        <v>126</v>
      </c>
      <c r="D32" s="10">
        <v>62</v>
      </c>
      <c r="E32" s="4" t="s">
        <v>3</v>
      </c>
      <c r="F32" s="17" t="s">
        <v>39</v>
      </c>
      <c r="G32" s="4">
        <v>3</v>
      </c>
      <c r="H32" s="4" t="str" cm="1">
        <f t="array" ref="H32">_xlfn.XLOOKUP(C32,Sheet2!T$2:T618,Sheet2!B$2:B618)</f>
        <v>CA</v>
      </c>
      <c r="I32" s="17" t="s">
        <v>9</v>
      </c>
      <c r="J32" s="17" cm="1">
        <f t="array" ref="J32">_xlfn.XLOOKUP(C32,AST!Y$2:Y329,AST!S$2:S329)</f>
        <v>64</v>
      </c>
      <c r="K32" s="17" cm="1">
        <f t="array" ref="K32">_xlfn.XLOOKUP(C32,AST!Y$2:Y329,AST!T$2:T329)</f>
        <v>2</v>
      </c>
      <c r="L32" s="17" cm="1">
        <f t="array" ref="L32">_xlfn.XLOOKUP(C32,AST!Y$2:Y329,AST!P$2:P329)</f>
        <v>0.25</v>
      </c>
      <c r="M32" s="17" t="str" cm="1">
        <f t="array" ref="M32">_xlfn.XLOOKUP(C32,AST!Y$2:Y329,AST!K$2:K329)</f>
        <v>&lt;=0.1200</v>
      </c>
      <c r="N32" s="17" t="str" cm="1">
        <f t="array" ref="N32">_xlfn.XLOOKUP(C32,AST!Y$2:Y329,AST!L$2:L329)</f>
        <v>&lt;=0.5000</v>
      </c>
      <c r="O32" s="17" t="str" cm="1">
        <f t="array" ref="O32">_xlfn.XLOOKUP(C32,AST!Y$2:Y329,AST!M$2:M329)</f>
        <v xml:space="preserve"> &lt;=2.0000</v>
      </c>
      <c r="P32" s="17" t="str" cm="1">
        <f t="array" ref="P32">_xlfn.XLOOKUP(C32,AST!Y$2:Y329,AST!N$2:N329)</f>
        <v>&lt;=0.2500</v>
      </c>
      <c r="Q32" s="17" t="str" cm="1">
        <f t="array" ref="Q32">_xlfn.XLOOKUP(C32,AST!Y$2:Y329,AST!O$2:O329)</f>
        <v>&lt;=2.0000</v>
      </c>
      <c r="R32" s="17" t="str" cm="1">
        <f t="array" ref="R32">_xlfn.XLOOKUP(C32,AST!Y$2:Y329,AST!Q$2:Q329)</f>
        <v>&lt;=1.0000</v>
      </c>
      <c r="S32" s="17" t="str" cm="1">
        <f t="array" ref="S32">_xlfn.XLOOKUP(C32,AST!Y$2:Y329,AST!R$2:R329)</f>
        <v>&lt;=0.5000</v>
      </c>
      <c r="T32" s="17" t="s">
        <v>39</v>
      </c>
      <c r="U32" s="17">
        <v>1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1</v>
      </c>
      <c r="AE32" s="17">
        <v>0</v>
      </c>
      <c r="AF32" s="17">
        <v>1</v>
      </c>
      <c r="AG32" s="17">
        <v>1</v>
      </c>
      <c r="AH32" s="17">
        <v>0</v>
      </c>
      <c r="AI32" s="17">
        <v>0</v>
      </c>
      <c r="AJ32" s="17">
        <v>0</v>
      </c>
      <c r="AK32" s="17">
        <v>0</v>
      </c>
      <c r="AL32" s="17">
        <v>1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1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</row>
    <row r="33" spans="1:62" x14ac:dyDescent="0.2">
      <c r="A33" s="17">
        <v>63</v>
      </c>
      <c r="B33" s="17">
        <v>63</v>
      </c>
      <c r="C33" s="17" t="s">
        <v>127</v>
      </c>
      <c r="D33" s="10">
        <v>63</v>
      </c>
      <c r="E33" s="4" t="s">
        <v>3</v>
      </c>
      <c r="F33" s="17" t="s">
        <v>39</v>
      </c>
      <c r="G33" s="4">
        <v>2</v>
      </c>
      <c r="H33" s="4" t="str" cm="1">
        <f t="array" ref="H33">_xlfn.XLOOKUP(C33,Sheet2!T$2:T619,Sheet2!B$2:B619)</f>
        <v>CA</v>
      </c>
      <c r="I33" s="17" t="s">
        <v>9</v>
      </c>
      <c r="J33" s="17" t="str" cm="1">
        <f t="array" ref="J33">_xlfn.XLOOKUP(C33,AST!Y$2:Y330,AST!S$2:S330)</f>
        <v>&gt;256.0000</v>
      </c>
      <c r="K33" s="17" cm="1">
        <f t="array" ref="K33">_xlfn.XLOOKUP(C33,AST!Y$2:Y330,AST!T$2:T330)</f>
        <v>2</v>
      </c>
      <c r="L33" s="17" cm="1">
        <f t="array" ref="L33">_xlfn.XLOOKUP(C33,AST!Y$2:Y330,AST!P$2:P330)</f>
        <v>0.25</v>
      </c>
      <c r="M33" s="17" t="str" cm="1">
        <f t="array" ref="M33">_xlfn.XLOOKUP(C33,AST!Y$2:Y330,AST!K$2:K330)</f>
        <v>&lt;=0.1200</v>
      </c>
      <c r="N33" s="17" t="str" cm="1">
        <f t="array" ref="N33">_xlfn.XLOOKUP(C33,AST!Y$2:Y330,AST!L$2:L330)</f>
        <v>&lt;=0.5000</v>
      </c>
      <c r="O33" s="17" t="str" cm="1">
        <f t="array" ref="O33">_xlfn.XLOOKUP(C33,AST!Y$2:Y330,AST!M$2:M330)</f>
        <v xml:space="preserve"> &lt;=2.0000</v>
      </c>
      <c r="P33" s="17" t="str" cm="1">
        <f t="array" ref="P33">_xlfn.XLOOKUP(C33,AST!Y$2:Y330,AST!N$2:N330)</f>
        <v>&lt;=0.2500</v>
      </c>
      <c r="Q33" s="17" t="str" cm="1">
        <f t="array" ref="Q33">_xlfn.XLOOKUP(C33,AST!Y$2:Y330,AST!O$2:O330)</f>
        <v>&lt;=2.0000</v>
      </c>
      <c r="R33" s="17" t="str" cm="1">
        <f t="array" ref="R33">_xlfn.XLOOKUP(C33,AST!Y$2:Y330,AST!Q$2:Q330)</f>
        <v>&lt;=1.0000</v>
      </c>
      <c r="S33" s="17" t="str" cm="1">
        <f t="array" ref="S33">_xlfn.XLOOKUP(C33,AST!Y$2:Y330,AST!R$2:R330)</f>
        <v>&lt;=0.5000</v>
      </c>
      <c r="T33" s="17" t="s">
        <v>39</v>
      </c>
      <c r="U33" s="17">
        <v>1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1</v>
      </c>
      <c r="AE33" s="17">
        <v>0</v>
      </c>
      <c r="AF33" s="17">
        <v>1</v>
      </c>
      <c r="AG33" s="17">
        <v>1</v>
      </c>
      <c r="AH33" s="17">
        <v>0</v>
      </c>
      <c r="AI33" s="17">
        <v>0</v>
      </c>
      <c r="AJ33" s="17">
        <v>0</v>
      </c>
      <c r="AK33" s="17">
        <v>0</v>
      </c>
      <c r="AL33" s="17">
        <v>1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1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</row>
    <row r="34" spans="1:62" x14ac:dyDescent="0.2">
      <c r="A34" s="17">
        <v>64</v>
      </c>
      <c r="B34" s="17">
        <v>64</v>
      </c>
      <c r="C34" s="17" t="s">
        <v>128</v>
      </c>
      <c r="D34" s="10">
        <v>64</v>
      </c>
      <c r="E34" s="4" t="s">
        <v>3</v>
      </c>
      <c r="F34" s="17" t="s">
        <v>39</v>
      </c>
      <c r="G34" s="4">
        <v>1</v>
      </c>
      <c r="H34" s="4" t="str" cm="1">
        <f t="array" ref="H34">_xlfn.XLOOKUP(C34,Sheet2!T$2:T620,Sheet2!B$2:B620)</f>
        <v>CA</v>
      </c>
      <c r="I34" s="17" t="s">
        <v>9</v>
      </c>
      <c r="J34" s="17" t="str" cm="1">
        <f t="array" ref="J34">_xlfn.XLOOKUP(C34,AST!Y$2:Y331,AST!S$2:S331)</f>
        <v>&gt;256.0000</v>
      </c>
      <c r="K34" s="17" cm="1">
        <f t="array" ref="K34">_xlfn.XLOOKUP(C34,AST!Y$2:Y331,AST!T$2:T331)</f>
        <v>2</v>
      </c>
      <c r="L34" s="17" cm="1">
        <f t="array" ref="L34">_xlfn.XLOOKUP(C34,AST!Y$2:Y331,AST!P$2:P331)</f>
        <v>1</v>
      </c>
      <c r="M34" s="17" cm="1">
        <f t="array" ref="M34">_xlfn.XLOOKUP(C34,AST!Y$2:Y331,AST!K$2:K331)</f>
        <v>0.5</v>
      </c>
      <c r="N34" s="17" t="str" cm="1">
        <f t="array" ref="N34">_xlfn.XLOOKUP(C34,AST!Y$2:Y331,AST!L$2:L331)</f>
        <v>&lt;=0.5000</v>
      </c>
      <c r="O34" s="17" t="str" cm="1">
        <f t="array" ref="O34">_xlfn.XLOOKUP(C34,AST!Y$2:Y331,AST!M$2:M331)</f>
        <v xml:space="preserve"> &lt;=2.0000</v>
      </c>
      <c r="P34" s="17" t="str" cm="1">
        <f t="array" ref="P34">_xlfn.XLOOKUP(C34,AST!Y$2:Y331,AST!N$2:N331)</f>
        <v>&lt;=0.2500</v>
      </c>
      <c r="Q34" s="17" t="str" cm="1">
        <f t="array" ref="Q34">_xlfn.XLOOKUP(C34,AST!Y$2:Y331,AST!O$2:O331)</f>
        <v>&lt;=2.0000</v>
      </c>
      <c r="R34" s="17" t="str" cm="1">
        <f t="array" ref="R34">_xlfn.XLOOKUP(C34,AST!Y$2:Y331,AST!Q$2:Q331)</f>
        <v>&lt;=1.0000</v>
      </c>
      <c r="S34" s="17" t="str" cm="1">
        <f t="array" ref="S34">_xlfn.XLOOKUP(C34,AST!Y$2:Y331,AST!R$2:R331)</f>
        <v>&lt;=0.5000</v>
      </c>
      <c r="T34" s="17" t="s">
        <v>39</v>
      </c>
      <c r="U34" s="17">
        <v>1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68">
        <v>0</v>
      </c>
      <c r="AB34" s="68">
        <v>0</v>
      </c>
      <c r="AC34" s="17">
        <v>0</v>
      </c>
      <c r="AD34" s="17">
        <v>1</v>
      </c>
      <c r="AE34" s="17">
        <v>0</v>
      </c>
      <c r="AF34" s="17">
        <v>1</v>
      </c>
      <c r="AG34" s="17">
        <v>1</v>
      </c>
      <c r="AH34" s="17">
        <v>0</v>
      </c>
      <c r="AI34" s="17">
        <v>0</v>
      </c>
      <c r="AJ34" s="17">
        <v>0</v>
      </c>
      <c r="AK34" s="17">
        <v>0</v>
      </c>
      <c r="AL34" s="17">
        <v>1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1</v>
      </c>
      <c r="AT34" s="17">
        <v>0</v>
      </c>
      <c r="AU34" s="17">
        <v>0</v>
      </c>
      <c r="AV34" s="17">
        <v>0</v>
      </c>
      <c r="AW34" s="17">
        <v>0</v>
      </c>
      <c r="AX34" s="68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</row>
    <row r="35" spans="1:62" x14ac:dyDescent="0.2">
      <c r="A35" s="17">
        <v>65</v>
      </c>
      <c r="B35" s="17">
        <v>65</v>
      </c>
      <c r="C35" s="17" t="s">
        <v>129</v>
      </c>
      <c r="D35" s="10">
        <v>65</v>
      </c>
      <c r="E35" s="4" t="s">
        <v>3</v>
      </c>
      <c r="F35" s="17" t="s">
        <v>39</v>
      </c>
      <c r="G35" s="4">
        <v>1</v>
      </c>
      <c r="H35" s="4" t="str" cm="1">
        <f t="array" ref="H35">_xlfn.XLOOKUP(C35,Sheet2!T$2:T621,Sheet2!B$2:B621)</f>
        <v>CA</v>
      </c>
      <c r="I35" s="17" t="s">
        <v>9</v>
      </c>
      <c r="J35" s="17" cm="1">
        <f t="array" ref="J35">_xlfn.XLOOKUP(C35,AST!Y$2:Y332,AST!S$2:S332)</f>
        <v>256</v>
      </c>
      <c r="K35" s="17" t="str" cm="1">
        <f t="array" ref="K35">_xlfn.XLOOKUP(C35,AST!Y$2:Y332,AST!T$2:T332)</f>
        <v xml:space="preserve"> &lt;=1.0000</v>
      </c>
      <c r="L35" s="17" t="str" cm="1">
        <f t="array" ref="L35">_xlfn.XLOOKUP(C35,AST!Y$2:Y332,AST!P$2:P332)</f>
        <v xml:space="preserve"> &lt;=0.1200</v>
      </c>
      <c r="M35" s="17" t="str" cm="1">
        <f t="array" ref="M35">_xlfn.XLOOKUP(C35,AST!Y$2:Y332,AST!K$2:K332)</f>
        <v>&lt;=0.1200</v>
      </c>
      <c r="N35" s="17" t="str" cm="1">
        <f t="array" ref="N35">_xlfn.XLOOKUP(C35,AST!Y$2:Y332,AST!L$2:L332)</f>
        <v>&lt;=0.5000</v>
      </c>
      <c r="O35" s="17" t="str" cm="1">
        <f t="array" ref="O35">_xlfn.XLOOKUP(C35,AST!Y$2:Y332,AST!M$2:M332)</f>
        <v xml:space="preserve"> &lt;=2.0000</v>
      </c>
      <c r="P35" s="17" t="str" cm="1">
        <f t="array" ref="P35">_xlfn.XLOOKUP(C35,AST!Y$2:Y332,AST!N$2:N332)</f>
        <v>&lt;=0.2500</v>
      </c>
      <c r="Q35" s="17" t="str" cm="1">
        <f t="array" ref="Q35">_xlfn.XLOOKUP(C35,AST!Y$2:Y332,AST!O$2:O332)</f>
        <v>&lt;=2.0000</v>
      </c>
      <c r="R35" s="17" t="str" cm="1">
        <f t="array" ref="R35">_xlfn.XLOOKUP(C35,AST!Y$2:Y332,AST!Q$2:Q332)</f>
        <v>&lt;=1.0000</v>
      </c>
      <c r="S35" s="17" t="str" cm="1">
        <f t="array" ref="S35">_xlfn.XLOOKUP(C35,AST!Y$2:Y332,AST!R$2:R332)</f>
        <v>&lt;=0.5000</v>
      </c>
      <c r="T35" s="17" t="s">
        <v>39</v>
      </c>
      <c r="U35" s="17">
        <v>1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1</v>
      </c>
      <c r="AE35" s="17">
        <v>0</v>
      </c>
      <c r="AF35" s="17">
        <v>1</v>
      </c>
      <c r="AG35" s="17">
        <v>1</v>
      </c>
      <c r="AH35" s="17">
        <v>0</v>
      </c>
      <c r="AI35" s="17">
        <v>0</v>
      </c>
      <c r="AJ35" s="17">
        <v>0</v>
      </c>
      <c r="AK35" s="17">
        <v>0</v>
      </c>
      <c r="AL35" s="17">
        <v>1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1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</row>
    <row r="36" spans="1:62" x14ac:dyDescent="0.2">
      <c r="A36" s="17">
        <v>66</v>
      </c>
      <c r="B36" s="17">
        <v>66</v>
      </c>
      <c r="C36" s="17" t="s">
        <v>130</v>
      </c>
      <c r="D36" s="10">
        <v>66</v>
      </c>
      <c r="E36" s="4" t="s">
        <v>4</v>
      </c>
      <c r="F36" s="17" t="s">
        <v>39</v>
      </c>
      <c r="G36" s="4">
        <v>1</v>
      </c>
      <c r="H36" s="4" t="str" cm="1">
        <f t="array" ref="H36">_xlfn.XLOOKUP(C36,Sheet2!T$2:T622,Sheet2!B$2:B622)</f>
        <v>CA</v>
      </c>
      <c r="I36" s="17" t="s">
        <v>9</v>
      </c>
      <c r="J36" s="17" t="str" cm="1">
        <f t="array" ref="J36">_xlfn.XLOOKUP(C36,AST!Y$2:Y333,AST!S$2:S333)</f>
        <v>&gt;256.0000</v>
      </c>
      <c r="K36" s="17" cm="1">
        <f t="array" ref="K36">_xlfn.XLOOKUP(C36,AST!Y$2:Y333,AST!T$2:T333)</f>
        <v>2</v>
      </c>
      <c r="L36" s="17" cm="1">
        <f t="array" ref="L36">_xlfn.XLOOKUP(C36,AST!Y$2:Y333,AST!P$2:P333)</f>
        <v>2</v>
      </c>
      <c r="M36" s="17" cm="1">
        <f t="array" ref="M36">_xlfn.XLOOKUP(C36,AST!Y$2:Y333,AST!K$2:K333)</f>
        <v>0.5</v>
      </c>
      <c r="N36" s="17" cm="1">
        <f t="array" ref="N36">_xlfn.XLOOKUP(C36,AST!Y$2:Y333,AST!L$2:L333)</f>
        <v>1</v>
      </c>
      <c r="O36" s="17" t="str" cm="1">
        <f t="array" ref="O36">_xlfn.XLOOKUP(C36,AST!Y$2:Y333,AST!M$2:M333)</f>
        <v xml:space="preserve"> &lt;=2.0000</v>
      </c>
      <c r="P36" s="17" t="str" cm="1">
        <f t="array" ref="P36">_xlfn.XLOOKUP(C36,AST!Y$2:Y333,AST!N$2:N333)</f>
        <v>&lt;=0.2500</v>
      </c>
      <c r="Q36" s="17" t="str" cm="1">
        <f t="array" ref="Q36">_xlfn.XLOOKUP(C36,AST!Y$2:Y333,AST!O$2:O333)</f>
        <v>&lt;=2.0000</v>
      </c>
      <c r="R36" s="17" t="str" cm="1">
        <f t="array" ref="R36">_xlfn.XLOOKUP(C36,AST!Y$2:Y333,AST!Q$2:Q333)</f>
        <v>&lt;=1.0000</v>
      </c>
      <c r="S36" s="17" t="str" cm="1">
        <f t="array" ref="S36">_xlfn.XLOOKUP(C36,AST!Y$2:Y333,AST!R$2:R333)</f>
        <v>&lt;=0.5000</v>
      </c>
      <c r="T36" s="17" t="s">
        <v>39</v>
      </c>
      <c r="U36" s="17">
        <v>1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68">
        <v>0</v>
      </c>
      <c r="AB36" s="68">
        <v>0</v>
      </c>
      <c r="AC36" s="17">
        <v>0</v>
      </c>
      <c r="AD36" s="17">
        <v>1</v>
      </c>
      <c r="AE36" s="17">
        <v>0</v>
      </c>
      <c r="AF36" s="17">
        <v>1</v>
      </c>
      <c r="AG36" s="17">
        <v>1</v>
      </c>
      <c r="AH36" s="17">
        <v>0</v>
      </c>
      <c r="AI36" s="17">
        <v>0</v>
      </c>
      <c r="AJ36" s="17">
        <v>0</v>
      </c>
      <c r="AK36" s="17">
        <v>0</v>
      </c>
      <c r="AL36" s="17">
        <v>1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1</v>
      </c>
      <c r="AT36" s="17">
        <v>0</v>
      </c>
      <c r="AU36" s="17">
        <v>0</v>
      </c>
      <c r="AV36" s="17">
        <v>0</v>
      </c>
      <c r="AW36" s="17">
        <v>0</v>
      </c>
      <c r="AX36" s="68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</row>
    <row r="37" spans="1:62" x14ac:dyDescent="0.2">
      <c r="A37" s="17">
        <v>68</v>
      </c>
      <c r="B37" s="17">
        <v>68</v>
      </c>
      <c r="C37" s="17" t="s">
        <v>131</v>
      </c>
      <c r="D37" s="10">
        <v>68</v>
      </c>
      <c r="E37" s="4" t="s">
        <v>4</v>
      </c>
      <c r="F37" s="17" t="s">
        <v>39</v>
      </c>
      <c r="G37" s="4">
        <v>2</v>
      </c>
      <c r="H37" s="4" t="str" cm="1">
        <f t="array" ref="H37">_xlfn.XLOOKUP(C37,Sheet2!T$2:T623,Sheet2!B$2:B623)</f>
        <v>CA</v>
      </c>
      <c r="I37" s="17" t="s">
        <v>9</v>
      </c>
      <c r="J37" s="17" t="str" cm="1">
        <f t="array" ref="J37">_xlfn.XLOOKUP(C37,AST!Y$2:Y334,AST!S$2:S334)</f>
        <v>&gt;256.0000</v>
      </c>
      <c r="K37" s="17" cm="1">
        <f t="array" ref="K37">_xlfn.XLOOKUP(C37,AST!Y$2:Y334,AST!T$2:T334)</f>
        <v>2</v>
      </c>
      <c r="L37" s="17" cm="1">
        <f t="array" ref="L37">_xlfn.XLOOKUP(C37,AST!Y$2:Y334,AST!P$2:P334)</f>
        <v>0.25</v>
      </c>
      <c r="M37" s="17" cm="1">
        <f t="array" ref="M37">_xlfn.XLOOKUP(C37,AST!Y$2:Y334,AST!K$2:K334)</f>
        <v>0.25</v>
      </c>
      <c r="N37" s="17" t="str" cm="1">
        <f t="array" ref="N37">_xlfn.XLOOKUP(C37,AST!Y$2:Y334,AST!L$2:L334)</f>
        <v>&lt;=0.5000</v>
      </c>
      <c r="O37" s="17" t="str" cm="1">
        <f t="array" ref="O37">_xlfn.XLOOKUP(C37,AST!Y$2:Y334,AST!M$2:M334)</f>
        <v xml:space="preserve"> &lt;=2.0000</v>
      </c>
      <c r="P37" s="17" t="str" cm="1">
        <f t="array" ref="P37">_xlfn.XLOOKUP(C37,AST!Y$2:Y334,AST!N$2:N334)</f>
        <v>&lt;=0.2500</v>
      </c>
      <c r="Q37" s="17" t="str" cm="1">
        <f t="array" ref="Q37">_xlfn.XLOOKUP(C37,AST!Y$2:Y334,AST!O$2:O334)</f>
        <v>&lt;=2.0000</v>
      </c>
      <c r="R37" s="17" t="str" cm="1">
        <f t="array" ref="R37">_xlfn.XLOOKUP(C37,AST!Y$2:Y334,AST!Q$2:Q334)</f>
        <v>&lt;=1.0000</v>
      </c>
      <c r="S37" s="17" t="str" cm="1">
        <f t="array" ref="S37">_xlfn.XLOOKUP(C37,AST!Y$2:Y334,AST!R$2:R334)</f>
        <v>&lt;=0.5000</v>
      </c>
      <c r="T37" s="17" t="s">
        <v>39</v>
      </c>
      <c r="U37" s="17">
        <v>1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1</v>
      </c>
      <c r="AE37" s="17">
        <v>0</v>
      </c>
      <c r="AF37" s="17">
        <v>1</v>
      </c>
      <c r="AG37" s="17">
        <v>1</v>
      </c>
      <c r="AH37" s="17">
        <v>0</v>
      </c>
      <c r="AI37" s="17">
        <v>0</v>
      </c>
      <c r="AJ37" s="17">
        <v>0</v>
      </c>
      <c r="AK37" s="17">
        <v>0</v>
      </c>
      <c r="AL37" s="17">
        <v>1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1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</row>
    <row r="38" spans="1:62" hidden="1" x14ac:dyDescent="0.2">
      <c r="A38" s="17">
        <v>69</v>
      </c>
      <c r="B38" s="17">
        <v>69</v>
      </c>
      <c r="C38" s="17" t="s">
        <v>132</v>
      </c>
      <c r="D38" s="10">
        <v>69</v>
      </c>
      <c r="E38" s="4" t="s">
        <v>4</v>
      </c>
      <c r="F38" s="17" t="s">
        <v>36</v>
      </c>
      <c r="G38" s="4">
        <v>3</v>
      </c>
      <c r="H38" s="4" t="str" cm="1">
        <f t="array" ref="H38">_xlfn.XLOOKUP(C38,Sheet2!T$2:T624,Sheet2!B$2:B624)</f>
        <v>CA</v>
      </c>
      <c r="I38" s="17" t="s">
        <v>9</v>
      </c>
      <c r="J38" s="17" t="str" cm="1">
        <f t="array" ref="J38">_xlfn.XLOOKUP(C38,AST!Y$2:Y335,AST!S$2:S335)</f>
        <v xml:space="preserve"> &lt;=32.0000</v>
      </c>
      <c r="K38" s="17" t="str" cm="1">
        <f t="array" ref="K38">_xlfn.XLOOKUP(C38,AST!Y$2:Y335,AST!T$2:T335)</f>
        <v xml:space="preserve"> &lt;=1.0000</v>
      </c>
      <c r="L38" s="17" cm="1">
        <f t="array" ref="L38">_xlfn.XLOOKUP(C38,AST!Y$2:Y335,AST!P$2:P335)</f>
        <v>0.25</v>
      </c>
      <c r="M38" s="17" cm="1">
        <f t="array" ref="M38">_xlfn.XLOOKUP(C38,AST!Y$2:Y335,AST!K$2:K335)</f>
        <v>0.25</v>
      </c>
      <c r="N38" s="17" t="str" cm="1">
        <f t="array" ref="N38">_xlfn.XLOOKUP(C38,AST!Y$2:Y335,AST!L$2:L335)</f>
        <v>&lt;=0.5000</v>
      </c>
      <c r="O38" s="17" t="str" cm="1">
        <f t="array" ref="O38">_xlfn.XLOOKUP(C38,AST!Y$2:Y335,AST!M$2:M335)</f>
        <v xml:space="preserve"> &lt;=2.0000</v>
      </c>
      <c r="P38" s="17" t="str" cm="1">
        <f t="array" ref="P38">_xlfn.XLOOKUP(C38,AST!Y$2:Y335,AST!N$2:N335)</f>
        <v>&lt;=0.2500</v>
      </c>
      <c r="Q38" s="17" t="str" cm="1">
        <f t="array" ref="Q38">_xlfn.XLOOKUP(C38,AST!Y$2:Y335,AST!O$2:O335)</f>
        <v>&lt;=2.0000</v>
      </c>
      <c r="R38" s="17" t="str" cm="1">
        <f t="array" ref="R38">_xlfn.XLOOKUP(C38,AST!Y$2:Y335,AST!Q$2:Q335)</f>
        <v>&lt;=1.0000</v>
      </c>
      <c r="S38" s="17" t="str" cm="1">
        <f t="array" ref="S38">_xlfn.XLOOKUP(C38,AST!Y$2:Y335,AST!R$2:R335)</f>
        <v>&lt;=0.5000</v>
      </c>
      <c r="T38" s="17" t="s">
        <v>36</v>
      </c>
      <c r="U38" s="17">
        <v>1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1</v>
      </c>
      <c r="AE38" s="17">
        <v>0</v>
      </c>
      <c r="AF38" s="17">
        <v>1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1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</row>
    <row r="39" spans="1:62" x14ac:dyDescent="0.2">
      <c r="A39" s="17">
        <v>70</v>
      </c>
      <c r="B39" s="17">
        <v>70</v>
      </c>
      <c r="C39" s="17" t="s">
        <v>133</v>
      </c>
      <c r="D39" s="10">
        <v>70</v>
      </c>
      <c r="E39" s="4" t="s">
        <v>4</v>
      </c>
      <c r="F39" s="17" t="s">
        <v>39</v>
      </c>
      <c r="G39" s="4">
        <v>3</v>
      </c>
      <c r="H39" s="4" t="str" cm="1">
        <f t="array" ref="H39">_xlfn.XLOOKUP(C39,Sheet2!T$2:T625,Sheet2!B$2:B625)</f>
        <v>CA</v>
      </c>
      <c r="I39" s="17" t="s">
        <v>9</v>
      </c>
      <c r="J39" s="17" t="str" cm="1">
        <f t="array" ref="J39">_xlfn.XLOOKUP(C39,AST!Y$2:Y336,AST!S$2:S336)</f>
        <v>&gt;256.0000</v>
      </c>
      <c r="K39" s="17" cm="1">
        <f t="array" ref="K39">_xlfn.XLOOKUP(C39,AST!Y$2:Y336,AST!T$2:T336)</f>
        <v>4</v>
      </c>
      <c r="L39" s="17" cm="1">
        <f t="array" ref="L39">_xlfn.XLOOKUP(C39,AST!Y$2:Y336,AST!P$2:P336)</f>
        <v>1</v>
      </c>
      <c r="M39" s="17" cm="1">
        <f t="array" ref="M39">_xlfn.XLOOKUP(C39,AST!Y$2:Y336,AST!K$2:K336)</f>
        <v>0.25</v>
      </c>
      <c r="N39" s="17" t="str" cm="1">
        <f t="array" ref="N39">_xlfn.XLOOKUP(C39,AST!Y$2:Y336,AST!L$2:L336)</f>
        <v>&lt;=0.5000</v>
      </c>
      <c r="O39" s="17" t="str" cm="1">
        <f t="array" ref="O39">_xlfn.XLOOKUP(C39,AST!Y$2:Y336,AST!M$2:M336)</f>
        <v xml:space="preserve"> &lt;=2.0000</v>
      </c>
      <c r="P39" s="17" t="str" cm="1">
        <f t="array" ref="P39">_xlfn.XLOOKUP(C39,AST!Y$2:Y336,AST!N$2:N336)</f>
        <v>&lt;=0.2500</v>
      </c>
      <c r="Q39" s="17" t="str" cm="1">
        <f t="array" ref="Q39">_xlfn.XLOOKUP(C39,AST!Y$2:Y336,AST!O$2:O336)</f>
        <v>&lt;=2.0000</v>
      </c>
      <c r="R39" s="17" t="str" cm="1">
        <f t="array" ref="R39">_xlfn.XLOOKUP(C39,AST!Y$2:Y336,AST!Q$2:Q336)</f>
        <v>&lt;=1.0000</v>
      </c>
      <c r="S39" s="17" t="str" cm="1">
        <f t="array" ref="S39">_xlfn.XLOOKUP(C39,AST!Y$2:Y336,AST!R$2:R336)</f>
        <v>&lt;=0.5000</v>
      </c>
      <c r="T39" s="17" t="s">
        <v>39</v>
      </c>
      <c r="U39" s="17">
        <v>1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68">
        <v>0</v>
      </c>
      <c r="AB39" s="68">
        <v>0</v>
      </c>
      <c r="AC39" s="17">
        <v>0</v>
      </c>
      <c r="AD39" s="17">
        <v>1</v>
      </c>
      <c r="AE39" s="17">
        <v>0</v>
      </c>
      <c r="AF39" s="17">
        <v>1</v>
      </c>
      <c r="AG39" s="17">
        <v>1</v>
      </c>
      <c r="AH39" s="17">
        <v>0</v>
      </c>
      <c r="AI39" s="17">
        <v>0</v>
      </c>
      <c r="AJ39" s="17">
        <v>0</v>
      </c>
      <c r="AK39" s="17">
        <v>0</v>
      </c>
      <c r="AL39" s="17">
        <v>1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1</v>
      </c>
      <c r="AT39" s="17">
        <v>0</v>
      </c>
      <c r="AU39" s="17">
        <v>0</v>
      </c>
      <c r="AV39" s="17">
        <v>0</v>
      </c>
      <c r="AW39" s="17">
        <v>0</v>
      </c>
      <c r="AX39" s="68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</row>
    <row r="40" spans="1:62" hidden="1" x14ac:dyDescent="0.2">
      <c r="A40" s="17">
        <v>71</v>
      </c>
      <c r="B40" s="17">
        <v>71</v>
      </c>
      <c r="C40" s="17" t="s">
        <v>134</v>
      </c>
      <c r="D40" s="12">
        <v>71</v>
      </c>
      <c r="E40" s="14" t="s">
        <v>4</v>
      </c>
      <c r="F40" s="17" t="s">
        <v>79</v>
      </c>
      <c r="G40" s="14">
        <v>2</v>
      </c>
      <c r="H40" s="4" t="str" cm="1">
        <f t="array" ref="H40">_xlfn.XLOOKUP(C40,Sheet2!T$2:T626,Sheet2!B$2:B626)</f>
        <v>CA</v>
      </c>
      <c r="I40" s="17" t="s">
        <v>9</v>
      </c>
      <c r="J40" s="17" t="str" cm="1">
        <f t="array" ref="J40">_xlfn.XLOOKUP(C40,AST!Y$2:Y337,AST!S$2:S337)</f>
        <v xml:space="preserve"> &lt;=32.0000</v>
      </c>
      <c r="K40" s="17" t="str" cm="1">
        <f t="array" ref="K40">_xlfn.XLOOKUP(C40,AST!Y$2:Y337,AST!T$2:T337)</f>
        <v xml:space="preserve"> &lt;=1.0000</v>
      </c>
      <c r="L40" s="17" t="str" cm="1">
        <f t="array" ref="L40">_xlfn.XLOOKUP(C40,AST!Y$2:Y337,AST!P$2:P337)</f>
        <v xml:space="preserve"> &lt;=0.1200</v>
      </c>
      <c r="M40" s="17" t="str" cm="1">
        <f t="array" ref="M40">_xlfn.XLOOKUP(C40,AST!Y$2:Y337,AST!K$2:K337)</f>
        <v>&lt;=0.1200</v>
      </c>
      <c r="N40" s="17" t="str" cm="1">
        <f t="array" ref="N40">_xlfn.XLOOKUP(C40,AST!Y$2:Y337,AST!L$2:L337)</f>
        <v>&lt;=0.5000</v>
      </c>
      <c r="O40" s="17" t="str" cm="1">
        <f t="array" ref="O40">_xlfn.XLOOKUP(C40,AST!Y$2:Y337,AST!M$2:M337)</f>
        <v xml:space="preserve"> &lt;=2.0000</v>
      </c>
      <c r="P40" s="17" t="str" cm="1">
        <f t="array" ref="P40">_xlfn.XLOOKUP(C40,AST!Y$2:Y337,AST!N$2:N337)</f>
        <v>&lt;=0.2500</v>
      </c>
      <c r="Q40" s="17" t="str" cm="1">
        <f t="array" ref="Q40">_xlfn.XLOOKUP(C40,AST!Y$2:Y337,AST!O$2:O337)</f>
        <v>&lt;=2.0000</v>
      </c>
      <c r="R40" s="17" t="str" cm="1">
        <f t="array" ref="R40">_xlfn.XLOOKUP(C40,AST!Y$2:Y337,AST!Q$2:Q337)</f>
        <v>&lt;=1.0000</v>
      </c>
      <c r="S40" s="17" t="str" cm="1">
        <f t="array" ref="S40">_xlfn.XLOOKUP(C40,AST!Y$2:Y337,AST!R$2:R337)</f>
        <v>&lt;=0.5000</v>
      </c>
      <c r="T40" s="17" t="s">
        <v>79</v>
      </c>
      <c r="U40" s="17">
        <v>1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1</v>
      </c>
      <c r="AG40" s="17">
        <v>1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1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</row>
    <row r="41" spans="1:62" x14ac:dyDescent="0.2">
      <c r="A41" s="17">
        <v>72</v>
      </c>
      <c r="B41" s="17">
        <v>72</v>
      </c>
      <c r="C41" s="17" t="s">
        <v>135</v>
      </c>
      <c r="D41" s="10">
        <v>72</v>
      </c>
      <c r="E41" s="4" t="s">
        <v>3</v>
      </c>
      <c r="F41" s="17" t="s">
        <v>39</v>
      </c>
      <c r="G41" s="4">
        <v>2</v>
      </c>
      <c r="H41" s="4" t="str" cm="1">
        <f t="array" ref="H41">_xlfn.XLOOKUP(C41,Sheet2!T$2:T627,Sheet2!B$2:B627)</f>
        <v>CA</v>
      </c>
      <c r="I41" s="17" t="s">
        <v>9</v>
      </c>
      <c r="J41" s="17" cm="1">
        <f t="array" ref="J41">_xlfn.XLOOKUP(C41,AST!Y$2:Y338,AST!S$2:S338)</f>
        <v>256</v>
      </c>
      <c r="K41" s="17" cm="1">
        <f t="array" ref="K41">_xlfn.XLOOKUP(C41,AST!Y$2:Y338,AST!T$2:T338)</f>
        <v>2</v>
      </c>
      <c r="L41" s="17" cm="1">
        <f t="array" ref="L41">_xlfn.XLOOKUP(C41,AST!Y$2:Y338,AST!P$2:P338)</f>
        <v>0.5</v>
      </c>
      <c r="M41" s="17" cm="1">
        <f t="array" ref="M41">_xlfn.XLOOKUP(C41,AST!Y$2:Y338,AST!K$2:K338)</f>
        <v>0.25</v>
      </c>
      <c r="N41" s="17" t="str" cm="1">
        <f t="array" ref="N41">_xlfn.XLOOKUP(C41,AST!Y$2:Y338,AST!L$2:L338)</f>
        <v>&lt;=0.5000</v>
      </c>
      <c r="O41" s="17" t="str" cm="1">
        <f t="array" ref="O41">_xlfn.XLOOKUP(C41,AST!Y$2:Y338,AST!M$2:M338)</f>
        <v xml:space="preserve"> &lt;=2.0000</v>
      </c>
      <c r="P41" s="17" t="str" cm="1">
        <f t="array" ref="P41">_xlfn.XLOOKUP(C41,AST!Y$2:Y338,AST!N$2:N338)</f>
        <v>&lt;=0.2500</v>
      </c>
      <c r="Q41" s="17" t="str" cm="1">
        <f t="array" ref="Q41">_xlfn.XLOOKUP(C41,AST!Y$2:Y338,AST!O$2:O338)</f>
        <v>&lt;=2.0000</v>
      </c>
      <c r="R41" s="17" t="str" cm="1">
        <f t="array" ref="R41">_xlfn.XLOOKUP(C41,AST!Y$2:Y338,AST!Q$2:Q338)</f>
        <v>&lt;=1.0000</v>
      </c>
      <c r="S41" s="17" t="str" cm="1">
        <f t="array" ref="S41">_xlfn.XLOOKUP(C41,AST!Y$2:Y338,AST!R$2:R338)</f>
        <v>&lt;=0.5000</v>
      </c>
      <c r="T41" s="17" t="s">
        <v>39</v>
      </c>
      <c r="U41" s="17">
        <v>1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1</v>
      </c>
      <c r="AE41" s="17">
        <v>0</v>
      </c>
      <c r="AF41" s="17">
        <v>1</v>
      </c>
      <c r="AG41" s="17">
        <v>1</v>
      </c>
      <c r="AH41" s="17">
        <v>0</v>
      </c>
      <c r="AI41" s="17">
        <v>0</v>
      </c>
      <c r="AJ41" s="17">
        <v>0</v>
      </c>
      <c r="AK41" s="17">
        <v>0</v>
      </c>
      <c r="AL41" s="17">
        <v>1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1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</row>
    <row r="42" spans="1:62" x14ac:dyDescent="0.2">
      <c r="A42" s="17">
        <v>73</v>
      </c>
      <c r="B42" s="17">
        <v>73</v>
      </c>
      <c r="C42" s="17" t="s">
        <v>136</v>
      </c>
      <c r="D42" s="10">
        <v>73</v>
      </c>
      <c r="E42" s="4" t="s">
        <v>4</v>
      </c>
      <c r="F42" s="17" t="s">
        <v>39</v>
      </c>
      <c r="G42" s="4">
        <v>2</v>
      </c>
      <c r="H42" s="4" t="str" cm="1">
        <f t="array" ref="H42">_xlfn.XLOOKUP(C42,Sheet2!T$2:T628,Sheet2!B$2:B628)</f>
        <v>CA</v>
      </c>
      <c r="I42" s="17" t="s">
        <v>9</v>
      </c>
      <c r="J42" s="17" cm="1">
        <f t="array" ref="J42">_xlfn.XLOOKUP(C42,AST!Y$2:Y339,AST!S$2:S339)</f>
        <v>256</v>
      </c>
      <c r="K42" s="17" cm="1">
        <f t="array" ref="K42">_xlfn.XLOOKUP(C42,AST!Y$2:Y339,AST!T$2:T339)</f>
        <v>2</v>
      </c>
      <c r="L42" s="17" t="str" cm="1">
        <f t="array" ref="L42">_xlfn.XLOOKUP(C42,AST!Y$2:Y339,AST!P$2:P339)</f>
        <v xml:space="preserve"> &lt;=0.1200</v>
      </c>
      <c r="M42" s="17" t="str" cm="1">
        <f t="array" ref="M42">_xlfn.XLOOKUP(C42,AST!Y$2:Y339,AST!K$2:K339)</f>
        <v>&lt;=0.1200</v>
      </c>
      <c r="N42" s="17" t="str" cm="1">
        <f t="array" ref="N42">_xlfn.XLOOKUP(C42,AST!Y$2:Y339,AST!L$2:L339)</f>
        <v>&lt;=0.5000</v>
      </c>
      <c r="O42" s="17" t="str" cm="1">
        <f t="array" ref="O42">_xlfn.XLOOKUP(C42,AST!Y$2:Y339,AST!M$2:M339)</f>
        <v xml:space="preserve"> &lt;=2.0000</v>
      </c>
      <c r="P42" s="17" t="str" cm="1">
        <f t="array" ref="P42">_xlfn.XLOOKUP(C42,AST!Y$2:Y339,AST!N$2:N339)</f>
        <v>&lt;=0.2500</v>
      </c>
      <c r="Q42" s="17" t="str" cm="1">
        <f t="array" ref="Q42">_xlfn.XLOOKUP(C42,AST!Y$2:Y339,AST!O$2:O339)</f>
        <v>&lt;=2.0000</v>
      </c>
      <c r="R42" s="17" t="str" cm="1">
        <f t="array" ref="R42">_xlfn.XLOOKUP(C42,AST!Y$2:Y339,AST!Q$2:Q339)</f>
        <v>&lt;=1.0000</v>
      </c>
      <c r="S42" s="17" t="str" cm="1">
        <f t="array" ref="S42">_xlfn.XLOOKUP(C42,AST!Y$2:Y339,AST!R$2:R339)</f>
        <v>&lt;=0.5000</v>
      </c>
      <c r="T42" s="17" t="s">
        <v>39</v>
      </c>
      <c r="U42" s="17">
        <v>1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1</v>
      </c>
      <c r="AE42" s="17">
        <v>0</v>
      </c>
      <c r="AF42" s="17">
        <v>1</v>
      </c>
      <c r="AG42" s="17">
        <v>1</v>
      </c>
      <c r="AH42" s="17">
        <v>0</v>
      </c>
      <c r="AI42" s="17">
        <v>0</v>
      </c>
      <c r="AJ42" s="17">
        <v>0</v>
      </c>
      <c r="AK42" s="17">
        <v>0</v>
      </c>
      <c r="AL42" s="17">
        <v>1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1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</row>
    <row r="43" spans="1:62" x14ac:dyDescent="0.2">
      <c r="A43" s="17">
        <v>74</v>
      </c>
      <c r="B43" s="17">
        <v>74</v>
      </c>
      <c r="C43" s="17" t="s">
        <v>137</v>
      </c>
      <c r="D43" s="10">
        <v>74</v>
      </c>
      <c r="E43" s="4" t="s">
        <v>3</v>
      </c>
      <c r="F43" s="17" t="s">
        <v>39</v>
      </c>
      <c r="G43" s="4">
        <v>2</v>
      </c>
      <c r="H43" s="4" t="str" cm="1">
        <f t="array" ref="H43">_xlfn.XLOOKUP(C43,Sheet2!T$2:T629,Sheet2!B$2:B629)</f>
        <v>CA</v>
      </c>
      <c r="I43" s="17" t="s">
        <v>9</v>
      </c>
      <c r="J43" s="17" t="str" cm="1">
        <f t="array" ref="J43">_xlfn.XLOOKUP(C43,AST!Y$2:Y340,AST!S$2:S340)</f>
        <v xml:space="preserve"> &lt;=32.0000</v>
      </c>
      <c r="K43" s="17" t="str" cm="1">
        <f t="array" ref="K43">_xlfn.XLOOKUP(C43,AST!Y$2:Y340,AST!T$2:T340)</f>
        <v xml:space="preserve"> &lt;=1.0000</v>
      </c>
      <c r="L43" s="17" t="str" cm="1">
        <f t="array" ref="L43">_xlfn.XLOOKUP(C43,AST!Y$2:Y340,AST!P$2:P340)</f>
        <v xml:space="preserve"> &lt;=0.1200</v>
      </c>
      <c r="M43" s="17" t="str" cm="1">
        <f t="array" ref="M43">_xlfn.XLOOKUP(C43,AST!Y$2:Y340,AST!K$2:K340)</f>
        <v>&lt;=0.1200</v>
      </c>
      <c r="N43" s="17" t="str" cm="1">
        <f t="array" ref="N43">_xlfn.XLOOKUP(C43,AST!Y$2:Y340,AST!L$2:L340)</f>
        <v>&lt;=0.5000</v>
      </c>
      <c r="O43" s="17" t="str" cm="1">
        <f t="array" ref="O43">_xlfn.XLOOKUP(C43,AST!Y$2:Y340,AST!M$2:M340)</f>
        <v xml:space="preserve"> &lt;=2.0000</v>
      </c>
      <c r="P43" s="17" cm="1">
        <f t="array" ref="P43">_xlfn.XLOOKUP(C43,AST!Y$2:Y340,AST!N$2:N340)</f>
        <v>0.5</v>
      </c>
      <c r="Q43" s="17" t="str" cm="1">
        <f t="array" ref="Q43">_xlfn.XLOOKUP(C43,AST!Y$2:Y340,AST!O$2:O340)</f>
        <v>&lt;=2.0000</v>
      </c>
      <c r="R43" s="17" t="str" cm="1">
        <f t="array" ref="R43">_xlfn.XLOOKUP(C43,AST!Y$2:Y340,AST!Q$2:Q340)</f>
        <v>&lt;=1.0000</v>
      </c>
      <c r="S43" s="17" t="str" cm="1">
        <f t="array" ref="S43">_xlfn.XLOOKUP(C43,AST!Y$2:Y340,AST!R$2:R340)</f>
        <v>&gt;4.0000</v>
      </c>
      <c r="T43" s="17" t="s">
        <v>39</v>
      </c>
      <c r="U43" s="17">
        <v>1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1</v>
      </c>
      <c r="AG43" s="17">
        <v>1</v>
      </c>
      <c r="AH43" s="17">
        <v>0</v>
      </c>
      <c r="AI43" s="17">
        <v>0</v>
      </c>
      <c r="AJ43" s="17">
        <v>0</v>
      </c>
      <c r="AK43" s="17">
        <v>0</v>
      </c>
      <c r="AL43" s="17">
        <v>1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1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</row>
    <row r="44" spans="1:62" x14ac:dyDescent="0.2">
      <c r="A44" s="17">
        <v>75</v>
      </c>
      <c r="B44" s="17">
        <v>75</v>
      </c>
      <c r="C44" s="17" t="s">
        <v>138</v>
      </c>
      <c r="D44" s="10">
        <v>75</v>
      </c>
      <c r="E44" s="4" t="s">
        <v>3</v>
      </c>
      <c r="F44" s="17" t="s">
        <v>39</v>
      </c>
      <c r="G44" s="4">
        <v>3</v>
      </c>
      <c r="H44" s="4" t="str" cm="1">
        <f t="array" ref="H44">_xlfn.XLOOKUP(C44,Sheet2!T$2:T630,Sheet2!B$2:B630)</f>
        <v>CA</v>
      </c>
      <c r="I44" s="17" t="s">
        <v>9</v>
      </c>
      <c r="J44" s="17" cm="1">
        <f t="array" ref="J44">_xlfn.XLOOKUP(C44,AST!Y$2:Y341,AST!S$2:S341)</f>
        <v>256</v>
      </c>
      <c r="K44" s="17" cm="1">
        <f t="array" ref="K44">_xlfn.XLOOKUP(C44,AST!Y$2:Y341,AST!T$2:T341)</f>
        <v>2</v>
      </c>
      <c r="L44" s="17" cm="1">
        <f t="array" ref="L44">_xlfn.XLOOKUP(C44,AST!Y$2:Y341,AST!P$2:P341)</f>
        <v>0.5</v>
      </c>
      <c r="M44" s="17" cm="1">
        <f t="array" ref="M44">_xlfn.XLOOKUP(C44,AST!Y$2:Y341,AST!K$2:K341)</f>
        <v>0.25</v>
      </c>
      <c r="N44" s="17" t="str" cm="1">
        <f t="array" ref="N44">_xlfn.XLOOKUP(C44,AST!Y$2:Y341,AST!L$2:L341)</f>
        <v>&lt;=0.5000</v>
      </c>
      <c r="O44" s="17" t="str" cm="1">
        <f t="array" ref="O44">_xlfn.XLOOKUP(C44,AST!Y$2:Y341,AST!M$2:M341)</f>
        <v xml:space="preserve"> &lt;=2.0000</v>
      </c>
      <c r="P44" s="17" t="str" cm="1">
        <f t="array" ref="P44">_xlfn.XLOOKUP(C44,AST!Y$2:Y341,AST!N$2:N341)</f>
        <v>&lt;=0.2500</v>
      </c>
      <c r="Q44" s="17" t="str" cm="1">
        <f t="array" ref="Q44">_xlfn.XLOOKUP(C44,AST!Y$2:Y341,AST!O$2:O341)</f>
        <v>&lt;=2.0000</v>
      </c>
      <c r="R44" s="17" t="str" cm="1">
        <f t="array" ref="R44">_xlfn.XLOOKUP(C44,AST!Y$2:Y341,AST!Q$2:Q341)</f>
        <v>&lt;=1.0000</v>
      </c>
      <c r="S44" s="17" t="str" cm="1">
        <f t="array" ref="S44">_xlfn.XLOOKUP(C44,AST!Y$2:Y341,AST!R$2:R341)</f>
        <v>&lt;=0.5000</v>
      </c>
      <c r="T44" s="17" t="s">
        <v>39</v>
      </c>
      <c r="U44" s="17">
        <v>1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1</v>
      </c>
      <c r="AE44" s="17">
        <v>0</v>
      </c>
      <c r="AF44" s="17">
        <v>1</v>
      </c>
      <c r="AG44" s="17">
        <v>1</v>
      </c>
      <c r="AH44" s="17">
        <v>0</v>
      </c>
      <c r="AI44" s="17">
        <v>0</v>
      </c>
      <c r="AJ44" s="17">
        <v>0</v>
      </c>
      <c r="AK44" s="17">
        <v>0</v>
      </c>
      <c r="AL44" s="17">
        <v>1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1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</row>
    <row r="45" spans="1:62" x14ac:dyDescent="0.2">
      <c r="A45" s="17">
        <v>76</v>
      </c>
      <c r="B45" s="17">
        <v>76</v>
      </c>
      <c r="C45" s="17" t="s">
        <v>139</v>
      </c>
      <c r="D45" s="10">
        <v>76</v>
      </c>
      <c r="E45" s="4" t="s">
        <v>4</v>
      </c>
      <c r="F45" s="17" t="s">
        <v>39</v>
      </c>
      <c r="G45" s="4">
        <v>3</v>
      </c>
      <c r="H45" s="4" t="str" cm="1">
        <f t="array" ref="H45">_xlfn.XLOOKUP(C45,Sheet2!T$2:T631,Sheet2!B$2:B631)</f>
        <v>CA</v>
      </c>
      <c r="I45" s="17" t="s">
        <v>9</v>
      </c>
      <c r="J45" s="17" t="str" cm="1">
        <f t="array" ref="J45">_xlfn.XLOOKUP(C45,AST!Y$2:Y342,AST!S$2:S342)</f>
        <v>&gt;256.0000</v>
      </c>
      <c r="K45" s="17" cm="1">
        <f t="array" ref="K45">_xlfn.XLOOKUP(C45,AST!Y$2:Y342,AST!T$2:T342)</f>
        <v>2</v>
      </c>
      <c r="L45" s="17" cm="1">
        <f t="array" ref="L45">_xlfn.XLOOKUP(C45,AST!Y$2:Y342,AST!P$2:P342)</f>
        <v>1</v>
      </c>
      <c r="M45" s="17" cm="1">
        <f t="array" ref="M45">_xlfn.XLOOKUP(C45,AST!Y$2:Y342,AST!K$2:K342)</f>
        <v>0.25</v>
      </c>
      <c r="N45" s="17" t="str" cm="1">
        <f t="array" ref="N45">_xlfn.XLOOKUP(C45,AST!Y$2:Y342,AST!L$2:L342)</f>
        <v>&lt;=0.5000</v>
      </c>
      <c r="O45" s="17" t="str" cm="1">
        <f t="array" ref="O45">_xlfn.XLOOKUP(C45,AST!Y$2:Y342,AST!M$2:M342)</f>
        <v xml:space="preserve"> &lt;=2.0000</v>
      </c>
      <c r="P45" s="17" t="str" cm="1">
        <f t="array" ref="P45">_xlfn.XLOOKUP(C45,AST!Y$2:Y342,AST!N$2:N342)</f>
        <v>&lt;=0.2500</v>
      </c>
      <c r="Q45" s="17" t="str" cm="1">
        <f t="array" ref="Q45">_xlfn.XLOOKUP(C45,AST!Y$2:Y342,AST!O$2:O342)</f>
        <v>&lt;=2.0000</v>
      </c>
      <c r="R45" s="17" t="str" cm="1">
        <f t="array" ref="R45">_xlfn.XLOOKUP(C45,AST!Y$2:Y342,AST!Q$2:Q342)</f>
        <v>&lt;=1.0000</v>
      </c>
      <c r="S45" s="17" t="str" cm="1">
        <f t="array" ref="S45">_xlfn.XLOOKUP(C45,AST!Y$2:Y342,AST!R$2:R342)</f>
        <v>&lt;=0.5000</v>
      </c>
      <c r="T45" s="17" t="s">
        <v>39</v>
      </c>
      <c r="U45" s="17">
        <v>1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68">
        <v>0</v>
      </c>
      <c r="AB45" s="68">
        <v>0</v>
      </c>
      <c r="AC45" s="17">
        <v>0</v>
      </c>
      <c r="AD45" s="17">
        <v>1</v>
      </c>
      <c r="AE45" s="17">
        <v>0</v>
      </c>
      <c r="AF45" s="17">
        <v>1</v>
      </c>
      <c r="AG45" s="17">
        <v>1</v>
      </c>
      <c r="AH45" s="17">
        <v>0</v>
      </c>
      <c r="AI45" s="17">
        <v>0</v>
      </c>
      <c r="AJ45" s="17">
        <v>0</v>
      </c>
      <c r="AK45" s="17">
        <v>0</v>
      </c>
      <c r="AL45" s="17">
        <v>1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1</v>
      </c>
      <c r="AT45" s="17">
        <v>0</v>
      </c>
      <c r="AU45" s="17">
        <v>0</v>
      </c>
      <c r="AV45" s="17">
        <v>0</v>
      </c>
      <c r="AW45" s="17">
        <v>0</v>
      </c>
      <c r="AX45" s="68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</row>
    <row r="46" spans="1:62" x14ac:dyDescent="0.2">
      <c r="A46" s="17">
        <v>77</v>
      </c>
      <c r="B46" s="17">
        <v>77</v>
      </c>
      <c r="C46" s="17" t="s">
        <v>140</v>
      </c>
      <c r="D46" s="10">
        <v>77</v>
      </c>
      <c r="E46" s="4" t="s">
        <v>3</v>
      </c>
      <c r="F46" s="17" t="s">
        <v>39</v>
      </c>
      <c r="G46" s="4">
        <v>2</v>
      </c>
      <c r="H46" s="4" t="str" cm="1">
        <f t="array" ref="H46">_xlfn.XLOOKUP(C46,Sheet2!T$2:T632,Sheet2!B$2:B632)</f>
        <v>CA</v>
      </c>
      <c r="I46" s="17" t="s">
        <v>9</v>
      </c>
      <c r="J46" s="17" t="str" cm="1">
        <f t="array" ref="J46">_xlfn.XLOOKUP(C46,AST!Y$2:Y343,AST!S$2:S343)</f>
        <v>&gt;256.0000</v>
      </c>
      <c r="K46" s="17" cm="1">
        <f t="array" ref="K46">_xlfn.XLOOKUP(C46,AST!Y$2:Y343,AST!T$2:T343)</f>
        <v>2</v>
      </c>
      <c r="L46" s="17" cm="1">
        <f t="array" ref="L46">_xlfn.XLOOKUP(C46,AST!Y$2:Y343,AST!P$2:P343)</f>
        <v>0.5</v>
      </c>
      <c r="M46" s="17" t="str" cm="1">
        <f t="array" ref="M46">_xlfn.XLOOKUP(C46,AST!Y$2:Y343,AST!K$2:K343)</f>
        <v>&lt;=0.1200</v>
      </c>
      <c r="N46" s="17" t="str" cm="1">
        <f t="array" ref="N46">_xlfn.XLOOKUP(C46,AST!Y$2:Y343,AST!L$2:L343)</f>
        <v>&lt;=0.5000</v>
      </c>
      <c r="O46" s="17" t="str" cm="1">
        <f t="array" ref="O46">_xlfn.XLOOKUP(C46,AST!Y$2:Y343,AST!M$2:M343)</f>
        <v xml:space="preserve"> &lt;=2.0000</v>
      </c>
      <c r="P46" s="17" t="str" cm="1">
        <f t="array" ref="P46">_xlfn.XLOOKUP(C46,AST!Y$2:Y343,AST!N$2:N343)</f>
        <v>&lt;=0.2500</v>
      </c>
      <c r="Q46" s="17" t="str" cm="1">
        <f t="array" ref="Q46">_xlfn.XLOOKUP(C46,AST!Y$2:Y343,AST!O$2:O343)</f>
        <v>&lt;=2.0000</v>
      </c>
      <c r="R46" s="17" t="str" cm="1">
        <f t="array" ref="R46">_xlfn.XLOOKUP(C46,AST!Y$2:Y343,AST!Q$2:Q343)</f>
        <v>&lt;=1.0000</v>
      </c>
      <c r="S46" s="17" t="str" cm="1">
        <f t="array" ref="S46">_xlfn.XLOOKUP(C46,AST!Y$2:Y343,AST!R$2:R343)</f>
        <v>&lt;=0.5000</v>
      </c>
      <c r="T46" s="17" t="s">
        <v>39</v>
      </c>
      <c r="U46" s="17">
        <v>1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1</v>
      </c>
      <c r="AE46" s="17">
        <v>0</v>
      </c>
      <c r="AF46" s="17">
        <v>1</v>
      </c>
      <c r="AG46" s="17">
        <v>1</v>
      </c>
      <c r="AH46" s="17">
        <v>0</v>
      </c>
      <c r="AI46" s="17">
        <v>0</v>
      </c>
      <c r="AJ46" s="17">
        <v>0</v>
      </c>
      <c r="AK46" s="17">
        <v>0</v>
      </c>
      <c r="AL46" s="17">
        <v>1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1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</row>
    <row r="47" spans="1:62" x14ac:dyDescent="0.2">
      <c r="A47" s="17">
        <v>78</v>
      </c>
      <c r="B47" s="17">
        <v>78</v>
      </c>
      <c r="C47" s="17" t="s">
        <v>141</v>
      </c>
      <c r="D47" s="10">
        <v>78</v>
      </c>
      <c r="E47" s="4" t="s">
        <v>3</v>
      </c>
      <c r="F47" s="17" t="s">
        <v>39</v>
      </c>
      <c r="G47" s="4">
        <v>1</v>
      </c>
      <c r="H47" s="4" t="str" cm="1">
        <f t="array" ref="H47">_xlfn.XLOOKUP(C47,Sheet2!T$2:T633,Sheet2!B$2:B633)</f>
        <v>CA</v>
      </c>
      <c r="I47" s="17" t="s">
        <v>9</v>
      </c>
      <c r="J47" s="17" t="str" cm="1">
        <f t="array" ref="J47">_xlfn.XLOOKUP(C47,AST!Y$2:Y344,AST!S$2:S344)</f>
        <v>&gt;256.0000</v>
      </c>
      <c r="K47" s="17" cm="1">
        <f t="array" ref="K47">_xlfn.XLOOKUP(C47,AST!Y$2:Y344,AST!T$2:T344)</f>
        <v>2</v>
      </c>
      <c r="L47" s="17" cm="1">
        <f t="array" ref="L47">_xlfn.XLOOKUP(C47,AST!Y$2:Y344,AST!P$2:P344)</f>
        <v>0.25</v>
      </c>
      <c r="M47" s="17" t="str" cm="1">
        <f t="array" ref="M47">_xlfn.XLOOKUP(C47,AST!Y$2:Y344,AST!K$2:K344)</f>
        <v>&lt;=0.1200</v>
      </c>
      <c r="N47" s="17" t="str" cm="1">
        <f t="array" ref="N47">_xlfn.XLOOKUP(C47,AST!Y$2:Y344,AST!L$2:L344)</f>
        <v>&lt;=0.5000</v>
      </c>
      <c r="O47" s="17" t="str" cm="1">
        <f t="array" ref="O47">_xlfn.XLOOKUP(C47,AST!Y$2:Y344,AST!M$2:M344)</f>
        <v xml:space="preserve"> &lt;=2.0000</v>
      </c>
      <c r="P47" s="17" t="str" cm="1">
        <f t="array" ref="P47">_xlfn.XLOOKUP(C47,AST!Y$2:Y344,AST!N$2:N344)</f>
        <v>&lt;=0.2500</v>
      </c>
      <c r="Q47" s="17" t="str" cm="1">
        <f t="array" ref="Q47">_xlfn.XLOOKUP(C47,AST!Y$2:Y344,AST!O$2:O344)</f>
        <v>&lt;=2.0000</v>
      </c>
      <c r="R47" s="17" t="str" cm="1">
        <f t="array" ref="R47">_xlfn.XLOOKUP(C47,AST!Y$2:Y344,AST!Q$2:Q344)</f>
        <v>&lt;=1.0000</v>
      </c>
      <c r="S47" s="17" t="str" cm="1">
        <f t="array" ref="S47">_xlfn.XLOOKUP(C47,AST!Y$2:Y344,AST!R$2:R344)</f>
        <v>&lt;=0.5000</v>
      </c>
      <c r="T47" s="17" t="s">
        <v>39</v>
      </c>
      <c r="U47" s="17">
        <v>1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1</v>
      </c>
      <c r="AE47" s="17">
        <v>0</v>
      </c>
      <c r="AF47" s="17">
        <v>1</v>
      </c>
      <c r="AG47" s="17">
        <v>1</v>
      </c>
      <c r="AH47" s="17">
        <v>0</v>
      </c>
      <c r="AI47" s="17">
        <v>0</v>
      </c>
      <c r="AJ47" s="17">
        <v>0</v>
      </c>
      <c r="AK47" s="17">
        <v>0</v>
      </c>
      <c r="AL47" s="17">
        <v>1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1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</row>
    <row r="48" spans="1:62" x14ac:dyDescent="0.2">
      <c r="A48" s="17">
        <v>79</v>
      </c>
      <c r="B48" s="17">
        <v>79</v>
      </c>
      <c r="C48" s="17" t="s">
        <v>142</v>
      </c>
      <c r="D48" s="10">
        <v>79</v>
      </c>
      <c r="E48" s="4" t="s">
        <v>4</v>
      </c>
      <c r="F48" s="17" t="s">
        <v>39</v>
      </c>
      <c r="G48" s="4">
        <v>1</v>
      </c>
      <c r="H48" s="4" t="str" cm="1">
        <f t="array" ref="H48">_xlfn.XLOOKUP(C48,Sheet2!T$2:T634,Sheet2!B$2:B634)</f>
        <v>CA</v>
      </c>
      <c r="I48" s="17" t="s">
        <v>9</v>
      </c>
      <c r="J48" s="17" t="str" cm="1">
        <f t="array" ref="J48">_xlfn.XLOOKUP(C48,AST!Y$2:Y345,AST!S$2:S345)</f>
        <v>&gt;256.0000</v>
      </c>
      <c r="K48" s="17" cm="1">
        <f t="array" ref="K48">_xlfn.XLOOKUP(C48,AST!Y$2:Y345,AST!T$2:T345)</f>
        <v>2</v>
      </c>
      <c r="L48" s="17" t="str" cm="1">
        <f t="array" ref="L48">_xlfn.XLOOKUP(C48,AST!Y$2:Y345,AST!P$2:P345)</f>
        <v xml:space="preserve"> &lt;=0.1200</v>
      </c>
      <c r="M48" s="17" t="str" cm="1">
        <f t="array" ref="M48">_xlfn.XLOOKUP(C48,AST!Y$2:Y345,AST!K$2:K345)</f>
        <v>&lt;=0.1200</v>
      </c>
      <c r="N48" s="17" t="str" cm="1">
        <f t="array" ref="N48">_xlfn.XLOOKUP(C48,AST!Y$2:Y345,AST!L$2:L345)</f>
        <v>&lt;=0.5000</v>
      </c>
      <c r="O48" s="17" t="str" cm="1">
        <f t="array" ref="O48">_xlfn.XLOOKUP(C48,AST!Y$2:Y345,AST!M$2:M345)</f>
        <v xml:space="preserve"> &lt;=2.0000</v>
      </c>
      <c r="P48" s="17" t="str" cm="1">
        <f t="array" ref="P48">_xlfn.XLOOKUP(C48,AST!Y$2:Y345,AST!N$2:N345)</f>
        <v>&lt;=0.2500</v>
      </c>
      <c r="Q48" s="17" t="str" cm="1">
        <f t="array" ref="Q48">_xlfn.XLOOKUP(C48,AST!Y$2:Y345,AST!O$2:O345)</f>
        <v>&lt;=2.0000</v>
      </c>
      <c r="R48" s="17" t="str" cm="1">
        <f t="array" ref="R48">_xlfn.XLOOKUP(C48,AST!Y$2:Y345,AST!Q$2:Q345)</f>
        <v>&lt;=1.0000</v>
      </c>
      <c r="S48" s="17" t="str" cm="1">
        <f t="array" ref="S48">_xlfn.XLOOKUP(C48,AST!Y$2:Y345,AST!R$2:R345)</f>
        <v>&lt;=0.5000</v>
      </c>
      <c r="T48" s="17" t="s">
        <v>39</v>
      </c>
      <c r="U48" s="17">
        <v>1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1</v>
      </c>
      <c r="AE48" s="17">
        <v>0</v>
      </c>
      <c r="AF48" s="17">
        <v>1</v>
      </c>
      <c r="AG48" s="17">
        <v>1</v>
      </c>
      <c r="AH48" s="17">
        <v>0</v>
      </c>
      <c r="AI48" s="17">
        <v>0</v>
      </c>
      <c r="AJ48" s="17">
        <v>0</v>
      </c>
      <c r="AK48" s="17">
        <v>0</v>
      </c>
      <c r="AL48" s="17">
        <v>1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1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</row>
    <row r="49" spans="1:62" x14ac:dyDescent="0.2">
      <c r="A49" s="17">
        <v>80</v>
      </c>
      <c r="B49" s="17">
        <v>80</v>
      </c>
      <c r="C49" s="17" t="s">
        <v>143</v>
      </c>
      <c r="D49" s="10">
        <v>80</v>
      </c>
      <c r="E49" s="4" t="s">
        <v>3</v>
      </c>
      <c r="F49" s="17" t="s">
        <v>39</v>
      </c>
      <c r="G49" s="4">
        <v>3</v>
      </c>
      <c r="H49" s="4" t="str" cm="1">
        <f t="array" ref="H49">_xlfn.XLOOKUP(C49,Sheet2!T$2:T635,Sheet2!B$2:B635)</f>
        <v>CA</v>
      </c>
      <c r="I49" s="17" t="s">
        <v>9</v>
      </c>
      <c r="J49" s="17" t="str" cm="1">
        <f t="array" ref="J49">_xlfn.XLOOKUP(C49,AST!Y$2:Y346,AST!S$2:S346)</f>
        <v>&gt;256.0000</v>
      </c>
      <c r="K49" s="17" cm="1">
        <f t="array" ref="K49">_xlfn.XLOOKUP(C49,AST!Y$2:Y346,AST!T$2:T346)</f>
        <v>2</v>
      </c>
      <c r="L49" s="17" cm="1">
        <f t="array" ref="L49">_xlfn.XLOOKUP(C49,AST!Y$2:Y346,AST!P$2:P346)</f>
        <v>0.25</v>
      </c>
      <c r="M49" s="17" t="str" cm="1">
        <f t="array" ref="M49">_xlfn.XLOOKUP(C49,AST!Y$2:Y346,AST!K$2:K346)</f>
        <v>&lt;=0.1200</v>
      </c>
      <c r="N49" s="17" t="str" cm="1">
        <f t="array" ref="N49">_xlfn.XLOOKUP(C49,AST!Y$2:Y346,AST!L$2:L346)</f>
        <v>&lt;=0.5000</v>
      </c>
      <c r="O49" s="17" t="str" cm="1">
        <f t="array" ref="O49">_xlfn.XLOOKUP(C49,AST!Y$2:Y346,AST!M$2:M346)</f>
        <v xml:space="preserve"> &lt;=2.0000</v>
      </c>
      <c r="P49" s="17" t="str" cm="1">
        <f t="array" ref="P49">_xlfn.XLOOKUP(C49,AST!Y$2:Y346,AST!N$2:N346)</f>
        <v>&lt;=0.2500</v>
      </c>
      <c r="Q49" s="17" t="str" cm="1">
        <f t="array" ref="Q49">_xlfn.XLOOKUP(C49,AST!Y$2:Y346,AST!O$2:O346)</f>
        <v>&lt;=2.0000</v>
      </c>
      <c r="R49" s="17" t="str" cm="1">
        <f t="array" ref="R49">_xlfn.XLOOKUP(C49,AST!Y$2:Y346,AST!Q$2:Q346)</f>
        <v>&lt;=1.0000</v>
      </c>
      <c r="S49" s="17" t="str" cm="1">
        <f t="array" ref="S49">_xlfn.XLOOKUP(C49,AST!Y$2:Y346,AST!R$2:R346)</f>
        <v>&lt;=0.5000</v>
      </c>
      <c r="T49" s="17" t="s">
        <v>39</v>
      </c>
      <c r="U49" s="17">
        <v>1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1</v>
      </c>
      <c r="AE49" s="17">
        <v>0</v>
      </c>
      <c r="AF49" s="17">
        <v>1</v>
      </c>
      <c r="AG49" s="17">
        <v>1</v>
      </c>
      <c r="AH49" s="17">
        <v>0</v>
      </c>
      <c r="AI49" s="17">
        <v>0</v>
      </c>
      <c r="AJ49" s="17">
        <v>0</v>
      </c>
      <c r="AK49" s="17">
        <v>0</v>
      </c>
      <c r="AL49" s="17">
        <v>1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1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</row>
    <row r="50" spans="1:62" hidden="1" x14ac:dyDescent="0.2">
      <c r="A50" s="17">
        <v>81</v>
      </c>
      <c r="B50" s="17">
        <v>81</v>
      </c>
      <c r="C50" s="17" t="s">
        <v>144</v>
      </c>
      <c r="D50" s="10">
        <v>81</v>
      </c>
      <c r="E50" s="4" t="s">
        <v>3</v>
      </c>
      <c r="F50" s="17" t="s">
        <v>36</v>
      </c>
      <c r="G50" s="4">
        <v>1</v>
      </c>
      <c r="H50" s="4" t="str" cm="1">
        <f t="array" ref="H50">_xlfn.XLOOKUP(C50,Sheet2!T$2:T636,Sheet2!B$2:B636)</f>
        <v>CA</v>
      </c>
      <c r="I50" s="17" t="s">
        <v>9</v>
      </c>
      <c r="J50" s="17" t="str" cm="1">
        <f t="array" ref="J50">_xlfn.XLOOKUP(C50,AST!Y$2:Y347,AST!S$2:S347)</f>
        <v xml:space="preserve"> &lt;=32.0000</v>
      </c>
      <c r="K50" s="17" t="str" cm="1">
        <f t="array" ref="K50">_xlfn.XLOOKUP(C50,AST!Y$2:Y347,AST!T$2:T347)</f>
        <v>&gt;8.0000</v>
      </c>
      <c r="L50" s="17" t="str" cm="1">
        <f t="array" ref="L50">_xlfn.XLOOKUP(C50,AST!Y$2:Y347,AST!P$2:P347)</f>
        <v xml:space="preserve"> &lt;=0.1200</v>
      </c>
      <c r="M50" s="17" t="str" cm="1">
        <f t="array" ref="M50">_xlfn.XLOOKUP(C50,AST!Y$2:Y347,AST!K$2:K347)</f>
        <v>&lt;=0.1200</v>
      </c>
      <c r="N50" s="17" t="str" cm="1">
        <f t="array" ref="N50">_xlfn.XLOOKUP(C50,AST!Y$2:Y347,AST!L$2:L347)</f>
        <v>&lt;=0.5000</v>
      </c>
      <c r="O50" s="17" t="str" cm="1">
        <f t="array" ref="O50">_xlfn.XLOOKUP(C50,AST!Y$2:Y347,AST!M$2:M347)</f>
        <v xml:space="preserve"> &lt;=2.0000</v>
      </c>
      <c r="P50" s="17" t="str" cm="1">
        <f t="array" ref="P50">_xlfn.XLOOKUP(C50,AST!Y$2:Y347,AST!N$2:N347)</f>
        <v xml:space="preserve"> &gt;4.0000</v>
      </c>
      <c r="Q50" s="17" t="str" cm="1">
        <f t="array" ref="Q50">_xlfn.XLOOKUP(C50,AST!Y$2:Y347,AST!O$2:O347)</f>
        <v>&lt;=2.0000</v>
      </c>
      <c r="R50" s="17" t="str" cm="1">
        <f t="array" ref="R50">_xlfn.XLOOKUP(C50,AST!Y$2:Y347,AST!Q$2:Q347)</f>
        <v>&lt;=1.0000</v>
      </c>
      <c r="S50" s="17" t="str" cm="1">
        <f t="array" ref="S50">_xlfn.XLOOKUP(C50,AST!Y$2:Y347,AST!R$2:R347)</f>
        <v>&gt;4.0000</v>
      </c>
      <c r="T50" s="17" t="s">
        <v>36</v>
      </c>
      <c r="U50" s="17">
        <v>1</v>
      </c>
      <c r="V50" s="17">
        <v>0</v>
      </c>
      <c r="W50" s="17">
        <v>0</v>
      </c>
      <c r="X50" s="17">
        <v>0</v>
      </c>
      <c r="Y50" s="17">
        <v>0</v>
      </c>
      <c r="Z50" s="17">
        <v>1</v>
      </c>
      <c r="AA50" s="17">
        <v>0</v>
      </c>
      <c r="AB50" s="17">
        <v>0</v>
      </c>
      <c r="AC50" s="17">
        <v>0</v>
      </c>
      <c r="AD50" s="17">
        <v>1</v>
      </c>
      <c r="AE50" s="17">
        <v>0</v>
      </c>
      <c r="AF50" s="17">
        <v>1</v>
      </c>
      <c r="AG50" s="17">
        <v>0</v>
      </c>
      <c r="AH50" s="17">
        <v>0</v>
      </c>
      <c r="AI50" s="17">
        <v>0</v>
      </c>
      <c r="AJ50" s="17">
        <v>1</v>
      </c>
      <c r="AK50" s="17">
        <v>1</v>
      </c>
      <c r="AL50" s="17">
        <v>1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1</v>
      </c>
      <c r="BC50" s="17">
        <v>0</v>
      </c>
      <c r="BD50" s="17">
        <v>1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</row>
    <row r="51" spans="1:62" x14ac:dyDescent="0.2">
      <c r="A51" s="17">
        <v>83</v>
      </c>
      <c r="B51" s="17">
        <v>83</v>
      </c>
      <c r="C51" s="17" t="s">
        <v>145</v>
      </c>
      <c r="D51" s="10">
        <v>83</v>
      </c>
      <c r="E51" s="4" t="s">
        <v>3</v>
      </c>
      <c r="F51" s="17" t="s">
        <v>39</v>
      </c>
      <c r="G51" s="4">
        <v>3</v>
      </c>
      <c r="H51" s="4" t="str" cm="1">
        <f t="array" ref="H51">_xlfn.XLOOKUP(C51,Sheet2!T$2:T637,Sheet2!B$2:B637)</f>
        <v>CA</v>
      </c>
      <c r="I51" s="17" t="s">
        <v>9</v>
      </c>
      <c r="J51" s="17" t="str" cm="1">
        <f t="array" ref="J51">_xlfn.XLOOKUP(C51,AST!Y$2:Y348,AST!S$2:S348)</f>
        <v>&gt;256.0000</v>
      </c>
      <c r="K51" s="17" cm="1">
        <f t="array" ref="K51">_xlfn.XLOOKUP(C51,AST!Y$2:Y348,AST!T$2:T348)</f>
        <v>2</v>
      </c>
      <c r="L51" s="17" cm="1">
        <f t="array" ref="L51">_xlfn.XLOOKUP(C51,AST!Y$2:Y348,AST!P$2:P348)</f>
        <v>0.5</v>
      </c>
      <c r="M51" s="17" t="str" cm="1">
        <f t="array" ref="M51">_xlfn.XLOOKUP(C51,AST!Y$2:Y348,AST!K$2:K348)</f>
        <v>&lt;=0.1200</v>
      </c>
      <c r="N51" s="17" t="str" cm="1">
        <f t="array" ref="N51">_xlfn.XLOOKUP(C51,AST!Y$2:Y348,AST!L$2:L348)</f>
        <v>&lt;=0.5000</v>
      </c>
      <c r="O51" s="17" t="str" cm="1">
        <f t="array" ref="O51">_xlfn.XLOOKUP(C51,AST!Y$2:Y348,AST!M$2:M348)</f>
        <v xml:space="preserve"> &lt;=2.0000</v>
      </c>
      <c r="P51" s="17" t="str" cm="1">
        <f t="array" ref="P51">_xlfn.XLOOKUP(C51,AST!Y$2:Y348,AST!N$2:N348)</f>
        <v>&lt;=0.2500</v>
      </c>
      <c r="Q51" s="17" t="str" cm="1">
        <f t="array" ref="Q51">_xlfn.XLOOKUP(C51,AST!Y$2:Y348,AST!O$2:O348)</f>
        <v>&lt;=2.0000</v>
      </c>
      <c r="R51" s="17" t="str" cm="1">
        <f t="array" ref="R51">_xlfn.XLOOKUP(C51,AST!Y$2:Y348,AST!Q$2:Q348)</f>
        <v>&lt;=1.0000</v>
      </c>
      <c r="S51" s="17" t="str" cm="1">
        <f t="array" ref="S51">_xlfn.XLOOKUP(C51,AST!Y$2:Y348,AST!R$2:R348)</f>
        <v>&lt;=0.5000</v>
      </c>
      <c r="T51" s="17" t="s">
        <v>39</v>
      </c>
      <c r="U51" s="17">
        <v>1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1</v>
      </c>
      <c r="AE51" s="17">
        <v>0</v>
      </c>
      <c r="AF51" s="17">
        <v>1</v>
      </c>
      <c r="AG51" s="17">
        <v>1</v>
      </c>
      <c r="AH51" s="17">
        <v>0</v>
      </c>
      <c r="AI51" s="17">
        <v>0</v>
      </c>
      <c r="AJ51" s="17">
        <v>0</v>
      </c>
      <c r="AK51" s="17">
        <v>0</v>
      </c>
      <c r="AL51" s="17">
        <v>1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1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</row>
    <row r="52" spans="1:62" x14ac:dyDescent="0.2">
      <c r="A52" s="56">
        <v>87</v>
      </c>
      <c r="B52" s="56">
        <v>87</v>
      </c>
      <c r="C52" s="56" t="s">
        <v>146</v>
      </c>
      <c r="D52" s="12">
        <v>87</v>
      </c>
      <c r="E52" s="14" t="s">
        <v>4</v>
      </c>
      <c r="F52" s="56" t="s">
        <v>39</v>
      </c>
      <c r="G52" s="14">
        <v>3</v>
      </c>
      <c r="H52" s="14" t="str" cm="1">
        <f t="array" ref="H52">_xlfn.XLOOKUP(C52,Sheet2!U$2:U579,Sheet2!B$2:B579)</f>
        <v>WI</v>
      </c>
      <c r="I52" s="56" t="s">
        <v>547</v>
      </c>
      <c r="J52" s="17" t="str" cm="1">
        <f t="array" ref="J52">_xlfn.XLOOKUP(C52,AST!Y$2:Y349,AST!S$2:S349)</f>
        <v>&gt;256.0000</v>
      </c>
      <c r="K52" s="17" t="str" cm="1">
        <f t="array" ref="K52">_xlfn.XLOOKUP(C52,AST!Y$2:Y349,AST!T$2:T349)</f>
        <v xml:space="preserve"> &lt;=1.0000</v>
      </c>
      <c r="L52" s="17" t="str" cm="1">
        <f t="array" ref="L52">_xlfn.XLOOKUP(C52,AST!Y$2:Y349,AST!P$2:P349)</f>
        <v xml:space="preserve"> &lt;=0.1200</v>
      </c>
      <c r="M52" s="17" t="str" cm="1">
        <f t="array" ref="M52">_xlfn.XLOOKUP(C52,AST!Y$2:Y349,AST!K$2:K349)</f>
        <v>&lt;=0.1200</v>
      </c>
      <c r="N52" s="17" t="str" cm="1">
        <f t="array" ref="N52">_xlfn.XLOOKUP(C52,AST!Y$2:Y349,AST!L$2:L349)</f>
        <v>&lt;=0.5000</v>
      </c>
      <c r="O52" s="17" t="str" cm="1">
        <f t="array" ref="O52">_xlfn.XLOOKUP(C52,AST!Y$2:Y349,AST!M$2:M349)</f>
        <v xml:space="preserve"> &lt;=2.0000</v>
      </c>
      <c r="P52" s="17" t="str" cm="1">
        <f t="array" ref="P52">_xlfn.XLOOKUP(C52,AST!Y$2:Y349,AST!N$2:N349)</f>
        <v>&lt;=0.2500</v>
      </c>
      <c r="Q52" s="17" t="str" cm="1">
        <f t="array" ref="Q52">_xlfn.XLOOKUP(C52,AST!Y$2:Y349,AST!O$2:O349)</f>
        <v>&lt;=2.0000</v>
      </c>
      <c r="R52" s="17" t="str" cm="1">
        <f t="array" ref="R52">_xlfn.XLOOKUP(C52,AST!Y$2:Y349,AST!Q$2:Q349)</f>
        <v>&lt;=1.0000</v>
      </c>
      <c r="S52" s="17" cm="1">
        <f t="array" ref="S52">_xlfn.XLOOKUP(C52,AST!Y$2:Y349,AST!R$2:R349)</f>
        <v>1</v>
      </c>
      <c r="T52" s="17" t="s">
        <v>39</v>
      </c>
      <c r="U52" s="17">
        <v>1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1</v>
      </c>
      <c r="AG52" s="17">
        <v>1</v>
      </c>
      <c r="AH52" s="17">
        <v>0</v>
      </c>
      <c r="AI52" s="17">
        <v>0</v>
      </c>
      <c r="AJ52" s="17">
        <v>0</v>
      </c>
      <c r="AK52" s="17">
        <v>0</v>
      </c>
      <c r="AL52" s="17">
        <v>1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1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</row>
    <row r="53" spans="1:62" hidden="1" x14ac:dyDescent="0.2">
      <c r="A53" s="56">
        <v>88</v>
      </c>
      <c r="B53" s="56">
        <v>88</v>
      </c>
      <c r="C53" s="56" t="s">
        <v>147</v>
      </c>
      <c r="D53" s="12">
        <v>88</v>
      </c>
      <c r="E53" s="14" t="s">
        <v>3</v>
      </c>
      <c r="F53" s="56" t="s">
        <v>36</v>
      </c>
      <c r="G53" s="14">
        <v>3</v>
      </c>
      <c r="H53" s="14" t="str" cm="1">
        <f t="array" ref="H53">_xlfn.XLOOKUP(C53,Sheet2!U$2:U580,Sheet2!B$2:B580)</f>
        <v>WI</v>
      </c>
      <c r="I53" s="56" t="s">
        <v>547</v>
      </c>
      <c r="J53" s="17" cm="1">
        <f t="array" ref="J53">_xlfn.XLOOKUP(C53,AST!Y$2:Y350,AST!S$2:S350)</f>
        <v>64</v>
      </c>
      <c r="K53" s="17" t="str" cm="1">
        <f t="array" ref="K53">_xlfn.XLOOKUP(C53,AST!Y$2:Y350,AST!T$2:T350)</f>
        <v xml:space="preserve"> &lt;=1.0000</v>
      </c>
      <c r="L53" s="17" cm="1">
        <f t="array" ref="L53">_xlfn.XLOOKUP(C53,AST!Y$2:Y350,AST!P$2:P350)</f>
        <v>8</v>
      </c>
      <c r="M53" s="17" cm="1">
        <f t="array" ref="M53">_xlfn.XLOOKUP(C53,AST!Y$2:Y350,AST!K$2:K350)</f>
        <v>1</v>
      </c>
      <c r="N53" s="17" cm="1">
        <f t="array" ref="N53">_xlfn.XLOOKUP(C53,AST!Y$2:Y350,AST!L$2:L350)</f>
        <v>1</v>
      </c>
      <c r="O53" s="17" t="str" cm="1">
        <f t="array" ref="O53">_xlfn.XLOOKUP(C53,AST!Y$2:Y350,AST!M$2:M350)</f>
        <v xml:space="preserve"> &lt;=2.0000</v>
      </c>
      <c r="P53" s="17" t="str" cm="1">
        <f t="array" ref="P53">_xlfn.XLOOKUP(C53,AST!Y$2:Y350,AST!N$2:N350)</f>
        <v>&lt;=0.2500</v>
      </c>
      <c r="Q53" s="17" t="str" cm="1">
        <f t="array" ref="Q53">_xlfn.XLOOKUP(C53,AST!Y$2:Y350,AST!O$2:O350)</f>
        <v>&lt;=2.0000</v>
      </c>
      <c r="R53" s="17" t="str" cm="1">
        <f t="array" ref="R53">_xlfn.XLOOKUP(C53,AST!Y$2:Y350,AST!Q$2:Q350)</f>
        <v>&lt;=1.0000</v>
      </c>
      <c r="S53" s="17" t="str" cm="1">
        <f t="array" ref="S53">_xlfn.XLOOKUP(C53,AST!Y$2:Y350,AST!R$2:R350)</f>
        <v>&lt;=0.5000</v>
      </c>
      <c r="T53" s="17" t="s">
        <v>36</v>
      </c>
      <c r="U53" s="17">
        <v>1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68">
        <v>0</v>
      </c>
      <c r="AB53" s="68">
        <v>0</v>
      </c>
      <c r="AC53" s="17">
        <v>0</v>
      </c>
      <c r="AD53" s="17">
        <v>1</v>
      </c>
      <c r="AE53" s="17">
        <v>0</v>
      </c>
      <c r="AF53" s="17">
        <v>1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68">
        <v>0</v>
      </c>
      <c r="AY53" s="17">
        <v>0</v>
      </c>
      <c r="AZ53" s="17">
        <v>0</v>
      </c>
      <c r="BA53" s="17">
        <v>0</v>
      </c>
      <c r="BB53" s="17">
        <v>1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</row>
    <row r="54" spans="1:62" hidden="1" x14ac:dyDescent="0.2">
      <c r="A54" s="56">
        <v>89</v>
      </c>
      <c r="B54" s="56">
        <v>89</v>
      </c>
      <c r="C54" s="56" t="s">
        <v>148</v>
      </c>
      <c r="D54" s="12">
        <v>89</v>
      </c>
      <c r="E54" s="14" t="s">
        <v>4</v>
      </c>
      <c r="F54" s="56" t="s">
        <v>37</v>
      </c>
      <c r="G54" s="14">
        <v>3</v>
      </c>
      <c r="H54" s="14" t="str" cm="1">
        <f t="array" ref="H54">_xlfn.XLOOKUP(C54,Sheet2!U$2:U581,Sheet2!B$2:B581)</f>
        <v>WI</v>
      </c>
      <c r="I54" s="56" t="s">
        <v>547</v>
      </c>
      <c r="J54" s="17" t="str" cm="1">
        <f t="array" ref="J54">_xlfn.XLOOKUP(C54,AST!Y$2:Y351,AST!S$2:S351)</f>
        <v>&gt;256.0000</v>
      </c>
      <c r="K54" s="17" t="str" cm="1">
        <f t="array" ref="K54">_xlfn.XLOOKUP(C54,AST!Y$2:Y351,AST!T$2:T351)</f>
        <v xml:space="preserve"> &lt;=1.0000</v>
      </c>
      <c r="L54" s="17" t="str" cm="1">
        <f t="array" ref="L54">_xlfn.XLOOKUP(C54,AST!Y$2:Y351,AST!P$2:P351)</f>
        <v xml:space="preserve"> &lt;=0.1200</v>
      </c>
      <c r="M54" s="17" t="str" cm="1">
        <f t="array" ref="M54">_xlfn.XLOOKUP(C54,AST!Y$2:Y351,AST!K$2:K351)</f>
        <v>&lt;=0.1200</v>
      </c>
      <c r="N54" s="17" t="str" cm="1">
        <f t="array" ref="N54">_xlfn.XLOOKUP(C54,AST!Y$2:Y351,AST!L$2:L351)</f>
        <v>&lt;=0.5000</v>
      </c>
      <c r="O54" s="17" t="str" cm="1">
        <f t="array" ref="O54">_xlfn.XLOOKUP(C54,AST!Y$2:Y351,AST!M$2:M351)</f>
        <v xml:space="preserve"> &lt;=2.0000</v>
      </c>
      <c r="P54" s="17" t="str" cm="1">
        <f t="array" ref="P54">_xlfn.XLOOKUP(C54,AST!Y$2:Y351,AST!N$2:N351)</f>
        <v xml:space="preserve"> &gt;4.0000</v>
      </c>
      <c r="Q54" s="17" t="str" cm="1">
        <f t="array" ref="Q54">_xlfn.XLOOKUP(C54,AST!Y$2:Y351,AST!O$2:O351)</f>
        <v>&lt;=2.0000</v>
      </c>
      <c r="R54" s="17" t="str" cm="1">
        <f t="array" ref="R54">_xlfn.XLOOKUP(C54,AST!Y$2:Y351,AST!Q$2:Q351)</f>
        <v>&lt;=1.0000</v>
      </c>
      <c r="S54" s="17" t="str" cm="1">
        <f t="array" ref="S54">_xlfn.XLOOKUP(C54,AST!Y$2:Y351,AST!R$2:R351)</f>
        <v>&lt;=0.5000</v>
      </c>
      <c r="T54" s="17" t="s">
        <v>37</v>
      </c>
      <c r="U54" s="17">
        <v>1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1</v>
      </c>
      <c r="AG54" s="17">
        <v>0</v>
      </c>
      <c r="AH54" s="17">
        <v>1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1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1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</row>
    <row r="55" spans="1:62" x14ac:dyDescent="0.2">
      <c r="A55" s="56">
        <v>91</v>
      </c>
      <c r="B55" s="56">
        <v>91</v>
      </c>
      <c r="C55" s="56" t="s">
        <v>149</v>
      </c>
      <c r="D55" s="12">
        <v>91</v>
      </c>
      <c r="E55" s="14" t="s">
        <v>4</v>
      </c>
      <c r="F55" s="56" t="s">
        <v>39</v>
      </c>
      <c r="G55" s="14">
        <v>3</v>
      </c>
      <c r="H55" s="14" t="str" cm="1">
        <f t="array" ref="H55">_xlfn.XLOOKUP(C55,Sheet2!U$2:U582,Sheet2!B$2:B582)</f>
        <v>WI</v>
      </c>
      <c r="I55" s="56" t="s">
        <v>547</v>
      </c>
      <c r="J55" s="17" t="str" cm="1">
        <f t="array" ref="J55">_xlfn.XLOOKUP(C55,AST!Y$2:Y352,AST!S$2:S352)</f>
        <v>&gt;256.0000</v>
      </c>
      <c r="K55" s="17" t="str" cm="1">
        <f t="array" ref="K55">_xlfn.XLOOKUP(C55,AST!Y$2:Y352,AST!T$2:T352)</f>
        <v xml:space="preserve"> &lt;=1.0000</v>
      </c>
      <c r="L55" s="17" t="str" cm="1">
        <f t="array" ref="L55">_xlfn.XLOOKUP(C55,AST!Y$2:Y352,AST!P$2:P352)</f>
        <v xml:space="preserve"> &lt;=0.1200</v>
      </c>
      <c r="M55" s="17" t="str" cm="1">
        <f t="array" ref="M55">_xlfn.XLOOKUP(C55,AST!Y$2:Y352,AST!K$2:K352)</f>
        <v>&lt;=0.1200</v>
      </c>
      <c r="N55" s="17" t="str" cm="1">
        <f t="array" ref="N55">_xlfn.XLOOKUP(C55,AST!Y$2:Y352,AST!L$2:L352)</f>
        <v>&lt;=0.5000</v>
      </c>
      <c r="O55" s="17" t="str" cm="1">
        <f t="array" ref="O55">_xlfn.XLOOKUP(C55,AST!Y$2:Y352,AST!M$2:M352)</f>
        <v xml:space="preserve"> &lt;=2.0000</v>
      </c>
      <c r="P55" s="17" t="str" cm="1">
        <f t="array" ref="P55">_xlfn.XLOOKUP(C55,AST!Y$2:Y352,AST!N$2:N352)</f>
        <v>&lt;=0.2500</v>
      </c>
      <c r="Q55" s="17" t="str" cm="1">
        <f t="array" ref="Q55">_xlfn.XLOOKUP(C55,AST!Y$2:Y352,AST!O$2:O352)</f>
        <v>&lt;=2.0000</v>
      </c>
      <c r="R55" s="17" t="str" cm="1">
        <f t="array" ref="R55">_xlfn.XLOOKUP(C55,AST!Y$2:Y352,AST!Q$2:Q352)</f>
        <v>&lt;=1.0000</v>
      </c>
      <c r="S55" s="17" t="str" cm="1">
        <f t="array" ref="S55">_xlfn.XLOOKUP(C55,AST!Y$2:Y352,AST!R$2:R352)</f>
        <v>&lt;=0.5000</v>
      </c>
      <c r="T55" s="17" t="s">
        <v>39</v>
      </c>
      <c r="U55" s="17">
        <v>1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1</v>
      </c>
      <c r="AG55" s="17">
        <v>1</v>
      </c>
      <c r="AH55" s="17">
        <v>0</v>
      </c>
      <c r="AI55" s="17">
        <v>0</v>
      </c>
      <c r="AJ55" s="17">
        <v>0</v>
      </c>
      <c r="AK55" s="17">
        <v>0</v>
      </c>
      <c r="AL55" s="17">
        <v>1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1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</row>
    <row r="56" spans="1:62" hidden="1" x14ac:dyDescent="0.2">
      <c r="A56" s="56">
        <v>92</v>
      </c>
      <c r="B56" s="56">
        <v>92</v>
      </c>
      <c r="C56" s="56" t="s">
        <v>150</v>
      </c>
      <c r="D56" s="12">
        <v>92</v>
      </c>
      <c r="E56" s="14" t="s">
        <v>4</v>
      </c>
      <c r="F56" s="56" t="s">
        <v>37</v>
      </c>
      <c r="G56" s="14">
        <v>1</v>
      </c>
      <c r="H56" s="14" t="str" cm="1">
        <f t="array" ref="H56">_xlfn.XLOOKUP(C56,Sheet2!U$2:U583,Sheet2!B$2:B583)</f>
        <v>WI</v>
      </c>
      <c r="I56" s="56" t="s">
        <v>547</v>
      </c>
      <c r="J56" s="17" t="str" cm="1">
        <f t="array" ref="J56">_xlfn.XLOOKUP(C56,AST!Y$2:Y353,AST!S$2:S353)</f>
        <v>&gt;256.0000</v>
      </c>
      <c r="K56" s="17" t="str" cm="1">
        <f t="array" ref="K56">_xlfn.XLOOKUP(C56,AST!Y$2:Y353,AST!T$2:T353)</f>
        <v>&gt;8.0000</v>
      </c>
      <c r="L56" s="17" cm="1">
        <f t="array" ref="L56">_xlfn.XLOOKUP(C56,AST!Y$2:Y353,AST!P$2:P353)</f>
        <v>1</v>
      </c>
      <c r="M56" s="17" cm="1">
        <f t="array" ref="M56">_xlfn.XLOOKUP(C56,AST!Y$2:Y353,AST!K$2:K353)</f>
        <v>1</v>
      </c>
      <c r="N56" s="17" cm="1">
        <f t="array" ref="N56">_xlfn.XLOOKUP(C56,AST!Y$2:Y353,AST!L$2:L353)</f>
        <v>1</v>
      </c>
      <c r="O56" s="17" t="str" cm="1">
        <f t="array" ref="O56">_xlfn.XLOOKUP(C56,AST!Y$2:Y353,AST!M$2:M353)</f>
        <v xml:space="preserve"> &lt;=2.0000</v>
      </c>
      <c r="P56" s="17" cm="1">
        <f t="array" ref="P56">_xlfn.XLOOKUP(C56,AST!Y$2:Y353,AST!N$2:N353)</f>
        <v>0.5</v>
      </c>
      <c r="Q56" s="17" t="str" cm="1">
        <f t="array" ref="Q56">_xlfn.XLOOKUP(C56,AST!Y$2:Y353,AST!O$2:O353)</f>
        <v>&lt;=2.0000</v>
      </c>
      <c r="R56" s="17" t="str" cm="1">
        <f t="array" ref="R56">_xlfn.XLOOKUP(C56,AST!Y$2:Y353,AST!Q$2:Q353)</f>
        <v>&lt;=1.0000</v>
      </c>
      <c r="S56" s="17" cm="1">
        <f t="array" ref="S56">_xlfn.XLOOKUP(C56,AST!Y$2:Y353,AST!R$2:R353)</f>
        <v>2</v>
      </c>
      <c r="T56" s="17" t="s">
        <v>37</v>
      </c>
      <c r="U56" s="17">
        <v>1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68">
        <v>0</v>
      </c>
      <c r="AB56" s="68">
        <v>0</v>
      </c>
      <c r="AC56" s="17">
        <v>0</v>
      </c>
      <c r="AD56" s="17">
        <v>0</v>
      </c>
      <c r="AE56" s="17">
        <v>0</v>
      </c>
      <c r="AF56" s="17">
        <v>1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1</v>
      </c>
      <c r="AT56" s="17">
        <v>0</v>
      </c>
      <c r="AU56" s="17">
        <v>0</v>
      </c>
      <c r="AV56" s="17">
        <v>0</v>
      </c>
      <c r="AW56" s="17">
        <v>0</v>
      </c>
      <c r="AX56" s="68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</row>
    <row r="57" spans="1:62" hidden="1" x14ac:dyDescent="0.2">
      <c r="A57" s="56">
        <v>95</v>
      </c>
      <c r="B57" s="56">
        <v>95</v>
      </c>
      <c r="C57" s="56" t="s">
        <v>151</v>
      </c>
      <c r="D57" s="12">
        <v>95</v>
      </c>
      <c r="E57" s="14" t="s">
        <v>4</v>
      </c>
      <c r="F57" s="56" t="s">
        <v>37</v>
      </c>
      <c r="G57" s="14">
        <v>3</v>
      </c>
      <c r="H57" s="14" t="str" cm="1">
        <f t="array" ref="H57">_xlfn.XLOOKUP(C57,Sheet2!U$2:U584,Sheet2!B$2:B584)</f>
        <v>WI</v>
      </c>
      <c r="I57" s="56" t="s">
        <v>547</v>
      </c>
      <c r="J57" s="17" t="str" cm="1">
        <f t="array" ref="J57">_xlfn.XLOOKUP(C57,AST!Y$2:Y354,AST!S$2:S354)</f>
        <v>&gt;256.0000</v>
      </c>
      <c r="K57" s="17" t="str" cm="1">
        <f t="array" ref="K57">_xlfn.XLOOKUP(C57,AST!Y$2:Y354,AST!T$2:T354)</f>
        <v xml:space="preserve"> &lt;=1.0000</v>
      </c>
      <c r="L57" s="17" t="str" cm="1">
        <f t="array" ref="L57">_xlfn.XLOOKUP(C57,AST!Y$2:Y354,AST!P$2:P354)</f>
        <v xml:space="preserve"> &lt;=0.1200</v>
      </c>
      <c r="M57" s="17" t="str" cm="1">
        <f t="array" ref="M57">_xlfn.XLOOKUP(C57,AST!Y$2:Y354,AST!K$2:K354)</f>
        <v>&lt;=0.1200</v>
      </c>
      <c r="N57" s="17" t="str" cm="1">
        <f t="array" ref="N57">_xlfn.XLOOKUP(C57,AST!Y$2:Y354,AST!L$2:L354)</f>
        <v>&lt;=0.5000</v>
      </c>
      <c r="O57" s="17" t="str" cm="1">
        <f t="array" ref="O57">_xlfn.XLOOKUP(C57,AST!Y$2:Y354,AST!M$2:M354)</f>
        <v xml:space="preserve"> &lt;=2.0000</v>
      </c>
      <c r="P57" s="17" t="str" cm="1">
        <f t="array" ref="P57">_xlfn.XLOOKUP(C57,AST!Y$2:Y354,AST!N$2:N354)</f>
        <v>&lt;=0.2500</v>
      </c>
      <c r="Q57" s="17" t="str" cm="1">
        <f t="array" ref="Q57">_xlfn.XLOOKUP(C57,AST!Y$2:Y354,AST!O$2:O354)</f>
        <v>&lt;=2.0000</v>
      </c>
      <c r="R57" s="17" t="str" cm="1">
        <f t="array" ref="R57">_xlfn.XLOOKUP(C57,AST!Y$2:Y354,AST!Q$2:Q354)</f>
        <v>&lt;=1.0000</v>
      </c>
      <c r="S57" s="17" t="str" cm="1">
        <f t="array" ref="S57">_xlfn.XLOOKUP(C57,AST!Y$2:Y354,AST!R$2:R354)</f>
        <v>&lt;=0.5000</v>
      </c>
      <c r="T57" s="17" t="s">
        <v>37</v>
      </c>
      <c r="U57" s="17">
        <v>1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1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1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</row>
    <row r="58" spans="1:62" hidden="1" x14ac:dyDescent="0.2">
      <c r="A58" s="56">
        <v>97</v>
      </c>
      <c r="B58" s="56">
        <v>97</v>
      </c>
      <c r="C58" s="56" t="s">
        <v>152</v>
      </c>
      <c r="D58" s="12">
        <v>97</v>
      </c>
      <c r="E58" s="14" t="s">
        <v>3</v>
      </c>
      <c r="F58" s="56" t="s">
        <v>38</v>
      </c>
      <c r="G58" s="14">
        <v>3</v>
      </c>
      <c r="H58" s="14" t="str" cm="1">
        <f t="array" ref="H58">_xlfn.XLOOKUP(C58,Sheet2!U$2:U585,Sheet2!B$2:B585)</f>
        <v>WI</v>
      </c>
      <c r="I58" s="56" t="s">
        <v>547</v>
      </c>
      <c r="J58" s="17" t="str" cm="1">
        <f t="array" ref="J58">_xlfn.XLOOKUP(C58,AST!Y$2:Y355,AST!S$2:S355)</f>
        <v xml:space="preserve"> &lt;=32.0000</v>
      </c>
      <c r="K58" s="17" t="str" cm="1">
        <f t="array" ref="K58">_xlfn.XLOOKUP(C58,AST!Y$2:Y355,AST!T$2:T355)</f>
        <v xml:space="preserve"> &lt;=1.0000</v>
      </c>
      <c r="L58" s="17" cm="1">
        <f t="array" ref="L58">_xlfn.XLOOKUP(C58,AST!Y$2:Y355,AST!P$2:P355)</f>
        <v>2</v>
      </c>
      <c r="M58" s="17" cm="1">
        <f t="array" ref="M58">_xlfn.XLOOKUP(C58,AST!Y$2:Y355,AST!K$2:K355)</f>
        <v>0.5</v>
      </c>
      <c r="N58" s="17" t="str" cm="1">
        <f t="array" ref="N58">_xlfn.XLOOKUP(C58,AST!Y$2:Y355,AST!L$2:L355)</f>
        <v>&lt;=0.5000</v>
      </c>
      <c r="O58" s="17" t="str" cm="1">
        <f t="array" ref="O58">_xlfn.XLOOKUP(C58,AST!Y$2:Y355,AST!M$2:M355)</f>
        <v xml:space="preserve"> &lt;=2.0000</v>
      </c>
      <c r="P58" s="17" t="str" cm="1">
        <f t="array" ref="P58">_xlfn.XLOOKUP(C58,AST!Y$2:Y355,AST!N$2:N355)</f>
        <v>&lt;=0.2500</v>
      </c>
      <c r="Q58" s="17" t="str" cm="1">
        <f t="array" ref="Q58">_xlfn.XLOOKUP(C58,AST!Y$2:Y355,AST!O$2:O355)</f>
        <v>&lt;=2.0000</v>
      </c>
      <c r="R58" s="17" t="str" cm="1">
        <f t="array" ref="R58">_xlfn.XLOOKUP(C58,AST!Y$2:Y355,AST!Q$2:Q355)</f>
        <v>&lt;=1.0000</v>
      </c>
      <c r="S58" s="17" t="str" cm="1">
        <f t="array" ref="S58">_xlfn.XLOOKUP(C58,AST!Y$2:Y355,AST!R$2:R355)</f>
        <v>&lt;=0.5000</v>
      </c>
      <c r="T58" s="17" t="s">
        <v>38</v>
      </c>
      <c r="U58" s="17">
        <v>1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68">
        <v>0</v>
      </c>
      <c r="AB58" s="68">
        <v>0</v>
      </c>
      <c r="AC58" s="17">
        <v>0</v>
      </c>
      <c r="AD58" s="17">
        <v>1</v>
      </c>
      <c r="AE58" s="17">
        <v>0</v>
      </c>
      <c r="AF58" s="17">
        <v>1</v>
      </c>
      <c r="AG58" s="17">
        <v>1</v>
      </c>
      <c r="AH58" s="17">
        <v>0</v>
      </c>
      <c r="AI58" s="17">
        <v>0</v>
      </c>
      <c r="AJ58" s="17">
        <v>0</v>
      </c>
      <c r="AK58" s="17">
        <v>0</v>
      </c>
      <c r="AL58" s="17">
        <v>1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1</v>
      </c>
      <c r="AT58" s="17">
        <v>0</v>
      </c>
      <c r="AU58" s="17">
        <v>0</v>
      </c>
      <c r="AV58" s="17">
        <v>0</v>
      </c>
      <c r="AW58" s="17">
        <v>0</v>
      </c>
      <c r="AX58" s="68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</row>
    <row r="59" spans="1:62" hidden="1" x14ac:dyDescent="0.2">
      <c r="A59" s="56">
        <v>99</v>
      </c>
      <c r="B59" s="56">
        <v>99</v>
      </c>
      <c r="C59" s="56" t="s">
        <v>153</v>
      </c>
      <c r="D59" s="12">
        <v>99</v>
      </c>
      <c r="E59" s="14" t="s">
        <v>4</v>
      </c>
      <c r="F59" s="56" t="s">
        <v>38</v>
      </c>
      <c r="G59" s="14">
        <v>3</v>
      </c>
      <c r="H59" s="14" t="str" cm="1">
        <f t="array" ref="H59">_xlfn.XLOOKUP(C59,Sheet2!U$2:U586,Sheet2!B$2:B586)</f>
        <v>WI</v>
      </c>
      <c r="I59" s="56" t="s">
        <v>547</v>
      </c>
      <c r="J59" s="17" t="str" cm="1">
        <f t="array" ref="J59">_xlfn.XLOOKUP(C59,AST!Y$2:Y356,AST!S$2:S356)</f>
        <v xml:space="preserve"> &lt;=32.0000</v>
      </c>
      <c r="K59" s="17" t="str" cm="1">
        <f t="array" ref="K59">_xlfn.XLOOKUP(C59,AST!Y$2:Y356,AST!T$2:T356)</f>
        <v>&gt;8.0000</v>
      </c>
      <c r="L59" s="17" t="str" cm="1">
        <f t="array" ref="L59">_xlfn.XLOOKUP(C59,AST!Y$2:Y356,AST!P$2:P356)</f>
        <v xml:space="preserve"> &lt;=0.1200</v>
      </c>
      <c r="M59" s="17" t="str" cm="1">
        <f t="array" ref="M59">_xlfn.XLOOKUP(C59,AST!Y$2:Y356,AST!K$2:K356)</f>
        <v>&lt;=0.1200</v>
      </c>
      <c r="N59" s="17" cm="1">
        <f t="array" ref="N59">_xlfn.XLOOKUP(C59,AST!Y$2:Y356,AST!L$2:L356)</f>
        <v>4</v>
      </c>
      <c r="O59" s="17" t="str" cm="1">
        <f t="array" ref="O59">_xlfn.XLOOKUP(C59,AST!Y$2:Y356,AST!M$2:M356)</f>
        <v xml:space="preserve"> &lt;=2.0000</v>
      </c>
      <c r="P59" s="17" t="str" cm="1">
        <f t="array" ref="P59">_xlfn.XLOOKUP(C59,AST!Y$2:Y356,AST!N$2:N356)</f>
        <v>&lt;=0.2500</v>
      </c>
      <c r="Q59" s="17" t="str" cm="1">
        <f t="array" ref="Q59">_xlfn.XLOOKUP(C59,AST!Y$2:Y356,AST!O$2:O356)</f>
        <v>&lt;=2.0000</v>
      </c>
      <c r="R59" s="17" t="str" cm="1">
        <f t="array" ref="R59">_xlfn.XLOOKUP(C59,AST!Y$2:Y356,AST!Q$2:Q356)</f>
        <v>&lt;=1.0000</v>
      </c>
      <c r="S59" s="17" t="str" cm="1">
        <f t="array" ref="S59">_xlfn.XLOOKUP(C59,AST!Y$2:Y356,AST!R$2:R356)</f>
        <v>&lt;=0.5000</v>
      </c>
      <c r="T59" s="17" t="s">
        <v>38</v>
      </c>
      <c r="U59" s="17">
        <v>1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1</v>
      </c>
      <c r="AG59" s="17">
        <v>1</v>
      </c>
      <c r="AH59" s="17">
        <v>0</v>
      </c>
      <c r="AI59" s="17">
        <v>0</v>
      </c>
      <c r="AJ59" s="17">
        <v>0</v>
      </c>
      <c r="AK59" s="17">
        <v>0</v>
      </c>
      <c r="AL59" s="17">
        <v>1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1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</row>
    <row r="60" spans="1:62" hidden="1" x14ac:dyDescent="0.2">
      <c r="A60" s="56">
        <v>100</v>
      </c>
      <c r="B60" s="56">
        <v>100</v>
      </c>
      <c r="C60" s="56" t="s">
        <v>154</v>
      </c>
      <c r="D60" s="12">
        <v>100</v>
      </c>
      <c r="E60" s="14" t="s">
        <v>3</v>
      </c>
      <c r="F60" s="56" t="s">
        <v>37</v>
      </c>
      <c r="G60" s="14">
        <v>3</v>
      </c>
      <c r="H60" s="14" t="str" cm="1">
        <f t="array" ref="H60">_xlfn.XLOOKUP(C60,Sheet2!U$2:U587,Sheet2!B$2:B587)</f>
        <v>WI</v>
      </c>
      <c r="I60" s="56" t="s">
        <v>547</v>
      </c>
      <c r="J60" s="17" t="str" cm="1">
        <f t="array" ref="J60">_xlfn.XLOOKUP(C60,AST!Y$2:Y357,AST!S$2:S357)</f>
        <v xml:space="preserve"> &lt;=32.0000</v>
      </c>
      <c r="K60" s="17" t="str" cm="1">
        <f t="array" ref="K60">_xlfn.XLOOKUP(C60,AST!Y$2:Y357,AST!T$2:T357)</f>
        <v xml:space="preserve"> &lt;=1.0000</v>
      </c>
      <c r="L60" s="17" cm="1">
        <f t="array" ref="L60">_xlfn.XLOOKUP(C60,AST!Y$2:Y357,AST!P$2:P357)</f>
        <v>1</v>
      </c>
      <c r="M60" s="17" cm="1">
        <f t="array" ref="M60">_xlfn.XLOOKUP(C60,AST!Y$2:Y357,AST!K$2:K357)</f>
        <v>0.25</v>
      </c>
      <c r="N60" s="17" t="str" cm="1">
        <f t="array" ref="N60">_xlfn.XLOOKUP(C60,AST!Y$2:Y357,AST!L$2:L357)</f>
        <v>&lt;=0.5000</v>
      </c>
      <c r="O60" s="17" t="str" cm="1">
        <f t="array" ref="O60">_xlfn.XLOOKUP(C60,AST!Y$2:Y357,AST!M$2:M357)</f>
        <v xml:space="preserve"> &lt;=2.0000</v>
      </c>
      <c r="P60" s="17" t="str" cm="1">
        <f t="array" ref="P60">_xlfn.XLOOKUP(C60,AST!Y$2:Y357,AST!N$2:N357)</f>
        <v>&lt;=0.2500</v>
      </c>
      <c r="Q60" s="17" t="str" cm="1">
        <f t="array" ref="Q60">_xlfn.XLOOKUP(C60,AST!Y$2:Y357,AST!O$2:O357)</f>
        <v>&lt;=2.0000</v>
      </c>
      <c r="R60" s="17" t="str" cm="1">
        <f t="array" ref="R60">_xlfn.XLOOKUP(C60,AST!Y$2:Y357,AST!Q$2:Q357)</f>
        <v>&lt;=1.0000</v>
      </c>
      <c r="S60" s="17" t="str" cm="1">
        <f t="array" ref="S60">_xlfn.XLOOKUP(C60,AST!Y$2:Y357,AST!R$2:R357)</f>
        <v>&lt;=0.5000</v>
      </c>
      <c r="T60" s="17" t="s">
        <v>37</v>
      </c>
      <c r="U60" s="17">
        <v>1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68">
        <v>0</v>
      </c>
      <c r="AB60" s="68">
        <v>0</v>
      </c>
      <c r="AC60" s="17">
        <v>0</v>
      </c>
      <c r="AD60" s="17">
        <v>0</v>
      </c>
      <c r="AE60" s="17">
        <v>0</v>
      </c>
      <c r="AF60" s="17">
        <v>1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1</v>
      </c>
      <c r="AT60" s="17">
        <v>0</v>
      </c>
      <c r="AU60" s="17">
        <v>0</v>
      </c>
      <c r="AV60" s="17">
        <v>0</v>
      </c>
      <c r="AW60" s="17">
        <v>0</v>
      </c>
      <c r="AX60" s="68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</row>
    <row r="61" spans="1:62" hidden="1" x14ac:dyDescent="0.2">
      <c r="A61" s="56">
        <v>101</v>
      </c>
      <c r="B61" s="56">
        <v>101</v>
      </c>
      <c r="C61" s="56" t="s">
        <v>155</v>
      </c>
      <c r="D61" s="12">
        <v>101</v>
      </c>
      <c r="E61" s="14" t="s">
        <v>4</v>
      </c>
      <c r="F61" s="56" t="s">
        <v>38</v>
      </c>
      <c r="G61" s="14">
        <v>3</v>
      </c>
      <c r="H61" s="14" t="str" cm="1">
        <f t="array" ref="H61">_xlfn.XLOOKUP(C61,Sheet2!U$2:U588,Sheet2!B$2:B588)</f>
        <v>WI</v>
      </c>
      <c r="I61" s="56" t="s">
        <v>547</v>
      </c>
      <c r="J61" s="17" t="str" cm="1">
        <f t="array" ref="J61">_xlfn.XLOOKUP(C61,AST!Y$2:Y358,AST!S$2:S358)</f>
        <v xml:space="preserve"> &lt;=32.0000</v>
      </c>
      <c r="K61" s="17" t="str" cm="1">
        <f t="array" ref="K61">_xlfn.XLOOKUP(C61,AST!Y$2:Y358,AST!T$2:T358)</f>
        <v xml:space="preserve"> &lt;=1.0000</v>
      </c>
      <c r="L61" s="17" t="str" cm="1">
        <f t="array" ref="L61">_xlfn.XLOOKUP(C61,AST!Y$2:Y358,AST!P$2:P358)</f>
        <v xml:space="preserve"> &lt;=0.1200</v>
      </c>
      <c r="M61" s="17" t="str" cm="1">
        <f t="array" ref="M61">_xlfn.XLOOKUP(C61,AST!Y$2:Y358,AST!K$2:K358)</f>
        <v>&lt;=0.1200</v>
      </c>
      <c r="N61" s="17" t="str" cm="1">
        <f t="array" ref="N61">_xlfn.XLOOKUP(C61,AST!Y$2:Y358,AST!L$2:L358)</f>
        <v>&lt;=0.5000</v>
      </c>
      <c r="O61" s="17" t="str" cm="1">
        <f t="array" ref="O61">_xlfn.XLOOKUP(C61,AST!Y$2:Y358,AST!M$2:M358)</f>
        <v xml:space="preserve"> &lt;=2.0000</v>
      </c>
      <c r="P61" s="17" t="str" cm="1">
        <f t="array" ref="P61">_xlfn.XLOOKUP(C61,AST!Y$2:Y358,AST!N$2:N358)</f>
        <v>&lt;=0.2500</v>
      </c>
      <c r="Q61" s="17" t="str" cm="1">
        <f t="array" ref="Q61">_xlfn.XLOOKUP(C61,AST!Y$2:Y358,AST!O$2:O358)</f>
        <v>&lt;=2.0000</v>
      </c>
      <c r="R61" s="17" t="str" cm="1">
        <f t="array" ref="R61">_xlfn.XLOOKUP(C61,AST!Y$2:Y358,AST!Q$2:Q358)</f>
        <v>&lt;=1.0000</v>
      </c>
      <c r="S61" s="17" t="str" cm="1">
        <f t="array" ref="S61">_xlfn.XLOOKUP(C61,AST!Y$2:Y358,AST!R$2:R358)</f>
        <v>&lt;=0.5000</v>
      </c>
      <c r="T61" s="17" t="s">
        <v>38</v>
      </c>
      <c r="U61" s="17">
        <v>1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1</v>
      </c>
      <c r="AG61" s="17">
        <v>1</v>
      </c>
      <c r="AH61" s="17">
        <v>0</v>
      </c>
      <c r="AI61" s="17">
        <v>0</v>
      </c>
      <c r="AJ61" s="17">
        <v>0</v>
      </c>
      <c r="AK61" s="17">
        <v>0</v>
      </c>
      <c r="AL61" s="17">
        <v>1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1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</row>
    <row r="62" spans="1:62" hidden="1" x14ac:dyDescent="0.2">
      <c r="A62" s="56">
        <v>102</v>
      </c>
      <c r="B62" s="56">
        <v>102</v>
      </c>
      <c r="C62" s="56" t="s">
        <v>156</v>
      </c>
      <c r="D62" s="12">
        <v>102</v>
      </c>
      <c r="E62" s="14" t="s">
        <v>3</v>
      </c>
      <c r="F62" s="56" t="s">
        <v>37</v>
      </c>
      <c r="G62" s="14">
        <v>2</v>
      </c>
      <c r="H62" s="14" t="str" cm="1">
        <f t="array" ref="H62">_xlfn.XLOOKUP(C62,Sheet2!U$2:U589,Sheet2!B$2:B589)</f>
        <v>WI</v>
      </c>
      <c r="I62" s="56" t="s">
        <v>547</v>
      </c>
      <c r="J62" s="17" cm="1">
        <f t="array" ref="J62">_xlfn.XLOOKUP(C62,AST!Y$2:Y359,AST!S$2:S359)</f>
        <v>256</v>
      </c>
      <c r="K62" s="17" t="str" cm="1">
        <f t="array" ref="K62">_xlfn.XLOOKUP(C62,AST!Y$2:Y359,AST!T$2:T359)</f>
        <v>&gt;8.0000</v>
      </c>
      <c r="L62" s="17" t="str" cm="1">
        <f t="array" ref="L62">_xlfn.XLOOKUP(C62,AST!Y$2:Y359,AST!P$2:P359)</f>
        <v xml:space="preserve"> &lt;=0.1200</v>
      </c>
      <c r="M62" s="17" t="str" cm="1">
        <f t="array" ref="M62">_xlfn.XLOOKUP(C62,AST!Y$2:Y359,AST!K$2:K359)</f>
        <v>&lt;=0.1200</v>
      </c>
      <c r="N62" s="17" t="str" cm="1">
        <f t="array" ref="N62">_xlfn.XLOOKUP(C62,AST!Y$2:Y359,AST!L$2:L359)</f>
        <v>&lt;=0.5000</v>
      </c>
      <c r="O62" s="17" t="str" cm="1">
        <f t="array" ref="O62">_xlfn.XLOOKUP(C62,AST!Y$2:Y359,AST!M$2:M359)</f>
        <v xml:space="preserve"> &lt;=2.0000</v>
      </c>
      <c r="P62" s="17" t="str" cm="1">
        <f t="array" ref="P62">_xlfn.XLOOKUP(C62,AST!Y$2:Y359,AST!N$2:N359)</f>
        <v>&lt;=0.2500</v>
      </c>
      <c r="Q62" s="17" t="str" cm="1">
        <f t="array" ref="Q62">_xlfn.XLOOKUP(C62,AST!Y$2:Y359,AST!O$2:O359)</f>
        <v>&lt;=2.0000</v>
      </c>
      <c r="R62" s="17" t="str" cm="1">
        <f t="array" ref="R62">_xlfn.XLOOKUP(C62,AST!Y$2:Y359,AST!Q$2:Q359)</f>
        <v>&lt;=1.0000</v>
      </c>
      <c r="S62" s="17" t="str" cm="1">
        <f t="array" ref="S62">_xlfn.XLOOKUP(C62,AST!Y$2:Y359,AST!R$2:R359)</f>
        <v>&lt;=0.5000</v>
      </c>
      <c r="T62" s="17" t="s">
        <v>37</v>
      </c>
      <c r="U62" s="17">
        <v>1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1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1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1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</row>
    <row r="63" spans="1:62" x14ac:dyDescent="0.2">
      <c r="A63" s="56">
        <v>103</v>
      </c>
      <c r="B63" s="56">
        <v>103</v>
      </c>
      <c r="C63" s="56" t="s">
        <v>157</v>
      </c>
      <c r="D63" s="12">
        <v>103</v>
      </c>
      <c r="E63" s="14" t="s">
        <v>3</v>
      </c>
      <c r="F63" s="56" t="s">
        <v>39</v>
      </c>
      <c r="G63" s="14">
        <v>1</v>
      </c>
      <c r="H63" s="14" t="str" cm="1">
        <f t="array" ref="H63">_xlfn.XLOOKUP(C63,Sheet2!U$2:U590,Sheet2!B$2:B590)</f>
        <v>WI</v>
      </c>
      <c r="I63" s="56" t="s">
        <v>547</v>
      </c>
      <c r="J63" s="17" t="str" cm="1">
        <f t="array" ref="J63">_xlfn.XLOOKUP(C63,AST!Y$2:Y360,AST!S$2:S360)</f>
        <v xml:space="preserve"> &lt;=32.0000</v>
      </c>
      <c r="K63" s="17" t="str" cm="1">
        <f t="array" ref="K63">_xlfn.XLOOKUP(C63,AST!Y$2:Y360,AST!T$2:T360)</f>
        <v xml:space="preserve"> &lt;=1.0000</v>
      </c>
      <c r="L63" s="17" t="str" cm="1">
        <f t="array" ref="L63">_xlfn.XLOOKUP(C63,AST!Y$2:Y360,AST!P$2:P360)</f>
        <v xml:space="preserve"> &lt;=0.1200</v>
      </c>
      <c r="M63" s="17" t="str" cm="1">
        <f t="array" ref="M63">_xlfn.XLOOKUP(C63,AST!Y$2:Y360,AST!K$2:K360)</f>
        <v>&lt;=0.1200</v>
      </c>
      <c r="N63" s="17" t="str" cm="1">
        <f t="array" ref="N63">_xlfn.XLOOKUP(C63,AST!Y$2:Y360,AST!L$2:L360)</f>
        <v>&lt;=0.5000</v>
      </c>
      <c r="O63" s="17" t="str" cm="1">
        <f t="array" ref="O63">_xlfn.XLOOKUP(C63,AST!Y$2:Y360,AST!M$2:M360)</f>
        <v xml:space="preserve"> &lt;=2.0000</v>
      </c>
      <c r="P63" s="17" t="str" cm="1">
        <f t="array" ref="P63">_xlfn.XLOOKUP(C63,AST!Y$2:Y360,AST!N$2:N360)</f>
        <v>&lt;=0.2500</v>
      </c>
      <c r="Q63" s="17" t="str" cm="1">
        <f t="array" ref="Q63">_xlfn.XLOOKUP(C63,AST!Y$2:Y360,AST!O$2:O360)</f>
        <v>&lt;=2.0000</v>
      </c>
      <c r="R63" s="17" t="str" cm="1">
        <f t="array" ref="R63">_xlfn.XLOOKUP(C63,AST!Y$2:Y360,AST!Q$2:Q360)</f>
        <v>&lt;=1.0000</v>
      </c>
      <c r="S63" s="17" t="str" cm="1">
        <f t="array" ref="S63">_xlfn.XLOOKUP(C63,AST!Y$2:Y360,AST!R$2:R360)</f>
        <v>&lt;=0.5000</v>
      </c>
      <c r="T63" s="17" t="s">
        <v>39</v>
      </c>
      <c r="U63" s="17">
        <v>1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1</v>
      </c>
      <c r="AG63" s="17">
        <v>1</v>
      </c>
      <c r="AH63" s="17">
        <v>0</v>
      </c>
      <c r="AI63" s="17">
        <v>0</v>
      </c>
      <c r="AJ63" s="17">
        <v>0</v>
      </c>
      <c r="AK63" s="17">
        <v>0</v>
      </c>
      <c r="AL63" s="17">
        <v>1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1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</row>
    <row r="64" spans="1:62" hidden="1" x14ac:dyDescent="0.2">
      <c r="A64" s="56">
        <v>104</v>
      </c>
      <c r="B64" s="56">
        <v>104</v>
      </c>
      <c r="C64" s="56" t="s">
        <v>158</v>
      </c>
      <c r="D64" s="12">
        <v>104</v>
      </c>
      <c r="E64" s="14" t="s">
        <v>3</v>
      </c>
      <c r="F64" s="56" t="s">
        <v>38</v>
      </c>
      <c r="G64" s="14">
        <v>1</v>
      </c>
      <c r="H64" s="14" t="str" cm="1">
        <f t="array" ref="H64">_xlfn.XLOOKUP(C64,Sheet2!U$2:U591,Sheet2!B$2:B591)</f>
        <v>WI</v>
      </c>
      <c r="I64" s="56" t="s">
        <v>547</v>
      </c>
      <c r="J64" s="17" t="str" cm="1">
        <f t="array" ref="J64">_xlfn.XLOOKUP(C64,AST!Y$2:Y361,AST!S$2:S361)</f>
        <v xml:space="preserve"> &lt;=32.0000</v>
      </c>
      <c r="K64" s="17" t="str" cm="1">
        <f t="array" ref="K64">_xlfn.XLOOKUP(C64,AST!Y$2:Y361,AST!T$2:T361)</f>
        <v xml:space="preserve"> &lt;=1.0000</v>
      </c>
      <c r="L64" s="17" t="str" cm="1">
        <f t="array" ref="L64">_xlfn.XLOOKUP(C64,AST!Y$2:Y361,AST!P$2:P361)</f>
        <v xml:space="preserve"> &lt;=0.1200</v>
      </c>
      <c r="M64" s="17" t="str" cm="1">
        <f t="array" ref="M64">_xlfn.XLOOKUP(C64,AST!Y$2:Y361,AST!K$2:K361)</f>
        <v>&lt;=0.1200</v>
      </c>
      <c r="N64" s="17" t="str" cm="1">
        <f t="array" ref="N64">_xlfn.XLOOKUP(C64,AST!Y$2:Y361,AST!L$2:L361)</f>
        <v>&lt;=0.5000</v>
      </c>
      <c r="O64" s="17" t="str" cm="1">
        <f t="array" ref="O64">_xlfn.XLOOKUP(C64,AST!Y$2:Y361,AST!M$2:M361)</f>
        <v xml:space="preserve"> &lt;=2.0000</v>
      </c>
      <c r="P64" s="17" t="str" cm="1">
        <f t="array" ref="P64">_xlfn.XLOOKUP(C64,AST!Y$2:Y361,AST!N$2:N361)</f>
        <v>&lt;=0.2500</v>
      </c>
      <c r="Q64" s="17" t="str" cm="1">
        <f t="array" ref="Q64">_xlfn.XLOOKUP(C64,AST!Y$2:Y361,AST!O$2:O361)</f>
        <v>&lt;=2.0000</v>
      </c>
      <c r="R64" s="17" t="str" cm="1">
        <f t="array" ref="R64">_xlfn.XLOOKUP(C64,AST!Y$2:Y361,AST!Q$2:Q361)</f>
        <v>&lt;=1.0000</v>
      </c>
      <c r="S64" s="17" t="str" cm="1">
        <f t="array" ref="S64">_xlfn.XLOOKUP(C64,AST!Y$2:Y361,AST!R$2:R361)</f>
        <v>&lt;=0.5000</v>
      </c>
      <c r="T64" s="17" t="s">
        <v>38</v>
      </c>
      <c r="U64" s="17">
        <v>1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1</v>
      </c>
      <c r="AG64" s="17">
        <v>1</v>
      </c>
      <c r="AH64" s="17">
        <v>0</v>
      </c>
      <c r="AI64" s="17">
        <v>0</v>
      </c>
      <c r="AJ64" s="17">
        <v>0</v>
      </c>
      <c r="AK64" s="17">
        <v>0</v>
      </c>
      <c r="AL64" s="17">
        <v>1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1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</row>
    <row r="65" spans="1:62" x14ac:dyDescent="0.2">
      <c r="A65" s="56">
        <v>105</v>
      </c>
      <c r="B65" s="56">
        <v>105</v>
      </c>
      <c r="C65" s="56" t="s">
        <v>159</v>
      </c>
      <c r="D65" s="12">
        <v>105</v>
      </c>
      <c r="E65" s="14" t="s">
        <v>3</v>
      </c>
      <c r="F65" s="17" t="s">
        <v>39</v>
      </c>
      <c r="G65" s="14">
        <v>3</v>
      </c>
      <c r="H65" s="4" t="str" cm="1">
        <f t="array" ref="H65">_xlfn.XLOOKUP(C65,Sheet2!U$2:U592,Sheet2!B$2:B592)</f>
        <v>WI</v>
      </c>
      <c r="I65" s="17" t="s">
        <v>10</v>
      </c>
      <c r="J65" s="17" t="str" cm="1">
        <f t="array" ref="J65">_xlfn.XLOOKUP(C65,AST!Y$2:Y362,AST!S$2:S362)</f>
        <v xml:space="preserve"> &lt;=32.0000</v>
      </c>
      <c r="K65" s="17" t="str" cm="1">
        <f t="array" ref="K65">_xlfn.XLOOKUP(C65,AST!Y$2:Y362,AST!T$2:T362)</f>
        <v xml:space="preserve"> &lt;=1.0000</v>
      </c>
      <c r="L65" s="17" t="str" cm="1">
        <f t="array" ref="L65">_xlfn.XLOOKUP(C65,AST!Y$2:Y362,AST!P$2:P362)</f>
        <v xml:space="preserve"> &lt;=0.1200</v>
      </c>
      <c r="M65" s="17" t="str" cm="1">
        <f t="array" ref="M65">_xlfn.XLOOKUP(C65,AST!Y$2:Y362,AST!K$2:K362)</f>
        <v>&lt;=0.1200</v>
      </c>
      <c r="N65" s="17" t="str" cm="1">
        <f t="array" ref="N65">_xlfn.XLOOKUP(C65,AST!Y$2:Y362,AST!L$2:L362)</f>
        <v>&lt;=0.5000</v>
      </c>
      <c r="O65" s="17" t="str" cm="1">
        <f t="array" ref="O65">_xlfn.XLOOKUP(C65,AST!Y$2:Y362,AST!M$2:M362)</f>
        <v xml:space="preserve"> &lt;=2.0000</v>
      </c>
      <c r="P65" s="17" t="str" cm="1">
        <f t="array" ref="P65">_xlfn.XLOOKUP(C65,AST!Y$2:Y362,AST!N$2:N362)</f>
        <v>&lt;=0.2500</v>
      </c>
      <c r="Q65" s="17" t="str" cm="1">
        <f t="array" ref="Q65">_xlfn.XLOOKUP(C65,AST!Y$2:Y362,AST!O$2:O362)</f>
        <v>&lt;=2.0000</v>
      </c>
      <c r="R65" s="17" t="str" cm="1">
        <f t="array" ref="R65">_xlfn.XLOOKUP(C65,AST!Y$2:Y362,AST!Q$2:Q362)</f>
        <v>&lt;=1.0000</v>
      </c>
      <c r="S65" s="17" t="str" cm="1">
        <f t="array" ref="S65">_xlfn.XLOOKUP(C65,AST!Y$2:Y362,AST!R$2:R362)</f>
        <v>&lt;=0.5000</v>
      </c>
      <c r="T65" s="17" t="s">
        <v>39</v>
      </c>
      <c r="U65" s="17">
        <v>1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1</v>
      </c>
      <c r="AG65" s="17">
        <v>1</v>
      </c>
      <c r="AH65" s="17">
        <v>0</v>
      </c>
      <c r="AI65" s="17">
        <v>0</v>
      </c>
      <c r="AJ65" s="17">
        <v>0</v>
      </c>
      <c r="AK65" s="17">
        <v>0</v>
      </c>
      <c r="AL65" s="17">
        <v>1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1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</row>
    <row r="66" spans="1:62" hidden="1" x14ac:dyDescent="0.2">
      <c r="A66" s="56">
        <v>106</v>
      </c>
      <c r="B66" s="56">
        <v>106</v>
      </c>
      <c r="C66" s="56" t="s">
        <v>160</v>
      </c>
      <c r="D66" s="12">
        <v>106</v>
      </c>
      <c r="E66" s="14" t="s">
        <v>3</v>
      </c>
      <c r="F66" s="56" t="s">
        <v>38</v>
      </c>
      <c r="G66" s="14">
        <v>3</v>
      </c>
      <c r="H66" s="14" t="str" cm="1">
        <f t="array" ref="H66">_xlfn.XLOOKUP(C66,Sheet2!U$2:U593,Sheet2!B$2:B593)</f>
        <v>WI</v>
      </c>
      <c r="I66" s="56" t="s">
        <v>547</v>
      </c>
      <c r="J66" s="17" t="str" cm="1">
        <f t="array" ref="J66">_xlfn.XLOOKUP(C66,AST!Y$2:Y363,AST!S$2:S363)</f>
        <v xml:space="preserve"> &lt;=32.0000</v>
      </c>
      <c r="K66" s="17" t="str" cm="1">
        <f t="array" ref="K66">_xlfn.XLOOKUP(C66,AST!Y$2:Y363,AST!T$2:T363)</f>
        <v xml:space="preserve"> &lt;=1.0000</v>
      </c>
      <c r="L66" s="17" t="str" cm="1">
        <f t="array" ref="L66">_xlfn.XLOOKUP(C66,AST!Y$2:Y363,AST!P$2:P363)</f>
        <v xml:space="preserve"> &lt;=0.1200</v>
      </c>
      <c r="M66" s="17" t="str" cm="1">
        <f t="array" ref="M66">_xlfn.XLOOKUP(C66,AST!Y$2:Y363,AST!K$2:K363)</f>
        <v>&lt;=0.1200</v>
      </c>
      <c r="N66" s="17" t="str" cm="1">
        <f t="array" ref="N66">_xlfn.XLOOKUP(C66,AST!Y$2:Y363,AST!L$2:L363)</f>
        <v>&lt;=0.5000</v>
      </c>
      <c r="O66" s="17" t="str" cm="1">
        <f t="array" ref="O66">_xlfn.XLOOKUP(C66,AST!Y$2:Y363,AST!M$2:M363)</f>
        <v xml:space="preserve"> &lt;=2.0000</v>
      </c>
      <c r="P66" s="17" t="str" cm="1">
        <f t="array" ref="P66">_xlfn.XLOOKUP(C66,AST!Y$2:Y363,AST!N$2:N363)</f>
        <v>&lt;=0.2500</v>
      </c>
      <c r="Q66" s="17" t="str" cm="1">
        <f t="array" ref="Q66">_xlfn.XLOOKUP(C66,AST!Y$2:Y363,AST!O$2:O363)</f>
        <v>&lt;=2.0000</v>
      </c>
      <c r="R66" s="17" t="str" cm="1">
        <f t="array" ref="R66">_xlfn.XLOOKUP(C66,AST!Y$2:Y363,AST!Q$2:Q363)</f>
        <v>&lt;=1.0000</v>
      </c>
      <c r="S66" s="17" t="str" cm="1">
        <f t="array" ref="S66">_xlfn.XLOOKUP(C66,AST!Y$2:Y363,AST!R$2:R363)</f>
        <v>&lt;=0.5000</v>
      </c>
      <c r="T66" s="17" t="s">
        <v>75</v>
      </c>
      <c r="U66" s="17">
        <v>1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1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1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1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</row>
    <row r="67" spans="1:62" hidden="1" x14ac:dyDescent="0.2">
      <c r="A67" s="17">
        <v>107</v>
      </c>
      <c r="B67" s="17">
        <v>107</v>
      </c>
      <c r="C67" s="17" t="s">
        <v>161</v>
      </c>
      <c r="D67" s="10">
        <v>107</v>
      </c>
      <c r="E67" s="4" t="s">
        <v>4</v>
      </c>
      <c r="F67" s="17" t="s">
        <v>38</v>
      </c>
      <c r="G67" s="4">
        <v>3</v>
      </c>
      <c r="H67" s="4" t="str" cm="1">
        <f t="array" ref="H67">_xlfn.XLOOKUP(C67,Sheet2!U$2:U594,Sheet2!B$2:B594)</f>
        <v>WI</v>
      </c>
      <c r="I67" s="17" t="s">
        <v>10</v>
      </c>
      <c r="J67" s="17" t="str" cm="1">
        <f t="array" ref="J67">_xlfn.XLOOKUP(C67,AST!Y$2:Y364,AST!S$2:S364)</f>
        <v xml:space="preserve"> &lt;=32.0000</v>
      </c>
      <c r="K67" s="17" t="str" cm="1">
        <f t="array" ref="K67">_xlfn.XLOOKUP(C67,AST!Y$2:Y364,AST!T$2:T364)</f>
        <v xml:space="preserve"> &lt;=1.0000</v>
      </c>
      <c r="L67" s="17" t="str" cm="1">
        <f t="array" ref="L67">_xlfn.XLOOKUP(C67,AST!Y$2:Y364,AST!P$2:P364)</f>
        <v xml:space="preserve"> &lt;=0.1200</v>
      </c>
      <c r="M67" s="17" t="str" cm="1">
        <f t="array" ref="M67">_xlfn.XLOOKUP(C67,AST!Y$2:Y364,AST!K$2:K364)</f>
        <v>&lt;=0.1200</v>
      </c>
      <c r="N67" s="17" t="str" cm="1">
        <f t="array" ref="N67">_xlfn.XLOOKUP(C67,AST!Y$2:Y364,AST!L$2:L364)</f>
        <v>&lt;=0.5000</v>
      </c>
      <c r="O67" s="17" t="str" cm="1">
        <f t="array" ref="O67">_xlfn.XLOOKUP(C67,AST!Y$2:Y364,AST!M$2:M364)</f>
        <v xml:space="preserve"> &lt;=2.0000</v>
      </c>
      <c r="P67" s="17" t="str" cm="1">
        <f t="array" ref="P67">_xlfn.XLOOKUP(C67,AST!Y$2:Y364,AST!N$2:N364)</f>
        <v>&lt;=0.2500</v>
      </c>
      <c r="Q67" s="17" t="str" cm="1">
        <f t="array" ref="Q67">_xlfn.XLOOKUP(C67,AST!Y$2:Y364,AST!O$2:O364)</f>
        <v>&lt;=2.0000</v>
      </c>
      <c r="R67" s="17" t="str" cm="1">
        <f t="array" ref="R67">_xlfn.XLOOKUP(C67,AST!Y$2:Y364,AST!Q$2:Q364)</f>
        <v>&lt;=1.0000</v>
      </c>
      <c r="S67" s="17" t="str" cm="1">
        <f t="array" ref="S67">_xlfn.XLOOKUP(C67,AST!Y$2:Y364,AST!R$2:R364)</f>
        <v>&lt;=0.5000</v>
      </c>
      <c r="T67" s="17" t="s">
        <v>38</v>
      </c>
      <c r="U67" s="17">
        <v>1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1</v>
      </c>
      <c r="AG67" s="17">
        <v>1</v>
      </c>
      <c r="AH67" s="17">
        <v>0</v>
      </c>
      <c r="AI67" s="17">
        <v>0</v>
      </c>
      <c r="AJ67" s="17">
        <v>0</v>
      </c>
      <c r="AK67" s="17">
        <v>0</v>
      </c>
      <c r="AL67" s="17">
        <v>1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1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</row>
    <row r="68" spans="1:62" hidden="1" x14ac:dyDescent="0.2">
      <c r="A68" s="17">
        <v>108</v>
      </c>
      <c r="B68" s="17">
        <v>108</v>
      </c>
      <c r="C68" s="17" t="s">
        <v>162</v>
      </c>
      <c r="D68" s="10">
        <v>108</v>
      </c>
      <c r="E68" s="4" t="s">
        <v>3</v>
      </c>
      <c r="F68" s="17" t="s">
        <v>38</v>
      </c>
      <c r="G68" s="4">
        <v>3</v>
      </c>
      <c r="H68" s="4" t="str" cm="1">
        <f t="array" ref="H68">_xlfn.XLOOKUP(C68,Sheet2!U$2:U595,Sheet2!B$2:B595)</f>
        <v>WI</v>
      </c>
      <c r="I68" s="17" t="s">
        <v>10</v>
      </c>
      <c r="J68" s="17" t="str" cm="1">
        <f t="array" ref="J68">_xlfn.XLOOKUP(C68,AST!Y$2:Y365,AST!S$2:S365)</f>
        <v xml:space="preserve"> &lt;=32.0000</v>
      </c>
      <c r="K68" s="17" t="str" cm="1">
        <f t="array" ref="K68">_xlfn.XLOOKUP(C68,AST!Y$2:Y365,AST!T$2:T365)</f>
        <v xml:space="preserve"> &lt;=1.0000</v>
      </c>
      <c r="L68" s="17" t="str" cm="1">
        <f t="array" ref="L68">_xlfn.XLOOKUP(C68,AST!Y$2:Y365,AST!P$2:P365)</f>
        <v xml:space="preserve"> &lt;=0.1200</v>
      </c>
      <c r="M68" s="17" t="str" cm="1">
        <f t="array" ref="M68">_xlfn.XLOOKUP(C68,AST!Y$2:Y365,AST!K$2:K365)</f>
        <v>&lt;=0.1200</v>
      </c>
      <c r="N68" s="17" t="str" cm="1">
        <f t="array" ref="N68">_xlfn.XLOOKUP(C68,AST!Y$2:Y365,AST!L$2:L365)</f>
        <v>&lt;=0.5000</v>
      </c>
      <c r="O68" s="17" t="str" cm="1">
        <f t="array" ref="O68">_xlfn.XLOOKUP(C68,AST!Y$2:Y365,AST!M$2:M365)</f>
        <v xml:space="preserve"> &lt;=2.0000</v>
      </c>
      <c r="P68" s="17" t="str" cm="1">
        <f t="array" ref="P68">_xlfn.XLOOKUP(C68,AST!Y$2:Y365,AST!N$2:N365)</f>
        <v>&lt;=0.2500</v>
      </c>
      <c r="Q68" s="17" t="str" cm="1">
        <f t="array" ref="Q68">_xlfn.XLOOKUP(C68,AST!Y$2:Y365,AST!O$2:O365)</f>
        <v>&lt;=2.0000</v>
      </c>
      <c r="R68" s="17" t="str" cm="1">
        <f t="array" ref="R68">_xlfn.XLOOKUP(C68,AST!Y$2:Y365,AST!Q$2:Q365)</f>
        <v>&lt;=1.0000</v>
      </c>
      <c r="S68" s="17" t="str" cm="1">
        <f t="array" ref="S68">_xlfn.XLOOKUP(C68,AST!Y$2:Y365,AST!R$2:R365)</f>
        <v>&lt;=0.5000</v>
      </c>
      <c r="T68" s="17" t="s">
        <v>38</v>
      </c>
      <c r="U68" s="17">
        <v>1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1</v>
      </c>
      <c r="AG68" s="17">
        <v>1</v>
      </c>
      <c r="AH68" s="17">
        <v>0</v>
      </c>
      <c r="AI68" s="17">
        <v>0</v>
      </c>
      <c r="AJ68" s="17">
        <v>0</v>
      </c>
      <c r="AK68" s="17">
        <v>0</v>
      </c>
      <c r="AL68" s="17">
        <v>1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1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</row>
    <row r="69" spans="1:62" hidden="1" x14ac:dyDescent="0.2">
      <c r="A69" s="17">
        <v>109</v>
      </c>
      <c r="B69" s="17">
        <v>109</v>
      </c>
      <c r="C69" s="17" t="s">
        <v>163</v>
      </c>
      <c r="D69" s="10">
        <v>109</v>
      </c>
      <c r="E69" s="4" t="s">
        <v>4</v>
      </c>
      <c r="F69" s="17" t="s">
        <v>49</v>
      </c>
      <c r="G69" s="4">
        <v>2</v>
      </c>
      <c r="H69" s="4" t="str" cm="1">
        <f t="array" ref="H69">_xlfn.XLOOKUP(C69,Sheet2!U$2:U596,Sheet2!B$2:B596)</f>
        <v>WI</v>
      </c>
      <c r="I69" s="17" t="s">
        <v>10</v>
      </c>
      <c r="J69" s="17" t="str" cm="1">
        <f t="array" ref="J69">_xlfn.XLOOKUP(C69,AST!Y$2:Y366,AST!S$2:S366)</f>
        <v>&gt;256.0000</v>
      </c>
      <c r="K69" s="17" t="str" cm="1">
        <f t="array" ref="K69">_xlfn.XLOOKUP(C69,AST!Y$2:Y366,AST!T$2:T366)</f>
        <v xml:space="preserve"> &lt;=1.0000</v>
      </c>
      <c r="L69" s="17" t="str" cm="1">
        <f t="array" ref="L69">_xlfn.XLOOKUP(C69,AST!Y$2:Y366,AST!P$2:P366)</f>
        <v xml:space="preserve"> &lt;=0.1200</v>
      </c>
      <c r="M69" s="17" t="str" cm="1">
        <f t="array" ref="M69">_xlfn.XLOOKUP(C69,AST!Y$2:Y366,AST!K$2:K366)</f>
        <v>&lt;=0.1200</v>
      </c>
      <c r="N69" s="17" cm="1">
        <f t="array" ref="N69">_xlfn.XLOOKUP(C69,AST!Y$2:Y366,AST!L$2:L366)</f>
        <v>1</v>
      </c>
      <c r="O69" s="17" t="str" cm="1">
        <f t="array" ref="O69">_xlfn.XLOOKUP(C69,AST!Y$2:Y366,AST!M$2:M366)</f>
        <v xml:space="preserve"> &lt;=2.0000</v>
      </c>
      <c r="P69" s="17" t="str" cm="1">
        <f t="array" ref="P69">_xlfn.XLOOKUP(C69,AST!Y$2:Y366,AST!N$2:N366)</f>
        <v>&lt;=0.2500</v>
      </c>
      <c r="Q69" s="17" t="str" cm="1">
        <f t="array" ref="Q69">_xlfn.XLOOKUP(C69,AST!Y$2:Y366,AST!O$2:O366)</f>
        <v>&lt;=2.0000</v>
      </c>
      <c r="R69" s="17" t="str" cm="1">
        <f t="array" ref="R69">_xlfn.XLOOKUP(C69,AST!Y$2:Y366,AST!Q$2:Q366)</f>
        <v>&lt;=1.0000</v>
      </c>
      <c r="S69" s="17" t="str" cm="1">
        <f t="array" ref="S69">_xlfn.XLOOKUP(C69,AST!Y$2:Y366,AST!R$2:R366)</f>
        <v>&lt;=0.5000</v>
      </c>
      <c r="T69" s="17" t="s">
        <v>38</v>
      </c>
      <c r="U69" s="17">
        <v>1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1</v>
      </c>
      <c r="AG69" s="17">
        <v>1</v>
      </c>
      <c r="AH69" s="17">
        <v>0</v>
      </c>
      <c r="AI69" s="17">
        <v>0</v>
      </c>
      <c r="AJ69" s="17">
        <v>0</v>
      </c>
      <c r="AK69" s="17">
        <v>0</v>
      </c>
      <c r="AL69" s="17">
        <v>1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1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</row>
    <row r="70" spans="1:62" hidden="1" x14ac:dyDescent="0.2">
      <c r="A70" s="17">
        <v>110</v>
      </c>
      <c r="B70" s="17">
        <v>110</v>
      </c>
      <c r="C70" s="17" t="s">
        <v>164</v>
      </c>
      <c r="D70" s="10">
        <v>110</v>
      </c>
      <c r="E70" s="4" t="s">
        <v>4</v>
      </c>
      <c r="F70" s="17" t="s">
        <v>36</v>
      </c>
      <c r="G70" s="4">
        <v>3</v>
      </c>
      <c r="H70" s="4" t="str" cm="1">
        <f t="array" ref="H70">_xlfn.XLOOKUP(C70,Sheet2!U$2:U597,Sheet2!B$2:B597)</f>
        <v>WI</v>
      </c>
      <c r="I70" s="17" t="s">
        <v>10</v>
      </c>
      <c r="J70" s="17" t="str" cm="1">
        <f t="array" ref="J70">_xlfn.XLOOKUP(C70,AST!Y$2:Y367,AST!S$2:S367)</f>
        <v xml:space="preserve"> &lt;=32.0000</v>
      </c>
      <c r="K70" s="17" t="str" cm="1">
        <f t="array" ref="K70">_xlfn.XLOOKUP(C70,AST!Y$2:Y367,AST!T$2:T367)</f>
        <v xml:space="preserve"> &lt;=1.0000</v>
      </c>
      <c r="L70" s="17" t="str" cm="1">
        <f t="array" ref="L70">_xlfn.XLOOKUP(C70,AST!Y$2:Y367,AST!P$2:P367)</f>
        <v xml:space="preserve"> &lt;=0.1200</v>
      </c>
      <c r="M70" s="17" t="str" cm="1">
        <f t="array" ref="M70">_xlfn.XLOOKUP(C70,AST!Y$2:Y367,AST!K$2:K367)</f>
        <v>&lt;=0.1200</v>
      </c>
      <c r="N70" s="17" t="str" cm="1">
        <f t="array" ref="N70">_xlfn.XLOOKUP(C70,AST!Y$2:Y367,AST!L$2:L367)</f>
        <v>&lt;=0.5000</v>
      </c>
      <c r="O70" s="17" t="str" cm="1">
        <f t="array" ref="O70">_xlfn.XLOOKUP(C70,AST!Y$2:Y367,AST!M$2:M367)</f>
        <v xml:space="preserve"> &lt;=2.0000</v>
      </c>
      <c r="P70" s="17" t="str" cm="1">
        <f t="array" ref="P70">_xlfn.XLOOKUP(C70,AST!Y$2:Y367,AST!N$2:N367)</f>
        <v xml:space="preserve"> &gt;4.0000</v>
      </c>
      <c r="Q70" s="17" t="str" cm="1">
        <f t="array" ref="Q70">_xlfn.XLOOKUP(C70,AST!Y$2:Y367,AST!O$2:O367)</f>
        <v>&lt;=2.0000</v>
      </c>
      <c r="R70" s="17" t="str" cm="1">
        <f t="array" ref="R70">_xlfn.XLOOKUP(C70,AST!Y$2:Y367,AST!Q$2:Q367)</f>
        <v>&lt;=1.0000</v>
      </c>
      <c r="S70" s="17" t="str" cm="1">
        <f t="array" ref="S70">_xlfn.XLOOKUP(C70,AST!Y$2:Y367,AST!R$2:R367)</f>
        <v>&lt;=0.5000</v>
      </c>
      <c r="T70" s="17" t="s">
        <v>36</v>
      </c>
      <c r="U70" s="17">
        <v>1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1</v>
      </c>
      <c r="AE70" s="17">
        <v>0</v>
      </c>
      <c r="AF70" s="17">
        <v>1</v>
      </c>
      <c r="AG70" s="17">
        <v>0</v>
      </c>
      <c r="AH70" s="17">
        <v>1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1</v>
      </c>
      <c r="AZ70" s="17">
        <v>0</v>
      </c>
      <c r="BA70" s="17">
        <v>0</v>
      </c>
      <c r="BB70" s="17">
        <v>1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</row>
    <row r="71" spans="1:62" hidden="1" x14ac:dyDescent="0.2">
      <c r="A71" s="17">
        <v>111</v>
      </c>
      <c r="B71" s="17">
        <v>111</v>
      </c>
      <c r="C71" s="17" t="s">
        <v>165</v>
      </c>
      <c r="D71" s="10">
        <v>111</v>
      </c>
      <c r="E71" s="4" t="s">
        <v>3</v>
      </c>
      <c r="F71" s="17" t="s">
        <v>38</v>
      </c>
      <c r="G71" s="4">
        <v>3</v>
      </c>
      <c r="H71" s="4" t="str" cm="1">
        <f t="array" ref="H71">_xlfn.XLOOKUP(C71,Sheet2!U$2:U598,Sheet2!B$2:B598)</f>
        <v>WI</v>
      </c>
      <c r="I71" s="17" t="s">
        <v>10</v>
      </c>
      <c r="J71" s="17" t="str" cm="1">
        <f t="array" ref="J71">_xlfn.XLOOKUP(C71,AST!Y$2:Y368,AST!S$2:S368)</f>
        <v>&gt;256.0000</v>
      </c>
      <c r="K71" s="17" t="str" cm="1">
        <f t="array" ref="K71">_xlfn.XLOOKUP(C71,AST!Y$2:Y368,AST!T$2:T368)</f>
        <v xml:space="preserve"> &lt;=1.0000</v>
      </c>
      <c r="L71" s="17" t="str" cm="1">
        <f t="array" ref="L71">_xlfn.XLOOKUP(C71,AST!Y$2:Y368,AST!P$2:P368)</f>
        <v xml:space="preserve"> &lt;=0.1200</v>
      </c>
      <c r="M71" s="17" t="str" cm="1">
        <f t="array" ref="M71">_xlfn.XLOOKUP(C71,AST!Y$2:Y368,AST!K$2:K368)</f>
        <v>&lt;=0.1200</v>
      </c>
      <c r="N71" s="17" t="str" cm="1">
        <f t="array" ref="N71">_xlfn.XLOOKUP(C71,AST!Y$2:Y368,AST!L$2:L368)</f>
        <v>&lt;=0.5000</v>
      </c>
      <c r="O71" s="17" t="str" cm="1">
        <f t="array" ref="O71">_xlfn.XLOOKUP(C71,AST!Y$2:Y368,AST!M$2:M368)</f>
        <v xml:space="preserve"> &lt;=2.0000</v>
      </c>
      <c r="P71" s="17" t="str" cm="1">
        <f t="array" ref="P71">_xlfn.XLOOKUP(C71,AST!Y$2:Y368,AST!N$2:N368)</f>
        <v>&lt;=0.2500</v>
      </c>
      <c r="Q71" s="17" t="str" cm="1">
        <f t="array" ref="Q71">_xlfn.XLOOKUP(C71,AST!Y$2:Y368,AST!O$2:O368)</f>
        <v>&lt;=2.0000</v>
      </c>
      <c r="R71" s="17" t="str" cm="1">
        <f t="array" ref="R71">_xlfn.XLOOKUP(C71,AST!Y$2:Y368,AST!Q$2:Q368)</f>
        <v>&lt;=1.0000</v>
      </c>
      <c r="S71" s="17" t="str" cm="1">
        <f t="array" ref="S71">_xlfn.XLOOKUP(C71,AST!Y$2:Y368,AST!R$2:R368)</f>
        <v>&lt;=0.5000</v>
      </c>
      <c r="T71" s="17" t="s">
        <v>38</v>
      </c>
      <c r="U71" s="17">
        <v>1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1</v>
      </c>
      <c r="AG71" s="17">
        <v>1</v>
      </c>
      <c r="AH71" s="17">
        <v>0</v>
      </c>
      <c r="AI71" s="17">
        <v>0</v>
      </c>
      <c r="AJ71" s="17">
        <v>0</v>
      </c>
      <c r="AK71" s="17">
        <v>0</v>
      </c>
      <c r="AL71" s="17">
        <v>1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1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</row>
    <row r="72" spans="1:62" hidden="1" x14ac:dyDescent="0.2">
      <c r="A72" s="17">
        <v>112</v>
      </c>
      <c r="B72" s="17">
        <v>112</v>
      </c>
      <c r="C72" s="17" t="s">
        <v>166</v>
      </c>
      <c r="D72" s="10">
        <v>112</v>
      </c>
      <c r="E72" s="4" t="s">
        <v>3</v>
      </c>
      <c r="F72" s="17" t="s">
        <v>38</v>
      </c>
      <c r="G72" s="4">
        <v>1</v>
      </c>
      <c r="H72" s="4" t="str" cm="1">
        <f t="array" ref="H72">_xlfn.XLOOKUP(C72,Sheet2!U$2:U599,Sheet2!B$2:B599)</f>
        <v>IA</v>
      </c>
      <c r="I72" s="17" t="s">
        <v>10</v>
      </c>
      <c r="J72" s="17" t="str" cm="1">
        <f t="array" ref="J72">_xlfn.XLOOKUP(C72,AST!Y$2:Y369,AST!S$2:S369)</f>
        <v xml:space="preserve"> &lt;=32.0000</v>
      </c>
      <c r="K72" s="17" t="str" cm="1">
        <f t="array" ref="K72">_xlfn.XLOOKUP(C72,AST!Y$2:Y369,AST!T$2:T369)</f>
        <v xml:space="preserve"> &lt;=1.0000</v>
      </c>
      <c r="L72" s="17" t="str" cm="1">
        <f t="array" ref="L72">_xlfn.XLOOKUP(C72,AST!Y$2:Y369,AST!P$2:P369)</f>
        <v xml:space="preserve"> &lt;=0.1200</v>
      </c>
      <c r="M72" s="17" t="str" cm="1">
        <f t="array" ref="M72">_xlfn.XLOOKUP(C72,AST!Y$2:Y369,AST!K$2:K369)</f>
        <v>&lt;=0.1200</v>
      </c>
      <c r="N72" s="17" t="str" cm="1">
        <f t="array" ref="N72">_xlfn.XLOOKUP(C72,AST!Y$2:Y369,AST!L$2:L369)</f>
        <v>&lt;=0.5000</v>
      </c>
      <c r="O72" s="17" t="str" cm="1">
        <f t="array" ref="O72">_xlfn.XLOOKUP(C72,AST!Y$2:Y369,AST!M$2:M369)</f>
        <v xml:space="preserve"> &lt;=2.0000</v>
      </c>
      <c r="P72" s="17" t="str" cm="1">
        <f t="array" ref="P72">_xlfn.XLOOKUP(C72,AST!Y$2:Y369,AST!N$2:N369)</f>
        <v>&lt;=0.2500</v>
      </c>
      <c r="Q72" s="17" t="str" cm="1">
        <f t="array" ref="Q72">_xlfn.XLOOKUP(C72,AST!Y$2:Y369,AST!O$2:O369)</f>
        <v>&lt;=2.0000</v>
      </c>
      <c r="R72" s="17" t="str" cm="1">
        <f t="array" ref="R72">_xlfn.XLOOKUP(C72,AST!Y$2:Y369,AST!Q$2:Q369)</f>
        <v>&lt;=1.0000</v>
      </c>
      <c r="S72" s="17" t="str" cm="1">
        <f t="array" ref="S72">_xlfn.XLOOKUP(C72,AST!Y$2:Y369,AST!R$2:R369)</f>
        <v>&lt;=0.5000</v>
      </c>
      <c r="T72" s="17" t="s">
        <v>38</v>
      </c>
      <c r="U72" s="17">
        <v>1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1</v>
      </c>
      <c r="AG72" s="17">
        <v>1</v>
      </c>
      <c r="AH72" s="17">
        <v>0</v>
      </c>
      <c r="AI72" s="17">
        <v>0</v>
      </c>
      <c r="AJ72" s="17">
        <v>0</v>
      </c>
      <c r="AK72" s="17">
        <v>0</v>
      </c>
      <c r="AL72" s="17">
        <v>1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1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</row>
    <row r="73" spans="1:62" hidden="1" x14ac:dyDescent="0.2">
      <c r="A73" s="56">
        <v>113</v>
      </c>
      <c r="B73" s="56">
        <v>113</v>
      </c>
      <c r="C73" s="56" t="s">
        <v>167</v>
      </c>
      <c r="D73" s="12">
        <v>113</v>
      </c>
      <c r="E73" s="14" t="s">
        <v>3</v>
      </c>
      <c r="F73" s="56" t="s">
        <v>53</v>
      </c>
      <c r="G73" s="14">
        <v>2</v>
      </c>
      <c r="H73" s="14" t="str" cm="1">
        <f t="array" ref="H73">_xlfn.XLOOKUP(C73,Sheet2!U$2:U600,Sheet2!B$2:B600)</f>
        <v>IA</v>
      </c>
      <c r="I73" s="56" t="s">
        <v>547</v>
      </c>
      <c r="J73" s="17" t="str" cm="1">
        <f t="array" ref="J73">_xlfn.XLOOKUP(C73,AST!Y$2:Y370,AST!S$2:S370)</f>
        <v>&gt;256.0000</v>
      </c>
      <c r="K73" s="17" t="str" cm="1">
        <f t="array" ref="K73">_xlfn.XLOOKUP(C73,AST!Y$2:Y370,AST!T$2:T370)</f>
        <v xml:space="preserve"> &lt;=1.0000</v>
      </c>
      <c r="L73" s="17" t="str" cm="1">
        <f t="array" ref="L73">_xlfn.XLOOKUP(C73,AST!Y$2:Y370,AST!P$2:P370)</f>
        <v xml:space="preserve"> &lt;=0.1200</v>
      </c>
      <c r="M73" s="17" t="str" cm="1">
        <f t="array" ref="M73">_xlfn.XLOOKUP(C73,AST!Y$2:Y370,AST!K$2:K370)</f>
        <v>&lt;=0.1200</v>
      </c>
      <c r="N73" s="17" t="str" cm="1">
        <f t="array" ref="N73">_xlfn.XLOOKUP(C73,AST!Y$2:Y370,AST!L$2:L370)</f>
        <v>&lt;=0.5000</v>
      </c>
      <c r="O73" s="17" t="str" cm="1">
        <f t="array" ref="O73">_xlfn.XLOOKUP(C73,AST!Y$2:Y370,AST!M$2:M370)</f>
        <v xml:space="preserve"> &lt;=2.0000</v>
      </c>
      <c r="P73" s="17" t="str" cm="1">
        <f t="array" ref="P73">_xlfn.XLOOKUP(C73,AST!Y$2:Y370,AST!N$2:N370)</f>
        <v>&lt;=0.2500</v>
      </c>
      <c r="Q73" s="17" t="str" cm="1">
        <f t="array" ref="Q73">_xlfn.XLOOKUP(C73,AST!Y$2:Y370,AST!O$2:O370)</f>
        <v>&lt;=2.0000</v>
      </c>
      <c r="R73" s="17" t="str" cm="1">
        <f t="array" ref="R73">_xlfn.XLOOKUP(C73,AST!Y$2:Y370,AST!Q$2:Q370)</f>
        <v>&lt;=1.0000</v>
      </c>
      <c r="S73" s="17" t="str" cm="1">
        <f t="array" ref="S73">_xlfn.XLOOKUP(C73,AST!Y$2:Y370,AST!R$2:R370)</f>
        <v>&lt;=0.5000</v>
      </c>
      <c r="T73" s="17" t="s">
        <v>76</v>
      </c>
      <c r="U73" s="17">
        <v>1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1</v>
      </c>
      <c r="AG73" s="17">
        <v>1</v>
      </c>
      <c r="AH73" s="17">
        <v>0</v>
      </c>
      <c r="AI73" s="17">
        <v>0</v>
      </c>
      <c r="AJ73" s="17">
        <v>0</v>
      </c>
      <c r="AK73" s="17">
        <v>0</v>
      </c>
      <c r="AL73" s="17">
        <v>1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1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</row>
    <row r="74" spans="1:62" x14ac:dyDescent="0.2">
      <c r="A74" s="56">
        <v>114</v>
      </c>
      <c r="B74" s="56">
        <v>114</v>
      </c>
      <c r="C74" s="56" t="s">
        <v>168</v>
      </c>
      <c r="D74" s="12">
        <v>114</v>
      </c>
      <c r="E74" s="14" t="s">
        <v>3</v>
      </c>
      <c r="F74" s="56" t="s">
        <v>39</v>
      </c>
      <c r="G74" s="14">
        <v>2</v>
      </c>
      <c r="H74" s="14" t="str" cm="1">
        <f t="array" ref="H74">_xlfn.XLOOKUP(C74,Sheet2!U$2:U601,Sheet2!B$2:B601)</f>
        <v>IA</v>
      </c>
      <c r="I74" s="56" t="s">
        <v>547</v>
      </c>
      <c r="J74" s="17" t="str" cm="1">
        <f t="array" ref="J74">_xlfn.XLOOKUP(C74,AST!Y$2:Y371,AST!S$2:S371)</f>
        <v xml:space="preserve"> &lt;=32.0000</v>
      </c>
      <c r="K74" s="17" cm="1">
        <f t="array" ref="K74">_xlfn.XLOOKUP(C74,AST!Y$2:Y371,AST!T$2:T371)</f>
        <v>2</v>
      </c>
      <c r="L74" s="17" t="str" cm="1">
        <f t="array" ref="L74">_xlfn.XLOOKUP(C74,AST!Y$2:Y371,AST!P$2:P371)</f>
        <v xml:space="preserve"> &lt;=0.1200</v>
      </c>
      <c r="M74" s="17" t="str" cm="1">
        <f t="array" ref="M74">_xlfn.XLOOKUP(C74,AST!Y$2:Y371,AST!K$2:K371)</f>
        <v>&lt;=0.1200</v>
      </c>
      <c r="N74" s="17" t="str" cm="1">
        <f t="array" ref="N74">_xlfn.XLOOKUP(C74,AST!Y$2:Y371,AST!L$2:L371)</f>
        <v>&lt;=0.5000</v>
      </c>
      <c r="O74" s="17" t="str" cm="1">
        <f t="array" ref="O74">_xlfn.XLOOKUP(C74,AST!Y$2:Y371,AST!M$2:M371)</f>
        <v xml:space="preserve"> &lt;=2.0000</v>
      </c>
      <c r="P74" s="17" t="str" cm="1">
        <f t="array" ref="P74">_xlfn.XLOOKUP(C74,AST!Y$2:Y371,AST!N$2:N371)</f>
        <v>&lt;=0.2500</v>
      </c>
      <c r="Q74" s="17" t="str" cm="1">
        <f t="array" ref="Q74">_xlfn.XLOOKUP(C74,AST!Y$2:Y371,AST!O$2:O371)</f>
        <v>&lt;=2.0000</v>
      </c>
      <c r="R74" s="17" t="str" cm="1">
        <f t="array" ref="R74">_xlfn.XLOOKUP(C74,AST!Y$2:Y371,AST!Q$2:Q371)</f>
        <v>&lt;=1.0000</v>
      </c>
      <c r="S74" s="17" t="str" cm="1">
        <f t="array" ref="S74">_xlfn.XLOOKUP(C74,AST!Y$2:Y371,AST!R$2:R371)</f>
        <v>&lt;=0.5000</v>
      </c>
      <c r="T74" s="17" t="s">
        <v>39</v>
      </c>
      <c r="U74" s="17">
        <v>1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1</v>
      </c>
      <c r="AB74" s="17">
        <v>1</v>
      </c>
      <c r="AC74" s="17">
        <v>0</v>
      </c>
      <c r="AD74" s="17">
        <v>1</v>
      </c>
      <c r="AE74" s="17">
        <v>0</v>
      </c>
      <c r="AF74" s="17">
        <v>1</v>
      </c>
      <c r="AG74" s="17">
        <v>1</v>
      </c>
      <c r="AH74" s="17">
        <v>0</v>
      </c>
      <c r="AI74" s="17">
        <v>0</v>
      </c>
      <c r="AJ74" s="17">
        <v>0</v>
      </c>
      <c r="AK74" s="17">
        <v>0</v>
      </c>
      <c r="AL74" s="17">
        <v>1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1</v>
      </c>
      <c r="AT74" s="17">
        <v>0</v>
      </c>
      <c r="AU74" s="17">
        <v>0</v>
      </c>
      <c r="AV74" s="17">
        <v>0</v>
      </c>
      <c r="AW74" s="17">
        <v>0</v>
      </c>
      <c r="AX74" s="17">
        <v>1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</row>
    <row r="75" spans="1:62" hidden="1" x14ac:dyDescent="0.2">
      <c r="A75" s="17">
        <v>116</v>
      </c>
      <c r="B75" s="17">
        <v>116</v>
      </c>
      <c r="C75" s="17" t="s">
        <v>170</v>
      </c>
      <c r="D75" s="10">
        <v>116</v>
      </c>
      <c r="E75" s="4" t="s">
        <v>3</v>
      </c>
      <c r="F75" s="17" t="s">
        <v>37</v>
      </c>
      <c r="G75" s="4">
        <v>1</v>
      </c>
      <c r="H75" s="4" t="str" cm="1">
        <f t="array" ref="H75">_xlfn.XLOOKUP(C75,Sheet2!U$2:U603,Sheet2!B$2:B603)</f>
        <v>IA</v>
      </c>
      <c r="I75" s="17" t="s">
        <v>10</v>
      </c>
      <c r="J75" s="17" t="str" cm="1">
        <f t="array" ref="J75">_xlfn.XLOOKUP(C75,AST!Y$2:Y372,AST!S$2:S372)</f>
        <v>&gt;256.0000</v>
      </c>
      <c r="K75" s="17" t="str" cm="1">
        <f t="array" ref="K75">_xlfn.XLOOKUP(C75,AST!Y$2:Y372,AST!T$2:T372)</f>
        <v xml:space="preserve"> &lt;=1.0000</v>
      </c>
      <c r="L75" s="17" t="str" cm="1">
        <f t="array" ref="L75">_xlfn.XLOOKUP(C75,AST!Y$2:Y372,AST!P$2:P372)</f>
        <v xml:space="preserve"> &lt;=0.1200</v>
      </c>
      <c r="M75" s="17" t="str" cm="1">
        <f t="array" ref="M75">_xlfn.XLOOKUP(C75,AST!Y$2:Y372,AST!K$2:K372)</f>
        <v>&lt;=0.1200</v>
      </c>
      <c r="N75" s="17" t="str" cm="1">
        <f t="array" ref="N75">_xlfn.XLOOKUP(C75,AST!Y$2:Y372,AST!L$2:L372)</f>
        <v>&lt;=0.5000</v>
      </c>
      <c r="O75" s="17" t="str" cm="1">
        <f t="array" ref="O75">_xlfn.XLOOKUP(C75,AST!Y$2:Y372,AST!M$2:M372)</f>
        <v xml:space="preserve"> &lt;=2.0000</v>
      </c>
      <c r="P75" s="17" t="str" cm="1">
        <f t="array" ref="P75">_xlfn.XLOOKUP(C75,AST!Y$2:Y372,AST!N$2:N372)</f>
        <v>&lt;=0.2500</v>
      </c>
      <c r="Q75" s="17" t="str" cm="1">
        <f t="array" ref="Q75">_xlfn.XLOOKUP(C75,AST!Y$2:Y372,AST!O$2:O372)</f>
        <v>&lt;=2.0000</v>
      </c>
      <c r="R75" s="17" t="str" cm="1">
        <f t="array" ref="R75">_xlfn.XLOOKUP(C75,AST!Y$2:Y372,AST!Q$2:Q372)</f>
        <v>&lt;=1.0000</v>
      </c>
      <c r="S75" s="17" t="str" cm="1">
        <f t="array" ref="S75">_xlfn.XLOOKUP(C75,AST!Y$2:Y372,AST!R$2:R372)</f>
        <v>&lt;=0.5000</v>
      </c>
      <c r="T75" s="17" t="s">
        <v>37</v>
      </c>
      <c r="U75" s="17">
        <v>1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1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1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</row>
    <row r="76" spans="1:62" hidden="1" x14ac:dyDescent="0.2">
      <c r="A76" s="17">
        <v>118</v>
      </c>
      <c r="B76" s="17">
        <v>118</v>
      </c>
      <c r="C76" s="17" t="s">
        <v>171</v>
      </c>
      <c r="D76" s="10">
        <v>118</v>
      </c>
      <c r="E76" s="4" t="s">
        <v>3</v>
      </c>
      <c r="F76" s="17" t="s">
        <v>53</v>
      </c>
      <c r="G76" s="4">
        <v>3</v>
      </c>
      <c r="H76" s="4" t="str" cm="1">
        <f t="array" ref="H76">_xlfn.XLOOKUP(C76,Sheet2!U$2:U604,Sheet2!B$2:B604)</f>
        <v>IA</v>
      </c>
      <c r="I76" s="17" t="s">
        <v>10</v>
      </c>
      <c r="J76" s="17" cm="1">
        <f t="array" ref="J76">_xlfn.XLOOKUP(C76,AST!Y$2:Y373,AST!S$2:S373)</f>
        <v>256</v>
      </c>
      <c r="K76" s="17" t="str" cm="1">
        <f t="array" ref="K76">_xlfn.XLOOKUP(C76,AST!Y$2:Y373,AST!T$2:T373)</f>
        <v xml:space="preserve"> &lt;=1.0000</v>
      </c>
      <c r="L76" s="17" t="str" cm="1">
        <f t="array" ref="L76">_xlfn.XLOOKUP(C76,AST!Y$2:Y373,AST!P$2:P373)</f>
        <v xml:space="preserve"> &lt;=0.1200</v>
      </c>
      <c r="M76" s="17" t="str" cm="1">
        <f t="array" ref="M76">_xlfn.XLOOKUP(C76,AST!Y$2:Y373,AST!K$2:K373)</f>
        <v>&lt;=0.1200</v>
      </c>
      <c r="N76" s="17" cm="1">
        <f t="array" ref="N76">_xlfn.XLOOKUP(C76,AST!Y$2:Y373,AST!L$2:L373)</f>
        <v>1</v>
      </c>
      <c r="O76" s="17" t="str" cm="1">
        <f t="array" ref="O76">_xlfn.XLOOKUP(C76,AST!Y$2:Y373,AST!M$2:M373)</f>
        <v xml:space="preserve"> &lt;=2.0000</v>
      </c>
      <c r="P76" s="17" t="str" cm="1">
        <f t="array" ref="P76">_xlfn.XLOOKUP(C76,AST!Y$2:Y373,AST!N$2:N373)</f>
        <v>&lt;=0.2500</v>
      </c>
      <c r="Q76" s="17" t="str" cm="1">
        <f t="array" ref="Q76">_xlfn.XLOOKUP(C76,AST!Y$2:Y373,AST!O$2:O373)</f>
        <v>&lt;=2.0000</v>
      </c>
      <c r="R76" s="17" t="str" cm="1">
        <f t="array" ref="R76">_xlfn.XLOOKUP(C76,AST!Y$2:Y373,AST!Q$2:Q373)</f>
        <v>&lt;=1.0000</v>
      </c>
      <c r="S76" s="17" t="str" cm="1">
        <f t="array" ref="S76">_xlfn.XLOOKUP(C76,AST!Y$2:Y373,AST!R$2:R373)</f>
        <v>&lt;=0.5000</v>
      </c>
      <c r="T76" s="17" t="s">
        <v>76</v>
      </c>
      <c r="U76" s="17">
        <v>1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1</v>
      </c>
      <c r="AG76" s="17">
        <v>1</v>
      </c>
      <c r="AH76" s="17">
        <v>0</v>
      </c>
      <c r="AI76" s="17">
        <v>0</v>
      </c>
      <c r="AJ76" s="17">
        <v>0</v>
      </c>
      <c r="AK76" s="17">
        <v>0</v>
      </c>
      <c r="AL76" s="17">
        <v>1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1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</row>
    <row r="77" spans="1:62" hidden="1" x14ac:dyDescent="0.2">
      <c r="A77" s="17">
        <v>119</v>
      </c>
      <c r="B77" s="17">
        <v>119</v>
      </c>
      <c r="C77" s="17" t="s">
        <v>172</v>
      </c>
      <c r="D77" s="10">
        <v>119</v>
      </c>
      <c r="E77" s="4" t="s">
        <v>4</v>
      </c>
      <c r="F77" s="17" t="s">
        <v>53</v>
      </c>
      <c r="G77" s="4">
        <v>3</v>
      </c>
      <c r="H77" s="4" t="str" cm="1">
        <f t="array" ref="H77">_xlfn.XLOOKUP(C77,Sheet2!U$2:U605,Sheet2!B$2:B605)</f>
        <v>IA</v>
      </c>
      <c r="I77" s="17" t="s">
        <v>10</v>
      </c>
      <c r="J77" s="17" cm="1">
        <f t="array" ref="J77">_xlfn.XLOOKUP(C77,AST!Y$2:Y374,AST!S$2:S374)</f>
        <v>128</v>
      </c>
      <c r="K77" s="17" t="str" cm="1">
        <f t="array" ref="K77">_xlfn.XLOOKUP(C77,AST!Y$2:Y374,AST!T$2:T374)</f>
        <v xml:space="preserve"> &lt;=1.0000</v>
      </c>
      <c r="L77" s="17" t="str" cm="1">
        <f t="array" ref="L77">_xlfn.XLOOKUP(C77,AST!Y$2:Y374,AST!P$2:P374)</f>
        <v xml:space="preserve"> &lt;=0.1200</v>
      </c>
      <c r="M77" s="17" t="str" cm="1">
        <f t="array" ref="M77">_xlfn.XLOOKUP(C77,AST!Y$2:Y374,AST!K$2:K374)</f>
        <v>&lt;=0.1200</v>
      </c>
      <c r="N77" s="17" cm="1">
        <f t="array" ref="N77">_xlfn.XLOOKUP(C77,AST!Y$2:Y374,AST!L$2:L374)</f>
        <v>1</v>
      </c>
      <c r="O77" s="17" t="str" cm="1">
        <f t="array" ref="O77">_xlfn.XLOOKUP(C77,AST!Y$2:Y374,AST!M$2:M374)</f>
        <v xml:space="preserve"> &lt;=2.0000</v>
      </c>
      <c r="P77" s="17" t="str" cm="1">
        <f t="array" ref="P77">_xlfn.XLOOKUP(C77,AST!Y$2:Y374,AST!N$2:N374)</f>
        <v>&lt;=0.2500</v>
      </c>
      <c r="Q77" s="17" t="str" cm="1">
        <f t="array" ref="Q77">_xlfn.XLOOKUP(C77,AST!Y$2:Y374,AST!O$2:O374)</f>
        <v>&lt;=2.0000</v>
      </c>
      <c r="R77" s="17" t="str" cm="1">
        <f t="array" ref="R77">_xlfn.XLOOKUP(C77,AST!Y$2:Y374,AST!Q$2:Q374)</f>
        <v>&lt;=1.0000</v>
      </c>
      <c r="S77" s="17" t="str" cm="1">
        <f t="array" ref="S77">_xlfn.XLOOKUP(C77,AST!Y$2:Y374,AST!R$2:R374)</f>
        <v>&lt;=0.5000</v>
      </c>
      <c r="T77" s="17" t="s">
        <v>76</v>
      </c>
      <c r="U77" s="17">
        <v>1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1</v>
      </c>
      <c r="AG77" s="17">
        <v>1</v>
      </c>
      <c r="AH77" s="17">
        <v>0</v>
      </c>
      <c r="AI77" s="17">
        <v>0</v>
      </c>
      <c r="AJ77" s="17">
        <v>0</v>
      </c>
      <c r="AK77" s="17">
        <v>0</v>
      </c>
      <c r="AL77" s="17">
        <v>1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1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</row>
    <row r="78" spans="1:62" hidden="1" x14ac:dyDescent="0.2">
      <c r="A78" s="17">
        <v>121</v>
      </c>
      <c r="B78" s="17">
        <v>121</v>
      </c>
      <c r="C78" s="17" t="s">
        <v>174</v>
      </c>
      <c r="D78" s="10">
        <v>121</v>
      </c>
      <c r="E78" s="4" t="s">
        <v>3</v>
      </c>
      <c r="F78" s="17" t="s">
        <v>36</v>
      </c>
      <c r="G78" s="4">
        <v>3</v>
      </c>
      <c r="H78" s="4" t="str" cm="1">
        <f t="array" ref="H78">_xlfn.XLOOKUP(C78,Sheet2!U$2:U606,Sheet2!B$2:B606)</f>
        <v>IA</v>
      </c>
      <c r="I78" s="17" t="s">
        <v>10</v>
      </c>
      <c r="J78" s="17" t="str" cm="1">
        <f t="array" ref="J78">_xlfn.XLOOKUP(C78,AST!Y$2:Y375,AST!S$2:S375)</f>
        <v xml:space="preserve"> &lt;=32.0000</v>
      </c>
      <c r="K78" s="17" t="str" cm="1">
        <f t="array" ref="K78">_xlfn.XLOOKUP(C78,AST!Y$2:Y375,AST!T$2:T375)</f>
        <v xml:space="preserve"> &lt;=1.0000</v>
      </c>
      <c r="L78" s="17" t="str" cm="1">
        <f t="array" ref="L78">_xlfn.XLOOKUP(C78,AST!Y$2:Y375,AST!P$2:P375)</f>
        <v xml:space="preserve"> &lt;=0.1200</v>
      </c>
      <c r="M78" s="17" t="str" cm="1">
        <f t="array" ref="M78">_xlfn.XLOOKUP(C78,AST!Y$2:Y375,AST!K$2:K375)</f>
        <v>&lt;=0.1200</v>
      </c>
      <c r="N78" s="17" cm="1">
        <f t="array" ref="N78">_xlfn.XLOOKUP(C78,AST!Y$2:Y375,AST!L$2:L375)</f>
        <v>1</v>
      </c>
      <c r="O78" s="17" t="str" cm="1">
        <f t="array" ref="O78">_xlfn.XLOOKUP(C78,AST!Y$2:Y375,AST!M$2:M375)</f>
        <v xml:space="preserve"> &lt;=2.0000</v>
      </c>
      <c r="P78" s="17" cm="1">
        <f t="array" ref="P78">_xlfn.XLOOKUP(C78,AST!Y$2:Y375,AST!N$2:N375)</f>
        <v>0.5</v>
      </c>
      <c r="Q78" s="17" t="str" cm="1">
        <f t="array" ref="Q78">_xlfn.XLOOKUP(C78,AST!Y$2:Y375,AST!O$2:O375)</f>
        <v>&lt;=2.0000</v>
      </c>
      <c r="R78" s="17" t="str" cm="1">
        <f t="array" ref="R78">_xlfn.XLOOKUP(C78,AST!Y$2:Y375,AST!Q$2:Q375)</f>
        <v>&lt;=1.0000</v>
      </c>
      <c r="S78" s="17" t="str" cm="1">
        <f t="array" ref="S78">_xlfn.XLOOKUP(C78,AST!Y$2:Y375,AST!R$2:R375)</f>
        <v>&lt;=0.5000</v>
      </c>
      <c r="T78" s="17" t="s">
        <v>36</v>
      </c>
      <c r="U78" s="17">
        <v>1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1</v>
      </c>
      <c r="AG78" s="17">
        <v>0</v>
      </c>
      <c r="AH78" s="17">
        <v>0</v>
      </c>
      <c r="AI78" s="17">
        <v>0</v>
      </c>
      <c r="AJ78" s="17">
        <v>0</v>
      </c>
      <c r="AK78" s="17">
        <v>1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1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</row>
    <row r="79" spans="1:62" hidden="1" x14ac:dyDescent="0.2">
      <c r="A79" s="17">
        <v>122</v>
      </c>
      <c r="B79" s="17">
        <v>122</v>
      </c>
      <c r="C79" s="17" t="s">
        <v>175</v>
      </c>
      <c r="D79" s="10">
        <v>122</v>
      </c>
      <c r="E79" s="4" t="s">
        <v>4</v>
      </c>
      <c r="F79" s="17" t="s">
        <v>37</v>
      </c>
      <c r="G79" s="4">
        <v>3</v>
      </c>
      <c r="H79" s="4" t="str" cm="1">
        <f t="array" ref="H79">_xlfn.XLOOKUP(C79,Sheet2!U$2:U607,Sheet2!B$2:B607)</f>
        <v>IA</v>
      </c>
      <c r="I79" s="17" t="s">
        <v>10</v>
      </c>
      <c r="J79" s="17" t="str" cm="1">
        <f t="array" ref="J79">_xlfn.XLOOKUP(C79,AST!Y$2:Y376,AST!S$2:S376)</f>
        <v xml:space="preserve"> &lt;=32.0000</v>
      </c>
      <c r="K79" s="17" t="str" cm="1">
        <f t="array" ref="K79">_xlfn.XLOOKUP(C79,AST!Y$2:Y376,AST!T$2:T376)</f>
        <v xml:space="preserve"> &lt;=1.0000</v>
      </c>
      <c r="L79" s="17" t="str" cm="1">
        <f t="array" ref="L79">_xlfn.XLOOKUP(C79,AST!Y$2:Y376,AST!P$2:P376)</f>
        <v xml:space="preserve"> &lt;=0.1200</v>
      </c>
      <c r="M79" s="17" t="str" cm="1">
        <f t="array" ref="M79">_xlfn.XLOOKUP(C79,AST!Y$2:Y376,AST!K$2:K376)</f>
        <v>&lt;=0.1200</v>
      </c>
      <c r="N79" s="17" t="str" cm="1">
        <f t="array" ref="N79">_xlfn.XLOOKUP(C79,AST!Y$2:Y376,AST!L$2:L376)</f>
        <v>&lt;=0.5000</v>
      </c>
      <c r="O79" s="17" t="str" cm="1">
        <f t="array" ref="O79">_xlfn.XLOOKUP(C79,AST!Y$2:Y376,AST!M$2:M376)</f>
        <v xml:space="preserve"> &lt;=2.0000</v>
      </c>
      <c r="P79" s="17" t="str" cm="1">
        <f t="array" ref="P79">_xlfn.XLOOKUP(C79,AST!Y$2:Y376,AST!N$2:N376)</f>
        <v>&lt;=0.2500</v>
      </c>
      <c r="Q79" s="17" t="str" cm="1">
        <f t="array" ref="Q79">_xlfn.XLOOKUP(C79,AST!Y$2:Y376,AST!O$2:O376)</f>
        <v>&lt;=2.0000</v>
      </c>
      <c r="R79" s="17" t="str" cm="1">
        <f t="array" ref="R79">_xlfn.XLOOKUP(C79,AST!Y$2:Y376,AST!Q$2:Q376)</f>
        <v>&lt;=1.0000</v>
      </c>
      <c r="S79" s="17" t="str" cm="1">
        <f t="array" ref="S79">_xlfn.XLOOKUP(C79,AST!Y$2:Y376,AST!R$2:R376)</f>
        <v>&lt;=0.5000</v>
      </c>
      <c r="T79" s="17" t="s">
        <v>37</v>
      </c>
      <c r="U79" s="17">
        <v>1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1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1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1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</row>
    <row r="80" spans="1:62" x14ac:dyDescent="0.2">
      <c r="A80" s="56">
        <v>123</v>
      </c>
      <c r="B80" s="56">
        <v>123</v>
      </c>
      <c r="C80" s="56" t="s">
        <v>176</v>
      </c>
      <c r="D80" s="12">
        <v>123</v>
      </c>
      <c r="E80" s="14" t="s">
        <v>3</v>
      </c>
      <c r="F80" s="56" t="s">
        <v>39</v>
      </c>
      <c r="G80" s="14">
        <v>3</v>
      </c>
      <c r="H80" s="14" t="str" cm="1">
        <f t="array" ref="H80">_xlfn.XLOOKUP(C80,Sheet2!U$2:U608,Sheet2!B$2:B608)</f>
        <v>IA</v>
      </c>
      <c r="I80" s="56" t="s">
        <v>547</v>
      </c>
      <c r="J80" s="17" t="str" cm="1">
        <f t="array" ref="J80">_xlfn.XLOOKUP(C80,AST!Y$2:Y377,AST!S$2:S377)</f>
        <v>&gt;256.0000</v>
      </c>
      <c r="K80" s="17" t="str" cm="1">
        <f t="array" ref="K80">_xlfn.XLOOKUP(C80,AST!Y$2:Y377,AST!T$2:T377)</f>
        <v xml:space="preserve"> &lt;=1.0000</v>
      </c>
      <c r="L80" s="17" cm="1">
        <f t="array" ref="L80">_xlfn.XLOOKUP(C80,AST!Y$2:Y377,AST!P$2:P377)</f>
        <v>0.5</v>
      </c>
      <c r="M80" s="17" t="str" cm="1">
        <f t="array" ref="M80">_xlfn.XLOOKUP(C80,AST!Y$2:Y377,AST!K$2:K377)</f>
        <v>&lt;=0.1200</v>
      </c>
      <c r="N80" s="17" t="str" cm="1">
        <f t="array" ref="N80">_xlfn.XLOOKUP(C80,AST!Y$2:Y377,AST!L$2:L377)</f>
        <v>&lt;=0.5000</v>
      </c>
      <c r="O80" s="17" t="str" cm="1">
        <f t="array" ref="O80">_xlfn.XLOOKUP(C80,AST!Y$2:Y377,AST!M$2:M377)</f>
        <v xml:space="preserve"> &lt;=2.0000</v>
      </c>
      <c r="P80" s="17" t="str" cm="1">
        <f t="array" ref="P80">_xlfn.XLOOKUP(C80,AST!Y$2:Y377,AST!N$2:N377)</f>
        <v>&lt;=0.2500</v>
      </c>
      <c r="Q80" s="17" t="str" cm="1">
        <f t="array" ref="Q80">_xlfn.XLOOKUP(C80,AST!Y$2:Y377,AST!O$2:O377)</f>
        <v>&lt;=2.0000</v>
      </c>
      <c r="R80" s="17" t="str" cm="1">
        <f t="array" ref="R80">_xlfn.XLOOKUP(C80,AST!Y$2:Y377,AST!Q$2:Q377)</f>
        <v>&lt;=1.0000</v>
      </c>
      <c r="S80" s="17" t="str" cm="1">
        <f t="array" ref="S80">_xlfn.XLOOKUP(C80,AST!Y$2:Y377,AST!R$2:R377)</f>
        <v>&lt;=0.5000</v>
      </c>
      <c r="T80" s="17" t="s">
        <v>39</v>
      </c>
      <c r="U80" s="17">
        <v>1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1</v>
      </c>
      <c r="AB80" s="17">
        <v>1</v>
      </c>
      <c r="AC80" s="17">
        <v>0</v>
      </c>
      <c r="AD80" s="17">
        <v>1</v>
      </c>
      <c r="AE80" s="17">
        <v>0</v>
      </c>
      <c r="AF80" s="17">
        <v>1</v>
      </c>
      <c r="AG80" s="17">
        <v>1</v>
      </c>
      <c r="AH80" s="17">
        <v>0</v>
      </c>
      <c r="AI80" s="17">
        <v>0</v>
      </c>
      <c r="AJ80" s="17">
        <v>0</v>
      </c>
      <c r="AK80" s="17">
        <v>0</v>
      </c>
      <c r="AL80" s="17">
        <v>1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1</v>
      </c>
      <c r="AT80" s="17">
        <v>0</v>
      </c>
      <c r="AU80" s="17">
        <v>0</v>
      </c>
      <c r="AV80" s="17">
        <v>0</v>
      </c>
      <c r="AW80" s="17">
        <v>0</v>
      </c>
      <c r="AX80" s="17">
        <v>1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</row>
    <row r="81" spans="1:62" x14ac:dyDescent="0.2">
      <c r="A81" s="56">
        <v>124</v>
      </c>
      <c r="B81" s="56">
        <v>124</v>
      </c>
      <c r="C81" s="56" t="s">
        <v>177</v>
      </c>
      <c r="D81" s="12">
        <v>124</v>
      </c>
      <c r="E81" s="14" t="s">
        <v>4</v>
      </c>
      <c r="F81" s="56" t="s">
        <v>39</v>
      </c>
      <c r="G81" s="14">
        <v>3</v>
      </c>
      <c r="H81" s="14" t="str" cm="1">
        <f t="array" ref="H81">_xlfn.XLOOKUP(C81,Sheet2!U$2:U609,Sheet2!B$2:B609)</f>
        <v>IA</v>
      </c>
      <c r="I81" s="56" t="s">
        <v>547</v>
      </c>
      <c r="J81" s="17" cm="1">
        <f t="array" ref="J81">_xlfn.XLOOKUP(C81,AST!Y$2:Y378,AST!S$2:S378)</f>
        <v>128</v>
      </c>
      <c r="K81" s="17" cm="1">
        <f t="array" ref="K81">_xlfn.XLOOKUP(C81,AST!Y$2:Y378,AST!T$2:T378)</f>
        <v>2</v>
      </c>
      <c r="L81" s="17" t="str" cm="1">
        <f t="array" ref="L81">_xlfn.XLOOKUP(C81,AST!Y$2:Y378,AST!P$2:P378)</f>
        <v xml:space="preserve"> &lt;=0.1200</v>
      </c>
      <c r="M81" s="17" t="str" cm="1">
        <f t="array" ref="M81">_xlfn.XLOOKUP(C81,AST!Y$2:Y378,AST!K$2:K378)</f>
        <v>&lt;=0.1200</v>
      </c>
      <c r="N81" s="17" t="str" cm="1">
        <f t="array" ref="N81">_xlfn.XLOOKUP(C81,AST!Y$2:Y378,AST!L$2:L378)</f>
        <v>&lt;=0.5000</v>
      </c>
      <c r="O81" s="17" t="str" cm="1">
        <f t="array" ref="O81">_xlfn.XLOOKUP(C81,AST!Y$2:Y378,AST!M$2:M378)</f>
        <v xml:space="preserve"> &lt;=2.0000</v>
      </c>
      <c r="P81" s="17" t="str" cm="1">
        <f t="array" ref="P81">_xlfn.XLOOKUP(C81,AST!Y$2:Y378,AST!N$2:N378)</f>
        <v>&lt;=0.2500</v>
      </c>
      <c r="Q81" s="17" t="str" cm="1">
        <f t="array" ref="Q81">_xlfn.XLOOKUP(C81,AST!Y$2:Y378,AST!O$2:O378)</f>
        <v>&lt;=2.0000</v>
      </c>
      <c r="R81" s="17" t="str" cm="1">
        <f t="array" ref="R81">_xlfn.XLOOKUP(C81,AST!Y$2:Y378,AST!Q$2:Q378)</f>
        <v>&lt;=1.0000</v>
      </c>
      <c r="S81" s="17" t="str" cm="1">
        <f t="array" ref="S81">_xlfn.XLOOKUP(C81,AST!Y$2:Y378,AST!R$2:R378)</f>
        <v>&lt;=0.5000</v>
      </c>
      <c r="T81" s="17" t="s">
        <v>39</v>
      </c>
      <c r="U81" s="17">
        <v>1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1</v>
      </c>
      <c r="AB81" s="17">
        <v>1</v>
      </c>
      <c r="AC81" s="17">
        <v>0</v>
      </c>
      <c r="AD81" s="17">
        <v>1</v>
      </c>
      <c r="AE81" s="17">
        <v>0</v>
      </c>
      <c r="AF81" s="17">
        <v>1</v>
      </c>
      <c r="AG81" s="17">
        <v>1</v>
      </c>
      <c r="AH81" s="17">
        <v>0</v>
      </c>
      <c r="AI81" s="17">
        <v>0</v>
      </c>
      <c r="AJ81" s="17">
        <v>0</v>
      </c>
      <c r="AK81" s="17">
        <v>0</v>
      </c>
      <c r="AL81" s="17">
        <v>1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1</v>
      </c>
      <c r="AT81" s="17">
        <v>0</v>
      </c>
      <c r="AU81" s="17">
        <v>0</v>
      </c>
      <c r="AV81" s="17">
        <v>0</v>
      </c>
      <c r="AW81" s="17">
        <v>0</v>
      </c>
      <c r="AX81" s="17">
        <v>1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</row>
    <row r="82" spans="1:62" x14ac:dyDescent="0.2">
      <c r="A82" s="56">
        <v>125</v>
      </c>
      <c r="B82" s="56">
        <v>125</v>
      </c>
      <c r="C82" s="56" t="s">
        <v>178</v>
      </c>
      <c r="D82" s="12">
        <v>125</v>
      </c>
      <c r="E82" s="14" t="s">
        <v>3</v>
      </c>
      <c r="F82" s="56" t="s">
        <v>39</v>
      </c>
      <c r="G82" s="14">
        <v>1</v>
      </c>
      <c r="H82" s="14" t="str" cm="1">
        <f t="array" ref="H82">_xlfn.XLOOKUP(C82,Sheet2!U$2:U610,Sheet2!B$2:B610)</f>
        <v>IA</v>
      </c>
      <c r="I82" s="56" t="s">
        <v>547</v>
      </c>
      <c r="J82" s="17" t="str" cm="1">
        <f t="array" ref="J82">_xlfn.XLOOKUP(C82,AST!Y$2:Y379,AST!S$2:S379)</f>
        <v>&gt;256.0000</v>
      </c>
      <c r="K82" s="17" t="str" cm="1">
        <f t="array" ref="K82">_xlfn.XLOOKUP(C82,AST!Y$2:Y379,AST!T$2:T379)</f>
        <v xml:space="preserve"> &lt;=1.0000</v>
      </c>
      <c r="L82" s="17" cm="1">
        <f t="array" ref="L82">_xlfn.XLOOKUP(C82,AST!Y$2:Y379,AST!P$2:P379)</f>
        <v>1</v>
      </c>
      <c r="M82" s="17" cm="1">
        <f t="array" ref="M82">_xlfn.XLOOKUP(C82,AST!Y$2:Y379,AST!K$2:K379)</f>
        <v>0.5</v>
      </c>
      <c r="N82" s="17" cm="1">
        <f t="array" ref="N82">_xlfn.XLOOKUP(C82,AST!Y$2:Y379,AST!L$2:L379)</f>
        <v>1</v>
      </c>
      <c r="O82" s="17" t="str" cm="1">
        <f t="array" ref="O82">_xlfn.XLOOKUP(C82,AST!Y$2:Y379,AST!M$2:M379)</f>
        <v xml:space="preserve"> &lt;=2.0000</v>
      </c>
      <c r="P82" s="17" cm="1">
        <f t="array" ref="P82">_xlfn.XLOOKUP(C82,AST!Y$2:Y379,AST!N$2:N379)</f>
        <v>0.5</v>
      </c>
      <c r="Q82" s="17" t="str" cm="1">
        <f t="array" ref="Q82">_xlfn.XLOOKUP(C82,AST!Y$2:Y379,AST!O$2:O379)</f>
        <v>&lt;=2.0000</v>
      </c>
      <c r="R82" s="17" t="str" cm="1">
        <f t="array" ref="R82">_xlfn.XLOOKUP(C82,AST!Y$2:Y379,AST!Q$2:Q379)</f>
        <v>&lt;=1.0000</v>
      </c>
      <c r="S82" s="17" t="str" cm="1">
        <f t="array" ref="S82">_xlfn.XLOOKUP(C82,AST!Y$2:Y379,AST!R$2:R379)</f>
        <v>&lt;=0.5000</v>
      </c>
      <c r="T82" s="17" t="s">
        <v>39</v>
      </c>
      <c r="U82" s="17">
        <v>1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68">
        <v>0</v>
      </c>
      <c r="AB82" s="68">
        <v>0</v>
      </c>
      <c r="AC82" s="17">
        <v>0</v>
      </c>
      <c r="AD82" s="17">
        <v>1</v>
      </c>
      <c r="AE82" s="17">
        <v>0</v>
      </c>
      <c r="AF82" s="17">
        <v>1</v>
      </c>
      <c r="AG82" s="17">
        <v>1</v>
      </c>
      <c r="AH82" s="17">
        <v>0</v>
      </c>
      <c r="AI82" s="17">
        <v>0</v>
      </c>
      <c r="AJ82" s="17">
        <v>0</v>
      </c>
      <c r="AK82" s="17">
        <v>0</v>
      </c>
      <c r="AL82" s="17">
        <v>1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1</v>
      </c>
      <c r="AT82" s="17">
        <v>0</v>
      </c>
      <c r="AU82" s="17">
        <v>0</v>
      </c>
      <c r="AV82" s="17">
        <v>0</v>
      </c>
      <c r="AW82" s="17">
        <v>0</v>
      </c>
      <c r="AX82" s="68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</row>
    <row r="83" spans="1:62" x14ac:dyDescent="0.2">
      <c r="A83" s="17">
        <v>126</v>
      </c>
      <c r="B83" s="17">
        <v>126</v>
      </c>
      <c r="C83" s="17" t="s">
        <v>179</v>
      </c>
      <c r="D83" s="10">
        <v>126</v>
      </c>
      <c r="E83" s="4" t="s">
        <v>3</v>
      </c>
      <c r="F83" s="17" t="s">
        <v>39</v>
      </c>
      <c r="G83" s="4">
        <v>3</v>
      </c>
      <c r="H83" s="4" t="str" cm="1">
        <f t="array" ref="H83">_xlfn.XLOOKUP(C83,Sheet2!U$2:U611,Sheet2!B$2:B611)</f>
        <v>IA</v>
      </c>
      <c r="I83" s="17" t="s">
        <v>10</v>
      </c>
      <c r="J83" s="17" t="str" cm="1">
        <f t="array" ref="J83">_xlfn.XLOOKUP(C83,AST!Y$2:Y380,AST!S$2:S380)</f>
        <v xml:space="preserve"> &lt;=32.0000</v>
      </c>
      <c r="K83" s="17" t="str" cm="1">
        <f t="array" ref="K83">_xlfn.XLOOKUP(C83,AST!Y$2:Y380,AST!T$2:T380)</f>
        <v xml:space="preserve"> &lt;=1.0000</v>
      </c>
      <c r="L83" s="17" t="str" cm="1">
        <f t="array" ref="L83">_xlfn.XLOOKUP(C83,AST!Y$2:Y380,AST!P$2:P380)</f>
        <v xml:space="preserve"> &lt;=0.1200</v>
      </c>
      <c r="M83" s="17" t="str" cm="1">
        <f t="array" ref="M83">_xlfn.XLOOKUP(C83,AST!Y$2:Y380,AST!K$2:K380)</f>
        <v>&lt;=0.1200</v>
      </c>
      <c r="N83" s="17" t="str" cm="1">
        <f t="array" ref="N83">_xlfn.XLOOKUP(C83,AST!Y$2:Y380,AST!L$2:L380)</f>
        <v>&lt;=0.5000</v>
      </c>
      <c r="O83" s="17" t="str" cm="1">
        <f t="array" ref="O83">_xlfn.XLOOKUP(C83,AST!Y$2:Y380,AST!M$2:M380)</f>
        <v xml:space="preserve"> &lt;=2.0000</v>
      </c>
      <c r="P83" s="17" t="str" cm="1">
        <f t="array" ref="P83">_xlfn.XLOOKUP(C83,AST!Y$2:Y380,AST!N$2:N380)</f>
        <v>&lt;=0.2500</v>
      </c>
      <c r="Q83" s="17" t="str" cm="1">
        <f t="array" ref="Q83">_xlfn.XLOOKUP(C83,AST!Y$2:Y380,AST!O$2:O380)</f>
        <v>&lt;=2.0000</v>
      </c>
      <c r="R83" s="17" t="str" cm="1">
        <f t="array" ref="R83">_xlfn.XLOOKUP(C83,AST!Y$2:Y380,AST!Q$2:Q380)</f>
        <v>&lt;=1.0000</v>
      </c>
      <c r="S83" s="17" t="str" cm="1">
        <f t="array" ref="S83">_xlfn.XLOOKUP(C83,AST!Y$2:Y380,AST!R$2:R380)</f>
        <v>&lt;=0.5000</v>
      </c>
      <c r="T83" s="17" t="s">
        <v>39</v>
      </c>
      <c r="U83" s="17">
        <v>1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1</v>
      </c>
      <c r="AB83" s="17">
        <v>1</v>
      </c>
      <c r="AC83" s="17">
        <v>0</v>
      </c>
      <c r="AD83" s="17">
        <v>1</v>
      </c>
      <c r="AE83" s="17">
        <v>0</v>
      </c>
      <c r="AF83" s="17">
        <v>1</v>
      </c>
      <c r="AG83" s="17">
        <v>1</v>
      </c>
      <c r="AH83" s="17">
        <v>0</v>
      </c>
      <c r="AI83" s="17">
        <v>0</v>
      </c>
      <c r="AJ83" s="17">
        <v>0</v>
      </c>
      <c r="AK83" s="17">
        <v>0</v>
      </c>
      <c r="AL83" s="17">
        <v>1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1</v>
      </c>
      <c r="AT83" s="17">
        <v>0</v>
      </c>
      <c r="AU83" s="17">
        <v>0</v>
      </c>
      <c r="AV83" s="17">
        <v>0</v>
      </c>
      <c r="AW83" s="17">
        <v>0</v>
      </c>
      <c r="AX83" s="17">
        <v>1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</row>
    <row r="84" spans="1:62" hidden="1" x14ac:dyDescent="0.2">
      <c r="A84" s="56">
        <v>127</v>
      </c>
      <c r="B84" s="56">
        <v>127</v>
      </c>
      <c r="C84" s="56" t="s">
        <v>180</v>
      </c>
      <c r="D84" s="12">
        <v>127</v>
      </c>
      <c r="E84" s="14" t="s">
        <v>4</v>
      </c>
      <c r="F84" s="56" t="s">
        <v>36</v>
      </c>
      <c r="G84" s="14">
        <v>2</v>
      </c>
      <c r="H84" s="14" t="str" cm="1">
        <f t="array" ref="H84">_xlfn.XLOOKUP(C84,Sheet2!U$2:U612,Sheet2!B$2:B612)</f>
        <v>IA</v>
      </c>
      <c r="I84" s="56" t="s">
        <v>547</v>
      </c>
      <c r="J84" s="17" t="str" cm="1">
        <f t="array" ref="J84">_xlfn.XLOOKUP(C84,AST!Y$2:Y381,AST!S$2:S381)</f>
        <v xml:space="preserve"> &lt;=32.0000</v>
      </c>
      <c r="K84" s="17" t="str" cm="1">
        <f t="array" ref="K84">_xlfn.XLOOKUP(C84,AST!Y$2:Y381,AST!T$2:T381)</f>
        <v xml:space="preserve"> &lt;=1.0000</v>
      </c>
      <c r="L84" s="17" t="str" cm="1">
        <f t="array" ref="L84">_xlfn.XLOOKUP(C84,AST!Y$2:Y381,AST!P$2:P381)</f>
        <v xml:space="preserve"> &lt;=0.1200</v>
      </c>
      <c r="M84" s="17" t="str" cm="1">
        <f t="array" ref="M84">_xlfn.XLOOKUP(C84,AST!Y$2:Y381,AST!K$2:K381)</f>
        <v>&lt;=0.1200</v>
      </c>
      <c r="N84" s="17" t="str" cm="1">
        <f t="array" ref="N84">_xlfn.XLOOKUP(C84,AST!Y$2:Y381,AST!L$2:L381)</f>
        <v>&lt;=0.5000</v>
      </c>
      <c r="O84" s="17" t="str" cm="1">
        <f t="array" ref="O84">_xlfn.XLOOKUP(C84,AST!Y$2:Y381,AST!M$2:M381)</f>
        <v xml:space="preserve"> &lt;=2.0000</v>
      </c>
      <c r="P84" s="17" t="str" cm="1">
        <f t="array" ref="P84">_xlfn.XLOOKUP(C84,AST!Y$2:Y381,AST!N$2:N381)</f>
        <v>&lt;=0.2500</v>
      </c>
      <c r="Q84" s="17" t="str" cm="1">
        <f t="array" ref="Q84">_xlfn.XLOOKUP(C84,AST!Y$2:Y381,AST!O$2:O381)</f>
        <v>&lt;=2.0000</v>
      </c>
      <c r="R84" s="17" t="str" cm="1">
        <f t="array" ref="R84">_xlfn.XLOOKUP(C84,AST!Y$2:Y381,AST!Q$2:Q381)</f>
        <v>&lt;=1.0000</v>
      </c>
      <c r="S84" s="17" t="str" cm="1">
        <f t="array" ref="S84">_xlfn.XLOOKUP(C84,AST!Y$2:Y381,AST!R$2:R381)</f>
        <v>&lt;=0.5000</v>
      </c>
      <c r="T84" s="17" t="s">
        <v>36</v>
      </c>
      <c r="U84" s="17">
        <v>1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1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1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</row>
    <row r="85" spans="1:62" x14ac:dyDescent="0.2">
      <c r="A85" s="17">
        <v>128</v>
      </c>
      <c r="B85" s="17">
        <v>128</v>
      </c>
      <c r="C85" s="17" t="s">
        <v>181</v>
      </c>
      <c r="D85" s="10">
        <v>128</v>
      </c>
      <c r="E85" s="4" t="s">
        <v>3</v>
      </c>
      <c r="F85" s="17" t="s">
        <v>39</v>
      </c>
      <c r="G85" s="4">
        <v>2</v>
      </c>
      <c r="H85" s="4" t="str" cm="1">
        <f t="array" ref="H85">_xlfn.XLOOKUP(C85,Sheet2!U$2:U613,Sheet2!B$2:B613)</f>
        <v>CA</v>
      </c>
      <c r="I85" s="17" t="s">
        <v>10</v>
      </c>
      <c r="J85" s="17" t="str" cm="1">
        <f t="array" ref="J85">_xlfn.XLOOKUP(C85,AST!Y$2:Y382,AST!S$2:S382)</f>
        <v>&gt;256.0000</v>
      </c>
      <c r="K85" s="17" cm="1">
        <f t="array" ref="K85">_xlfn.XLOOKUP(C85,AST!Y$2:Y382,AST!T$2:T382)</f>
        <v>2</v>
      </c>
      <c r="L85" s="17" cm="1">
        <f t="array" ref="L85">_xlfn.XLOOKUP(C85,AST!Y$2:Y382,AST!P$2:P382)</f>
        <v>0.25</v>
      </c>
      <c r="M85" s="17" cm="1">
        <f t="array" ref="M85">_xlfn.XLOOKUP(C85,AST!Y$2:Y382,AST!K$2:K382)</f>
        <v>0.25</v>
      </c>
      <c r="N85" s="17" t="str" cm="1">
        <f t="array" ref="N85">_xlfn.XLOOKUP(C85,AST!Y$2:Y382,AST!L$2:L382)</f>
        <v>&lt;=0.5000</v>
      </c>
      <c r="O85" s="17" t="str" cm="1">
        <f t="array" ref="O85">_xlfn.XLOOKUP(C85,AST!Y$2:Y382,AST!M$2:M382)</f>
        <v xml:space="preserve"> &lt;=2.0000</v>
      </c>
      <c r="P85" s="17" t="str" cm="1">
        <f t="array" ref="P85">_xlfn.XLOOKUP(C85,AST!Y$2:Y382,AST!N$2:N382)</f>
        <v>&lt;=0.2500</v>
      </c>
      <c r="Q85" s="17" t="str" cm="1">
        <f t="array" ref="Q85">_xlfn.XLOOKUP(C85,AST!Y$2:Y382,AST!O$2:O382)</f>
        <v>&lt;=2.0000</v>
      </c>
      <c r="R85" s="17" t="str" cm="1">
        <f t="array" ref="R85">_xlfn.XLOOKUP(C85,AST!Y$2:Y382,AST!Q$2:Q382)</f>
        <v>&lt;=1.0000</v>
      </c>
      <c r="S85" s="17" t="str" cm="1">
        <f t="array" ref="S85">_xlfn.XLOOKUP(C85,AST!Y$2:Y382,AST!R$2:R382)</f>
        <v>&lt;=0.5000</v>
      </c>
      <c r="T85" s="17" t="s">
        <v>39</v>
      </c>
      <c r="U85" s="17">
        <v>1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1</v>
      </c>
      <c r="AE85" s="17">
        <v>0</v>
      </c>
      <c r="AF85" s="17">
        <v>1</v>
      </c>
      <c r="AG85" s="17">
        <v>1</v>
      </c>
      <c r="AH85" s="17">
        <v>0</v>
      </c>
      <c r="AI85" s="17">
        <v>0</v>
      </c>
      <c r="AJ85" s="17">
        <v>0</v>
      </c>
      <c r="AK85" s="17">
        <v>0</v>
      </c>
      <c r="AL85" s="17">
        <v>1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1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</row>
    <row r="86" spans="1:62" x14ac:dyDescent="0.2">
      <c r="A86" s="17">
        <v>129</v>
      </c>
      <c r="B86" s="17">
        <v>129</v>
      </c>
      <c r="C86" s="17" t="s">
        <v>182</v>
      </c>
      <c r="D86" s="10">
        <v>129</v>
      </c>
      <c r="E86" s="4" t="s">
        <v>3</v>
      </c>
      <c r="F86" s="17" t="s">
        <v>39</v>
      </c>
      <c r="G86" s="4">
        <v>1</v>
      </c>
      <c r="H86" s="4" t="str" cm="1">
        <f t="array" ref="H86">_xlfn.XLOOKUP(C86,Sheet2!U$2:U614,Sheet2!B$2:B614)</f>
        <v>CA</v>
      </c>
      <c r="I86" s="17" t="s">
        <v>10</v>
      </c>
      <c r="J86" s="17" t="str" cm="1">
        <f t="array" ref="J86">_xlfn.XLOOKUP(C86,AST!Y$2:Y383,AST!S$2:S383)</f>
        <v>&gt;256.0000</v>
      </c>
      <c r="K86" s="17" cm="1">
        <f t="array" ref="K86">_xlfn.XLOOKUP(C86,AST!Y$2:Y383,AST!T$2:T383)</f>
        <v>2</v>
      </c>
      <c r="L86" s="17" cm="1">
        <f t="array" ref="L86">_xlfn.XLOOKUP(C86,AST!Y$2:Y383,AST!P$2:P383)</f>
        <v>0.5</v>
      </c>
      <c r="M86" s="17" cm="1">
        <f t="array" ref="M86">_xlfn.XLOOKUP(C86,AST!Y$2:Y383,AST!K$2:K383)</f>
        <v>0.25</v>
      </c>
      <c r="N86" s="17" t="str" cm="1">
        <f t="array" ref="N86">_xlfn.XLOOKUP(C86,AST!Y$2:Y383,AST!L$2:L383)</f>
        <v>&lt;=0.5000</v>
      </c>
      <c r="O86" s="17" t="str" cm="1">
        <f t="array" ref="O86">_xlfn.XLOOKUP(C86,AST!Y$2:Y383,AST!M$2:M383)</f>
        <v xml:space="preserve"> &lt;=2.0000</v>
      </c>
      <c r="P86" s="17" t="str" cm="1">
        <f t="array" ref="P86">_xlfn.XLOOKUP(C86,AST!Y$2:Y383,AST!N$2:N383)</f>
        <v>&lt;=0.2500</v>
      </c>
      <c r="Q86" s="17" t="str" cm="1">
        <f t="array" ref="Q86">_xlfn.XLOOKUP(C86,AST!Y$2:Y383,AST!O$2:O383)</f>
        <v>&lt;=2.0000</v>
      </c>
      <c r="R86" s="17" t="str" cm="1">
        <f t="array" ref="R86">_xlfn.XLOOKUP(C86,AST!Y$2:Y383,AST!Q$2:Q383)</f>
        <v>&lt;=1.0000</v>
      </c>
      <c r="S86" s="17" t="str" cm="1">
        <f t="array" ref="S86">_xlfn.XLOOKUP(C86,AST!Y$2:Y383,AST!R$2:R383)</f>
        <v>&lt;=0.5000</v>
      </c>
      <c r="T86" s="17" t="s">
        <v>39</v>
      </c>
      <c r="U86" s="17">
        <v>1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1</v>
      </c>
      <c r="AE86" s="17">
        <v>0</v>
      </c>
      <c r="AF86" s="17">
        <v>1</v>
      </c>
      <c r="AG86" s="17">
        <v>1</v>
      </c>
      <c r="AH86" s="17">
        <v>0</v>
      </c>
      <c r="AI86" s="17">
        <v>0</v>
      </c>
      <c r="AJ86" s="17">
        <v>0</v>
      </c>
      <c r="AK86" s="17">
        <v>0</v>
      </c>
      <c r="AL86" s="17">
        <v>1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1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</row>
    <row r="87" spans="1:62" x14ac:dyDescent="0.2">
      <c r="A87" s="17">
        <v>130</v>
      </c>
      <c r="B87" s="17">
        <v>130</v>
      </c>
      <c r="C87" s="17" t="s">
        <v>183</v>
      </c>
      <c r="D87" s="10">
        <v>130</v>
      </c>
      <c r="E87" s="4" t="s">
        <v>3</v>
      </c>
      <c r="F87" s="17" t="s">
        <v>39</v>
      </c>
      <c r="G87" s="4">
        <v>2</v>
      </c>
      <c r="H87" s="4" t="str" cm="1">
        <f t="array" ref="H87">_xlfn.XLOOKUP(C87,Sheet2!U$2:U615,Sheet2!B$2:B615)</f>
        <v>CA</v>
      </c>
      <c r="I87" s="17" t="s">
        <v>10</v>
      </c>
      <c r="J87" s="17" cm="1">
        <f t="array" ref="J87">_xlfn.XLOOKUP(C87,AST!Y$2:Y384,AST!S$2:S384)</f>
        <v>256</v>
      </c>
      <c r="K87" s="17" cm="1">
        <f t="array" ref="K87">_xlfn.XLOOKUP(C87,AST!Y$2:Y384,AST!T$2:T384)</f>
        <v>2</v>
      </c>
      <c r="L87" s="17" t="str" cm="1">
        <f t="array" ref="L87">_xlfn.XLOOKUP(C87,AST!Y$2:Y384,AST!P$2:P384)</f>
        <v xml:space="preserve"> &lt;=0.1200</v>
      </c>
      <c r="M87" s="17" t="str" cm="1">
        <f t="array" ref="M87">_xlfn.XLOOKUP(C87,AST!Y$2:Y384,AST!K$2:K384)</f>
        <v>&lt;=0.1200</v>
      </c>
      <c r="N87" s="17" t="str" cm="1">
        <f t="array" ref="N87">_xlfn.XLOOKUP(C87,AST!Y$2:Y384,AST!L$2:L384)</f>
        <v>&lt;=0.5000</v>
      </c>
      <c r="O87" s="17" t="str" cm="1">
        <f t="array" ref="O87">_xlfn.XLOOKUP(C87,AST!Y$2:Y384,AST!M$2:M384)</f>
        <v xml:space="preserve"> &lt;=2.0000</v>
      </c>
      <c r="P87" s="17" t="str" cm="1">
        <f t="array" ref="P87">_xlfn.XLOOKUP(C87,AST!Y$2:Y384,AST!N$2:N384)</f>
        <v>&lt;=0.2500</v>
      </c>
      <c r="Q87" s="17" t="str" cm="1">
        <f t="array" ref="Q87">_xlfn.XLOOKUP(C87,AST!Y$2:Y384,AST!O$2:O384)</f>
        <v>&lt;=2.0000</v>
      </c>
      <c r="R87" s="17" t="str" cm="1">
        <f t="array" ref="R87">_xlfn.XLOOKUP(C87,AST!Y$2:Y384,AST!Q$2:Q384)</f>
        <v>&lt;=1.0000</v>
      </c>
      <c r="S87" s="17" t="str" cm="1">
        <f t="array" ref="S87">_xlfn.XLOOKUP(C87,AST!Y$2:Y384,AST!R$2:R384)</f>
        <v>&lt;=0.5000</v>
      </c>
      <c r="T87" s="17" t="s">
        <v>39</v>
      </c>
      <c r="U87" s="17">
        <v>1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1</v>
      </c>
      <c r="AE87" s="17">
        <v>0</v>
      </c>
      <c r="AF87" s="17">
        <v>1</v>
      </c>
      <c r="AG87" s="17">
        <v>1</v>
      </c>
      <c r="AH87" s="17">
        <v>0</v>
      </c>
      <c r="AI87" s="17">
        <v>0</v>
      </c>
      <c r="AJ87" s="17">
        <v>0</v>
      </c>
      <c r="AK87" s="17">
        <v>0</v>
      </c>
      <c r="AL87" s="17">
        <v>1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1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</row>
    <row r="88" spans="1:62" x14ac:dyDescent="0.2">
      <c r="A88" s="17">
        <v>131</v>
      </c>
      <c r="B88" s="17">
        <v>131</v>
      </c>
      <c r="C88" s="17" t="s">
        <v>184</v>
      </c>
      <c r="D88" s="10">
        <v>131</v>
      </c>
      <c r="E88" s="4" t="s">
        <v>3</v>
      </c>
      <c r="F88" s="17" t="s">
        <v>39</v>
      </c>
      <c r="G88" s="4">
        <v>1</v>
      </c>
      <c r="H88" s="4" t="str" cm="1">
        <f t="array" ref="H88">_xlfn.XLOOKUP(C88,Sheet2!U$2:U616,Sheet2!B$2:B616)</f>
        <v>CA</v>
      </c>
      <c r="I88" s="17" t="s">
        <v>10</v>
      </c>
      <c r="J88" s="17" cm="1">
        <f t="array" ref="J88">_xlfn.XLOOKUP(C88,AST!Y$2:Y385,AST!S$2:S385)</f>
        <v>128</v>
      </c>
      <c r="K88" s="17" cm="1">
        <f t="array" ref="K88">_xlfn.XLOOKUP(C88,AST!Y$2:Y385,AST!T$2:T385)</f>
        <v>2</v>
      </c>
      <c r="L88" s="17" t="str" cm="1">
        <f t="array" ref="L88">_xlfn.XLOOKUP(C88,AST!Y$2:Y385,AST!P$2:P385)</f>
        <v xml:space="preserve"> &lt;=0.1200</v>
      </c>
      <c r="M88" s="17" t="str" cm="1">
        <f t="array" ref="M88">_xlfn.XLOOKUP(C88,AST!Y$2:Y385,AST!K$2:K385)</f>
        <v>&lt;=0.1200</v>
      </c>
      <c r="N88" s="17" t="str" cm="1">
        <f t="array" ref="N88">_xlfn.XLOOKUP(C88,AST!Y$2:Y385,AST!L$2:L385)</f>
        <v>&lt;=0.5000</v>
      </c>
      <c r="O88" s="17" t="str" cm="1">
        <f t="array" ref="O88">_xlfn.XLOOKUP(C88,AST!Y$2:Y385,AST!M$2:M385)</f>
        <v xml:space="preserve"> &lt;=2.0000</v>
      </c>
      <c r="P88" s="17" t="str" cm="1">
        <f t="array" ref="P88">_xlfn.XLOOKUP(C88,AST!Y$2:Y385,AST!N$2:N385)</f>
        <v xml:space="preserve"> &gt;4.0000</v>
      </c>
      <c r="Q88" s="17" t="str" cm="1">
        <f t="array" ref="Q88">_xlfn.XLOOKUP(C88,AST!Y$2:Y385,AST!O$2:O385)</f>
        <v>&lt;=2.0000</v>
      </c>
      <c r="R88" s="17" t="str" cm="1">
        <f t="array" ref="R88">_xlfn.XLOOKUP(C88,AST!Y$2:Y385,AST!Q$2:Q385)</f>
        <v>&lt;=1.0000</v>
      </c>
      <c r="S88" s="17" t="str" cm="1">
        <f t="array" ref="S88">_xlfn.XLOOKUP(C88,AST!Y$2:Y385,AST!R$2:R385)</f>
        <v>&lt;=0.5000</v>
      </c>
      <c r="T88" s="17" t="s">
        <v>39</v>
      </c>
      <c r="U88" s="17">
        <v>1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1</v>
      </c>
      <c r="AG88" s="17">
        <v>1</v>
      </c>
      <c r="AH88" s="17">
        <v>0</v>
      </c>
      <c r="AI88" s="17">
        <v>0</v>
      </c>
      <c r="AJ88" s="17">
        <v>0</v>
      </c>
      <c r="AK88" s="17">
        <v>0</v>
      </c>
      <c r="AL88" s="17">
        <v>1</v>
      </c>
      <c r="AM88" s="17">
        <v>0</v>
      </c>
      <c r="AN88" s="17">
        <v>0</v>
      </c>
      <c r="AO88" s="17">
        <v>0</v>
      </c>
      <c r="AP88" s="17">
        <v>1</v>
      </c>
      <c r="AQ88" s="17">
        <v>1</v>
      </c>
      <c r="AR88" s="17">
        <v>0</v>
      </c>
      <c r="AS88" s="17">
        <v>1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</row>
    <row r="89" spans="1:62" x14ac:dyDescent="0.2">
      <c r="A89" s="17">
        <v>132</v>
      </c>
      <c r="B89" s="17">
        <v>132</v>
      </c>
      <c r="C89" s="17" t="s">
        <v>185</v>
      </c>
      <c r="D89" s="10">
        <v>132</v>
      </c>
      <c r="E89" s="4" t="s">
        <v>4</v>
      </c>
      <c r="F89" s="17" t="s">
        <v>39</v>
      </c>
      <c r="G89" s="4">
        <v>2</v>
      </c>
      <c r="H89" s="4" t="str" cm="1">
        <f t="array" ref="H89">_xlfn.XLOOKUP(C89,Sheet2!U$2:U617,Sheet2!B$2:B617)</f>
        <v>CA</v>
      </c>
      <c r="I89" s="17" t="s">
        <v>10</v>
      </c>
      <c r="J89" s="17" t="str" cm="1">
        <f t="array" ref="J89">_xlfn.XLOOKUP(C89,AST!Y$2:Y386,AST!S$2:S386)</f>
        <v>&gt;256.0000</v>
      </c>
      <c r="K89" s="17" cm="1">
        <f t="array" ref="K89">_xlfn.XLOOKUP(C89,AST!Y$2:Y386,AST!T$2:T386)</f>
        <v>2</v>
      </c>
      <c r="L89" s="17" cm="1">
        <f t="array" ref="L89">_xlfn.XLOOKUP(C89,AST!Y$2:Y386,AST!P$2:P386)</f>
        <v>0.25</v>
      </c>
      <c r="M89" s="17" t="str" cm="1">
        <f t="array" ref="M89">_xlfn.XLOOKUP(C89,AST!Y$2:Y386,AST!K$2:K386)</f>
        <v>&lt;=0.1200</v>
      </c>
      <c r="N89" s="17" t="str" cm="1">
        <f t="array" ref="N89">_xlfn.XLOOKUP(C89,AST!Y$2:Y386,AST!L$2:L386)</f>
        <v>&lt;=0.5000</v>
      </c>
      <c r="O89" s="17" t="str" cm="1">
        <f t="array" ref="O89">_xlfn.XLOOKUP(C89,AST!Y$2:Y386,AST!M$2:M386)</f>
        <v xml:space="preserve"> &lt;=2.0000</v>
      </c>
      <c r="P89" s="17" t="str" cm="1">
        <f t="array" ref="P89">_xlfn.XLOOKUP(C89,AST!Y$2:Y386,AST!N$2:N386)</f>
        <v>&lt;=0.2500</v>
      </c>
      <c r="Q89" s="17" t="str" cm="1">
        <f t="array" ref="Q89">_xlfn.XLOOKUP(C89,AST!Y$2:Y386,AST!O$2:O386)</f>
        <v>&lt;=2.0000</v>
      </c>
      <c r="R89" s="17" t="str" cm="1">
        <f t="array" ref="R89">_xlfn.XLOOKUP(C89,AST!Y$2:Y386,AST!Q$2:Q386)</f>
        <v>&lt;=1.0000</v>
      </c>
      <c r="S89" s="17" t="str" cm="1">
        <f t="array" ref="S89">_xlfn.XLOOKUP(C89,AST!Y$2:Y386,AST!R$2:R386)</f>
        <v>&lt;=0.5000</v>
      </c>
      <c r="T89" s="17" t="s">
        <v>39</v>
      </c>
      <c r="U89" s="17">
        <v>1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1</v>
      </c>
      <c r="AE89" s="17">
        <v>0</v>
      </c>
      <c r="AF89" s="17">
        <v>1</v>
      </c>
      <c r="AG89" s="17">
        <v>1</v>
      </c>
      <c r="AH89" s="17">
        <v>0</v>
      </c>
      <c r="AI89" s="17">
        <v>0</v>
      </c>
      <c r="AJ89" s="17">
        <v>0</v>
      </c>
      <c r="AK89" s="17">
        <v>0</v>
      </c>
      <c r="AL89" s="17">
        <v>1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1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</row>
    <row r="90" spans="1:62" x14ac:dyDescent="0.2">
      <c r="A90" s="56">
        <v>133</v>
      </c>
      <c r="B90" s="56">
        <v>133</v>
      </c>
      <c r="C90" s="56" t="s">
        <v>186</v>
      </c>
      <c r="D90" s="12">
        <v>133</v>
      </c>
      <c r="E90" s="14" t="s">
        <v>4</v>
      </c>
      <c r="F90" s="56" t="s">
        <v>39</v>
      </c>
      <c r="G90" s="14">
        <v>3</v>
      </c>
      <c r="H90" s="14" t="str" cm="1">
        <f t="array" ref="H90">_xlfn.XLOOKUP(C90,Sheet2!U$2:U618,Sheet2!B$2:B618)</f>
        <v>CA</v>
      </c>
      <c r="I90" s="56" t="s">
        <v>547</v>
      </c>
      <c r="J90" s="17" t="str" cm="1">
        <f t="array" ref="J90">_xlfn.XLOOKUP(C90,AST!Y$2:Y387,AST!S$2:S387)</f>
        <v>&gt;256.0000</v>
      </c>
      <c r="K90" s="17" cm="1">
        <f t="array" ref="K90">_xlfn.XLOOKUP(C90,AST!Y$2:Y387,AST!T$2:T387)</f>
        <v>2</v>
      </c>
      <c r="L90" s="17" cm="1">
        <f t="array" ref="L90">_xlfn.XLOOKUP(C90,AST!Y$2:Y387,AST!P$2:P387)</f>
        <v>0.25</v>
      </c>
      <c r="M90" s="17" t="str" cm="1">
        <f t="array" ref="M90">_xlfn.XLOOKUP(C90,AST!Y$2:Y387,AST!K$2:K387)</f>
        <v>&lt;=0.1200</v>
      </c>
      <c r="N90" s="17" t="str" cm="1">
        <f t="array" ref="N90">_xlfn.XLOOKUP(C90,AST!Y$2:Y387,AST!L$2:L387)</f>
        <v>&lt;=0.5000</v>
      </c>
      <c r="O90" s="17" t="str" cm="1">
        <f t="array" ref="O90">_xlfn.XLOOKUP(C90,AST!Y$2:Y387,AST!M$2:M387)</f>
        <v xml:space="preserve"> &lt;=2.0000</v>
      </c>
      <c r="P90" s="17" t="str" cm="1">
        <f t="array" ref="P90">_xlfn.XLOOKUP(C90,AST!Y$2:Y387,AST!N$2:N387)</f>
        <v>&lt;=0.2500</v>
      </c>
      <c r="Q90" s="17" t="str" cm="1">
        <f t="array" ref="Q90">_xlfn.XLOOKUP(C90,AST!Y$2:Y387,AST!O$2:O387)</f>
        <v>&lt;=2.0000</v>
      </c>
      <c r="R90" s="17" t="str" cm="1">
        <f t="array" ref="R90">_xlfn.XLOOKUP(C90,AST!Y$2:Y387,AST!Q$2:Q387)</f>
        <v>&lt;=1.0000</v>
      </c>
      <c r="S90" s="17" t="str" cm="1">
        <f t="array" ref="S90">_xlfn.XLOOKUP(C90,AST!Y$2:Y387,AST!R$2:R387)</f>
        <v>&lt;=0.5000</v>
      </c>
      <c r="T90" s="17" t="s">
        <v>39</v>
      </c>
      <c r="U90" s="17">
        <v>1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1</v>
      </c>
      <c r="AE90" s="17">
        <v>0</v>
      </c>
      <c r="AF90" s="17">
        <v>1</v>
      </c>
      <c r="AG90" s="17">
        <v>1</v>
      </c>
      <c r="AH90" s="17">
        <v>0</v>
      </c>
      <c r="AI90" s="17">
        <v>0</v>
      </c>
      <c r="AJ90" s="17">
        <v>0</v>
      </c>
      <c r="AK90" s="17">
        <v>0</v>
      </c>
      <c r="AL90" s="17">
        <v>1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1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</row>
    <row r="91" spans="1:62" x14ac:dyDescent="0.2">
      <c r="A91" s="17">
        <v>134</v>
      </c>
      <c r="B91" s="17">
        <v>134</v>
      </c>
      <c r="C91" s="17" t="s">
        <v>187</v>
      </c>
      <c r="D91" s="10">
        <v>134</v>
      </c>
      <c r="E91" s="4" t="s">
        <v>3</v>
      </c>
      <c r="F91" s="17" t="s">
        <v>39</v>
      </c>
      <c r="G91" s="4">
        <v>3</v>
      </c>
      <c r="H91" s="4" t="str" cm="1">
        <f t="array" ref="H91">_xlfn.XLOOKUP(C91,Sheet2!U$2:U619,Sheet2!B$2:B619)</f>
        <v>CA</v>
      </c>
      <c r="I91" s="17" t="s">
        <v>10</v>
      </c>
      <c r="J91" s="17" t="str" cm="1">
        <f t="array" ref="J91">_xlfn.XLOOKUP(C91,AST!Y$2:Y388,AST!S$2:S388)</f>
        <v>&gt;256.0000</v>
      </c>
      <c r="K91" s="17" cm="1">
        <f t="array" ref="K91">_xlfn.XLOOKUP(C91,AST!Y$2:Y388,AST!T$2:T388)</f>
        <v>2</v>
      </c>
      <c r="L91" s="17" t="str" cm="1">
        <f t="array" ref="L91">_xlfn.XLOOKUP(C91,AST!Y$2:Y388,AST!P$2:P388)</f>
        <v xml:space="preserve"> &lt;=0.1200</v>
      </c>
      <c r="M91" s="17" t="str" cm="1">
        <f t="array" ref="M91">_xlfn.XLOOKUP(C91,AST!Y$2:Y388,AST!K$2:K388)</f>
        <v>&lt;=0.1200</v>
      </c>
      <c r="N91" s="17" t="str" cm="1">
        <f t="array" ref="N91">_xlfn.XLOOKUP(C91,AST!Y$2:Y388,AST!L$2:L388)</f>
        <v>&lt;=0.5000</v>
      </c>
      <c r="O91" s="17" t="str" cm="1">
        <f t="array" ref="O91">_xlfn.XLOOKUP(C91,AST!Y$2:Y388,AST!M$2:M388)</f>
        <v xml:space="preserve"> &lt;=2.0000</v>
      </c>
      <c r="P91" s="17" t="str" cm="1">
        <f t="array" ref="P91">_xlfn.XLOOKUP(C91,AST!Y$2:Y388,AST!N$2:N388)</f>
        <v>&lt;=0.2500</v>
      </c>
      <c r="Q91" s="17" t="str" cm="1">
        <f t="array" ref="Q91">_xlfn.XLOOKUP(C91,AST!Y$2:Y388,AST!O$2:O388)</f>
        <v>&lt;=2.0000</v>
      </c>
      <c r="R91" s="17" t="str" cm="1">
        <f t="array" ref="R91">_xlfn.XLOOKUP(C91,AST!Y$2:Y388,AST!Q$2:Q388)</f>
        <v>&lt;=1.0000</v>
      </c>
      <c r="S91" s="17" t="str" cm="1">
        <f t="array" ref="S91">_xlfn.XLOOKUP(C91,AST!Y$2:Y388,AST!R$2:R388)</f>
        <v>&lt;=0.5000</v>
      </c>
      <c r="T91" s="17" t="s">
        <v>39</v>
      </c>
      <c r="U91" s="17">
        <v>1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1</v>
      </c>
      <c r="AE91" s="17">
        <v>0</v>
      </c>
      <c r="AF91" s="17">
        <v>1</v>
      </c>
      <c r="AG91" s="17">
        <v>1</v>
      </c>
      <c r="AH91" s="17">
        <v>0</v>
      </c>
      <c r="AI91" s="17">
        <v>0</v>
      </c>
      <c r="AJ91" s="17">
        <v>0</v>
      </c>
      <c r="AK91" s="17">
        <v>0</v>
      </c>
      <c r="AL91" s="17">
        <v>1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1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</row>
    <row r="92" spans="1:62" x14ac:dyDescent="0.2">
      <c r="A92" s="17">
        <v>135</v>
      </c>
      <c r="B92" s="17">
        <v>135</v>
      </c>
      <c r="C92" s="17" t="s">
        <v>188</v>
      </c>
      <c r="D92" s="12">
        <v>135</v>
      </c>
      <c r="E92" s="14" t="s">
        <v>4</v>
      </c>
      <c r="F92" s="17" t="s">
        <v>39</v>
      </c>
      <c r="G92" s="14">
        <v>2</v>
      </c>
      <c r="H92" s="4" t="str" cm="1">
        <f t="array" ref="H92">_xlfn.XLOOKUP(C92,Sheet2!U$2:U620,Sheet2!B$2:B620)</f>
        <v>CA</v>
      </c>
      <c r="I92" s="17" t="s">
        <v>10</v>
      </c>
      <c r="J92" s="17" t="str" cm="1">
        <f t="array" ref="J92">_xlfn.XLOOKUP(C92,AST!Y$2:Y389,AST!S$2:S389)</f>
        <v>&gt;256.0000</v>
      </c>
      <c r="K92" s="17" cm="1">
        <f t="array" ref="K92">_xlfn.XLOOKUP(C92,AST!Y$2:Y389,AST!T$2:T389)</f>
        <v>2</v>
      </c>
      <c r="L92" s="17" cm="1">
        <f t="array" ref="L92">_xlfn.XLOOKUP(C92,AST!Y$2:Y389,AST!P$2:P389)</f>
        <v>0.25</v>
      </c>
      <c r="M92" s="17" t="str" cm="1">
        <f t="array" ref="M92">_xlfn.XLOOKUP(C92,AST!Y$2:Y389,AST!K$2:K389)</f>
        <v>&lt;=0.1200</v>
      </c>
      <c r="N92" s="17" t="str" cm="1">
        <f t="array" ref="N92">_xlfn.XLOOKUP(C92,AST!Y$2:Y389,AST!L$2:L389)</f>
        <v>&lt;=0.5000</v>
      </c>
      <c r="O92" s="17" t="str" cm="1">
        <f t="array" ref="O92">_xlfn.XLOOKUP(C92,AST!Y$2:Y389,AST!M$2:M389)</f>
        <v xml:space="preserve"> &lt;=2.0000</v>
      </c>
      <c r="P92" s="17" t="str" cm="1">
        <f t="array" ref="P92">_xlfn.XLOOKUP(C92,AST!Y$2:Y389,AST!N$2:N389)</f>
        <v>&lt;=0.2500</v>
      </c>
      <c r="Q92" s="17" t="str" cm="1">
        <f t="array" ref="Q92">_xlfn.XLOOKUP(C92,AST!Y$2:Y389,AST!O$2:O389)</f>
        <v>&lt;=2.0000</v>
      </c>
      <c r="R92" s="17" t="str" cm="1">
        <f t="array" ref="R92">_xlfn.XLOOKUP(C92,AST!Y$2:Y389,AST!Q$2:Q389)</f>
        <v>&lt;=1.0000</v>
      </c>
      <c r="S92" s="17" t="str" cm="1">
        <f t="array" ref="S92">_xlfn.XLOOKUP(C92,AST!Y$2:Y389,AST!R$2:R389)</f>
        <v>&lt;=0.5000</v>
      </c>
      <c r="T92" s="17" t="s">
        <v>39</v>
      </c>
      <c r="U92" s="17">
        <v>1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1</v>
      </c>
      <c r="AE92" s="17">
        <v>0</v>
      </c>
      <c r="AF92" s="17">
        <v>1</v>
      </c>
      <c r="AG92" s="17">
        <v>1</v>
      </c>
      <c r="AH92" s="17">
        <v>0</v>
      </c>
      <c r="AI92" s="17">
        <v>0</v>
      </c>
      <c r="AJ92" s="17">
        <v>0</v>
      </c>
      <c r="AK92" s="17">
        <v>0</v>
      </c>
      <c r="AL92" s="17">
        <v>1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1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</row>
    <row r="93" spans="1:62" x14ac:dyDescent="0.2">
      <c r="A93" s="17">
        <v>136</v>
      </c>
      <c r="B93" s="17">
        <v>136</v>
      </c>
      <c r="C93" s="17" t="s">
        <v>189</v>
      </c>
      <c r="D93" s="10">
        <v>136</v>
      </c>
      <c r="E93" s="4" t="s">
        <v>3</v>
      </c>
      <c r="F93" s="17" t="s">
        <v>39</v>
      </c>
      <c r="G93" s="4">
        <v>3</v>
      </c>
      <c r="H93" s="4" t="str" cm="1">
        <f t="array" ref="H93">_xlfn.XLOOKUP(C93,Sheet2!U$2:U621,Sheet2!B$2:B621)</f>
        <v>CA</v>
      </c>
      <c r="I93" s="17" t="s">
        <v>10</v>
      </c>
      <c r="J93" s="17" t="str" cm="1">
        <f t="array" ref="J93">_xlfn.XLOOKUP(C93,AST!Y$2:Y390,AST!S$2:S390)</f>
        <v>&gt;256.0000</v>
      </c>
      <c r="K93" s="17" cm="1">
        <f t="array" ref="K93">_xlfn.XLOOKUP(C93,AST!Y$2:Y390,AST!T$2:T390)</f>
        <v>2</v>
      </c>
      <c r="L93" s="17" cm="1">
        <f t="array" ref="L93">_xlfn.XLOOKUP(C93,AST!Y$2:Y390,AST!P$2:P390)</f>
        <v>0.25</v>
      </c>
      <c r="M93" s="17" t="str" cm="1">
        <f t="array" ref="M93">_xlfn.XLOOKUP(C93,AST!Y$2:Y390,AST!K$2:K390)</f>
        <v>&lt;=0.1200</v>
      </c>
      <c r="N93" s="17" t="str" cm="1">
        <f t="array" ref="N93">_xlfn.XLOOKUP(C93,AST!Y$2:Y390,AST!L$2:L390)</f>
        <v>&lt;=0.5000</v>
      </c>
      <c r="O93" s="17" t="str" cm="1">
        <f t="array" ref="O93">_xlfn.XLOOKUP(C93,AST!Y$2:Y390,AST!M$2:M390)</f>
        <v xml:space="preserve"> &lt;=2.0000</v>
      </c>
      <c r="P93" s="17" t="str" cm="1">
        <f t="array" ref="P93">_xlfn.XLOOKUP(C93,AST!Y$2:Y390,AST!N$2:N390)</f>
        <v>&lt;=0.2500</v>
      </c>
      <c r="Q93" s="17" t="str" cm="1">
        <f t="array" ref="Q93">_xlfn.XLOOKUP(C93,AST!Y$2:Y390,AST!O$2:O390)</f>
        <v>&lt;=2.0000</v>
      </c>
      <c r="R93" s="17" t="str" cm="1">
        <f t="array" ref="R93">_xlfn.XLOOKUP(C93,AST!Y$2:Y390,AST!Q$2:Q390)</f>
        <v>&lt;=1.0000</v>
      </c>
      <c r="S93" s="17" t="str" cm="1">
        <f t="array" ref="S93">_xlfn.XLOOKUP(C93,AST!Y$2:Y390,AST!R$2:R390)</f>
        <v>&lt;=0.5000</v>
      </c>
      <c r="T93" s="17" t="s">
        <v>39</v>
      </c>
      <c r="U93" s="17">
        <v>1</v>
      </c>
      <c r="V93" s="17">
        <v>0</v>
      </c>
      <c r="W93" s="17">
        <v>0</v>
      </c>
      <c r="X93" s="17">
        <v>0</v>
      </c>
      <c r="Y93" s="17">
        <v>0</v>
      </c>
      <c r="Z93" s="17">
        <v>0</v>
      </c>
      <c r="AA93" s="17">
        <v>0</v>
      </c>
      <c r="AB93" s="17">
        <v>0</v>
      </c>
      <c r="AC93" s="17">
        <v>0</v>
      </c>
      <c r="AD93" s="17">
        <v>1</v>
      </c>
      <c r="AE93" s="17">
        <v>0</v>
      </c>
      <c r="AF93" s="17">
        <v>1</v>
      </c>
      <c r="AG93" s="17">
        <v>1</v>
      </c>
      <c r="AH93" s="17">
        <v>0</v>
      </c>
      <c r="AI93" s="17">
        <v>0</v>
      </c>
      <c r="AJ93" s="17">
        <v>0</v>
      </c>
      <c r="AK93" s="17">
        <v>0</v>
      </c>
      <c r="AL93" s="17">
        <v>1</v>
      </c>
      <c r="AM93" s="17">
        <v>0</v>
      </c>
      <c r="AN93" s="17">
        <v>0</v>
      </c>
      <c r="AO93" s="17">
        <v>0</v>
      </c>
      <c r="AP93" s="17">
        <v>0</v>
      </c>
      <c r="AQ93" s="17">
        <v>0</v>
      </c>
      <c r="AR93" s="17">
        <v>0</v>
      </c>
      <c r="AS93" s="17">
        <v>1</v>
      </c>
      <c r="AT93" s="17">
        <v>0</v>
      </c>
      <c r="AU93" s="17">
        <v>0</v>
      </c>
      <c r="AV93" s="17">
        <v>0</v>
      </c>
      <c r="AW93" s="17">
        <v>0</v>
      </c>
      <c r="AX93" s="17">
        <v>0</v>
      </c>
      <c r="AY93" s="17">
        <v>0</v>
      </c>
      <c r="AZ93" s="17">
        <v>0</v>
      </c>
      <c r="BA93" s="17">
        <v>0</v>
      </c>
      <c r="BB93" s="17">
        <v>0</v>
      </c>
      <c r="BC93" s="17">
        <v>0</v>
      </c>
      <c r="BD93" s="17">
        <v>0</v>
      </c>
      <c r="BE93" s="17">
        <v>0</v>
      </c>
      <c r="BF93" s="17">
        <v>0</v>
      </c>
      <c r="BG93" s="17">
        <v>0</v>
      </c>
      <c r="BH93" s="17">
        <v>0</v>
      </c>
      <c r="BI93" s="17">
        <v>0</v>
      </c>
      <c r="BJ93" s="17">
        <v>0</v>
      </c>
    </row>
    <row r="94" spans="1:62" x14ac:dyDescent="0.2">
      <c r="A94" s="17">
        <v>139</v>
      </c>
      <c r="B94" s="17">
        <v>139</v>
      </c>
      <c r="C94" s="17" t="s">
        <v>190</v>
      </c>
      <c r="D94" s="10">
        <v>139</v>
      </c>
      <c r="E94" s="4" t="s">
        <v>4</v>
      </c>
      <c r="F94" s="17" t="s">
        <v>39</v>
      </c>
      <c r="G94" s="4">
        <v>3</v>
      </c>
      <c r="H94" s="4" t="str" cm="1">
        <f t="array" ref="H94">_xlfn.XLOOKUP(C94,Sheet2!U$2:U622,Sheet2!B$2:B622)</f>
        <v>CA</v>
      </c>
      <c r="I94" s="17" t="s">
        <v>10</v>
      </c>
      <c r="J94" s="17" t="str" cm="1">
        <f t="array" ref="J94">_xlfn.XLOOKUP(C94,AST!Y$2:Y391,AST!S$2:S391)</f>
        <v>&gt;256.0000</v>
      </c>
      <c r="K94" s="17" cm="1">
        <f t="array" ref="K94">_xlfn.XLOOKUP(C94,AST!Y$2:Y391,AST!T$2:T391)</f>
        <v>2</v>
      </c>
      <c r="L94" s="17" cm="1">
        <f t="array" ref="L94">_xlfn.XLOOKUP(C94,AST!Y$2:Y391,AST!P$2:P391)</f>
        <v>0.25</v>
      </c>
      <c r="M94" s="17" cm="1">
        <f t="array" ref="M94">_xlfn.XLOOKUP(C94,AST!Y$2:Y391,AST!K$2:K391)</f>
        <v>0.25</v>
      </c>
      <c r="N94" s="17" t="str" cm="1">
        <f t="array" ref="N94">_xlfn.XLOOKUP(C94,AST!Y$2:Y391,AST!L$2:L391)</f>
        <v>&lt;=0.5000</v>
      </c>
      <c r="O94" s="17" t="str" cm="1">
        <f t="array" ref="O94">_xlfn.XLOOKUP(C94,AST!Y$2:Y391,AST!M$2:M391)</f>
        <v xml:space="preserve"> &lt;=2.0000</v>
      </c>
      <c r="P94" s="17" t="str" cm="1">
        <f t="array" ref="P94">_xlfn.XLOOKUP(C94,AST!Y$2:Y391,AST!N$2:N391)</f>
        <v>&lt;=0.2500</v>
      </c>
      <c r="Q94" s="17" t="str" cm="1">
        <f t="array" ref="Q94">_xlfn.XLOOKUP(C94,AST!Y$2:Y391,AST!O$2:O391)</f>
        <v>&lt;=2.0000</v>
      </c>
      <c r="R94" s="17" t="str" cm="1">
        <f t="array" ref="R94">_xlfn.XLOOKUP(C94,AST!Y$2:Y391,AST!Q$2:Q391)</f>
        <v>&lt;=1.0000</v>
      </c>
      <c r="S94" s="17" t="str" cm="1">
        <f t="array" ref="S94">_xlfn.XLOOKUP(C94,AST!Y$2:Y391,AST!R$2:R391)</f>
        <v>&lt;=0.5000</v>
      </c>
      <c r="T94" s="17" t="s">
        <v>39</v>
      </c>
      <c r="U94" s="17">
        <v>1</v>
      </c>
      <c r="V94" s="17">
        <v>0</v>
      </c>
      <c r="W94" s="17">
        <v>0</v>
      </c>
      <c r="X94" s="17">
        <v>0</v>
      </c>
      <c r="Y94" s="17">
        <v>0</v>
      </c>
      <c r="Z94" s="17">
        <v>0</v>
      </c>
      <c r="AA94" s="17">
        <v>0</v>
      </c>
      <c r="AB94" s="17">
        <v>0</v>
      </c>
      <c r="AC94" s="17">
        <v>0</v>
      </c>
      <c r="AD94" s="17">
        <v>1</v>
      </c>
      <c r="AE94" s="17">
        <v>0</v>
      </c>
      <c r="AF94" s="17">
        <v>1</v>
      </c>
      <c r="AG94" s="17">
        <v>1</v>
      </c>
      <c r="AH94" s="17">
        <v>0</v>
      </c>
      <c r="AI94" s="17">
        <v>0</v>
      </c>
      <c r="AJ94" s="17">
        <v>0</v>
      </c>
      <c r="AK94" s="17">
        <v>0</v>
      </c>
      <c r="AL94" s="17">
        <v>1</v>
      </c>
      <c r="AM94" s="17">
        <v>0</v>
      </c>
      <c r="AN94" s="17">
        <v>0</v>
      </c>
      <c r="AO94" s="17">
        <v>0</v>
      </c>
      <c r="AP94" s="17">
        <v>0</v>
      </c>
      <c r="AQ94" s="17">
        <v>0</v>
      </c>
      <c r="AR94" s="17">
        <v>0</v>
      </c>
      <c r="AS94" s="17">
        <v>1</v>
      </c>
      <c r="AT94" s="17">
        <v>0</v>
      </c>
      <c r="AU94" s="17">
        <v>0</v>
      </c>
      <c r="AV94" s="17">
        <v>0</v>
      </c>
      <c r="AW94" s="17">
        <v>0</v>
      </c>
      <c r="AX94" s="17">
        <v>0</v>
      </c>
      <c r="AY94" s="17">
        <v>0</v>
      </c>
      <c r="AZ94" s="17">
        <v>0</v>
      </c>
      <c r="BA94" s="17">
        <v>0</v>
      </c>
      <c r="BB94" s="17">
        <v>0</v>
      </c>
      <c r="BC94" s="17">
        <v>0</v>
      </c>
      <c r="BD94" s="17">
        <v>0</v>
      </c>
      <c r="BE94" s="17">
        <v>0</v>
      </c>
      <c r="BF94" s="17">
        <v>0</v>
      </c>
      <c r="BG94" s="17">
        <v>0</v>
      </c>
      <c r="BH94" s="17">
        <v>0</v>
      </c>
      <c r="BI94" s="17">
        <v>0</v>
      </c>
      <c r="BJ94" s="17">
        <v>0</v>
      </c>
    </row>
    <row r="95" spans="1:62" hidden="1" x14ac:dyDescent="0.2">
      <c r="A95" s="17">
        <v>140</v>
      </c>
      <c r="B95" s="17">
        <v>140</v>
      </c>
      <c r="C95" s="17" t="s">
        <v>191</v>
      </c>
      <c r="D95" s="10">
        <v>140</v>
      </c>
      <c r="E95" s="4" t="s">
        <v>4</v>
      </c>
      <c r="F95" s="17" t="s">
        <v>25</v>
      </c>
      <c r="G95" s="4">
        <v>1</v>
      </c>
      <c r="H95" s="4" t="str" cm="1">
        <f t="array" ref="H95">_xlfn.XLOOKUP(C95,Sheet2!U$2:U623,Sheet2!B$2:B623)</f>
        <v>CA</v>
      </c>
      <c r="I95" s="17" t="s">
        <v>10</v>
      </c>
      <c r="J95" s="17" t="str" cm="1">
        <f t="array" ref="J95">_xlfn.XLOOKUP(C95,AST!Y$2:Y392,AST!S$2:S392)</f>
        <v>&gt;256.0000</v>
      </c>
      <c r="K95" s="17" cm="1">
        <f t="array" ref="K95">_xlfn.XLOOKUP(C95,AST!Y$2:Y392,AST!T$2:T392)</f>
        <v>2</v>
      </c>
      <c r="L95" s="17" cm="1">
        <f t="array" ref="L95">_xlfn.XLOOKUP(C95,AST!Y$2:Y392,AST!P$2:P392)</f>
        <v>1</v>
      </c>
      <c r="M95" s="17" cm="1">
        <f t="array" ref="M95">_xlfn.XLOOKUP(C95,AST!Y$2:Y392,AST!K$2:K392)</f>
        <v>0.25</v>
      </c>
      <c r="N95" s="17" t="str" cm="1">
        <f t="array" ref="N95">_xlfn.XLOOKUP(C95,AST!Y$2:Y392,AST!L$2:L392)</f>
        <v>&lt;=0.5000</v>
      </c>
      <c r="O95" s="17" t="str" cm="1">
        <f t="array" ref="O95">_xlfn.XLOOKUP(C95,AST!Y$2:Y392,AST!M$2:M392)</f>
        <v xml:space="preserve"> &lt;=2.0000</v>
      </c>
      <c r="P95" s="17" t="str" cm="1">
        <f t="array" ref="P95">_xlfn.XLOOKUP(C95,AST!Y$2:Y392,AST!N$2:N392)</f>
        <v>&lt;=0.2500</v>
      </c>
      <c r="Q95" s="17" t="str" cm="1">
        <f t="array" ref="Q95">_xlfn.XLOOKUP(C95,AST!Y$2:Y392,AST!O$2:O392)</f>
        <v>&lt;=2.0000</v>
      </c>
      <c r="R95" s="17" t="str" cm="1">
        <f t="array" ref="R95">_xlfn.XLOOKUP(C95,AST!Y$2:Y392,AST!Q$2:Q392)</f>
        <v>&lt;=1.0000</v>
      </c>
      <c r="S95" s="17" t="str" cm="1">
        <f t="array" ref="S95">_xlfn.XLOOKUP(C95,AST!Y$2:Y392,AST!R$2:R392)</f>
        <v>&lt;=0.5000</v>
      </c>
      <c r="T95" s="17" t="s">
        <v>39</v>
      </c>
      <c r="U95" s="17">
        <v>1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68">
        <v>0</v>
      </c>
      <c r="AB95" s="68">
        <v>0</v>
      </c>
      <c r="AC95" s="17">
        <v>0</v>
      </c>
      <c r="AD95" s="17">
        <v>1</v>
      </c>
      <c r="AE95" s="17">
        <v>0</v>
      </c>
      <c r="AF95" s="17">
        <v>1</v>
      </c>
      <c r="AG95" s="17">
        <v>1</v>
      </c>
      <c r="AH95" s="17">
        <v>0</v>
      </c>
      <c r="AI95" s="17">
        <v>0</v>
      </c>
      <c r="AJ95" s="17">
        <v>0</v>
      </c>
      <c r="AK95" s="17">
        <v>0</v>
      </c>
      <c r="AL95" s="17">
        <v>1</v>
      </c>
      <c r="AM95" s="17">
        <v>0</v>
      </c>
      <c r="AN95" s="17">
        <v>0</v>
      </c>
      <c r="AO95" s="17">
        <v>0</v>
      </c>
      <c r="AP95" s="17">
        <v>0</v>
      </c>
      <c r="AQ95" s="17">
        <v>0</v>
      </c>
      <c r="AR95" s="17">
        <v>0</v>
      </c>
      <c r="AS95" s="17">
        <v>1</v>
      </c>
      <c r="AT95" s="17">
        <v>0</v>
      </c>
      <c r="AU95" s="17">
        <v>0</v>
      </c>
      <c r="AV95" s="17">
        <v>0</v>
      </c>
      <c r="AW95" s="17">
        <v>0</v>
      </c>
      <c r="AX95" s="68">
        <v>0</v>
      </c>
      <c r="AY95" s="17">
        <v>0</v>
      </c>
      <c r="AZ95" s="17">
        <v>0</v>
      </c>
      <c r="BA95" s="17">
        <v>0</v>
      </c>
      <c r="BB95" s="17">
        <v>0</v>
      </c>
      <c r="BC95" s="17">
        <v>0</v>
      </c>
      <c r="BD95" s="17">
        <v>0</v>
      </c>
      <c r="BE95" s="17">
        <v>0</v>
      </c>
      <c r="BF95" s="17">
        <v>0</v>
      </c>
      <c r="BG95" s="17">
        <v>0</v>
      </c>
      <c r="BH95" s="17">
        <v>0</v>
      </c>
      <c r="BI95" s="17">
        <v>0</v>
      </c>
      <c r="BJ95" s="17">
        <v>0</v>
      </c>
    </row>
    <row r="96" spans="1:62" x14ac:dyDescent="0.2">
      <c r="A96" s="17">
        <v>141</v>
      </c>
      <c r="B96" s="17">
        <v>141</v>
      </c>
      <c r="C96" s="17" t="s">
        <v>192</v>
      </c>
      <c r="D96" s="10">
        <v>141</v>
      </c>
      <c r="E96" s="4" t="s">
        <v>4</v>
      </c>
      <c r="F96" s="17" t="s">
        <v>39</v>
      </c>
      <c r="G96" s="4">
        <v>1</v>
      </c>
      <c r="H96" s="4" t="str" cm="1">
        <f t="array" ref="H96">_xlfn.XLOOKUP(C96,Sheet2!U$2:U624,Sheet2!B$2:B624)</f>
        <v>CA</v>
      </c>
      <c r="I96" s="17" t="s">
        <v>10</v>
      </c>
      <c r="J96" s="17" t="str" cm="1">
        <f t="array" ref="J96">_xlfn.XLOOKUP(C96,AST!Y$2:Y393,AST!S$2:S393)</f>
        <v>&gt;256.0000</v>
      </c>
      <c r="K96" s="17" cm="1">
        <f t="array" ref="K96">_xlfn.XLOOKUP(C96,AST!Y$2:Y393,AST!T$2:T393)</f>
        <v>2</v>
      </c>
      <c r="L96" s="17" cm="1">
        <f t="array" ref="L96">_xlfn.XLOOKUP(C96,AST!Y$2:Y393,AST!P$2:P393)</f>
        <v>0.5</v>
      </c>
      <c r="M96" s="17" t="str" cm="1">
        <f t="array" ref="M96">_xlfn.XLOOKUP(C96,AST!Y$2:Y393,AST!K$2:K393)</f>
        <v>&lt;=0.1200</v>
      </c>
      <c r="N96" s="17" t="str" cm="1">
        <f t="array" ref="N96">_xlfn.XLOOKUP(C96,AST!Y$2:Y393,AST!L$2:L393)</f>
        <v>&lt;=0.5000</v>
      </c>
      <c r="O96" s="17" t="str" cm="1">
        <f t="array" ref="O96">_xlfn.XLOOKUP(C96,AST!Y$2:Y393,AST!M$2:M393)</f>
        <v xml:space="preserve"> &lt;=2.0000</v>
      </c>
      <c r="P96" s="17" t="str" cm="1">
        <f t="array" ref="P96">_xlfn.XLOOKUP(C96,AST!Y$2:Y393,AST!N$2:N393)</f>
        <v>&lt;=0.2500</v>
      </c>
      <c r="Q96" s="17" t="str" cm="1">
        <f t="array" ref="Q96">_xlfn.XLOOKUP(C96,AST!Y$2:Y393,AST!O$2:O393)</f>
        <v>&lt;=2.0000</v>
      </c>
      <c r="R96" s="17" t="str" cm="1">
        <f t="array" ref="R96">_xlfn.XLOOKUP(C96,AST!Y$2:Y393,AST!Q$2:Q393)</f>
        <v>&lt;=1.0000</v>
      </c>
      <c r="S96" s="17" t="str" cm="1">
        <f t="array" ref="S96">_xlfn.XLOOKUP(C96,AST!Y$2:Y393,AST!R$2:R393)</f>
        <v>&lt;=0.5000</v>
      </c>
      <c r="T96" s="17" t="s">
        <v>39</v>
      </c>
      <c r="U96" s="17">
        <v>1</v>
      </c>
      <c r="V96" s="17">
        <v>0</v>
      </c>
      <c r="W96" s="17">
        <v>0</v>
      </c>
      <c r="X96" s="17">
        <v>0</v>
      </c>
      <c r="Y96" s="17">
        <v>0</v>
      </c>
      <c r="Z96" s="17">
        <v>0</v>
      </c>
      <c r="AA96" s="17">
        <v>0</v>
      </c>
      <c r="AB96" s="17">
        <v>0</v>
      </c>
      <c r="AC96" s="17">
        <v>0</v>
      </c>
      <c r="AD96" s="17">
        <v>1</v>
      </c>
      <c r="AE96" s="17">
        <v>0</v>
      </c>
      <c r="AF96" s="17">
        <v>1</v>
      </c>
      <c r="AG96" s="17">
        <v>1</v>
      </c>
      <c r="AH96" s="17">
        <v>0</v>
      </c>
      <c r="AI96" s="17">
        <v>0</v>
      </c>
      <c r="AJ96" s="17">
        <v>0</v>
      </c>
      <c r="AK96" s="17">
        <v>0</v>
      </c>
      <c r="AL96" s="17">
        <v>1</v>
      </c>
      <c r="AM96" s="17">
        <v>0</v>
      </c>
      <c r="AN96" s="17">
        <v>0</v>
      </c>
      <c r="AO96" s="17">
        <v>0</v>
      </c>
      <c r="AP96" s="17">
        <v>0</v>
      </c>
      <c r="AQ96" s="17">
        <v>0</v>
      </c>
      <c r="AR96" s="17">
        <v>0</v>
      </c>
      <c r="AS96" s="17">
        <v>1</v>
      </c>
      <c r="AT96" s="17">
        <v>0</v>
      </c>
      <c r="AU96" s="17">
        <v>0</v>
      </c>
      <c r="AV96" s="17">
        <v>0</v>
      </c>
      <c r="AW96" s="17">
        <v>0</v>
      </c>
      <c r="AX96" s="17">
        <v>0</v>
      </c>
      <c r="AY96" s="17">
        <v>0</v>
      </c>
      <c r="AZ96" s="17">
        <v>1</v>
      </c>
      <c r="BA96" s="17">
        <v>0</v>
      </c>
      <c r="BB96" s="17">
        <v>0</v>
      </c>
      <c r="BC96" s="17">
        <v>0</v>
      </c>
      <c r="BD96" s="17">
        <v>0</v>
      </c>
      <c r="BE96" s="17">
        <v>0</v>
      </c>
      <c r="BF96" s="17">
        <v>0</v>
      </c>
      <c r="BG96" s="17">
        <v>0</v>
      </c>
      <c r="BH96" s="17">
        <v>0</v>
      </c>
      <c r="BI96" s="17">
        <v>0</v>
      </c>
      <c r="BJ96" s="17">
        <v>0</v>
      </c>
    </row>
    <row r="97" spans="1:62" x14ac:dyDescent="0.2">
      <c r="A97" s="17">
        <v>142</v>
      </c>
      <c r="B97" s="17">
        <v>142</v>
      </c>
      <c r="C97" s="17" t="s">
        <v>193</v>
      </c>
      <c r="D97" s="10">
        <v>142</v>
      </c>
      <c r="E97" s="4" t="s">
        <v>3</v>
      </c>
      <c r="F97" s="17" t="s">
        <v>39</v>
      </c>
      <c r="G97" s="4">
        <v>3</v>
      </c>
      <c r="H97" s="4" t="str" cm="1">
        <f t="array" ref="H97">_xlfn.XLOOKUP(C97,Sheet2!U$2:U625,Sheet2!B$2:B625)</f>
        <v>CA</v>
      </c>
      <c r="I97" s="17" t="s">
        <v>10</v>
      </c>
      <c r="J97" s="17" t="str" cm="1">
        <f t="array" ref="J97">_xlfn.XLOOKUP(C97,AST!Y$2:Y394,AST!S$2:S394)</f>
        <v>&gt;256.0000</v>
      </c>
      <c r="K97" s="17" cm="1">
        <f t="array" ref="K97">_xlfn.XLOOKUP(C97,AST!Y$2:Y394,AST!T$2:T394)</f>
        <v>2</v>
      </c>
      <c r="L97" s="17" cm="1">
        <f t="array" ref="L97">_xlfn.XLOOKUP(C97,AST!Y$2:Y394,AST!P$2:P394)</f>
        <v>4</v>
      </c>
      <c r="M97" s="17" cm="1">
        <f t="array" ref="M97">_xlfn.XLOOKUP(C97,AST!Y$2:Y394,AST!K$2:K394)</f>
        <v>0.25</v>
      </c>
      <c r="N97" s="17" t="str" cm="1">
        <f t="array" ref="N97">_xlfn.XLOOKUP(C97,AST!Y$2:Y394,AST!L$2:L394)</f>
        <v>&lt;=0.5000</v>
      </c>
      <c r="O97" s="17" t="str" cm="1">
        <f t="array" ref="O97">_xlfn.XLOOKUP(C97,AST!Y$2:Y394,AST!M$2:M394)</f>
        <v xml:space="preserve"> &lt;=2.0000</v>
      </c>
      <c r="P97" s="17" t="str" cm="1">
        <f t="array" ref="P97">_xlfn.XLOOKUP(C97,AST!Y$2:Y394,AST!N$2:N394)</f>
        <v>&lt;=0.2500</v>
      </c>
      <c r="Q97" s="17" t="str" cm="1">
        <f t="array" ref="Q97">_xlfn.XLOOKUP(C97,AST!Y$2:Y394,AST!O$2:O394)</f>
        <v>&lt;=2.0000</v>
      </c>
      <c r="R97" s="17" t="str" cm="1">
        <f t="array" ref="R97">_xlfn.XLOOKUP(C97,AST!Y$2:Y394,AST!Q$2:Q394)</f>
        <v>&lt;=1.0000</v>
      </c>
      <c r="S97" s="17" t="str" cm="1">
        <f t="array" ref="S97">_xlfn.XLOOKUP(C97,AST!Y$2:Y394,AST!R$2:R394)</f>
        <v>&lt;=0.5000</v>
      </c>
      <c r="T97" s="17" t="s">
        <v>39</v>
      </c>
      <c r="U97" s="17">
        <v>1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68">
        <v>0</v>
      </c>
      <c r="AB97" s="68">
        <v>0</v>
      </c>
      <c r="AC97" s="17">
        <v>0</v>
      </c>
      <c r="AD97" s="17">
        <v>1</v>
      </c>
      <c r="AE97" s="17">
        <v>0</v>
      </c>
      <c r="AF97" s="17">
        <v>1</v>
      </c>
      <c r="AG97" s="17">
        <v>1</v>
      </c>
      <c r="AH97" s="17">
        <v>0</v>
      </c>
      <c r="AI97" s="17">
        <v>0</v>
      </c>
      <c r="AJ97" s="17">
        <v>0</v>
      </c>
      <c r="AK97" s="17">
        <v>0</v>
      </c>
      <c r="AL97" s="17">
        <v>1</v>
      </c>
      <c r="AM97" s="17">
        <v>0</v>
      </c>
      <c r="AN97" s="17">
        <v>0</v>
      </c>
      <c r="AO97" s="17">
        <v>0</v>
      </c>
      <c r="AP97" s="17">
        <v>0</v>
      </c>
      <c r="AQ97" s="17">
        <v>0</v>
      </c>
      <c r="AR97" s="17">
        <v>0</v>
      </c>
      <c r="AS97" s="17">
        <v>1</v>
      </c>
      <c r="AT97" s="17">
        <v>0</v>
      </c>
      <c r="AU97" s="17">
        <v>0</v>
      </c>
      <c r="AV97" s="17">
        <v>0</v>
      </c>
      <c r="AW97" s="17">
        <v>0</v>
      </c>
      <c r="AX97" s="68">
        <v>0</v>
      </c>
      <c r="AY97" s="17">
        <v>0</v>
      </c>
      <c r="AZ97" s="17">
        <v>0</v>
      </c>
      <c r="BA97" s="17">
        <v>0</v>
      </c>
      <c r="BB97" s="17">
        <v>0</v>
      </c>
      <c r="BC97" s="17">
        <v>0</v>
      </c>
      <c r="BD97" s="17">
        <v>0</v>
      </c>
      <c r="BE97" s="17">
        <v>0</v>
      </c>
      <c r="BF97" s="17">
        <v>0</v>
      </c>
      <c r="BG97" s="17">
        <v>0</v>
      </c>
      <c r="BH97" s="17">
        <v>0</v>
      </c>
      <c r="BI97" s="17">
        <v>0</v>
      </c>
      <c r="BJ97" s="17">
        <v>0</v>
      </c>
    </row>
    <row r="98" spans="1:62" x14ac:dyDescent="0.2">
      <c r="A98" s="17">
        <v>143</v>
      </c>
      <c r="B98" s="17">
        <v>143</v>
      </c>
      <c r="C98" s="17" t="s">
        <v>194</v>
      </c>
      <c r="D98" s="10">
        <v>143</v>
      </c>
      <c r="E98" s="4" t="s">
        <v>3</v>
      </c>
      <c r="F98" s="17" t="s">
        <v>39</v>
      </c>
      <c r="G98" s="4">
        <v>1</v>
      </c>
      <c r="H98" s="4" t="str" cm="1">
        <f t="array" ref="H98">_xlfn.XLOOKUP(C98,Sheet2!U$2:U626,Sheet2!B$2:B626)</f>
        <v>CA</v>
      </c>
      <c r="I98" s="17" t="s">
        <v>10</v>
      </c>
      <c r="J98" s="17" t="str" cm="1">
        <f t="array" ref="J98">_xlfn.XLOOKUP(C98,AST!Y$2:Y395,AST!S$2:S395)</f>
        <v>&gt;256.0000</v>
      </c>
      <c r="K98" s="17" cm="1">
        <f t="array" ref="K98">_xlfn.XLOOKUP(C98,AST!Y$2:Y395,AST!T$2:T395)</f>
        <v>2</v>
      </c>
      <c r="L98" s="17" cm="1">
        <f t="array" ref="L98">_xlfn.XLOOKUP(C98,AST!Y$2:Y395,AST!P$2:P395)</f>
        <v>0.25</v>
      </c>
      <c r="M98" s="17" t="str" cm="1">
        <f t="array" ref="M98">_xlfn.XLOOKUP(C98,AST!Y$2:Y395,AST!K$2:K395)</f>
        <v>&lt;=0.1200</v>
      </c>
      <c r="N98" s="17" t="str" cm="1">
        <f t="array" ref="N98">_xlfn.XLOOKUP(C98,AST!Y$2:Y395,AST!L$2:L395)</f>
        <v>&lt;=0.5000</v>
      </c>
      <c r="O98" s="17" t="str" cm="1">
        <f t="array" ref="O98">_xlfn.XLOOKUP(C98,AST!Y$2:Y395,AST!M$2:M395)</f>
        <v xml:space="preserve"> &lt;=2.0000</v>
      </c>
      <c r="P98" s="17" t="str" cm="1">
        <f t="array" ref="P98">_xlfn.XLOOKUP(C98,AST!Y$2:Y395,AST!N$2:N395)</f>
        <v>&lt;=0.2500</v>
      </c>
      <c r="Q98" s="17" t="str" cm="1">
        <f t="array" ref="Q98">_xlfn.XLOOKUP(C98,AST!Y$2:Y395,AST!O$2:O395)</f>
        <v>&lt;=2.0000</v>
      </c>
      <c r="R98" s="17" t="str" cm="1">
        <f t="array" ref="R98">_xlfn.XLOOKUP(C98,AST!Y$2:Y395,AST!Q$2:Q395)</f>
        <v>&lt;=1.0000</v>
      </c>
      <c r="S98" s="17" t="str" cm="1">
        <f t="array" ref="S98">_xlfn.XLOOKUP(C98,AST!Y$2:Y395,AST!R$2:R395)</f>
        <v>&lt;=0.5000</v>
      </c>
      <c r="T98" s="17" t="s">
        <v>39</v>
      </c>
      <c r="U98" s="17">
        <v>1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  <c r="AB98" s="17">
        <v>0</v>
      </c>
      <c r="AC98" s="17">
        <v>0</v>
      </c>
      <c r="AD98" s="17">
        <v>1</v>
      </c>
      <c r="AE98" s="17">
        <v>0</v>
      </c>
      <c r="AF98" s="17">
        <v>1</v>
      </c>
      <c r="AG98" s="17">
        <v>1</v>
      </c>
      <c r="AH98" s="17">
        <v>0</v>
      </c>
      <c r="AI98" s="17">
        <v>0</v>
      </c>
      <c r="AJ98" s="17">
        <v>0</v>
      </c>
      <c r="AK98" s="17">
        <v>0</v>
      </c>
      <c r="AL98" s="17">
        <v>1</v>
      </c>
      <c r="AM98" s="17">
        <v>0</v>
      </c>
      <c r="AN98" s="17">
        <v>0</v>
      </c>
      <c r="AO98" s="17">
        <v>0</v>
      </c>
      <c r="AP98" s="17">
        <v>0</v>
      </c>
      <c r="AQ98" s="17">
        <v>0</v>
      </c>
      <c r="AR98" s="17">
        <v>0</v>
      </c>
      <c r="AS98" s="17">
        <v>1</v>
      </c>
      <c r="AT98" s="17">
        <v>0</v>
      </c>
      <c r="AU98" s="17">
        <v>0</v>
      </c>
      <c r="AV98" s="17">
        <v>0</v>
      </c>
      <c r="AW98" s="17">
        <v>0</v>
      </c>
      <c r="AX98" s="17">
        <v>0</v>
      </c>
      <c r="AY98" s="17">
        <v>0</v>
      </c>
      <c r="AZ98" s="17">
        <v>0</v>
      </c>
      <c r="BA98" s="17">
        <v>0</v>
      </c>
      <c r="BB98" s="17">
        <v>0</v>
      </c>
      <c r="BC98" s="17">
        <v>0</v>
      </c>
      <c r="BD98" s="17">
        <v>0</v>
      </c>
      <c r="BE98" s="17">
        <v>0</v>
      </c>
      <c r="BF98" s="17">
        <v>0</v>
      </c>
      <c r="BG98" s="17">
        <v>0</v>
      </c>
      <c r="BH98" s="17">
        <v>0</v>
      </c>
      <c r="BI98" s="17">
        <v>0</v>
      </c>
      <c r="BJ98" s="17">
        <v>0</v>
      </c>
    </row>
    <row r="99" spans="1:62" x14ac:dyDescent="0.2">
      <c r="A99" s="17">
        <v>144</v>
      </c>
      <c r="B99" s="17">
        <v>144</v>
      </c>
      <c r="C99" s="17" t="s">
        <v>195</v>
      </c>
      <c r="D99" s="10">
        <v>144</v>
      </c>
      <c r="E99" s="4" t="s">
        <v>4</v>
      </c>
      <c r="F99" s="17" t="s">
        <v>39</v>
      </c>
      <c r="G99" s="4">
        <v>1</v>
      </c>
      <c r="H99" s="4" t="str" cm="1">
        <f t="array" ref="H99">_xlfn.XLOOKUP(C99,Sheet2!U$2:U627,Sheet2!B$2:B627)</f>
        <v>CA</v>
      </c>
      <c r="I99" s="17" t="s">
        <v>10</v>
      </c>
      <c r="J99" s="17" cm="1">
        <f t="array" ref="J99">_xlfn.XLOOKUP(C99,AST!Y$2:Y396,AST!S$2:S396)</f>
        <v>128</v>
      </c>
      <c r="K99" s="17" cm="1">
        <f t="array" ref="K99">_xlfn.XLOOKUP(C99,AST!Y$2:Y396,AST!T$2:T396)</f>
        <v>2</v>
      </c>
      <c r="L99" s="17" t="str" cm="1">
        <f t="array" ref="L99">_xlfn.XLOOKUP(C99,AST!Y$2:Y396,AST!P$2:P396)</f>
        <v xml:space="preserve"> &lt;=0.1200</v>
      </c>
      <c r="M99" s="17" t="str" cm="1">
        <f t="array" ref="M99">_xlfn.XLOOKUP(C99,AST!Y$2:Y396,AST!K$2:K396)</f>
        <v>&lt;=0.1200</v>
      </c>
      <c r="N99" s="17" t="str" cm="1">
        <f t="array" ref="N99">_xlfn.XLOOKUP(C99,AST!Y$2:Y396,AST!L$2:L396)</f>
        <v>&lt;=0.5000</v>
      </c>
      <c r="O99" s="17" t="str" cm="1">
        <f t="array" ref="O99">_xlfn.XLOOKUP(C99,AST!Y$2:Y396,AST!M$2:M396)</f>
        <v xml:space="preserve"> &lt;=2.0000</v>
      </c>
      <c r="P99" s="17" t="str" cm="1">
        <f t="array" ref="P99">_xlfn.XLOOKUP(C99,AST!Y$2:Y396,AST!N$2:N396)</f>
        <v>&lt;=0.2500</v>
      </c>
      <c r="Q99" s="17" t="str" cm="1">
        <f t="array" ref="Q99">_xlfn.XLOOKUP(C99,AST!Y$2:Y396,AST!O$2:O396)</f>
        <v>&lt;=2.0000</v>
      </c>
      <c r="R99" s="17" t="str" cm="1">
        <f t="array" ref="R99">_xlfn.XLOOKUP(C99,AST!Y$2:Y396,AST!Q$2:Q396)</f>
        <v>&lt;=1.0000</v>
      </c>
      <c r="S99" s="17" t="str" cm="1">
        <f t="array" ref="S99">_xlfn.XLOOKUP(C99,AST!Y$2:Y396,AST!R$2:R396)</f>
        <v>&lt;=0.5000</v>
      </c>
      <c r="T99" s="17" t="s">
        <v>39</v>
      </c>
      <c r="U99" s="17">
        <v>1</v>
      </c>
      <c r="V99" s="17">
        <v>0</v>
      </c>
      <c r="W99" s="17">
        <v>0</v>
      </c>
      <c r="X99" s="17">
        <v>0</v>
      </c>
      <c r="Y99" s="17">
        <v>0</v>
      </c>
      <c r="Z99" s="17">
        <v>0</v>
      </c>
      <c r="AA99" s="17">
        <v>0</v>
      </c>
      <c r="AB99" s="17">
        <v>0</v>
      </c>
      <c r="AC99" s="17">
        <v>0</v>
      </c>
      <c r="AD99" s="17">
        <v>0</v>
      </c>
      <c r="AE99" s="17">
        <v>0</v>
      </c>
      <c r="AF99" s="17">
        <v>1</v>
      </c>
      <c r="AG99" s="17">
        <v>1</v>
      </c>
      <c r="AH99" s="17">
        <v>0</v>
      </c>
      <c r="AI99" s="17">
        <v>0</v>
      </c>
      <c r="AJ99" s="17">
        <v>0</v>
      </c>
      <c r="AK99" s="17">
        <v>0</v>
      </c>
      <c r="AL99" s="17">
        <v>1</v>
      </c>
      <c r="AM99" s="17">
        <v>0</v>
      </c>
      <c r="AN99" s="17">
        <v>0</v>
      </c>
      <c r="AO99" s="17">
        <v>0</v>
      </c>
      <c r="AP99" s="17">
        <v>0</v>
      </c>
      <c r="AQ99" s="17">
        <v>0</v>
      </c>
      <c r="AR99" s="17">
        <v>0</v>
      </c>
      <c r="AS99" s="17">
        <v>1</v>
      </c>
      <c r="AT99" s="17">
        <v>0</v>
      </c>
      <c r="AU99" s="17">
        <v>0</v>
      </c>
      <c r="AV99" s="17">
        <v>0</v>
      </c>
      <c r="AW99" s="17">
        <v>0</v>
      </c>
      <c r="AX99" s="17">
        <v>0</v>
      </c>
      <c r="AY99" s="17">
        <v>0</v>
      </c>
      <c r="AZ99" s="17">
        <v>0</v>
      </c>
      <c r="BA99" s="17">
        <v>0</v>
      </c>
      <c r="BB99" s="17">
        <v>0</v>
      </c>
      <c r="BC99" s="17">
        <v>0</v>
      </c>
      <c r="BD99" s="17">
        <v>0</v>
      </c>
      <c r="BE99" s="17">
        <v>0</v>
      </c>
      <c r="BF99" s="17">
        <v>0</v>
      </c>
      <c r="BG99" s="17">
        <v>0</v>
      </c>
      <c r="BH99" s="17">
        <v>0</v>
      </c>
      <c r="BI99" s="17">
        <v>0</v>
      </c>
      <c r="BJ99" s="17">
        <v>0</v>
      </c>
    </row>
    <row r="100" spans="1:62" x14ac:dyDescent="0.2">
      <c r="A100" s="17">
        <v>145</v>
      </c>
      <c r="B100" s="17">
        <v>145</v>
      </c>
      <c r="C100" s="17" t="s">
        <v>196</v>
      </c>
      <c r="D100" s="10">
        <v>145</v>
      </c>
      <c r="E100" s="4" t="s">
        <v>3</v>
      </c>
      <c r="F100" s="17" t="s">
        <v>39</v>
      </c>
      <c r="G100" s="4">
        <v>3</v>
      </c>
      <c r="H100" s="4" t="str" cm="1">
        <f t="array" ref="H100">_xlfn.XLOOKUP(C100,Sheet2!U$2:U628,Sheet2!B$2:B628)</f>
        <v>CA</v>
      </c>
      <c r="I100" s="17" t="s">
        <v>10</v>
      </c>
      <c r="J100" s="17" t="str" cm="1">
        <f t="array" ref="J100">_xlfn.XLOOKUP(C100,AST!Y$2:Y397,AST!S$2:S397)</f>
        <v>&gt;256.0000</v>
      </c>
      <c r="K100" s="17" cm="1">
        <f t="array" ref="K100">_xlfn.XLOOKUP(C100,AST!Y$2:Y397,AST!T$2:T397)</f>
        <v>2</v>
      </c>
      <c r="L100" s="17" cm="1">
        <f t="array" ref="L100">_xlfn.XLOOKUP(C100,AST!Y$2:Y397,AST!P$2:P397)</f>
        <v>0.5</v>
      </c>
      <c r="M100" s="17" cm="1">
        <f t="array" ref="M100">_xlfn.XLOOKUP(C100,AST!Y$2:Y397,AST!K$2:K397)</f>
        <v>0.25</v>
      </c>
      <c r="N100" s="17" t="str" cm="1">
        <f t="array" ref="N100">_xlfn.XLOOKUP(C100,AST!Y$2:Y397,AST!L$2:L397)</f>
        <v>&lt;=0.5000</v>
      </c>
      <c r="O100" s="17" t="str" cm="1">
        <f t="array" ref="O100">_xlfn.XLOOKUP(C100,AST!Y$2:Y397,AST!M$2:M397)</f>
        <v xml:space="preserve"> &lt;=2.0000</v>
      </c>
      <c r="P100" s="17" t="str" cm="1">
        <f t="array" ref="P100">_xlfn.XLOOKUP(C100,AST!Y$2:Y397,AST!N$2:N397)</f>
        <v>&lt;=0.2500</v>
      </c>
      <c r="Q100" s="17" t="str" cm="1">
        <f t="array" ref="Q100">_xlfn.XLOOKUP(C100,AST!Y$2:Y397,AST!O$2:O397)</f>
        <v>&lt;=2.0000</v>
      </c>
      <c r="R100" s="17" t="str" cm="1">
        <f t="array" ref="R100">_xlfn.XLOOKUP(C100,AST!Y$2:Y397,AST!Q$2:Q397)</f>
        <v>&lt;=1.0000</v>
      </c>
      <c r="S100" s="17" t="str" cm="1">
        <f t="array" ref="S100">_xlfn.XLOOKUP(C100,AST!Y$2:Y397,AST!R$2:R397)</f>
        <v>&lt;=0.5000</v>
      </c>
      <c r="T100" s="17" t="s">
        <v>39</v>
      </c>
      <c r="U100" s="17">
        <v>1</v>
      </c>
      <c r="V100" s="17">
        <v>0</v>
      </c>
      <c r="W100" s="17">
        <v>0</v>
      </c>
      <c r="X100" s="17">
        <v>0</v>
      </c>
      <c r="Y100" s="17">
        <v>0</v>
      </c>
      <c r="Z100" s="17">
        <v>0</v>
      </c>
      <c r="AA100" s="17">
        <v>0</v>
      </c>
      <c r="AB100" s="17">
        <v>0</v>
      </c>
      <c r="AC100" s="17">
        <v>0</v>
      </c>
      <c r="AD100" s="17">
        <v>1</v>
      </c>
      <c r="AE100" s="17">
        <v>0</v>
      </c>
      <c r="AF100" s="17">
        <v>1</v>
      </c>
      <c r="AG100" s="17">
        <v>1</v>
      </c>
      <c r="AH100" s="17">
        <v>0</v>
      </c>
      <c r="AI100" s="17">
        <v>0</v>
      </c>
      <c r="AJ100" s="17">
        <v>0</v>
      </c>
      <c r="AK100" s="17">
        <v>0</v>
      </c>
      <c r="AL100" s="17">
        <v>1</v>
      </c>
      <c r="AM100" s="17">
        <v>0</v>
      </c>
      <c r="AN100" s="17">
        <v>0</v>
      </c>
      <c r="AO100" s="17">
        <v>0</v>
      </c>
      <c r="AP100" s="17">
        <v>0</v>
      </c>
      <c r="AQ100" s="17">
        <v>0</v>
      </c>
      <c r="AR100" s="17">
        <v>0</v>
      </c>
      <c r="AS100" s="17">
        <v>1</v>
      </c>
      <c r="AT100" s="17">
        <v>0</v>
      </c>
      <c r="AU100" s="17">
        <v>0</v>
      </c>
      <c r="AV100" s="17">
        <v>0</v>
      </c>
      <c r="AW100" s="17">
        <v>0</v>
      </c>
      <c r="AX100" s="17">
        <v>0</v>
      </c>
      <c r="AY100" s="17">
        <v>0</v>
      </c>
      <c r="AZ100" s="17">
        <v>0</v>
      </c>
      <c r="BA100" s="17">
        <v>0</v>
      </c>
      <c r="BB100" s="17">
        <v>0</v>
      </c>
      <c r="BC100" s="17">
        <v>0</v>
      </c>
      <c r="BD100" s="17">
        <v>0</v>
      </c>
      <c r="BE100" s="17">
        <v>0</v>
      </c>
      <c r="BF100" s="17">
        <v>0</v>
      </c>
      <c r="BG100" s="17">
        <v>0</v>
      </c>
      <c r="BH100" s="17">
        <v>0</v>
      </c>
      <c r="BI100" s="17">
        <v>0</v>
      </c>
      <c r="BJ100" s="17">
        <v>0</v>
      </c>
    </row>
    <row r="101" spans="1:62" x14ac:dyDescent="0.2">
      <c r="A101" s="17">
        <v>146</v>
      </c>
      <c r="B101" s="17">
        <v>146</v>
      </c>
      <c r="C101" s="17" t="s">
        <v>197</v>
      </c>
      <c r="D101" s="10">
        <v>146</v>
      </c>
      <c r="E101" s="4" t="s">
        <v>3</v>
      </c>
      <c r="F101" s="17" t="s">
        <v>39</v>
      </c>
      <c r="G101" s="4">
        <v>3</v>
      </c>
      <c r="H101" s="4" t="str" cm="1">
        <f t="array" ref="H101">_xlfn.XLOOKUP(C101,Sheet2!U$2:U629,Sheet2!B$2:B629)</f>
        <v>CA</v>
      </c>
      <c r="I101" s="17" t="s">
        <v>10</v>
      </c>
      <c r="J101" s="17" t="str" cm="1">
        <f t="array" ref="J101">_xlfn.XLOOKUP(C101,AST!Y$2:Y398,AST!S$2:S398)</f>
        <v>&gt;256.0000</v>
      </c>
      <c r="K101" s="17" cm="1">
        <f t="array" ref="K101">_xlfn.XLOOKUP(C101,AST!Y$2:Y398,AST!T$2:T398)</f>
        <v>2</v>
      </c>
      <c r="L101" s="17" t="str" cm="1">
        <f t="array" ref="L101">_xlfn.XLOOKUP(C101,AST!Y$2:Y398,AST!P$2:P398)</f>
        <v xml:space="preserve"> &lt;=0.1200</v>
      </c>
      <c r="M101" s="17" t="str" cm="1">
        <f t="array" ref="M101">_xlfn.XLOOKUP(C101,AST!Y$2:Y398,AST!K$2:K398)</f>
        <v>&lt;=0.1200</v>
      </c>
      <c r="N101" s="17" t="str" cm="1">
        <f t="array" ref="N101">_xlfn.XLOOKUP(C101,AST!Y$2:Y398,AST!L$2:L398)</f>
        <v>&lt;=0.5000</v>
      </c>
      <c r="O101" s="17" t="str" cm="1">
        <f t="array" ref="O101">_xlfn.XLOOKUP(C101,AST!Y$2:Y398,AST!M$2:M398)</f>
        <v xml:space="preserve"> &lt;=2.0000</v>
      </c>
      <c r="P101" s="17" t="str" cm="1">
        <f t="array" ref="P101">_xlfn.XLOOKUP(C101,AST!Y$2:Y398,AST!N$2:N398)</f>
        <v>&lt;=0.2500</v>
      </c>
      <c r="Q101" s="17" t="str" cm="1">
        <f t="array" ref="Q101">_xlfn.XLOOKUP(C101,AST!Y$2:Y398,AST!O$2:O398)</f>
        <v>&lt;=2.0000</v>
      </c>
      <c r="R101" s="17" t="str" cm="1">
        <f t="array" ref="R101">_xlfn.XLOOKUP(C101,AST!Y$2:Y398,AST!Q$2:Q398)</f>
        <v>&lt;=1.0000</v>
      </c>
      <c r="S101" s="17" t="str" cm="1">
        <f t="array" ref="S101">_xlfn.XLOOKUP(C101,AST!Y$2:Y398,AST!R$2:R398)</f>
        <v>&lt;=0.5000</v>
      </c>
      <c r="T101" s="17" t="s">
        <v>39</v>
      </c>
      <c r="U101" s="17">
        <v>1</v>
      </c>
      <c r="V101" s="17">
        <v>0</v>
      </c>
      <c r="W101" s="17">
        <v>0</v>
      </c>
      <c r="X101" s="17">
        <v>0</v>
      </c>
      <c r="Y101" s="17">
        <v>0</v>
      </c>
      <c r="Z101" s="17">
        <v>0</v>
      </c>
      <c r="AA101" s="17">
        <v>0</v>
      </c>
      <c r="AB101" s="17">
        <v>0</v>
      </c>
      <c r="AC101" s="17">
        <v>0</v>
      </c>
      <c r="AD101" s="17">
        <v>1</v>
      </c>
      <c r="AE101" s="17">
        <v>0</v>
      </c>
      <c r="AF101" s="17">
        <v>1</v>
      </c>
      <c r="AG101" s="17">
        <v>1</v>
      </c>
      <c r="AH101" s="17">
        <v>0</v>
      </c>
      <c r="AI101" s="17">
        <v>0</v>
      </c>
      <c r="AJ101" s="17">
        <v>0</v>
      </c>
      <c r="AK101" s="17">
        <v>0</v>
      </c>
      <c r="AL101" s="17">
        <v>1</v>
      </c>
      <c r="AM101" s="17">
        <v>0</v>
      </c>
      <c r="AN101" s="17">
        <v>0</v>
      </c>
      <c r="AO101" s="17">
        <v>0</v>
      </c>
      <c r="AP101" s="17">
        <v>0</v>
      </c>
      <c r="AQ101" s="17">
        <v>0</v>
      </c>
      <c r="AR101" s="17">
        <v>0</v>
      </c>
      <c r="AS101" s="17">
        <v>1</v>
      </c>
      <c r="AT101" s="17">
        <v>0</v>
      </c>
      <c r="AU101" s="17">
        <v>0</v>
      </c>
      <c r="AV101" s="17">
        <v>0</v>
      </c>
      <c r="AW101" s="17">
        <v>0</v>
      </c>
      <c r="AX101" s="17">
        <v>0</v>
      </c>
      <c r="AY101" s="17">
        <v>0</v>
      </c>
      <c r="AZ101" s="17">
        <v>0</v>
      </c>
      <c r="BA101" s="17">
        <v>0</v>
      </c>
      <c r="BB101" s="17">
        <v>0</v>
      </c>
      <c r="BC101" s="17">
        <v>0</v>
      </c>
      <c r="BD101" s="17">
        <v>0</v>
      </c>
      <c r="BE101" s="17">
        <v>0</v>
      </c>
      <c r="BF101" s="17">
        <v>0</v>
      </c>
      <c r="BG101" s="17">
        <v>0</v>
      </c>
      <c r="BH101" s="17">
        <v>0</v>
      </c>
      <c r="BI101" s="17">
        <v>0</v>
      </c>
      <c r="BJ101" s="17">
        <v>0</v>
      </c>
    </row>
    <row r="102" spans="1:62" x14ac:dyDescent="0.2">
      <c r="A102" s="17">
        <v>147</v>
      </c>
      <c r="B102" s="17">
        <v>147</v>
      </c>
      <c r="C102" s="17" t="s">
        <v>198</v>
      </c>
      <c r="D102" s="10">
        <v>147</v>
      </c>
      <c r="E102" s="4" t="s">
        <v>3</v>
      </c>
      <c r="F102" s="17" t="s">
        <v>39</v>
      </c>
      <c r="G102" s="4">
        <v>2</v>
      </c>
      <c r="H102" s="4" t="str" cm="1">
        <f t="array" ref="H102">_xlfn.XLOOKUP(C102,Sheet2!U$2:U630,Sheet2!B$2:B630)</f>
        <v>CA</v>
      </c>
      <c r="I102" s="17" t="s">
        <v>10</v>
      </c>
      <c r="J102" s="17" t="str" cm="1">
        <f t="array" ref="J102">_xlfn.XLOOKUP(C102,AST!Y$2:Y399,AST!S$2:S399)</f>
        <v>&gt;256.0000</v>
      </c>
      <c r="K102" s="17" cm="1">
        <f t="array" ref="K102">_xlfn.XLOOKUP(C102,AST!Y$2:Y399,AST!T$2:T399)</f>
        <v>2</v>
      </c>
      <c r="L102" s="17" cm="1">
        <f t="array" ref="L102">_xlfn.XLOOKUP(C102,AST!Y$2:Y399,AST!P$2:P399)</f>
        <v>0.25</v>
      </c>
      <c r="M102" s="17" t="str" cm="1">
        <f t="array" ref="M102">_xlfn.XLOOKUP(C102,AST!Y$2:Y399,AST!K$2:K399)</f>
        <v>&lt;=0.1200</v>
      </c>
      <c r="N102" s="17" t="str" cm="1">
        <f t="array" ref="N102">_xlfn.XLOOKUP(C102,AST!Y$2:Y399,AST!L$2:L399)</f>
        <v>&lt;=0.5000</v>
      </c>
      <c r="O102" s="17" t="str" cm="1">
        <f t="array" ref="O102">_xlfn.XLOOKUP(C102,AST!Y$2:Y399,AST!M$2:M399)</f>
        <v xml:space="preserve"> &lt;=2.0000</v>
      </c>
      <c r="P102" s="17" t="str" cm="1">
        <f t="array" ref="P102">_xlfn.XLOOKUP(C102,AST!Y$2:Y399,AST!N$2:N399)</f>
        <v>&lt;=0.2500</v>
      </c>
      <c r="Q102" s="17" t="str" cm="1">
        <f t="array" ref="Q102">_xlfn.XLOOKUP(C102,AST!Y$2:Y399,AST!O$2:O399)</f>
        <v>&lt;=2.0000</v>
      </c>
      <c r="R102" s="17" t="str" cm="1">
        <f t="array" ref="R102">_xlfn.XLOOKUP(C102,AST!Y$2:Y399,AST!Q$2:Q399)</f>
        <v>&lt;=1.0000</v>
      </c>
      <c r="S102" s="17" t="str" cm="1">
        <f t="array" ref="S102">_xlfn.XLOOKUP(C102,AST!Y$2:Y399,AST!R$2:R399)</f>
        <v>&lt;=0.5000</v>
      </c>
      <c r="T102" s="17" t="s">
        <v>39</v>
      </c>
      <c r="U102" s="17">
        <v>1</v>
      </c>
      <c r="V102" s="17">
        <v>0</v>
      </c>
      <c r="W102" s="17">
        <v>0</v>
      </c>
      <c r="X102" s="17">
        <v>0</v>
      </c>
      <c r="Y102" s="17">
        <v>0</v>
      </c>
      <c r="Z102" s="17">
        <v>0</v>
      </c>
      <c r="AA102" s="17">
        <v>0</v>
      </c>
      <c r="AB102" s="17">
        <v>0</v>
      </c>
      <c r="AC102" s="17">
        <v>0</v>
      </c>
      <c r="AD102" s="17">
        <v>1</v>
      </c>
      <c r="AE102" s="17">
        <v>0</v>
      </c>
      <c r="AF102" s="17">
        <v>1</v>
      </c>
      <c r="AG102" s="17">
        <v>1</v>
      </c>
      <c r="AH102" s="17">
        <v>0</v>
      </c>
      <c r="AI102" s="17">
        <v>0</v>
      </c>
      <c r="AJ102" s="17">
        <v>0</v>
      </c>
      <c r="AK102" s="17">
        <v>0</v>
      </c>
      <c r="AL102" s="17">
        <v>1</v>
      </c>
      <c r="AM102" s="17">
        <v>0</v>
      </c>
      <c r="AN102" s="17">
        <v>0</v>
      </c>
      <c r="AO102" s="17">
        <v>0</v>
      </c>
      <c r="AP102" s="17">
        <v>0</v>
      </c>
      <c r="AQ102" s="17">
        <v>0</v>
      </c>
      <c r="AR102" s="17">
        <v>0</v>
      </c>
      <c r="AS102" s="17">
        <v>1</v>
      </c>
      <c r="AT102" s="17">
        <v>0</v>
      </c>
      <c r="AU102" s="17">
        <v>0</v>
      </c>
      <c r="AV102" s="17">
        <v>0</v>
      </c>
      <c r="AW102" s="17">
        <v>0</v>
      </c>
      <c r="AX102" s="17">
        <v>0</v>
      </c>
      <c r="AY102" s="17">
        <v>0</v>
      </c>
      <c r="AZ102" s="17">
        <v>0</v>
      </c>
      <c r="BA102" s="17">
        <v>0</v>
      </c>
      <c r="BB102" s="17">
        <v>0</v>
      </c>
      <c r="BC102" s="17">
        <v>0</v>
      </c>
      <c r="BD102" s="17">
        <v>0</v>
      </c>
      <c r="BE102" s="17">
        <v>0</v>
      </c>
      <c r="BF102" s="17">
        <v>0</v>
      </c>
      <c r="BG102" s="17">
        <v>0</v>
      </c>
      <c r="BH102" s="17">
        <v>0</v>
      </c>
      <c r="BI102" s="17">
        <v>0</v>
      </c>
      <c r="BJ102" s="17">
        <v>0</v>
      </c>
    </row>
    <row r="103" spans="1:62" x14ac:dyDescent="0.2">
      <c r="A103" s="17">
        <v>148</v>
      </c>
      <c r="B103" s="17">
        <v>148</v>
      </c>
      <c r="C103" s="17" t="s">
        <v>199</v>
      </c>
      <c r="D103" s="10">
        <v>148</v>
      </c>
      <c r="E103" s="4" t="s">
        <v>3</v>
      </c>
      <c r="F103" s="17" t="s">
        <v>39</v>
      </c>
      <c r="G103" s="4">
        <v>1</v>
      </c>
      <c r="H103" s="4" t="str" cm="1">
        <f t="array" ref="H103">_xlfn.XLOOKUP(C103,Sheet2!U$2:U631,Sheet2!B$2:B631)</f>
        <v>CA</v>
      </c>
      <c r="I103" s="17" t="s">
        <v>10</v>
      </c>
      <c r="J103" s="17" t="str" cm="1">
        <f t="array" ref="J103">_xlfn.XLOOKUP(C103,AST!Y$2:Y400,AST!S$2:S400)</f>
        <v>&gt;256.0000</v>
      </c>
      <c r="K103" s="17" cm="1">
        <f t="array" ref="K103">_xlfn.XLOOKUP(C103,AST!Y$2:Y400,AST!T$2:T400)</f>
        <v>2</v>
      </c>
      <c r="L103" s="17" cm="1">
        <f t="array" ref="L103">_xlfn.XLOOKUP(C103,AST!Y$2:Y400,AST!P$2:P400)</f>
        <v>2</v>
      </c>
      <c r="M103" s="17" cm="1">
        <f t="array" ref="M103">_xlfn.XLOOKUP(C103,AST!Y$2:Y400,AST!K$2:K400)</f>
        <v>8</v>
      </c>
      <c r="N103" s="17" t="str" cm="1">
        <f t="array" ref="N103">_xlfn.XLOOKUP(C103,AST!Y$2:Y400,AST!L$2:L400)</f>
        <v>&lt;=0.5000</v>
      </c>
      <c r="O103" s="17" t="str" cm="1">
        <f t="array" ref="O103">_xlfn.XLOOKUP(C103,AST!Y$2:Y400,AST!M$2:M400)</f>
        <v xml:space="preserve"> &lt;=2.0000</v>
      </c>
      <c r="P103" s="17" t="str" cm="1">
        <f t="array" ref="P103">_xlfn.XLOOKUP(C103,AST!Y$2:Y400,AST!N$2:N400)</f>
        <v>&lt;=0.2500</v>
      </c>
      <c r="Q103" s="17" t="str" cm="1">
        <f t="array" ref="Q103">_xlfn.XLOOKUP(C103,AST!Y$2:Y400,AST!O$2:O400)</f>
        <v>&lt;=2.0000</v>
      </c>
      <c r="R103" s="17" t="str" cm="1">
        <f t="array" ref="R103">_xlfn.XLOOKUP(C103,AST!Y$2:Y400,AST!Q$2:Q400)</f>
        <v>&lt;=1.0000</v>
      </c>
      <c r="S103" s="17" t="str" cm="1">
        <f t="array" ref="S103">_xlfn.XLOOKUP(C103,AST!Y$2:Y400,AST!R$2:R400)</f>
        <v>&lt;=0.5000</v>
      </c>
      <c r="T103" s="17" t="s">
        <v>39</v>
      </c>
      <c r="U103" s="17">
        <v>1</v>
      </c>
      <c r="V103" s="17">
        <v>0</v>
      </c>
      <c r="W103" s="17">
        <v>0</v>
      </c>
      <c r="X103" s="17">
        <v>0</v>
      </c>
      <c r="Y103" s="17">
        <v>0</v>
      </c>
      <c r="Z103" s="17">
        <v>0</v>
      </c>
      <c r="AA103" s="68">
        <v>0</v>
      </c>
      <c r="AB103" s="68">
        <v>0</v>
      </c>
      <c r="AC103" s="17">
        <v>0</v>
      </c>
      <c r="AD103" s="17">
        <v>1</v>
      </c>
      <c r="AE103" s="17">
        <v>0</v>
      </c>
      <c r="AF103" s="17">
        <v>1</v>
      </c>
      <c r="AG103" s="17">
        <v>1</v>
      </c>
      <c r="AH103" s="17">
        <v>0</v>
      </c>
      <c r="AI103" s="17">
        <v>0</v>
      </c>
      <c r="AJ103" s="17">
        <v>0</v>
      </c>
      <c r="AK103" s="17">
        <v>0</v>
      </c>
      <c r="AL103" s="17">
        <v>1</v>
      </c>
      <c r="AM103" s="17">
        <v>0</v>
      </c>
      <c r="AN103" s="17">
        <v>0</v>
      </c>
      <c r="AO103" s="17">
        <v>0</v>
      </c>
      <c r="AP103" s="17">
        <v>0</v>
      </c>
      <c r="AQ103" s="17">
        <v>0</v>
      </c>
      <c r="AR103" s="17">
        <v>0</v>
      </c>
      <c r="AS103" s="17">
        <v>1</v>
      </c>
      <c r="AT103" s="17">
        <v>0</v>
      </c>
      <c r="AU103" s="17">
        <v>0</v>
      </c>
      <c r="AV103" s="17">
        <v>0</v>
      </c>
      <c r="AW103" s="17">
        <v>0</v>
      </c>
      <c r="AX103" s="68">
        <v>0</v>
      </c>
      <c r="AY103" s="17">
        <v>0</v>
      </c>
      <c r="AZ103" s="17">
        <v>0</v>
      </c>
      <c r="BA103" s="17">
        <v>0</v>
      </c>
      <c r="BB103" s="17">
        <v>0</v>
      </c>
      <c r="BC103" s="17">
        <v>0</v>
      </c>
      <c r="BD103" s="17">
        <v>0</v>
      </c>
      <c r="BE103" s="17">
        <v>0</v>
      </c>
      <c r="BF103" s="17">
        <v>0</v>
      </c>
      <c r="BG103" s="17">
        <v>0</v>
      </c>
      <c r="BH103" s="17">
        <v>0</v>
      </c>
      <c r="BI103" s="17">
        <v>0</v>
      </c>
      <c r="BJ103" s="17">
        <v>0</v>
      </c>
    </row>
    <row r="104" spans="1:62" x14ac:dyDescent="0.2">
      <c r="A104" s="17">
        <v>149</v>
      </c>
      <c r="B104" s="17">
        <v>149</v>
      </c>
      <c r="C104" s="17" t="s">
        <v>200</v>
      </c>
      <c r="D104" s="10">
        <v>149</v>
      </c>
      <c r="E104" s="4" t="s">
        <v>3</v>
      </c>
      <c r="F104" s="17" t="s">
        <v>39</v>
      </c>
      <c r="G104" s="4">
        <v>1</v>
      </c>
      <c r="H104" s="4" t="str" cm="1">
        <f t="array" ref="H104">_xlfn.XLOOKUP(C104,Sheet2!U$2:U632,Sheet2!B$2:B632)</f>
        <v>CA</v>
      </c>
      <c r="I104" s="17" t="s">
        <v>10</v>
      </c>
      <c r="J104" s="17" t="str" cm="1">
        <f t="array" ref="J104">_xlfn.XLOOKUP(C104,AST!Y$2:Y401,AST!S$2:S401)</f>
        <v>&gt;256.0000</v>
      </c>
      <c r="K104" s="17" cm="1">
        <f t="array" ref="K104">_xlfn.XLOOKUP(C104,AST!Y$2:Y401,AST!T$2:T401)</f>
        <v>2</v>
      </c>
      <c r="L104" s="17" cm="1">
        <f t="array" ref="L104">_xlfn.XLOOKUP(C104,AST!Y$2:Y401,AST!P$2:P401)</f>
        <v>0.25</v>
      </c>
      <c r="M104" s="17" cm="1">
        <f t="array" ref="M104">_xlfn.XLOOKUP(C104,AST!Y$2:Y401,AST!K$2:K401)</f>
        <v>0.25</v>
      </c>
      <c r="N104" s="17" t="str" cm="1">
        <f t="array" ref="N104">_xlfn.XLOOKUP(C104,AST!Y$2:Y401,AST!L$2:L401)</f>
        <v>&lt;=0.5000</v>
      </c>
      <c r="O104" s="17" t="str" cm="1">
        <f t="array" ref="O104">_xlfn.XLOOKUP(C104,AST!Y$2:Y401,AST!M$2:M401)</f>
        <v xml:space="preserve"> &lt;=2.0000</v>
      </c>
      <c r="P104" s="17" t="str" cm="1">
        <f t="array" ref="P104">_xlfn.XLOOKUP(C104,AST!Y$2:Y401,AST!N$2:N401)</f>
        <v>&lt;=0.2500</v>
      </c>
      <c r="Q104" s="17" t="str" cm="1">
        <f t="array" ref="Q104">_xlfn.XLOOKUP(C104,AST!Y$2:Y401,AST!O$2:O401)</f>
        <v>&lt;=2.0000</v>
      </c>
      <c r="R104" s="17" t="str" cm="1">
        <f t="array" ref="R104">_xlfn.XLOOKUP(C104,AST!Y$2:Y401,AST!Q$2:Q401)</f>
        <v>&lt;=1.0000</v>
      </c>
      <c r="S104" s="17" t="str" cm="1">
        <f t="array" ref="S104">_xlfn.XLOOKUP(C104,AST!Y$2:Y401,AST!R$2:R401)</f>
        <v>&lt;=0.5000</v>
      </c>
      <c r="T104" s="17" t="s">
        <v>39</v>
      </c>
      <c r="U104" s="17">
        <v>1</v>
      </c>
      <c r="V104" s="17">
        <v>0</v>
      </c>
      <c r="W104" s="17">
        <v>0</v>
      </c>
      <c r="X104" s="17">
        <v>0</v>
      </c>
      <c r="Y104" s="17">
        <v>0</v>
      </c>
      <c r="Z104" s="17">
        <v>0</v>
      </c>
      <c r="AA104" s="17">
        <v>0</v>
      </c>
      <c r="AB104" s="17">
        <v>0</v>
      </c>
      <c r="AC104" s="17">
        <v>0</v>
      </c>
      <c r="AD104" s="17">
        <v>1</v>
      </c>
      <c r="AE104" s="17">
        <v>0</v>
      </c>
      <c r="AF104" s="17">
        <v>1</v>
      </c>
      <c r="AG104" s="17">
        <v>1</v>
      </c>
      <c r="AH104" s="17">
        <v>0</v>
      </c>
      <c r="AI104" s="17">
        <v>0</v>
      </c>
      <c r="AJ104" s="17">
        <v>0</v>
      </c>
      <c r="AK104" s="17">
        <v>0</v>
      </c>
      <c r="AL104" s="17">
        <v>1</v>
      </c>
      <c r="AM104" s="17">
        <v>0</v>
      </c>
      <c r="AN104" s="17">
        <v>0</v>
      </c>
      <c r="AO104" s="17">
        <v>0</v>
      </c>
      <c r="AP104" s="17">
        <v>0</v>
      </c>
      <c r="AQ104" s="17">
        <v>0</v>
      </c>
      <c r="AR104" s="17">
        <v>0</v>
      </c>
      <c r="AS104" s="17">
        <v>1</v>
      </c>
      <c r="AT104" s="17">
        <v>0</v>
      </c>
      <c r="AU104" s="17">
        <v>0</v>
      </c>
      <c r="AV104" s="17">
        <v>0</v>
      </c>
      <c r="AW104" s="17">
        <v>0</v>
      </c>
      <c r="AX104" s="17">
        <v>0</v>
      </c>
      <c r="AY104" s="17">
        <v>0</v>
      </c>
      <c r="AZ104" s="17">
        <v>0</v>
      </c>
      <c r="BA104" s="17">
        <v>0</v>
      </c>
      <c r="BB104" s="17">
        <v>0</v>
      </c>
      <c r="BC104" s="17">
        <v>0</v>
      </c>
      <c r="BD104" s="17">
        <v>0</v>
      </c>
      <c r="BE104" s="17">
        <v>0</v>
      </c>
      <c r="BF104" s="17">
        <v>0</v>
      </c>
      <c r="BG104" s="17">
        <v>0</v>
      </c>
      <c r="BH104" s="17">
        <v>0</v>
      </c>
      <c r="BI104" s="17">
        <v>0</v>
      </c>
      <c r="BJ104" s="17">
        <v>0</v>
      </c>
    </row>
    <row r="105" spans="1:62" x14ac:dyDescent="0.2">
      <c r="A105" s="17">
        <v>150</v>
      </c>
      <c r="B105" s="17">
        <v>150</v>
      </c>
      <c r="C105" s="17" t="s">
        <v>201</v>
      </c>
      <c r="D105" s="10">
        <v>150</v>
      </c>
      <c r="E105" s="4" t="s">
        <v>4</v>
      </c>
      <c r="F105" s="17" t="s">
        <v>39</v>
      </c>
      <c r="G105" s="4">
        <v>1</v>
      </c>
      <c r="H105" s="4" t="str" cm="1">
        <f t="array" ref="H105">_xlfn.XLOOKUP(C105,Sheet2!U$2:U633,Sheet2!B$2:B633)</f>
        <v>CA</v>
      </c>
      <c r="I105" s="17" t="s">
        <v>10</v>
      </c>
      <c r="J105" s="17" t="str" cm="1">
        <f t="array" ref="J105">_xlfn.XLOOKUP(C105,AST!Y$2:Y402,AST!S$2:S402)</f>
        <v>&gt;256.0000</v>
      </c>
      <c r="K105" s="17" cm="1">
        <f t="array" ref="K105">_xlfn.XLOOKUP(C105,AST!Y$2:Y402,AST!T$2:T402)</f>
        <v>2</v>
      </c>
      <c r="L105" s="17" cm="1">
        <f t="array" ref="L105">_xlfn.XLOOKUP(C105,AST!Y$2:Y402,AST!P$2:P402)</f>
        <v>0.25</v>
      </c>
      <c r="M105" s="17" cm="1">
        <f t="array" ref="M105">_xlfn.XLOOKUP(C105,AST!Y$2:Y402,AST!K$2:K402)</f>
        <v>0.25</v>
      </c>
      <c r="N105" s="17" t="str" cm="1">
        <f t="array" ref="N105">_xlfn.XLOOKUP(C105,AST!Y$2:Y402,AST!L$2:L402)</f>
        <v>&lt;=0.5000</v>
      </c>
      <c r="O105" s="17" t="str" cm="1">
        <f t="array" ref="O105">_xlfn.XLOOKUP(C105,AST!Y$2:Y402,AST!M$2:M402)</f>
        <v xml:space="preserve"> &lt;=2.0000</v>
      </c>
      <c r="P105" s="17" t="str" cm="1">
        <f t="array" ref="P105">_xlfn.XLOOKUP(C105,AST!Y$2:Y402,AST!N$2:N402)</f>
        <v>&lt;=0.2500</v>
      </c>
      <c r="Q105" s="17" t="str" cm="1">
        <f t="array" ref="Q105">_xlfn.XLOOKUP(C105,AST!Y$2:Y402,AST!O$2:O402)</f>
        <v>&lt;=2.0000</v>
      </c>
      <c r="R105" s="17" t="str" cm="1">
        <f t="array" ref="R105">_xlfn.XLOOKUP(C105,AST!Y$2:Y402,AST!Q$2:Q402)</f>
        <v>&lt;=1.0000</v>
      </c>
      <c r="S105" s="17" t="str" cm="1">
        <f t="array" ref="S105">_xlfn.XLOOKUP(C105,AST!Y$2:Y402,AST!R$2:R402)</f>
        <v>&lt;=0.5000</v>
      </c>
      <c r="T105" s="17" t="s">
        <v>39</v>
      </c>
      <c r="U105" s="17">
        <v>1</v>
      </c>
      <c r="V105" s="17">
        <v>0</v>
      </c>
      <c r="W105" s="17">
        <v>0</v>
      </c>
      <c r="X105" s="17">
        <v>0</v>
      </c>
      <c r="Y105" s="17">
        <v>0</v>
      </c>
      <c r="Z105" s="17">
        <v>0</v>
      </c>
      <c r="AA105" s="17">
        <v>0</v>
      </c>
      <c r="AB105" s="17">
        <v>0</v>
      </c>
      <c r="AC105" s="17">
        <v>0</v>
      </c>
      <c r="AD105" s="17">
        <v>1</v>
      </c>
      <c r="AE105" s="17">
        <v>0</v>
      </c>
      <c r="AF105" s="17">
        <v>1</v>
      </c>
      <c r="AG105" s="17">
        <v>1</v>
      </c>
      <c r="AH105" s="17">
        <v>0</v>
      </c>
      <c r="AI105" s="17">
        <v>0</v>
      </c>
      <c r="AJ105" s="17">
        <v>0</v>
      </c>
      <c r="AK105" s="17">
        <v>0</v>
      </c>
      <c r="AL105" s="17">
        <v>1</v>
      </c>
      <c r="AM105" s="17">
        <v>0</v>
      </c>
      <c r="AN105" s="17">
        <v>0</v>
      </c>
      <c r="AO105" s="17">
        <v>0</v>
      </c>
      <c r="AP105" s="17">
        <v>0</v>
      </c>
      <c r="AQ105" s="17">
        <v>0</v>
      </c>
      <c r="AR105" s="17">
        <v>0</v>
      </c>
      <c r="AS105" s="17">
        <v>1</v>
      </c>
      <c r="AT105" s="17">
        <v>0</v>
      </c>
      <c r="AU105" s="17">
        <v>0</v>
      </c>
      <c r="AV105" s="17">
        <v>0</v>
      </c>
      <c r="AW105" s="17">
        <v>0</v>
      </c>
      <c r="AX105" s="17">
        <v>0</v>
      </c>
      <c r="AY105" s="17">
        <v>0</v>
      </c>
      <c r="AZ105" s="17">
        <v>0</v>
      </c>
      <c r="BA105" s="17">
        <v>0</v>
      </c>
      <c r="BB105" s="17">
        <v>0</v>
      </c>
      <c r="BC105" s="17">
        <v>0</v>
      </c>
      <c r="BD105" s="17">
        <v>0</v>
      </c>
      <c r="BE105" s="17">
        <v>0</v>
      </c>
      <c r="BF105" s="17">
        <v>0</v>
      </c>
      <c r="BG105" s="17">
        <v>0</v>
      </c>
      <c r="BH105" s="17">
        <v>0</v>
      </c>
      <c r="BI105" s="17">
        <v>0</v>
      </c>
      <c r="BJ105" s="17">
        <v>0</v>
      </c>
    </row>
    <row r="106" spans="1:62" x14ac:dyDescent="0.2">
      <c r="A106" s="56">
        <v>151</v>
      </c>
      <c r="B106" s="56">
        <v>151</v>
      </c>
      <c r="C106" s="56" t="s">
        <v>202</v>
      </c>
      <c r="D106" s="12">
        <v>151</v>
      </c>
      <c r="E106" s="14" t="s">
        <v>3</v>
      </c>
      <c r="F106" s="56" t="s">
        <v>39</v>
      </c>
      <c r="G106" s="14">
        <v>2</v>
      </c>
      <c r="H106" s="14" t="str" cm="1">
        <f t="array" ref="H106">_xlfn.XLOOKUP(C106,Sheet2!U$2:U634,Sheet2!B$2:B634)</f>
        <v>CA</v>
      </c>
      <c r="I106" s="56" t="s">
        <v>547</v>
      </c>
      <c r="J106" s="17" t="str" cm="1">
        <f t="array" ref="J106">_xlfn.XLOOKUP(C106,AST!Y$2:Y403,AST!S$2:S403)</f>
        <v>&gt;256.0000</v>
      </c>
      <c r="K106" s="17" cm="1">
        <f t="array" ref="K106">_xlfn.XLOOKUP(C106,AST!Y$2:Y403,AST!T$2:T403)</f>
        <v>2</v>
      </c>
      <c r="L106" s="17" cm="1">
        <f t="array" ref="L106">_xlfn.XLOOKUP(C106,AST!Y$2:Y403,AST!P$2:P403)</f>
        <v>0.25</v>
      </c>
      <c r="M106" s="17" t="str" cm="1">
        <f t="array" ref="M106">_xlfn.XLOOKUP(C106,AST!Y$2:Y403,AST!K$2:K403)</f>
        <v>&lt;=0.1200</v>
      </c>
      <c r="N106" s="17" t="str" cm="1">
        <f t="array" ref="N106">_xlfn.XLOOKUP(C106,AST!Y$2:Y403,AST!L$2:L403)</f>
        <v>&lt;=0.5000</v>
      </c>
      <c r="O106" s="17" t="str" cm="1">
        <f t="array" ref="O106">_xlfn.XLOOKUP(C106,AST!Y$2:Y403,AST!M$2:M403)</f>
        <v xml:space="preserve"> &lt;=2.0000</v>
      </c>
      <c r="P106" s="17" t="str" cm="1">
        <f t="array" ref="P106">_xlfn.XLOOKUP(C106,AST!Y$2:Y403,AST!N$2:N403)</f>
        <v>&lt;=0.2500</v>
      </c>
      <c r="Q106" s="17" t="str" cm="1">
        <f t="array" ref="Q106">_xlfn.XLOOKUP(C106,AST!Y$2:Y403,AST!O$2:O403)</f>
        <v>&lt;=2.0000</v>
      </c>
      <c r="R106" s="17" t="str" cm="1">
        <f t="array" ref="R106">_xlfn.XLOOKUP(C106,AST!Y$2:Y403,AST!Q$2:Q403)</f>
        <v>&lt;=1.0000</v>
      </c>
      <c r="S106" s="17" t="str" cm="1">
        <f t="array" ref="S106">_xlfn.XLOOKUP(C106,AST!Y$2:Y403,AST!R$2:R403)</f>
        <v>&lt;=0.5000</v>
      </c>
      <c r="T106" s="17" t="s">
        <v>39</v>
      </c>
      <c r="U106" s="17">
        <v>1</v>
      </c>
      <c r="V106" s="17">
        <v>1</v>
      </c>
      <c r="W106" s="17">
        <v>0</v>
      </c>
      <c r="X106" s="17">
        <v>0</v>
      </c>
      <c r="Y106" s="17">
        <v>0</v>
      </c>
      <c r="Z106" s="17">
        <v>0</v>
      </c>
      <c r="AA106" s="17">
        <v>0</v>
      </c>
      <c r="AB106" s="17">
        <v>0</v>
      </c>
      <c r="AC106" s="17">
        <v>0</v>
      </c>
      <c r="AD106" s="17">
        <v>1</v>
      </c>
      <c r="AE106" s="17">
        <v>0</v>
      </c>
      <c r="AF106" s="17">
        <v>1</v>
      </c>
      <c r="AG106" s="17">
        <v>1</v>
      </c>
      <c r="AH106" s="17">
        <v>0</v>
      </c>
      <c r="AI106" s="17">
        <v>0</v>
      </c>
      <c r="AJ106" s="17">
        <v>0</v>
      </c>
      <c r="AK106" s="17">
        <v>0</v>
      </c>
      <c r="AL106" s="17">
        <v>1</v>
      </c>
      <c r="AM106" s="17">
        <v>0</v>
      </c>
      <c r="AN106" s="17">
        <v>0</v>
      </c>
      <c r="AO106" s="17">
        <v>0</v>
      </c>
      <c r="AP106" s="17">
        <v>0</v>
      </c>
      <c r="AQ106" s="17">
        <v>0</v>
      </c>
      <c r="AR106" s="17">
        <v>0</v>
      </c>
      <c r="AS106" s="17">
        <v>1</v>
      </c>
      <c r="AT106" s="17">
        <v>0</v>
      </c>
      <c r="AU106" s="17">
        <v>0</v>
      </c>
      <c r="AV106" s="17">
        <v>0</v>
      </c>
      <c r="AW106" s="17">
        <v>0</v>
      </c>
      <c r="AX106" s="17">
        <v>0</v>
      </c>
      <c r="AY106" s="17">
        <v>0</v>
      </c>
      <c r="AZ106" s="17">
        <v>0</v>
      </c>
      <c r="BA106" s="17">
        <v>0</v>
      </c>
      <c r="BB106" s="17">
        <v>0</v>
      </c>
      <c r="BC106" s="17">
        <v>0</v>
      </c>
      <c r="BD106" s="17">
        <v>0</v>
      </c>
      <c r="BE106" s="17">
        <v>0</v>
      </c>
      <c r="BF106" s="17">
        <v>0</v>
      </c>
      <c r="BG106" s="17">
        <v>0</v>
      </c>
      <c r="BH106" s="17">
        <v>0</v>
      </c>
      <c r="BI106" s="17">
        <v>0</v>
      </c>
      <c r="BJ106" s="17">
        <v>0</v>
      </c>
    </row>
    <row r="107" spans="1:62" x14ac:dyDescent="0.2">
      <c r="A107" s="17">
        <v>152</v>
      </c>
      <c r="B107" s="17">
        <v>152</v>
      </c>
      <c r="C107" s="17" t="s">
        <v>203</v>
      </c>
      <c r="D107" s="10">
        <v>152</v>
      </c>
      <c r="E107" s="4" t="s">
        <v>4</v>
      </c>
      <c r="F107" s="17" t="s">
        <v>39</v>
      </c>
      <c r="G107" s="4">
        <v>2</v>
      </c>
      <c r="H107" s="4" t="str" cm="1">
        <f t="array" ref="H107">_xlfn.XLOOKUP(C107,Sheet2!U$2:U635,Sheet2!B$2:B635)</f>
        <v>CA</v>
      </c>
      <c r="I107" s="17" t="s">
        <v>10</v>
      </c>
      <c r="J107" s="17" t="str" cm="1">
        <f t="array" ref="J107">_xlfn.XLOOKUP(C107,AST!Y$2:Y404,AST!S$2:S404)</f>
        <v>&gt;256.0000</v>
      </c>
      <c r="K107" s="17" cm="1">
        <f t="array" ref="K107">_xlfn.XLOOKUP(C107,AST!Y$2:Y404,AST!T$2:T404)</f>
        <v>2</v>
      </c>
      <c r="L107" s="17" cm="1">
        <f t="array" ref="L107">_xlfn.XLOOKUP(C107,AST!Y$2:Y404,AST!P$2:P404)</f>
        <v>1</v>
      </c>
      <c r="M107" s="17" cm="1">
        <f t="array" ref="M107">_xlfn.XLOOKUP(C107,AST!Y$2:Y404,AST!K$2:K404)</f>
        <v>0.5</v>
      </c>
      <c r="N107" s="17" t="str" cm="1">
        <f t="array" ref="N107">_xlfn.XLOOKUP(C107,AST!Y$2:Y404,AST!L$2:L404)</f>
        <v>&lt;=0.5000</v>
      </c>
      <c r="O107" s="17" t="str" cm="1">
        <f t="array" ref="O107">_xlfn.XLOOKUP(C107,AST!Y$2:Y404,AST!M$2:M404)</f>
        <v xml:space="preserve"> &lt;=2.0000</v>
      </c>
      <c r="P107" s="17" t="str" cm="1">
        <f t="array" ref="P107">_xlfn.XLOOKUP(C107,AST!Y$2:Y404,AST!N$2:N404)</f>
        <v>&lt;=0.2500</v>
      </c>
      <c r="Q107" s="17" t="str" cm="1">
        <f t="array" ref="Q107">_xlfn.XLOOKUP(C107,AST!Y$2:Y404,AST!O$2:O404)</f>
        <v>&lt;=2.0000</v>
      </c>
      <c r="R107" s="17" t="str" cm="1">
        <f t="array" ref="R107">_xlfn.XLOOKUP(C107,AST!Y$2:Y404,AST!Q$2:Q404)</f>
        <v>&lt;=1.0000</v>
      </c>
      <c r="S107" s="17" t="str" cm="1">
        <f t="array" ref="S107">_xlfn.XLOOKUP(C107,AST!Y$2:Y404,AST!R$2:R404)</f>
        <v>&lt;=0.5000</v>
      </c>
      <c r="T107" s="17" t="s">
        <v>39</v>
      </c>
      <c r="U107" s="17">
        <v>1</v>
      </c>
      <c r="V107" s="17">
        <v>0</v>
      </c>
      <c r="W107" s="17">
        <v>0</v>
      </c>
      <c r="X107" s="17">
        <v>0</v>
      </c>
      <c r="Y107" s="17">
        <v>0</v>
      </c>
      <c r="Z107" s="17">
        <v>0</v>
      </c>
      <c r="AA107" s="68">
        <v>0</v>
      </c>
      <c r="AB107" s="68">
        <v>0</v>
      </c>
      <c r="AC107" s="17">
        <v>0</v>
      </c>
      <c r="AD107" s="17">
        <v>1</v>
      </c>
      <c r="AE107" s="17">
        <v>0</v>
      </c>
      <c r="AF107" s="17">
        <v>1</v>
      </c>
      <c r="AG107" s="17">
        <v>1</v>
      </c>
      <c r="AH107" s="17">
        <v>0</v>
      </c>
      <c r="AI107" s="17">
        <v>0</v>
      </c>
      <c r="AJ107" s="17">
        <v>0</v>
      </c>
      <c r="AK107" s="17">
        <v>0</v>
      </c>
      <c r="AL107" s="17">
        <v>1</v>
      </c>
      <c r="AM107" s="17">
        <v>0</v>
      </c>
      <c r="AN107" s="17">
        <v>0</v>
      </c>
      <c r="AO107" s="17">
        <v>0</v>
      </c>
      <c r="AP107" s="17">
        <v>0</v>
      </c>
      <c r="AQ107" s="17">
        <v>0</v>
      </c>
      <c r="AR107" s="17">
        <v>0</v>
      </c>
      <c r="AS107" s="17">
        <v>1</v>
      </c>
      <c r="AT107" s="17">
        <v>0</v>
      </c>
      <c r="AU107" s="17">
        <v>0</v>
      </c>
      <c r="AV107" s="17">
        <v>0</v>
      </c>
      <c r="AW107" s="17">
        <v>0</v>
      </c>
      <c r="AX107" s="68">
        <v>0</v>
      </c>
      <c r="AY107" s="17">
        <v>0</v>
      </c>
      <c r="AZ107" s="17">
        <v>0</v>
      </c>
      <c r="BA107" s="17">
        <v>0</v>
      </c>
      <c r="BB107" s="17">
        <v>0</v>
      </c>
      <c r="BC107" s="17">
        <v>0</v>
      </c>
      <c r="BD107" s="17">
        <v>0</v>
      </c>
      <c r="BE107" s="17">
        <v>0</v>
      </c>
      <c r="BF107" s="17">
        <v>0</v>
      </c>
      <c r="BG107" s="17">
        <v>0</v>
      </c>
      <c r="BH107" s="17">
        <v>0</v>
      </c>
      <c r="BI107" s="17">
        <v>0</v>
      </c>
      <c r="BJ107" s="17">
        <v>0</v>
      </c>
    </row>
    <row r="108" spans="1:62" hidden="1" x14ac:dyDescent="0.2">
      <c r="A108" s="17">
        <v>153</v>
      </c>
      <c r="B108" s="17">
        <v>153</v>
      </c>
      <c r="C108" s="17" t="s">
        <v>204</v>
      </c>
      <c r="D108" s="10">
        <v>153</v>
      </c>
      <c r="E108" s="4" t="s">
        <v>4</v>
      </c>
      <c r="F108" s="17" t="s">
        <v>36</v>
      </c>
      <c r="G108" s="4">
        <v>3</v>
      </c>
      <c r="H108" s="4" t="str" cm="1">
        <f t="array" ref="H108">_xlfn.XLOOKUP(C108,Sheet2!U$2:U636,Sheet2!B$2:B636)</f>
        <v>CA</v>
      </c>
      <c r="I108" s="17" t="s">
        <v>10</v>
      </c>
      <c r="J108" s="17" t="str" cm="1">
        <f t="array" ref="J108">_xlfn.XLOOKUP(C108,AST!Y$2:Y405,AST!S$2:S405)</f>
        <v xml:space="preserve"> &lt;=32.0000</v>
      </c>
      <c r="K108" s="17" t="str" cm="1">
        <f t="array" ref="K108">_xlfn.XLOOKUP(C108,AST!Y$2:Y405,AST!T$2:T405)</f>
        <v xml:space="preserve"> &lt;=1.0000</v>
      </c>
      <c r="L108" s="17" cm="1">
        <f t="array" ref="L108">_xlfn.XLOOKUP(C108,AST!Y$2:Y405,AST!P$2:P405)</f>
        <v>0.5</v>
      </c>
      <c r="M108" s="17" cm="1">
        <f t="array" ref="M108">_xlfn.XLOOKUP(C108,AST!Y$2:Y405,AST!K$2:K405)</f>
        <v>0.25</v>
      </c>
      <c r="N108" s="17" t="str" cm="1">
        <f t="array" ref="N108">_xlfn.XLOOKUP(C108,AST!Y$2:Y405,AST!L$2:L405)</f>
        <v>&lt;=0.5000</v>
      </c>
      <c r="O108" s="17" t="str" cm="1">
        <f t="array" ref="O108">_xlfn.XLOOKUP(C108,AST!Y$2:Y405,AST!M$2:M405)</f>
        <v xml:space="preserve"> &lt;=2.0000</v>
      </c>
      <c r="P108" s="17" t="str" cm="1">
        <f t="array" ref="P108">_xlfn.XLOOKUP(C108,AST!Y$2:Y405,AST!N$2:N405)</f>
        <v>&lt;=0.2500</v>
      </c>
      <c r="Q108" s="17" t="str" cm="1">
        <f t="array" ref="Q108">_xlfn.XLOOKUP(C108,AST!Y$2:Y405,AST!O$2:O405)</f>
        <v>&lt;=2.0000</v>
      </c>
      <c r="R108" s="17" t="str" cm="1">
        <f t="array" ref="R108">_xlfn.XLOOKUP(C108,AST!Y$2:Y405,AST!Q$2:Q405)</f>
        <v>&lt;=1.0000</v>
      </c>
      <c r="S108" s="17" t="str" cm="1">
        <f t="array" ref="S108">_xlfn.XLOOKUP(C108,AST!Y$2:Y405,AST!R$2:R405)</f>
        <v>&lt;=0.5000</v>
      </c>
      <c r="T108" s="17" t="s">
        <v>36</v>
      </c>
      <c r="U108" s="17">
        <v>1</v>
      </c>
      <c r="V108" s="17">
        <v>0</v>
      </c>
      <c r="W108" s="17">
        <v>0</v>
      </c>
      <c r="X108" s="17">
        <v>0</v>
      </c>
      <c r="Y108" s="17">
        <v>1</v>
      </c>
      <c r="Z108" s="17">
        <v>0</v>
      </c>
      <c r="AA108" s="17">
        <v>0</v>
      </c>
      <c r="AB108" s="17">
        <v>0</v>
      </c>
      <c r="AC108" s="17">
        <v>0</v>
      </c>
      <c r="AD108" s="17">
        <v>1</v>
      </c>
      <c r="AE108" s="17">
        <v>0</v>
      </c>
      <c r="AF108" s="17">
        <v>1</v>
      </c>
      <c r="AG108" s="17">
        <v>1</v>
      </c>
      <c r="AH108" s="17">
        <v>0</v>
      </c>
      <c r="AI108" s="17">
        <v>0</v>
      </c>
      <c r="AJ108" s="17">
        <v>1</v>
      </c>
      <c r="AK108" s="17">
        <v>0</v>
      </c>
      <c r="AL108" s="17">
        <v>1</v>
      </c>
      <c r="AM108" s="17">
        <v>0</v>
      </c>
      <c r="AN108" s="17">
        <v>0</v>
      </c>
      <c r="AO108" s="17">
        <v>0</v>
      </c>
      <c r="AP108" s="17">
        <v>0</v>
      </c>
      <c r="AQ108" s="17">
        <v>0</v>
      </c>
      <c r="AR108" s="17">
        <v>0</v>
      </c>
      <c r="AS108" s="17">
        <v>1</v>
      </c>
      <c r="AT108" s="17">
        <v>0</v>
      </c>
      <c r="AU108" s="17">
        <v>0</v>
      </c>
      <c r="AV108" s="17">
        <v>0</v>
      </c>
      <c r="AW108" s="17">
        <v>0</v>
      </c>
      <c r="AX108" s="17">
        <v>0</v>
      </c>
      <c r="AY108" s="17">
        <v>0</v>
      </c>
      <c r="AZ108" s="17">
        <v>0</v>
      </c>
      <c r="BA108" s="17">
        <v>0</v>
      </c>
      <c r="BB108" s="17">
        <v>1</v>
      </c>
      <c r="BC108" s="17">
        <v>0</v>
      </c>
      <c r="BD108" s="17">
        <v>0</v>
      </c>
      <c r="BE108" s="17">
        <v>0</v>
      </c>
      <c r="BF108" s="17">
        <v>0</v>
      </c>
      <c r="BG108" s="17">
        <v>0</v>
      </c>
      <c r="BH108" s="17">
        <v>1</v>
      </c>
      <c r="BI108" s="17">
        <v>0</v>
      </c>
      <c r="BJ108" s="17">
        <v>0</v>
      </c>
    </row>
    <row r="109" spans="1:62" x14ac:dyDescent="0.2">
      <c r="A109" s="17">
        <v>154</v>
      </c>
      <c r="B109" s="17">
        <v>154</v>
      </c>
      <c r="C109" s="17" t="s">
        <v>205</v>
      </c>
      <c r="D109" s="10">
        <v>154</v>
      </c>
      <c r="E109" s="4" t="s">
        <v>4</v>
      </c>
      <c r="F109" s="17" t="s">
        <v>39</v>
      </c>
      <c r="G109" s="4">
        <v>3</v>
      </c>
      <c r="H109" s="4" t="str" cm="1">
        <f t="array" ref="H109">_xlfn.XLOOKUP(C109,Sheet2!U$2:U637,Sheet2!B$2:B637)</f>
        <v>CA</v>
      </c>
      <c r="I109" s="17" t="s">
        <v>10</v>
      </c>
      <c r="J109" s="17" t="str" cm="1">
        <f t="array" ref="J109">_xlfn.XLOOKUP(C109,AST!Y$2:Y406,AST!S$2:S406)</f>
        <v>&gt;256.0000</v>
      </c>
      <c r="K109" s="17" cm="1">
        <f t="array" ref="K109">_xlfn.XLOOKUP(C109,AST!Y$2:Y406,AST!T$2:T406)</f>
        <v>2</v>
      </c>
      <c r="L109" s="17" cm="1">
        <f t="array" ref="L109">_xlfn.XLOOKUP(C109,AST!Y$2:Y406,AST!P$2:P406)</f>
        <v>0.5</v>
      </c>
      <c r="M109" s="17" cm="1">
        <f t="array" ref="M109">_xlfn.XLOOKUP(C109,AST!Y$2:Y406,AST!K$2:K406)</f>
        <v>0.25</v>
      </c>
      <c r="N109" s="17" t="str" cm="1">
        <f t="array" ref="N109">_xlfn.XLOOKUP(C109,AST!Y$2:Y406,AST!L$2:L406)</f>
        <v>&lt;=0.5000</v>
      </c>
      <c r="O109" s="17" t="str" cm="1">
        <f t="array" ref="O109">_xlfn.XLOOKUP(C109,AST!Y$2:Y406,AST!M$2:M406)</f>
        <v xml:space="preserve"> &lt;=2.0000</v>
      </c>
      <c r="P109" s="17" t="str" cm="1">
        <f t="array" ref="P109">_xlfn.XLOOKUP(C109,AST!Y$2:Y406,AST!N$2:N406)</f>
        <v>&lt;=0.2500</v>
      </c>
      <c r="Q109" s="17" t="str" cm="1">
        <f t="array" ref="Q109">_xlfn.XLOOKUP(C109,AST!Y$2:Y406,AST!O$2:O406)</f>
        <v>&lt;=2.0000</v>
      </c>
      <c r="R109" s="17" t="str" cm="1">
        <f t="array" ref="R109">_xlfn.XLOOKUP(C109,AST!Y$2:Y406,AST!Q$2:Q406)</f>
        <v>&lt;=1.0000</v>
      </c>
      <c r="S109" s="17" t="str" cm="1">
        <f t="array" ref="S109">_xlfn.XLOOKUP(C109,AST!Y$2:Y406,AST!R$2:R406)</f>
        <v>&lt;=0.5000</v>
      </c>
      <c r="T109" s="17" t="s">
        <v>39</v>
      </c>
      <c r="U109" s="17">
        <v>1</v>
      </c>
      <c r="V109" s="17">
        <v>0</v>
      </c>
      <c r="W109" s="17">
        <v>0</v>
      </c>
      <c r="X109" s="17">
        <v>0</v>
      </c>
      <c r="Y109" s="17">
        <v>0</v>
      </c>
      <c r="Z109" s="17">
        <v>0</v>
      </c>
      <c r="AA109" s="17">
        <v>0</v>
      </c>
      <c r="AB109" s="17">
        <v>0</v>
      </c>
      <c r="AC109" s="17">
        <v>0</v>
      </c>
      <c r="AD109" s="17">
        <v>1</v>
      </c>
      <c r="AE109" s="17">
        <v>0</v>
      </c>
      <c r="AF109" s="17">
        <v>1</v>
      </c>
      <c r="AG109" s="17">
        <v>1</v>
      </c>
      <c r="AH109" s="17">
        <v>0</v>
      </c>
      <c r="AI109" s="17">
        <v>0</v>
      </c>
      <c r="AJ109" s="17">
        <v>0</v>
      </c>
      <c r="AK109" s="17">
        <v>0</v>
      </c>
      <c r="AL109" s="17">
        <v>1</v>
      </c>
      <c r="AM109" s="17">
        <v>0</v>
      </c>
      <c r="AN109" s="17">
        <v>0</v>
      </c>
      <c r="AO109" s="17">
        <v>0</v>
      </c>
      <c r="AP109" s="17">
        <v>0</v>
      </c>
      <c r="AQ109" s="17">
        <v>0</v>
      </c>
      <c r="AR109" s="17">
        <v>0</v>
      </c>
      <c r="AS109" s="17">
        <v>1</v>
      </c>
      <c r="AT109" s="17">
        <v>0</v>
      </c>
      <c r="AU109" s="17">
        <v>0</v>
      </c>
      <c r="AV109" s="17">
        <v>0</v>
      </c>
      <c r="AW109" s="17">
        <v>0</v>
      </c>
      <c r="AX109" s="17">
        <v>0</v>
      </c>
      <c r="AY109" s="17">
        <v>0</v>
      </c>
      <c r="AZ109" s="17">
        <v>0</v>
      </c>
      <c r="BA109" s="17">
        <v>0</v>
      </c>
      <c r="BB109" s="17">
        <v>0</v>
      </c>
      <c r="BC109" s="17">
        <v>0</v>
      </c>
      <c r="BD109" s="17">
        <v>0</v>
      </c>
      <c r="BE109" s="17">
        <v>0</v>
      </c>
      <c r="BF109" s="17">
        <v>0</v>
      </c>
      <c r="BG109" s="17">
        <v>0</v>
      </c>
      <c r="BH109" s="17">
        <v>0</v>
      </c>
      <c r="BI109" s="17">
        <v>0</v>
      </c>
      <c r="BJ109" s="17">
        <v>0</v>
      </c>
    </row>
    <row r="110" spans="1:62" hidden="1" x14ac:dyDescent="0.2">
      <c r="A110" s="17">
        <v>155</v>
      </c>
      <c r="B110" s="17">
        <v>155</v>
      </c>
      <c r="C110" s="17" t="s">
        <v>206</v>
      </c>
      <c r="D110" s="10">
        <v>155</v>
      </c>
      <c r="E110" s="4" t="s">
        <v>4</v>
      </c>
      <c r="F110" s="17" t="s">
        <v>36</v>
      </c>
      <c r="G110" s="4">
        <v>2</v>
      </c>
      <c r="H110" s="4" t="str" cm="1">
        <f t="array" ref="H110">_xlfn.XLOOKUP(C110,Sheet2!U$2:U638,Sheet2!B$2:B638)</f>
        <v>CA</v>
      </c>
      <c r="I110" s="17" t="s">
        <v>10</v>
      </c>
      <c r="J110" s="17" t="str" cm="1">
        <f t="array" ref="J110">_xlfn.XLOOKUP(C110,AST!Y$2:Y407,AST!S$2:S407)</f>
        <v xml:space="preserve"> &lt;=32.0000</v>
      </c>
      <c r="K110" s="17" t="str" cm="1">
        <f t="array" ref="K110">_xlfn.XLOOKUP(C110,AST!Y$2:Y407,AST!T$2:T407)</f>
        <v xml:space="preserve"> &lt;=1.0000</v>
      </c>
      <c r="L110" s="17" t="str" cm="1">
        <f t="array" ref="L110">_xlfn.XLOOKUP(C110,AST!Y$2:Y407,AST!P$2:P407)</f>
        <v xml:space="preserve"> &lt;=0.1200</v>
      </c>
      <c r="M110" s="17" t="str" cm="1">
        <f t="array" ref="M110">_xlfn.XLOOKUP(C110,AST!Y$2:Y407,AST!K$2:K407)</f>
        <v>&lt;=0.1200</v>
      </c>
      <c r="N110" s="17" cm="1">
        <f t="array" ref="N110">_xlfn.XLOOKUP(C110,AST!Y$2:Y407,AST!L$2:L407)</f>
        <v>1</v>
      </c>
      <c r="O110" s="17" t="str" cm="1">
        <f t="array" ref="O110">_xlfn.XLOOKUP(C110,AST!Y$2:Y407,AST!M$2:M407)</f>
        <v xml:space="preserve"> &lt;=2.0000</v>
      </c>
      <c r="P110" s="17" t="str" cm="1">
        <f t="array" ref="P110">_xlfn.XLOOKUP(C110,AST!Y$2:Y407,AST!N$2:N407)</f>
        <v>&lt;=0.2500</v>
      </c>
      <c r="Q110" s="17" t="str" cm="1">
        <f t="array" ref="Q110">_xlfn.XLOOKUP(C110,AST!Y$2:Y407,AST!O$2:O407)</f>
        <v>&lt;=2.0000</v>
      </c>
      <c r="R110" s="17" t="str" cm="1">
        <f t="array" ref="R110">_xlfn.XLOOKUP(C110,AST!Y$2:Y407,AST!Q$2:Q407)</f>
        <v>&lt;=1.0000</v>
      </c>
      <c r="S110" s="17" t="str" cm="1">
        <f t="array" ref="S110">_xlfn.XLOOKUP(C110,AST!Y$2:Y407,AST!R$2:R407)</f>
        <v>&lt;=0.5000</v>
      </c>
      <c r="T110" s="17" t="s">
        <v>36</v>
      </c>
      <c r="U110" s="17">
        <v>1</v>
      </c>
      <c r="V110" s="17">
        <v>0</v>
      </c>
      <c r="W110" s="17">
        <v>0</v>
      </c>
      <c r="X110" s="17">
        <v>0</v>
      </c>
      <c r="Y110" s="17">
        <v>0</v>
      </c>
      <c r="Z110" s="17">
        <v>0</v>
      </c>
      <c r="AA110" s="17">
        <v>0</v>
      </c>
      <c r="AB110" s="17">
        <v>0</v>
      </c>
      <c r="AC110" s="17">
        <v>0</v>
      </c>
      <c r="AD110" s="17">
        <v>0</v>
      </c>
      <c r="AE110" s="17">
        <v>0</v>
      </c>
      <c r="AF110" s="17">
        <v>1</v>
      </c>
      <c r="AG110" s="17">
        <v>0</v>
      </c>
      <c r="AH110" s="17">
        <v>0</v>
      </c>
      <c r="AI110" s="17">
        <v>0</v>
      </c>
      <c r="AJ110" s="17">
        <v>0</v>
      </c>
      <c r="AK110" s="17">
        <v>0</v>
      </c>
      <c r="AL110" s="17">
        <v>0</v>
      </c>
      <c r="AM110" s="17">
        <v>0</v>
      </c>
      <c r="AN110" s="17">
        <v>0</v>
      </c>
      <c r="AO110" s="17">
        <v>0</v>
      </c>
      <c r="AP110" s="17">
        <v>0</v>
      </c>
      <c r="AQ110" s="17">
        <v>0</v>
      </c>
      <c r="AR110" s="17">
        <v>0</v>
      </c>
      <c r="AS110" s="17">
        <v>0</v>
      </c>
      <c r="AT110" s="17">
        <v>0</v>
      </c>
      <c r="AU110" s="17">
        <v>0</v>
      </c>
      <c r="AV110" s="17">
        <v>0</v>
      </c>
      <c r="AW110" s="17">
        <v>0</v>
      </c>
      <c r="AX110" s="17">
        <v>0</v>
      </c>
      <c r="AY110" s="17">
        <v>0</v>
      </c>
      <c r="AZ110" s="17">
        <v>0</v>
      </c>
      <c r="BA110" s="17">
        <v>0</v>
      </c>
      <c r="BB110" s="17">
        <v>1</v>
      </c>
      <c r="BC110" s="17">
        <v>0</v>
      </c>
      <c r="BD110" s="17">
        <v>0</v>
      </c>
      <c r="BE110" s="17">
        <v>0</v>
      </c>
      <c r="BF110" s="17">
        <v>0</v>
      </c>
      <c r="BG110" s="17">
        <v>0</v>
      </c>
      <c r="BH110" s="17">
        <v>0</v>
      </c>
      <c r="BI110" s="17">
        <v>0</v>
      </c>
      <c r="BJ110" s="17">
        <v>0</v>
      </c>
    </row>
    <row r="111" spans="1:62" x14ac:dyDescent="0.2">
      <c r="A111" s="17">
        <v>156</v>
      </c>
      <c r="B111" s="17">
        <v>156</v>
      </c>
      <c r="C111" s="17" t="s">
        <v>207</v>
      </c>
      <c r="D111" s="10">
        <v>156</v>
      </c>
      <c r="E111" s="4" t="s">
        <v>3</v>
      </c>
      <c r="F111" s="17" t="s">
        <v>39</v>
      </c>
      <c r="G111" s="4">
        <v>2</v>
      </c>
      <c r="H111" s="4" t="str" cm="1">
        <f t="array" ref="H111">_xlfn.XLOOKUP(C111,Sheet2!U$2:U639,Sheet2!B$2:B639)</f>
        <v>CA</v>
      </c>
      <c r="I111" s="17" t="s">
        <v>10</v>
      </c>
      <c r="J111" s="17" t="str" cm="1">
        <f t="array" ref="J111">_xlfn.XLOOKUP(C111,AST!Y$2:Y408,AST!S$2:S408)</f>
        <v>&gt;256.0000</v>
      </c>
      <c r="K111" s="17" cm="1">
        <f t="array" ref="K111">_xlfn.XLOOKUP(C111,AST!Y$2:Y408,AST!T$2:T408)</f>
        <v>2</v>
      </c>
      <c r="L111" s="17" cm="1">
        <f t="array" ref="L111">_xlfn.XLOOKUP(C111,AST!Y$2:Y408,AST!P$2:P408)</f>
        <v>0.5</v>
      </c>
      <c r="M111" s="17" cm="1">
        <f t="array" ref="M111">_xlfn.XLOOKUP(C111,AST!Y$2:Y408,AST!K$2:K408)</f>
        <v>1</v>
      </c>
      <c r="N111" s="17" t="str" cm="1">
        <f t="array" ref="N111">_xlfn.XLOOKUP(C111,AST!Y$2:Y408,AST!L$2:L408)</f>
        <v>&lt;=0.5000</v>
      </c>
      <c r="O111" s="17" t="str" cm="1">
        <f t="array" ref="O111">_xlfn.XLOOKUP(C111,AST!Y$2:Y408,AST!M$2:M408)</f>
        <v xml:space="preserve"> &lt;=2.0000</v>
      </c>
      <c r="P111" s="17" t="str" cm="1">
        <f t="array" ref="P111">_xlfn.XLOOKUP(C111,AST!Y$2:Y408,AST!N$2:N408)</f>
        <v>&lt;=0.2500</v>
      </c>
      <c r="Q111" s="17" t="str" cm="1">
        <f t="array" ref="Q111">_xlfn.XLOOKUP(C111,AST!Y$2:Y408,AST!O$2:O408)</f>
        <v>&lt;=2.0000</v>
      </c>
      <c r="R111" s="17" t="str" cm="1">
        <f t="array" ref="R111">_xlfn.XLOOKUP(C111,AST!Y$2:Y408,AST!Q$2:Q408)</f>
        <v>&lt;=1.0000</v>
      </c>
      <c r="S111" s="17" t="str" cm="1">
        <f t="array" ref="S111">_xlfn.XLOOKUP(C111,AST!Y$2:Y408,AST!R$2:R408)</f>
        <v>&lt;=0.5000</v>
      </c>
      <c r="T111" s="17" t="s">
        <v>39</v>
      </c>
      <c r="U111" s="17">
        <v>1</v>
      </c>
      <c r="V111" s="17">
        <v>0</v>
      </c>
      <c r="W111" s="17">
        <v>0</v>
      </c>
      <c r="X111" s="17">
        <v>0</v>
      </c>
      <c r="Y111" s="17">
        <v>0</v>
      </c>
      <c r="Z111" s="17">
        <v>0</v>
      </c>
      <c r="AA111" s="17">
        <v>0</v>
      </c>
      <c r="AB111" s="17">
        <v>0</v>
      </c>
      <c r="AC111" s="17">
        <v>0</v>
      </c>
      <c r="AD111" s="17">
        <v>1</v>
      </c>
      <c r="AE111" s="17">
        <v>0</v>
      </c>
      <c r="AF111" s="17">
        <v>1</v>
      </c>
      <c r="AG111" s="17">
        <v>1</v>
      </c>
      <c r="AH111" s="17">
        <v>0</v>
      </c>
      <c r="AI111" s="17">
        <v>0</v>
      </c>
      <c r="AJ111" s="17">
        <v>0</v>
      </c>
      <c r="AK111" s="17">
        <v>0</v>
      </c>
      <c r="AL111" s="17">
        <v>1</v>
      </c>
      <c r="AM111" s="17">
        <v>0</v>
      </c>
      <c r="AN111" s="17">
        <v>0</v>
      </c>
      <c r="AO111" s="17">
        <v>0</v>
      </c>
      <c r="AP111" s="17">
        <v>0</v>
      </c>
      <c r="AQ111" s="17">
        <v>0</v>
      </c>
      <c r="AR111" s="17">
        <v>0</v>
      </c>
      <c r="AS111" s="17">
        <v>1</v>
      </c>
      <c r="AT111" s="17">
        <v>0</v>
      </c>
      <c r="AU111" s="17">
        <v>0</v>
      </c>
      <c r="AV111" s="17">
        <v>0</v>
      </c>
      <c r="AW111" s="17">
        <v>0</v>
      </c>
      <c r="AX111" s="17">
        <v>0</v>
      </c>
      <c r="AY111" s="17">
        <v>0</v>
      </c>
      <c r="AZ111" s="17">
        <v>0</v>
      </c>
      <c r="BA111" s="17">
        <v>0</v>
      </c>
      <c r="BB111" s="17">
        <v>0</v>
      </c>
      <c r="BC111" s="17">
        <v>0</v>
      </c>
      <c r="BD111" s="17">
        <v>0</v>
      </c>
      <c r="BE111" s="17">
        <v>0</v>
      </c>
      <c r="BF111" s="17">
        <v>0</v>
      </c>
      <c r="BG111" s="17">
        <v>0</v>
      </c>
      <c r="BH111" s="17">
        <v>0</v>
      </c>
      <c r="BI111" s="17">
        <v>0</v>
      </c>
      <c r="BJ111" s="17">
        <v>0</v>
      </c>
    </row>
    <row r="112" spans="1:62" x14ac:dyDescent="0.2">
      <c r="A112" s="17">
        <v>157</v>
      </c>
      <c r="B112" s="17">
        <v>157</v>
      </c>
      <c r="C112" s="17" t="s">
        <v>208</v>
      </c>
      <c r="D112" s="10">
        <v>157</v>
      </c>
      <c r="E112" s="4" t="s">
        <v>4</v>
      </c>
      <c r="F112" s="17" t="s">
        <v>39</v>
      </c>
      <c r="G112" s="4">
        <v>2</v>
      </c>
      <c r="H112" s="4" t="str" cm="1">
        <f t="array" ref="H112">_xlfn.XLOOKUP(C112,Sheet2!U$2:U640,Sheet2!B$2:B640)</f>
        <v>CA</v>
      </c>
      <c r="I112" s="17" t="s">
        <v>10</v>
      </c>
      <c r="J112" s="17" t="str" cm="1">
        <f t="array" ref="J112">_xlfn.XLOOKUP(C112,AST!Y$2:Y409,AST!S$2:S409)</f>
        <v>&gt;256.0000</v>
      </c>
      <c r="K112" s="17" cm="1">
        <f t="array" ref="K112">_xlfn.XLOOKUP(C112,AST!Y$2:Y409,AST!T$2:T409)</f>
        <v>2</v>
      </c>
      <c r="L112" s="17" cm="1">
        <f t="array" ref="L112">_xlfn.XLOOKUP(C112,AST!Y$2:Y409,AST!P$2:P409)</f>
        <v>0.25</v>
      </c>
      <c r="M112" s="17" cm="1">
        <f t="array" ref="M112">_xlfn.XLOOKUP(C112,AST!Y$2:Y409,AST!K$2:K409)</f>
        <v>0.25</v>
      </c>
      <c r="N112" s="17" t="str" cm="1">
        <f t="array" ref="N112">_xlfn.XLOOKUP(C112,AST!Y$2:Y409,AST!L$2:L409)</f>
        <v>&lt;=0.5000</v>
      </c>
      <c r="O112" s="17" t="str" cm="1">
        <f t="array" ref="O112">_xlfn.XLOOKUP(C112,AST!Y$2:Y409,AST!M$2:M409)</f>
        <v xml:space="preserve"> &lt;=2.0000</v>
      </c>
      <c r="P112" s="17" t="str" cm="1">
        <f t="array" ref="P112">_xlfn.XLOOKUP(C112,AST!Y$2:Y409,AST!N$2:N409)</f>
        <v>&lt;=0.2500</v>
      </c>
      <c r="Q112" s="17" t="str" cm="1">
        <f t="array" ref="Q112">_xlfn.XLOOKUP(C112,AST!Y$2:Y409,AST!O$2:O409)</f>
        <v>&lt;=2.0000</v>
      </c>
      <c r="R112" s="17" t="str" cm="1">
        <f t="array" ref="R112">_xlfn.XLOOKUP(C112,AST!Y$2:Y409,AST!Q$2:Q409)</f>
        <v>&lt;=1.0000</v>
      </c>
      <c r="S112" s="17" t="str" cm="1">
        <f t="array" ref="S112">_xlfn.XLOOKUP(C112,AST!Y$2:Y409,AST!R$2:R409)</f>
        <v>&lt;=0.5000</v>
      </c>
      <c r="T112" s="17" t="s">
        <v>39</v>
      </c>
      <c r="U112" s="17">
        <v>1</v>
      </c>
      <c r="V112" s="17">
        <v>0</v>
      </c>
      <c r="W112" s="17">
        <v>0</v>
      </c>
      <c r="X112" s="17">
        <v>0</v>
      </c>
      <c r="Y112" s="17">
        <v>0</v>
      </c>
      <c r="Z112" s="17">
        <v>0</v>
      </c>
      <c r="AA112" s="17">
        <v>0</v>
      </c>
      <c r="AB112" s="17">
        <v>0</v>
      </c>
      <c r="AC112" s="17">
        <v>0</v>
      </c>
      <c r="AD112" s="17">
        <v>1</v>
      </c>
      <c r="AE112" s="17">
        <v>0</v>
      </c>
      <c r="AF112" s="17">
        <v>1</v>
      </c>
      <c r="AG112" s="17">
        <v>1</v>
      </c>
      <c r="AH112" s="17">
        <v>0</v>
      </c>
      <c r="AI112" s="17">
        <v>0</v>
      </c>
      <c r="AJ112" s="17">
        <v>0</v>
      </c>
      <c r="AK112" s="17">
        <v>0</v>
      </c>
      <c r="AL112" s="17">
        <v>1</v>
      </c>
      <c r="AM112" s="17">
        <v>0</v>
      </c>
      <c r="AN112" s="17">
        <v>0</v>
      </c>
      <c r="AO112" s="17">
        <v>0</v>
      </c>
      <c r="AP112" s="17">
        <v>0</v>
      </c>
      <c r="AQ112" s="17">
        <v>0</v>
      </c>
      <c r="AR112" s="17">
        <v>0</v>
      </c>
      <c r="AS112" s="17">
        <v>1</v>
      </c>
      <c r="AT112" s="17">
        <v>0</v>
      </c>
      <c r="AU112" s="17">
        <v>0</v>
      </c>
      <c r="AV112" s="17">
        <v>0</v>
      </c>
      <c r="AW112" s="17">
        <v>0</v>
      </c>
      <c r="AX112" s="17">
        <v>0</v>
      </c>
      <c r="AY112" s="17">
        <v>0</v>
      </c>
      <c r="AZ112" s="17">
        <v>0</v>
      </c>
      <c r="BA112" s="17">
        <v>0</v>
      </c>
      <c r="BB112" s="17">
        <v>0</v>
      </c>
      <c r="BC112" s="17">
        <v>0</v>
      </c>
      <c r="BD112" s="17">
        <v>0</v>
      </c>
      <c r="BE112" s="17">
        <v>0</v>
      </c>
      <c r="BF112" s="17">
        <v>0</v>
      </c>
      <c r="BG112" s="17">
        <v>0</v>
      </c>
      <c r="BH112" s="17">
        <v>0</v>
      </c>
      <c r="BI112" s="17">
        <v>0</v>
      </c>
      <c r="BJ112" s="17">
        <v>0</v>
      </c>
    </row>
    <row r="113" spans="1:62" x14ac:dyDescent="0.2">
      <c r="A113" s="17">
        <v>158</v>
      </c>
      <c r="B113" s="17">
        <v>158</v>
      </c>
      <c r="C113" s="17" t="s">
        <v>209</v>
      </c>
      <c r="D113" s="10">
        <v>158</v>
      </c>
      <c r="E113" s="4" t="s">
        <v>3</v>
      </c>
      <c r="F113" s="17" t="s">
        <v>39</v>
      </c>
      <c r="G113" s="4">
        <v>2</v>
      </c>
      <c r="H113" s="4" t="str" cm="1">
        <f t="array" ref="H113">_xlfn.XLOOKUP(C113,Sheet2!U$2:U641,Sheet2!B$2:B641)</f>
        <v>CA</v>
      </c>
      <c r="I113" s="17" t="s">
        <v>10</v>
      </c>
      <c r="J113" s="17" t="str" cm="1">
        <f t="array" ref="J113">_xlfn.XLOOKUP(C113,AST!Y$2:Y410,AST!S$2:S410)</f>
        <v>&gt;256.0000</v>
      </c>
      <c r="K113" s="17" cm="1">
        <f t="array" ref="K113">_xlfn.XLOOKUP(C113,AST!Y$2:Y410,AST!T$2:T410)</f>
        <v>2</v>
      </c>
      <c r="L113" s="17" cm="1">
        <f t="array" ref="L113">_xlfn.XLOOKUP(C113,AST!Y$2:Y410,AST!P$2:P410)</f>
        <v>0.25</v>
      </c>
      <c r="M113" s="17" t="str" cm="1">
        <f t="array" ref="M113">_xlfn.XLOOKUP(C113,AST!Y$2:Y410,AST!K$2:K410)</f>
        <v>&lt;=0.1200</v>
      </c>
      <c r="N113" s="17" t="str" cm="1">
        <f t="array" ref="N113">_xlfn.XLOOKUP(C113,AST!Y$2:Y410,AST!L$2:L410)</f>
        <v>&lt;=0.5000</v>
      </c>
      <c r="O113" s="17" t="str" cm="1">
        <f t="array" ref="O113">_xlfn.XLOOKUP(C113,AST!Y$2:Y410,AST!M$2:M410)</f>
        <v xml:space="preserve"> &lt;=2.0000</v>
      </c>
      <c r="P113" s="17" t="str" cm="1">
        <f t="array" ref="P113">_xlfn.XLOOKUP(C113,AST!Y$2:Y410,AST!N$2:N410)</f>
        <v>&lt;=0.2500</v>
      </c>
      <c r="Q113" s="17" t="str" cm="1">
        <f t="array" ref="Q113">_xlfn.XLOOKUP(C113,AST!Y$2:Y410,AST!O$2:O410)</f>
        <v>&lt;=2.0000</v>
      </c>
      <c r="R113" s="17" t="str" cm="1">
        <f t="array" ref="R113">_xlfn.XLOOKUP(C113,AST!Y$2:Y410,AST!Q$2:Q410)</f>
        <v>&lt;=1.0000</v>
      </c>
      <c r="S113" s="17" t="str" cm="1">
        <f t="array" ref="S113">_xlfn.XLOOKUP(C113,AST!Y$2:Y410,AST!R$2:R410)</f>
        <v>&lt;=0.5000</v>
      </c>
      <c r="T113" s="17" t="s">
        <v>39</v>
      </c>
      <c r="U113" s="17">
        <v>1</v>
      </c>
      <c r="V113" s="17">
        <v>0</v>
      </c>
      <c r="W113" s="17">
        <v>0</v>
      </c>
      <c r="X113" s="17">
        <v>0</v>
      </c>
      <c r="Y113" s="17">
        <v>0</v>
      </c>
      <c r="Z113" s="17">
        <v>0</v>
      </c>
      <c r="AA113" s="17">
        <v>0</v>
      </c>
      <c r="AB113" s="17">
        <v>0</v>
      </c>
      <c r="AC113" s="17">
        <v>0</v>
      </c>
      <c r="AD113" s="17">
        <v>1</v>
      </c>
      <c r="AE113" s="17">
        <v>0</v>
      </c>
      <c r="AF113" s="17">
        <v>1</v>
      </c>
      <c r="AG113" s="17">
        <v>1</v>
      </c>
      <c r="AH113" s="17">
        <v>0</v>
      </c>
      <c r="AI113" s="17">
        <v>0</v>
      </c>
      <c r="AJ113" s="17">
        <v>0</v>
      </c>
      <c r="AK113" s="17">
        <v>0</v>
      </c>
      <c r="AL113" s="17">
        <v>1</v>
      </c>
      <c r="AM113" s="17">
        <v>0</v>
      </c>
      <c r="AN113" s="17">
        <v>0</v>
      </c>
      <c r="AO113" s="17">
        <v>0</v>
      </c>
      <c r="AP113" s="17">
        <v>0</v>
      </c>
      <c r="AQ113" s="17">
        <v>0</v>
      </c>
      <c r="AR113" s="17">
        <v>0</v>
      </c>
      <c r="AS113" s="17">
        <v>1</v>
      </c>
      <c r="AT113" s="17">
        <v>0</v>
      </c>
      <c r="AU113" s="17">
        <v>0</v>
      </c>
      <c r="AV113" s="17">
        <v>0</v>
      </c>
      <c r="AW113" s="17">
        <v>0</v>
      </c>
      <c r="AX113" s="17">
        <v>0</v>
      </c>
      <c r="AY113" s="17">
        <v>0</v>
      </c>
      <c r="AZ113" s="17">
        <v>0</v>
      </c>
      <c r="BA113" s="17">
        <v>0</v>
      </c>
      <c r="BB113" s="17">
        <v>0</v>
      </c>
      <c r="BC113" s="17">
        <v>0</v>
      </c>
      <c r="BD113" s="17">
        <v>0</v>
      </c>
      <c r="BE113" s="17">
        <v>0</v>
      </c>
      <c r="BF113" s="17">
        <v>0</v>
      </c>
      <c r="BG113" s="17">
        <v>0</v>
      </c>
      <c r="BH113" s="17">
        <v>0</v>
      </c>
      <c r="BI113" s="17">
        <v>0</v>
      </c>
      <c r="BJ113" s="17">
        <v>0</v>
      </c>
    </row>
    <row r="114" spans="1:62" x14ac:dyDescent="0.2">
      <c r="A114" s="17">
        <v>159</v>
      </c>
      <c r="B114" s="17">
        <v>159</v>
      </c>
      <c r="C114" s="17" t="s">
        <v>210</v>
      </c>
      <c r="D114" s="10">
        <v>159</v>
      </c>
      <c r="E114" s="4" t="s">
        <v>3</v>
      </c>
      <c r="F114" s="17" t="s">
        <v>39</v>
      </c>
      <c r="G114" s="4">
        <v>3</v>
      </c>
      <c r="H114" s="4" t="str" cm="1">
        <f t="array" ref="H114">_xlfn.XLOOKUP(C114,Sheet2!U$2:U642,Sheet2!B$2:B642)</f>
        <v>CA</v>
      </c>
      <c r="I114" s="17" t="s">
        <v>10</v>
      </c>
      <c r="J114" s="17" t="str" cm="1">
        <f t="array" ref="J114">_xlfn.XLOOKUP(C114,AST!Y$2:Y411,AST!S$2:S411)</f>
        <v>&gt;256.0000</v>
      </c>
      <c r="K114" s="17" cm="1">
        <f t="array" ref="K114">_xlfn.XLOOKUP(C114,AST!Y$2:Y411,AST!T$2:T411)</f>
        <v>2</v>
      </c>
      <c r="L114" s="17" cm="1">
        <f t="array" ref="L114">_xlfn.XLOOKUP(C114,AST!Y$2:Y411,AST!P$2:P411)</f>
        <v>0.25</v>
      </c>
      <c r="M114" s="17" t="str" cm="1">
        <f t="array" ref="M114">_xlfn.XLOOKUP(C114,AST!Y$2:Y411,AST!K$2:K411)</f>
        <v>&lt;=0.1200</v>
      </c>
      <c r="N114" s="17" t="str" cm="1">
        <f t="array" ref="N114">_xlfn.XLOOKUP(C114,AST!Y$2:Y411,AST!L$2:L411)</f>
        <v>&lt;=0.5000</v>
      </c>
      <c r="O114" s="17" t="str" cm="1">
        <f t="array" ref="O114">_xlfn.XLOOKUP(C114,AST!Y$2:Y411,AST!M$2:M411)</f>
        <v xml:space="preserve"> &lt;=2.0000</v>
      </c>
      <c r="P114" s="17" t="str" cm="1">
        <f t="array" ref="P114">_xlfn.XLOOKUP(C114,AST!Y$2:Y411,AST!N$2:N411)</f>
        <v>&lt;=0.2500</v>
      </c>
      <c r="Q114" s="17" t="str" cm="1">
        <f t="array" ref="Q114">_xlfn.XLOOKUP(C114,AST!Y$2:Y411,AST!O$2:O411)</f>
        <v>&lt;=2.0000</v>
      </c>
      <c r="R114" s="17" t="str" cm="1">
        <f t="array" ref="R114">_xlfn.XLOOKUP(C114,AST!Y$2:Y411,AST!Q$2:Q411)</f>
        <v>&lt;=1.0000</v>
      </c>
      <c r="S114" s="17" t="str" cm="1">
        <f t="array" ref="S114">_xlfn.XLOOKUP(C114,AST!Y$2:Y411,AST!R$2:R411)</f>
        <v>&lt;=0.5000</v>
      </c>
      <c r="T114" s="17" t="s">
        <v>39</v>
      </c>
      <c r="U114" s="17">
        <v>1</v>
      </c>
      <c r="V114" s="17">
        <v>0</v>
      </c>
      <c r="W114" s="17">
        <v>0</v>
      </c>
      <c r="X114" s="17">
        <v>0</v>
      </c>
      <c r="Y114" s="17">
        <v>0</v>
      </c>
      <c r="Z114" s="17">
        <v>0</v>
      </c>
      <c r="AA114" s="17">
        <v>0</v>
      </c>
      <c r="AB114" s="17">
        <v>0</v>
      </c>
      <c r="AC114" s="17">
        <v>0</v>
      </c>
      <c r="AD114" s="17">
        <v>1</v>
      </c>
      <c r="AE114" s="17">
        <v>0</v>
      </c>
      <c r="AF114" s="17">
        <v>1</v>
      </c>
      <c r="AG114" s="17">
        <v>1</v>
      </c>
      <c r="AH114" s="17">
        <v>0</v>
      </c>
      <c r="AI114" s="17">
        <v>0</v>
      </c>
      <c r="AJ114" s="17">
        <v>0</v>
      </c>
      <c r="AK114" s="17">
        <v>0</v>
      </c>
      <c r="AL114" s="17">
        <v>1</v>
      </c>
      <c r="AM114" s="17">
        <v>0</v>
      </c>
      <c r="AN114" s="17">
        <v>0</v>
      </c>
      <c r="AO114" s="17">
        <v>0</v>
      </c>
      <c r="AP114" s="17">
        <v>0</v>
      </c>
      <c r="AQ114" s="17">
        <v>0</v>
      </c>
      <c r="AR114" s="17">
        <v>0</v>
      </c>
      <c r="AS114" s="17">
        <v>1</v>
      </c>
      <c r="AT114" s="17">
        <v>0</v>
      </c>
      <c r="AU114" s="17">
        <v>0</v>
      </c>
      <c r="AV114" s="17">
        <v>0</v>
      </c>
      <c r="AW114" s="17">
        <v>0</v>
      </c>
      <c r="AX114" s="17">
        <v>0</v>
      </c>
      <c r="AY114" s="17">
        <v>0</v>
      </c>
      <c r="AZ114" s="17">
        <v>0</v>
      </c>
      <c r="BA114" s="17">
        <v>0</v>
      </c>
      <c r="BB114" s="17">
        <v>0</v>
      </c>
      <c r="BC114" s="17">
        <v>0</v>
      </c>
      <c r="BD114" s="17">
        <v>0</v>
      </c>
      <c r="BE114" s="17">
        <v>0</v>
      </c>
      <c r="BF114" s="17">
        <v>0</v>
      </c>
      <c r="BG114" s="17">
        <v>0</v>
      </c>
      <c r="BH114" s="17">
        <v>0</v>
      </c>
      <c r="BI114" s="17">
        <v>0</v>
      </c>
      <c r="BJ114" s="17">
        <v>0</v>
      </c>
    </row>
    <row r="115" spans="1:62" x14ac:dyDescent="0.2">
      <c r="A115" s="17">
        <v>160</v>
      </c>
      <c r="B115" s="17">
        <v>160</v>
      </c>
      <c r="C115" s="17" t="s">
        <v>211</v>
      </c>
      <c r="D115" s="10">
        <v>160</v>
      </c>
      <c r="E115" s="4" t="s">
        <v>4</v>
      </c>
      <c r="F115" s="17" t="s">
        <v>39</v>
      </c>
      <c r="G115" s="4">
        <v>3</v>
      </c>
      <c r="H115" s="4" t="str" cm="1">
        <f t="array" ref="H115">_xlfn.XLOOKUP(C115,Sheet2!U$2:U643,Sheet2!B$2:B643)</f>
        <v>CA</v>
      </c>
      <c r="I115" s="17" t="s">
        <v>10</v>
      </c>
      <c r="J115" s="17" t="str" cm="1">
        <f t="array" ref="J115">_xlfn.XLOOKUP(C115,AST!Y$2:Y412,AST!S$2:S412)</f>
        <v>&gt;256.0000</v>
      </c>
      <c r="K115" s="17" cm="1">
        <f t="array" ref="K115">_xlfn.XLOOKUP(C115,AST!Y$2:Y412,AST!T$2:T412)</f>
        <v>2</v>
      </c>
      <c r="L115" s="17" cm="1">
        <f t="array" ref="L115">_xlfn.XLOOKUP(C115,AST!Y$2:Y412,AST!P$2:P412)</f>
        <v>0.25</v>
      </c>
      <c r="M115" s="17" t="str" cm="1">
        <f t="array" ref="M115">_xlfn.XLOOKUP(C115,AST!Y$2:Y412,AST!K$2:K412)</f>
        <v>&lt;=0.1200</v>
      </c>
      <c r="N115" s="17" t="str" cm="1">
        <f t="array" ref="N115">_xlfn.XLOOKUP(C115,AST!Y$2:Y412,AST!L$2:L412)</f>
        <v>&lt;=0.5000</v>
      </c>
      <c r="O115" s="17" t="str" cm="1">
        <f t="array" ref="O115">_xlfn.XLOOKUP(C115,AST!Y$2:Y412,AST!M$2:M412)</f>
        <v xml:space="preserve"> &lt;=2.0000</v>
      </c>
      <c r="P115" s="17" t="str" cm="1">
        <f t="array" ref="P115">_xlfn.XLOOKUP(C115,AST!Y$2:Y412,AST!N$2:N412)</f>
        <v>&lt;=0.2500</v>
      </c>
      <c r="Q115" s="17" t="str" cm="1">
        <f t="array" ref="Q115">_xlfn.XLOOKUP(C115,AST!Y$2:Y412,AST!O$2:O412)</f>
        <v>&lt;=2.0000</v>
      </c>
      <c r="R115" s="17" t="str" cm="1">
        <f t="array" ref="R115">_xlfn.XLOOKUP(C115,AST!Y$2:Y412,AST!Q$2:Q412)</f>
        <v>&lt;=1.0000</v>
      </c>
      <c r="S115" s="17" t="str" cm="1">
        <f t="array" ref="S115">_xlfn.XLOOKUP(C115,AST!Y$2:Y412,AST!R$2:R412)</f>
        <v>&lt;=0.5000</v>
      </c>
      <c r="T115" s="17" t="s">
        <v>39</v>
      </c>
      <c r="U115" s="17">
        <v>1</v>
      </c>
      <c r="V115" s="17">
        <v>0</v>
      </c>
      <c r="W115" s="17">
        <v>0</v>
      </c>
      <c r="X115" s="17">
        <v>0</v>
      </c>
      <c r="Y115" s="17">
        <v>0</v>
      </c>
      <c r="Z115" s="17">
        <v>0</v>
      </c>
      <c r="AA115" s="17">
        <v>0</v>
      </c>
      <c r="AB115" s="17">
        <v>0</v>
      </c>
      <c r="AC115" s="17">
        <v>0</v>
      </c>
      <c r="AD115" s="17">
        <v>1</v>
      </c>
      <c r="AE115" s="17">
        <v>0</v>
      </c>
      <c r="AF115" s="17">
        <v>1</v>
      </c>
      <c r="AG115" s="17">
        <v>1</v>
      </c>
      <c r="AH115" s="17">
        <v>0</v>
      </c>
      <c r="AI115" s="17">
        <v>0</v>
      </c>
      <c r="AJ115" s="17">
        <v>0</v>
      </c>
      <c r="AK115" s="17">
        <v>0</v>
      </c>
      <c r="AL115" s="17">
        <v>1</v>
      </c>
      <c r="AM115" s="17">
        <v>0</v>
      </c>
      <c r="AN115" s="17">
        <v>0</v>
      </c>
      <c r="AO115" s="17">
        <v>0</v>
      </c>
      <c r="AP115" s="17">
        <v>0</v>
      </c>
      <c r="AQ115" s="17">
        <v>0</v>
      </c>
      <c r="AR115" s="17">
        <v>0</v>
      </c>
      <c r="AS115" s="17">
        <v>1</v>
      </c>
      <c r="AT115" s="17">
        <v>0</v>
      </c>
      <c r="AU115" s="17">
        <v>0</v>
      </c>
      <c r="AV115" s="17">
        <v>0</v>
      </c>
      <c r="AW115" s="17">
        <v>0</v>
      </c>
      <c r="AX115" s="17">
        <v>0</v>
      </c>
      <c r="AY115" s="17">
        <v>0</v>
      </c>
      <c r="AZ115" s="17">
        <v>0</v>
      </c>
      <c r="BA115" s="17">
        <v>0</v>
      </c>
      <c r="BB115" s="17">
        <v>0</v>
      </c>
      <c r="BC115" s="17">
        <v>0</v>
      </c>
      <c r="BD115" s="17">
        <v>0</v>
      </c>
      <c r="BE115" s="17">
        <v>0</v>
      </c>
      <c r="BF115" s="17">
        <v>0</v>
      </c>
      <c r="BG115" s="17">
        <v>0</v>
      </c>
      <c r="BH115" s="17">
        <v>0</v>
      </c>
      <c r="BI115" s="17">
        <v>0</v>
      </c>
      <c r="BJ115" s="17">
        <v>0</v>
      </c>
    </row>
    <row r="116" spans="1:62" x14ac:dyDescent="0.2">
      <c r="A116" s="17">
        <v>161</v>
      </c>
      <c r="B116" s="17">
        <v>161</v>
      </c>
      <c r="C116" s="17" t="s">
        <v>212</v>
      </c>
      <c r="D116" s="10">
        <v>161</v>
      </c>
      <c r="E116" s="4" t="s">
        <v>3</v>
      </c>
      <c r="F116" s="17" t="s">
        <v>39</v>
      </c>
      <c r="G116" s="4">
        <v>2</v>
      </c>
      <c r="H116" s="4" t="str" cm="1">
        <f t="array" ref="H116">_xlfn.XLOOKUP(C116,Sheet2!U$2:U644,Sheet2!B$2:B644)</f>
        <v>CA</v>
      </c>
      <c r="I116" s="17" t="s">
        <v>10</v>
      </c>
      <c r="J116" s="17" t="str" cm="1">
        <f t="array" ref="J116">_xlfn.XLOOKUP(C116,AST!Y$2:Y413,AST!S$2:S413)</f>
        <v>&gt;256.0000</v>
      </c>
      <c r="K116" s="17" cm="1">
        <f t="array" ref="K116">_xlfn.XLOOKUP(C116,AST!Y$2:Y413,AST!T$2:T413)</f>
        <v>2</v>
      </c>
      <c r="L116" s="17" cm="1">
        <f t="array" ref="L116">_xlfn.XLOOKUP(C116,AST!Y$2:Y413,AST!P$2:P413)</f>
        <v>0.5</v>
      </c>
      <c r="M116" s="17" cm="1">
        <f t="array" ref="M116">_xlfn.XLOOKUP(C116,AST!Y$2:Y413,AST!K$2:K413)</f>
        <v>0.25</v>
      </c>
      <c r="N116" s="17" t="str" cm="1">
        <f t="array" ref="N116">_xlfn.XLOOKUP(C116,AST!Y$2:Y413,AST!L$2:L413)</f>
        <v>&lt;=0.5000</v>
      </c>
      <c r="O116" s="17" t="str" cm="1">
        <f t="array" ref="O116">_xlfn.XLOOKUP(C116,AST!Y$2:Y413,AST!M$2:M413)</f>
        <v xml:space="preserve"> &lt;=2.0000</v>
      </c>
      <c r="P116" s="17" t="str" cm="1">
        <f t="array" ref="P116">_xlfn.XLOOKUP(C116,AST!Y$2:Y413,AST!N$2:N413)</f>
        <v>&lt;=0.2500</v>
      </c>
      <c r="Q116" s="17" t="str" cm="1">
        <f t="array" ref="Q116">_xlfn.XLOOKUP(C116,AST!Y$2:Y413,AST!O$2:O413)</f>
        <v>&lt;=2.0000</v>
      </c>
      <c r="R116" s="17" t="str" cm="1">
        <f t="array" ref="R116">_xlfn.XLOOKUP(C116,AST!Y$2:Y413,AST!Q$2:Q413)</f>
        <v>&lt;=1.0000</v>
      </c>
      <c r="S116" s="17" t="str" cm="1">
        <f t="array" ref="S116">_xlfn.XLOOKUP(C116,AST!Y$2:Y413,AST!R$2:R413)</f>
        <v>&lt;=0.5000</v>
      </c>
      <c r="T116" s="17" t="s">
        <v>39</v>
      </c>
      <c r="U116" s="17">
        <v>1</v>
      </c>
      <c r="V116" s="17">
        <v>0</v>
      </c>
      <c r="W116" s="17">
        <v>0</v>
      </c>
      <c r="X116" s="17">
        <v>0</v>
      </c>
      <c r="Y116" s="17">
        <v>0</v>
      </c>
      <c r="Z116" s="17">
        <v>0</v>
      </c>
      <c r="AA116" s="17">
        <v>0</v>
      </c>
      <c r="AB116" s="17">
        <v>0</v>
      </c>
      <c r="AC116" s="17">
        <v>0</v>
      </c>
      <c r="AD116" s="17">
        <v>1</v>
      </c>
      <c r="AE116" s="17">
        <v>0</v>
      </c>
      <c r="AF116" s="17">
        <v>1</v>
      </c>
      <c r="AG116" s="17">
        <v>1</v>
      </c>
      <c r="AH116" s="17">
        <v>0</v>
      </c>
      <c r="AI116" s="17">
        <v>0</v>
      </c>
      <c r="AJ116" s="17">
        <v>0</v>
      </c>
      <c r="AK116" s="17">
        <v>0</v>
      </c>
      <c r="AL116" s="17">
        <v>1</v>
      </c>
      <c r="AM116" s="17">
        <v>0</v>
      </c>
      <c r="AN116" s="17">
        <v>0</v>
      </c>
      <c r="AO116" s="17">
        <v>0</v>
      </c>
      <c r="AP116" s="17">
        <v>0</v>
      </c>
      <c r="AQ116" s="17">
        <v>0</v>
      </c>
      <c r="AR116" s="17">
        <v>0</v>
      </c>
      <c r="AS116" s="17">
        <v>1</v>
      </c>
      <c r="AT116" s="17">
        <v>0</v>
      </c>
      <c r="AU116" s="17">
        <v>0</v>
      </c>
      <c r="AV116" s="17">
        <v>0</v>
      </c>
      <c r="AW116" s="17">
        <v>0</v>
      </c>
      <c r="AX116" s="17">
        <v>0</v>
      </c>
      <c r="AY116" s="17">
        <v>0</v>
      </c>
      <c r="AZ116" s="17">
        <v>0</v>
      </c>
      <c r="BA116" s="17">
        <v>0</v>
      </c>
      <c r="BB116" s="17">
        <v>0</v>
      </c>
      <c r="BC116" s="17">
        <v>0</v>
      </c>
      <c r="BD116" s="17">
        <v>0</v>
      </c>
      <c r="BE116" s="17">
        <v>0</v>
      </c>
      <c r="BF116" s="17">
        <v>0</v>
      </c>
      <c r="BG116" s="17">
        <v>0</v>
      </c>
      <c r="BH116" s="17">
        <v>0</v>
      </c>
      <c r="BI116" s="17">
        <v>0</v>
      </c>
      <c r="BJ116" s="17">
        <v>0</v>
      </c>
    </row>
    <row r="117" spans="1:62" x14ac:dyDescent="0.2">
      <c r="A117" s="17">
        <v>162</v>
      </c>
      <c r="B117" s="17">
        <v>162</v>
      </c>
      <c r="C117" s="17" t="s">
        <v>213</v>
      </c>
      <c r="D117" s="10">
        <v>162</v>
      </c>
      <c r="E117" s="4" t="s">
        <v>3</v>
      </c>
      <c r="F117" s="17" t="s">
        <v>39</v>
      </c>
      <c r="G117" s="4">
        <v>1</v>
      </c>
      <c r="H117" s="4" t="str" cm="1">
        <f t="array" ref="H117">_xlfn.XLOOKUP(C117,Sheet2!U$2:U645,Sheet2!B$2:B645)</f>
        <v>CA</v>
      </c>
      <c r="I117" s="17" t="s">
        <v>10</v>
      </c>
      <c r="J117" s="17" t="str" cm="1">
        <f t="array" ref="J117">_xlfn.XLOOKUP(C117,AST!Y$2:Y414,AST!S$2:S414)</f>
        <v>&gt;256.0000</v>
      </c>
      <c r="K117" s="17" cm="1">
        <f t="array" ref="K117">_xlfn.XLOOKUP(C117,AST!Y$2:Y414,AST!T$2:T414)</f>
        <v>2</v>
      </c>
      <c r="L117" s="17" t="str" cm="1">
        <f t="array" ref="L117">_xlfn.XLOOKUP(C117,AST!Y$2:Y414,AST!P$2:P414)</f>
        <v xml:space="preserve"> &lt;=0.1200</v>
      </c>
      <c r="M117" s="17" t="str" cm="1">
        <f t="array" ref="M117">_xlfn.XLOOKUP(C117,AST!Y$2:Y414,AST!K$2:K414)</f>
        <v>&lt;=0.1200</v>
      </c>
      <c r="N117" s="17" t="str" cm="1">
        <f t="array" ref="N117">_xlfn.XLOOKUP(C117,AST!Y$2:Y414,AST!L$2:L414)</f>
        <v>&lt;=0.5000</v>
      </c>
      <c r="O117" s="17" t="str" cm="1">
        <f t="array" ref="O117">_xlfn.XLOOKUP(C117,AST!Y$2:Y414,AST!M$2:M414)</f>
        <v xml:space="preserve"> &lt;=2.0000</v>
      </c>
      <c r="P117" s="17" t="str" cm="1">
        <f t="array" ref="P117">_xlfn.XLOOKUP(C117,AST!Y$2:Y414,AST!N$2:N414)</f>
        <v>&lt;=0.2500</v>
      </c>
      <c r="Q117" s="17" t="str" cm="1">
        <f t="array" ref="Q117">_xlfn.XLOOKUP(C117,AST!Y$2:Y414,AST!O$2:O414)</f>
        <v>&lt;=2.0000</v>
      </c>
      <c r="R117" s="17" t="str" cm="1">
        <f t="array" ref="R117">_xlfn.XLOOKUP(C117,AST!Y$2:Y414,AST!Q$2:Q414)</f>
        <v>&lt;=1.0000</v>
      </c>
      <c r="S117" s="17" t="str" cm="1">
        <f t="array" ref="S117">_xlfn.XLOOKUP(C117,AST!Y$2:Y414,AST!R$2:R414)</f>
        <v>&lt;=0.5000</v>
      </c>
      <c r="T117" s="17" t="s">
        <v>39</v>
      </c>
      <c r="U117" s="17">
        <v>1</v>
      </c>
      <c r="V117" s="17">
        <v>0</v>
      </c>
      <c r="W117" s="17">
        <v>0</v>
      </c>
      <c r="X117" s="17">
        <v>0</v>
      </c>
      <c r="Y117" s="17">
        <v>0</v>
      </c>
      <c r="Z117" s="17">
        <v>0</v>
      </c>
      <c r="AA117" s="17">
        <v>0</v>
      </c>
      <c r="AB117" s="17">
        <v>0</v>
      </c>
      <c r="AC117" s="17">
        <v>0</v>
      </c>
      <c r="AD117" s="17">
        <v>1</v>
      </c>
      <c r="AE117" s="17">
        <v>0</v>
      </c>
      <c r="AF117" s="17">
        <v>1</v>
      </c>
      <c r="AG117" s="17">
        <v>1</v>
      </c>
      <c r="AH117" s="17">
        <v>0</v>
      </c>
      <c r="AI117" s="17">
        <v>0</v>
      </c>
      <c r="AJ117" s="17">
        <v>0</v>
      </c>
      <c r="AK117" s="17">
        <v>0</v>
      </c>
      <c r="AL117" s="17">
        <v>1</v>
      </c>
      <c r="AM117" s="17">
        <v>0</v>
      </c>
      <c r="AN117" s="17">
        <v>0</v>
      </c>
      <c r="AO117" s="17">
        <v>0</v>
      </c>
      <c r="AP117" s="17">
        <v>0</v>
      </c>
      <c r="AQ117" s="17">
        <v>0</v>
      </c>
      <c r="AR117" s="17">
        <v>0</v>
      </c>
      <c r="AS117" s="17">
        <v>1</v>
      </c>
      <c r="AT117" s="17">
        <v>0</v>
      </c>
      <c r="AU117" s="17">
        <v>0</v>
      </c>
      <c r="AV117" s="17">
        <v>0</v>
      </c>
      <c r="AW117" s="17">
        <v>0</v>
      </c>
      <c r="AX117" s="17">
        <v>0</v>
      </c>
      <c r="AY117" s="17">
        <v>0</v>
      </c>
      <c r="AZ117" s="17">
        <v>0</v>
      </c>
      <c r="BA117" s="17">
        <v>0</v>
      </c>
      <c r="BB117" s="17">
        <v>0</v>
      </c>
      <c r="BC117" s="17">
        <v>0</v>
      </c>
      <c r="BD117" s="17">
        <v>0</v>
      </c>
      <c r="BE117" s="17">
        <v>0</v>
      </c>
      <c r="BF117" s="17">
        <v>0</v>
      </c>
      <c r="BG117" s="17">
        <v>0</v>
      </c>
      <c r="BH117" s="17">
        <v>0</v>
      </c>
      <c r="BI117" s="17">
        <v>0</v>
      </c>
      <c r="BJ117" s="17">
        <v>0</v>
      </c>
    </row>
    <row r="118" spans="1:62" x14ac:dyDescent="0.2">
      <c r="A118" s="17">
        <v>163</v>
      </c>
      <c r="B118" s="17">
        <v>163</v>
      </c>
      <c r="C118" s="17" t="s">
        <v>214</v>
      </c>
      <c r="D118" s="10">
        <v>163</v>
      </c>
      <c r="E118" s="4" t="s">
        <v>4</v>
      </c>
      <c r="F118" s="17" t="s">
        <v>39</v>
      </c>
      <c r="G118" s="4">
        <v>1</v>
      </c>
      <c r="H118" s="4" t="str" cm="1">
        <f t="array" ref="H118">_xlfn.XLOOKUP(C118,Sheet2!U$2:U646,Sheet2!B$2:B646)</f>
        <v>CA</v>
      </c>
      <c r="I118" s="17" t="s">
        <v>10</v>
      </c>
      <c r="J118" s="17" t="str" cm="1">
        <f t="array" ref="J118">_xlfn.XLOOKUP(C118,AST!Y$2:Y415,AST!S$2:S415)</f>
        <v>&gt;256.0000</v>
      </c>
      <c r="K118" s="17" cm="1">
        <f t="array" ref="K118">_xlfn.XLOOKUP(C118,AST!Y$2:Y415,AST!T$2:T415)</f>
        <v>2</v>
      </c>
      <c r="L118" s="17" cm="1">
        <f t="array" ref="L118">_xlfn.XLOOKUP(C118,AST!Y$2:Y415,AST!P$2:P415)</f>
        <v>0.25</v>
      </c>
      <c r="M118" s="17" t="str" cm="1">
        <f t="array" ref="M118">_xlfn.XLOOKUP(C118,AST!Y$2:Y415,AST!K$2:K415)</f>
        <v>&lt;=0.1200</v>
      </c>
      <c r="N118" s="17" t="str" cm="1">
        <f t="array" ref="N118">_xlfn.XLOOKUP(C118,AST!Y$2:Y415,AST!L$2:L415)</f>
        <v>&lt;=0.5000</v>
      </c>
      <c r="O118" s="17" t="str" cm="1">
        <f t="array" ref="O118">_xlfn.XLOOKUP(C118,AST!Y$2:Y415,AST!M$2:M415)</f>
        <v xml:space="preserve"> &lt;=2.0000</v>
      </c>
      <c r="P118" s="17" t="str" cm="1">
        <f t="array" ref="P118">_xlfn.XLOOKUP(C118,AST!Y$2:Y415,AST!N$2:N415)</f>
        <v>&lt;=0.2500</v>
      </c>
      <c r="Q118" s="17" t="str" cm="1">
        <f t="array" ref="Q118">_xlfn.XLOOKUP(C118,AST!Y$2:Y415,AST!O$2:O415)</f>
        <v>&lt;=2.0000</v>
      </c>
      <c r="R118" s="17" t="str" cm="1">
        <f t="array" ref="R118">_xlfn.XLOOKUP(C118,AST!Y$2:Y415,AST!Q$2:Q415)</f>
        <v>&lt;=1.0000</v>
      </c>
      <c r="S118" s="17" t="str" cm="1">
        <f t="array" ref="S118">_xlfn.XLOOKUP(C118,AST!Y$2:Y415,AST!R$2:R415)</f>
        <v>&lt;=0.5000</v>
      </c>
      <c r="T118" s="17" t="s">
        <v>39</v>
      </c>
      <c r="U118" s="17">
        <v>1</v>
      </c>
      <c r="V118" s="17">
        <v>0</v>
      </c>
      <c r="W118" s="17">
        <v>0</v>
      </c>
      <c r="X118" s="17">
        <v>0</v>
      </c>
      <c r="Y118" s="17">
        <v>0</v>
      </c>
      <c r="Z118" s="17">
        <v>0</v>
      </c>
      <c r="AA118" s="17">
        <v>0</v>
      </c>
      <c r="AB118" s="17">
        <v>0</v>
      </c>
      <c r="AC118" s="17">
        <v>0</v>
      </c>
      <c r="AD118" s="17">
        <v>1</v>
      </c>
      <c r="AE118" s="17">
        <v>0</v>
      </c>
      <c r="AF118" s="17">
        <v>1</v>
      </c>
      <c r="AG118" s="17">
        <v>1</v>
      </c>
      <c r="AH118" s="17">
        <v>0</v>
      </c>
      <c r="AI118" s="17">
        <v>0</v>
      </c>
      <c r="AJ118" s="17">
        <v>0</v>
      </c>
      <c r="AK118" s="17">
        <v>0</v>
      </c>
      <c r="AL118" s="17">
        <v>1</v>
      </c>
      <c r="AM118" s="17">
        <v>0</v>
      </c>
      <c r="AN118" s="17">
        <v>0</v>
      </c>
      <c r="AO118" s="17">
        <v>0</v>
      </c>
      <c r="AP118" s="17">
        <v>0</v>
      </c>
      <c r="AQ118" s="17">
        <v>0</v>
      </c>
      <c r="AR118" s="17">
        <v>0</v>
      </c>
      <c r="AS118" s="17">
        <v>1</v>
      </c>
      <c r="AT118" s="17">
        <v>0</v>
      </c>
      <c r="AU118" s="17">
        <v>0</v>
      </c>
      <c r="AV118" s="17">
        <v>0</v>
      </c>
      <c r="AW118" s="17">
        <v>0</v>
      </c>
      <c r="AX118" s="17">
        <v>0</v>
      </c>
      <c r="AY118" s="17">
        <v>0</v>
      </c>
      <c r="AZ118" s="17">
        <v>0</v>
      </c>
      <c r="BA118" s="17">
        <v>0</v>
      </c>
      <c r="BB118" s="17">
        <v>0</v>
      </c>
      <c r="BC118" s="17">
        <v>0</v>
      </c>
      <c r="BD118" s="17">
        <v>0</v>
      </c>
      <c r="BE118" s="17">
        <v>0</v>
      </c>
      <c r="BF118" s="17">
        <v>0</v>
      </c>
      <c r="BG118" s="17">
        <v>0</v>
      </c>
      <c r="BH118" s="17">
        <v>0</v>
      </c>
      <c r="BI118" s="17">
        <v>0</v>
      </c>
      <c r="BJ118" s="17">
        <v>0</v>
      </c>
    </row>
    <row r="119" spans="1:62" x14ac:dyDescent="0.2">
      <c r="A119" s="17">
        <v>164</v>
      </c>
      <c r="B119" s="17">
        <v>164</v>
      </c>
      <c r="C119" s="17" t="s">
        <v>215</v>
      </c>
      <c r="D119" s="10">
        <v>164</v>
      </c>
      <c r="E119" s="4" t="s">
        <v>3</v>
      </c>
      <c r="F119" s="17" t="s">
        <v>39</v>
      </c>
      <c r="G119" s="4">
        <v>3</v>
      </c>
      <c r="H119" s="4" t="str" cm="1">
        <f t="array" ref="H119">_xlfn.XLOOKUP(C119,Sheet2!U$2:U647,Sheet2!B$2:B647)</f>
        <v>CA</v>
      </c>
      <c r="I119" s="17" t="s">
        <v>10</v>
      </c>
      <c r="J119" s="17" t="str" cm="1">
        <f t="array" ref="J119">_xlfn.XLOOKUP(C119,AST!Y$2:Y416,AST!S$2:S416)</f>
        <v>&gt;256.0000</v>
      </c>
      <c r="K119" s="17" cm="1">
        <f t="array" ref="K119">_xlfn.XLOOKUP(C119,AST!Y$2:Y416,AST!T$2:T416)</f>
        <v>2</v>
      </c>
      <c r="L119" s="17" cm="1">
        <f t="array" ref="L119">_xlfn.XLOOKUP(C119,AST!Y$2:Y416,AST!P$2:P416)</f>
        <v>0.25</v>
      </c>
      <c r="M119" s="17" t="str" cm="1">
        <f t="array" ref="M119">_xlfn.XLOOKUP(C119,AST!Y$2:Y416,AST!K$2:K416)</f>
        <v>&lt;=0.1200</v>
      </c>
      <c r="N119" s="17" t="str" cm="1">
        <f t="array" ref="N119">_xlfn.XLOOKUP(C119,AST!Y$2:Y416,AST!L$2:L416)</f>
        <v>&lt;=0.5000</v>
      </c>
      <c r="O119" s="17" t="str" cm="1">
        <f t="array" ref="O119">_xlfn.XLOOKUP(C119,AST!Y$2:Y416,AST!M$2:M416)</f>
        <v xml:space="preserve"> &lt;=2.0000</v>
      </c>
      <c r="P119" s="17" t="str" cm="1">
        <f t="array" ref="P119">_xlfn.XLOOKUP(C119,AST!Y$2:Y416,AST!N$2:N416)</f>
        <v>&lt;=0.2500</v>
      </c>
      <c r="Q119" s="17" t="str" cm="1">
        <f t="array" ref="Q119">_xlfn.XLOOKUP(C119,AST!Y$2:Y416,AST!O$2:O416)</f>
        <v>&lt;=2.0000</v>
      </c>
      <c r="R119" s="17" t="str" cm="1">
        <f t="array" ref="R119">_xlfn.XLOOKUP(C119,AST!Y$2:Y416,AST!Q$2:Q416)</f>
        <v>&lt;=1.0000</v>
      </c>
      <c r="S119" s="17" t="str" cm="1">
        <f t="array" ref="S119">_xlfn.XLOOKUP(C119,AST!Y$2:Y416,AST!R$2:R416)</f>
        <v>&lt;=0.5000</v>
      </c>
      <c r="T119" s="17" t="s">
        <v>39</v>
      </c>
      <c r="U119" s="17">
        <v>1</v>
      </c>
      <c r="V119" s="17">
        <v>0</v>
      </c>
      <c r="W119" s="17">
        <v>0</v>
      </c>
      <c r="X119" s="17">
        <v>0</v>
      </c>
      <c r="Y119" s="17">
        <v>0</v>
      </c>
      <c r="Z119" s="17">
        <v>0</v>
      </c>
      <c r="AA119" s="17">
        <v>0</v>
      </c>
      <c r="AB119" s="17">
        <v>0</v>
      </c>
      <c r="AC119" s="17">
        <v>0</v>
      </c>
      <c r="AD119" s="17">
        <v>1</v>
      </c>
      <c r="AE119" s="17">
        <v>0</v>
      </c>
      <c r="AF119" s="17">
        <v>1</v>
      </c>
      <c r="AG119" s="17">
        <v>1</v>
      </c>
      <c r="AH119" s="17">
        <v>0</v>
      </c>
      <c r="AI119" s="17">
        <v>0</v>
      </c>
      <c r="AJ119" s="17">
        <v>0</v>
      </c>
      <c r="AK119" s="17">
        <v>0</v>
      </c>
      <c r="AL119" s="17">
        <v>1</v>
      </c>
      <c r="AM119" s="17">
        <v>0</v>
      </c>
      <c r="AN119" s="17">
        <v>0</v>
      </c>
      <c r="AO119" s="17">
        <v>0</v>
      </c>
      <c r="AP119" s="17">
        <v>0</v>
      </c>
      <c r="AQ119" s="17">
        <v>0</v>
      </c>
      <c r="AR119" s="17">
        <v>0</v>
      </c>
      <c r="AS119" s="17">
        <v>1</v>
      </c>
      <c r="AT119" s="17">
        <v>0</v>
      </c>
      <c r="AU119" s="17">
        <v>0</v>
      </c>
      <c r="AV119" s="17">
        <v>0</v>
      </c>
      <c r="AW119" s="17">
        <v>0</v>
      </c>
      <c r="AX119" s="17">
        <v>0</v>
      </c>
      <c r="AY119" s="17">
        <v>0</v>
      </c>
      <c r="AZ119" s="17">
        <v>0</v>
      </c>
      <c r="BA119" s="17">
        <v>0</v>
      </c>
      <c r="BB119" s="17">
        <v>0</v>
      </c>
      <c r="BC119" s="17">
        <v>0</v>
      </c>
      <c r="BD119" s="17">
        <v>0</v>
      </c>
      <c r="BE119" s="17">
        <v>0</v>
      </c>
      <c r="BF119" s="17">
        <v>0</v>
      </c>
      <c r="BG119" s="17">
        <v>0</v>
      </c>
      <c r="BH119" s="17">
        <v>0</v>
      </c>
      <c r="BI119" s="17">
        <v>0</v>
      </c>
      <c r="BJ119" s="17">
        <v>0</v>
      </c>
    </row>
    <row r="120" spans="1:62" hidden="1" x14ac:dyDescent="0.2">
      <c r="A120" s="17">
        <v>165</v>
      </c>
      <c r="B120" s="17">
        <v>165</v>
      </c>
      <c r="C120" s="17" t="s">
        <v>216</v>
      </c>
      <c r="D120" s="10">
        <v>165</v>
      </c>
      <c r="E120" s="4" t="s">
        <v>3</v>
      </c>
      <c r="F120" s="17" t="s">
        <v>36</v>
      </c>
      <c r="G120" s="4">
        <v>1</v>
      </c>
      <c r="H120" s="4" t="str" cm="1">
        <f t="array" ref="H120">_xlfn.XLOOKUP(C120,Sheet2!U$2:U648,Sheet2!B$2:B648)</f>
        <v>CA</v>
      </c>
      <c r="I120" s="17" t="s">
        <v>10</v>
      </c>
      <c r="J120" s="17" t="str" cm="1">
        <f t="array" ref="J120">_xlfn.XLOOKUP(C120,AST!Y$2:Y417,AST!S$2:S417)</f>
        <v xml:space="preserve"> &lt;=32.0000</v>
      </c>
      <c r="K120" s="17" t="str" cm="1">
        <f t="array" ref="K120">_xlfn.XLOOKUP(C120,AST!Y$2:Y417,AST!T$2:T417)</f>
        <v>&gt;8.0000</v>
      </c>
      <c r="L120" s="17" t="str" cm="1">
        <f t="array" ref="L120">_xlfn.XLOOKUP(C120,AST!Y$2:Y417,AST!P$2:P417)</f>
        <v xml:space="preserve"> &lt;=0.1200</v>
      </c>
      <c r="M120" s="17" t="str" cm="1">
        <f t="array" ref="M120">_xlfn.XLOOKUP(C120,AST!Y$2:Y417,AST!K$2:K417)</f>
        <v>&lt;=0.1200</v>
      </c>
      <c r="N120" s="17" t="str" cm="1">
        <f t="array" ref="N120">_xlfn.XLOOKUP(C120,AST!Y$2:Y417,AST!L$2:L417)</f>
        <v>&lt;=0.5000</v>
      </c>
      <c r="O120" s="17" t="str" cm="1">
        <f t="array" ref="O120">_xlfn.XLOOKUP(C120,AST!Y$2:Y417,AST!M$2:M417)</f>
        <v xml:space="preserve"> &lt;=2.0000</v>
      </c>
      <c r="P120" s="17" t="str" cm="1">
        <f t="array" ref="P120">_xlfn.XLOOKUP(C120,AST!Y$2:Y417,AST!N$2:N417)</f>
        <v xml:space="preserve"> &gt;4.0000</v>
      </c>
      <c r="Q120" s="17" t="str" cm="1">
        <f t="array" ref="Q120">_xlfn.XLOOKUP(C120,AST!Y$2:Y417,AST!O$2:O417)</f>
        <v>&lt;=2.0000</v>
      </c>
      <c r="R120" s="17" t="str" cm="1">
        <f t="array" ref="R120">_xlfn.XLOOKUP(C120,AST!Y$2:Y417,AST!Q$2:Q417)</f>
        <v>&lt;=1.0000</v>
      </c>
      <c r="S120" s="17" t="str" cm="1">
        <f t="array" ref="S120">_xlfn.XLOOKUP(C120,AST!Y$2:Y417,AST!R$2:R417)</f>
        <v>&gt;4.0000</v>
      </c>
      <c r="T120" s="17" t="s">
        <v>36</v>
      </c>
      <c r="U120" s="17">
        <v>1</v>
      </c>
      <c r="V120" s="17">
        <v>0</v>
      </c>
      <c r="W120" s="17">
        <v>0</v>
      </c>
      <c r="X120" s="17">
        <v>0</v>
      </c>
      <c r="Y120" s="17">
        <v>0</v>
      </c>
      <c r="Z120" s="17">
        <v>1</v>
      </c>
      <c r="AA120" s="17">
        <v>0</v>
      </c>
      <c r="AB120" s="17">
        <v>0</v>
      </c>
      <c r="AC120" s="17">
        <v>0</v>
      </c>
      <c r="AD120" s="17">
        <v>0</v>
      </c>
      <c r="AE120" s="17">
        <v>0</v>
      </c>
      <c r="AF120" s="17">
        <v>1</v>
      </c>
      <c r="AG120" s="17">
        <v>0</v>
      </c>
      <c r="AH120" s="17">
        <v>0</v>
      </c>
      <c r="AI120" s="17">
        <v>0</v>
      </c>
      <c r="AJ120" s="17">
        <v>1</v>
      </c>
      <c r="AK120" s="17">
        <v>1</v>
      </c>
      <c r="AL120" s="17">
        <v>0</v>
      </c>
      <c r="AM120" s="17">
        <v>0</v>
      </c>
      <c r="AN120" s="17">
        <v>0</v>
      </c>
      <c r="AO120" s="17">
        <v>0</v>
      </c>
      <c r="AP120" s="17">
        <v>0</v>
      </c>
      <c r="AQ120" s="17">
        <v>0</v>
      </c>
      <c r="AR120" s="17">
        <v>0</v>
      </c>
      <c r="AS120" s="17">
        <v>0</v>
      </c>
      <c r="AT120" s="17">
        <v>0</v>
      </c>
      <c r="AU120" s="17">
        <v>0</v>
      </c>
      <c r="AV120" s="17">
        <v>0</v>
      </c>
      <c r="AW120" s="17">
        <v>0</v>
      </c>
      <c r="AX120" s="17">
        <v>0</v>
      </c>
      <c r="AY120" s="17">
        <v>0</v>
      </c>
      <c r="AZ120" s="17">
        <v>0</v>
      </c>
      <c r="BA120" s="17">
        <v>0</v>
      </c>
      <c r="BB120" s="17">
        <v>1</v>
      </c>
      <c r="BC120" s="17">
        <v>0</v>
      </c>
      <c r="BD120" s="17">
        <v>1</v>
      </c>
      <c r="BE120" s="17">
        <v>0</v>
      </c>
      <c r="BF120" s="17">
        <v>0</v>
      </c>
      <c r="BG120" s="17">
        <v>0</v>
      </c>
      <c r="BH120" s="17">
        <v>0</v>
      </c>
      <c r="BI120" s="17">
        <v>0</v>
      </c>
      <c r="BJ120" s="17">
        <v>0</v>
      </c>
    </row>
    <row r="121" spans="1:62" x14ac:dyDescent="0.2">
      <c r="A121" s="17">
        <v>167</v>
      </c>
      <c r="B121" s="17">
        <v>167</v>
      </c>
      <c r="C121" s="17" t="s">
        <v>217</v>
      </c>
      <c r="D121" s="10">
        <v>167</v>
      </c>
      <c r="E121" s="4" t="s">
        <v>3</v>
      </c>
      <c r="F121" s="17" t="s">
        <v>39</v>
      </c>
      <c r="G121" s="4">
        <v>3</v>
      </c>
      <c r="H121" s="4" t="str" cm="1">
        <f t="array" ref="H121">_xlfn.XLOOKUP(C121,Sheet2!U$2:U649,Sheet2!B$2:B649)</f>
        <v>CA</v>
      </c>
      <c r="I121" s="17" t="s">
        <v>10</v>
      </c>
      <c r="J121" s="17" t="str" cm="1">
        <f t="array" ref="J121">_xlfn.XLOOKUP(C121,AST!Y$2:Y418,AST!S$2:S418)</f>
        <v>&gt;256.0000</v>
      </c>
      <c r="K121" s="17" cm="1">
        <f t="array" ref="K121">_xlfn.XLOOKUP(C121,AST!Y$2:Y418,AST!T$2:T418)</f>
        <v>2</v>
      </c>
      <c r="L121" s="17" cm="1">
        <f t="array" ref="L121">_xlfn.XLOOKUP(C121,AST!Y$2:Y418,AST!P$2:P418)</f>
        <v>0.25</v>
      </c>
      <c r="M121" s="17" t="str" cm="1">
        <f t="array" ref="M121">_xlfn.XLOOKUP(C121,AST!Y$2:Y418,AST!K$2:K418)</f>
        <v>&lt;=0.1200</v>
      </c>
      <c r="N121" s="17" t="str" cm="1">
        <f t="array" ref="N121">_xlfn.XLOOKUP(C121,AST!Y$2:Y418,AST!L$2:L418)</f>
        <v>&lt;=0.5000</v>
      </c>
      <c r="O121" s="17" t="str" cm="1">
        <f t="array" ref="O121">_xlfn.XLOOKUP(C121,AST!Y$2:Y418,AST!M$2:M418)</f>
        <v xml:space="preserve"> &lt;=2.0000</v>
      </c>
      <c r="P121" s="17" t="str" cm="1">
        <f t="array" ref="P121">_xlfn.XLOOKUP(C121,AST!Y$2:Y418,AST!N$2:N418)</f>
        <v>&lt;=0.2500</v>
      </c>
      <c r="Q121" s="17" t="str" cm="1">
        <f t="array" ref="Q121">_xlfn.XLOOKUP(C121,AST!Y$2:Y418,AST!O$2:O418)</f>
        <v>&lt;=2.0000</v>
      </c>
      <c r="R121" s="17" t="str" cm="1">
        <f t="array" ref="R121">_xlfn.XLOOKUP(C121,AST!Y$2:Y418,AST!Q$2:Q418)</f>
        <v>&lt;=1.0000</v>
      </c>
      <c r="S121" s="17" t="str" cm="1">
        <f t="array" ref="S121">_xlfn.XLOOKUP(C121,AST!Y$2:Y418,AST!R$2:R418)</f>
        <v>&lt;=0.5000</v>
      </c>
      <c r="T121" s="17" t="s">
        <v>39</v>
      </c>
      <c r="U121" s="17">
        <v>1</v>
      </c>
      <c r="V121" s="17">
        <v>0</v>
      </c>
      <c r="W121" s="17">
        <v>0</v>
      </c>
      <c r="X121" s="17">
        <v>0</v>
      </c>
      <c r="Y121" s="17">
        <v>0</v>
      </c>
      <c r="Z121" s="17">
        <v>0</v>
      </c>
      <c r="AA121" s="17">
        <v>0</v>
      </c>
      <c r="AB121" s="17">
        <v>1</v>
      </c>
      <c r="AC121" s="17">
        <v>0</v>
      </c>
      <c r="AD121" s="17">
        <v>1</v>
      </c>
      <c r="AE121" s="17">
        <v>0</v>
      </c>
      <c r="AF121" s="17">
        <v>1</v>
      </c>
      <c r="AG121" s="17">
        <v>1</v>
      </c>
      <c r="AH121" s="17">
        <v>0</v>
      </c>
      <c r="AI121" s="17">
        <v>0</v>
      </c>
      <c r="AJ121" s="17">
        <v>0</v>
      </c>
      <c r="AK121" s="17">
        <v>0</v>
      </c>
      <c r="AL121" s="17">
        <v>1</v>
      </c>
      <c r="AM121" s="17">
        <v>0</v>
      </c>
      <c r="AN121" s="17">
        <v>0</v>
      </c>
      <c r="AO121" s="17">
        <v>0</v>
      </c>
      <c r="AP121" s="17">
        <v>0</v>
      </c>
      <c r="AQ121" s="17">
        <v>0</v>
      </c>
      <c r="AR121" s="17">
        <v>0</v>
      </c>
      <c r="AS121" s="17">
        <v>1</v>
      </c>
      <c r="AT121" s="17">
        <v>0</v>
      </c>
      <c r="AU121" s="17">
        <v>0</v>
      </c>
      <c r="AV121" s="17">
        <v>0</v>
      </c>
      <c r="AW121" s="17">
        <v>0</v>
      </c>
      <c r="AX121" s="17">
        <v>1</v>
      </c>
      <c r="AY121" s="17">
        <v>0</v>
      </c>
      <c r="AZ121" s="17">
        <v>0</v>
      </c>
      <c r="BA121" s="17">
        <v>0</v>
      </c>
      <c r="BB121" s="17">
        <v>0</v>
      </c>
      <c r="BC121" s="17">
        <v>0</v>
      </c>
      <c r="BD121" s="17">
        <v>0</v>
      </c>
      <c r="BE121" s="17">
        <v>0</v>
      </c>
      <c r="BF121" s="17">
        <v>0</v>
      </c>
      <c r="BG121" s="17">
        <v>0</v>
      </c>
      <c r="BH121" s="17">
        <v>0</v>
      </c>
      <c r="BI121" s="17">
        <v>0</v>
      </c>
      <c r="BJ121" s="17">
        <v>0</v>
      </c>
    </row>
    <row r="122" spans="1:62" x14ac:dyDescent="0.2">
      <c r="A122" s="56">
        <v>168</v>
      </c>
      <c r="B122" s="56">
        <v>168</v>
      </c>
      <c r="C122" s="56" t="s">
        <v>218</v>
      </c>
      <c r="D122" s="12">
        <v>168</v>
      </c>
      <c r="E122" s="104" t="s">
        <v>4</v>
      </c>
      <c r="F122" s="56" t="s">
        <v>39</v>
      </c>
      <c r="G122" s="104">
        <v>2</v>
      </c>
      <c r="H122" s="14" t="str" cm="1">
        <f t="array" ref="H122">_xlfn.XLOOKUP(C122,Sheet2!U$2:U650,Sheet2!B$2:B650)</f>
        <v>CA</v>
      </c>
      <c r="I122" s="56" t="s">
        <v>547</v>
      </c>
      <c r="J122" s="17" t="str" cm="1">
        <f t="array" ref="J122">_xlfn.XLOOKUP(C122,AST!Y$2:Y419,AST!S$2:S419)</f>
        <v>&gt;256.0000</v>
      </c>
      <c r="K122" s="17" cm="1">
        <f t="array" ref="K122">_xlfn.XLOOKUP(C122,AST!Y$2:Y419,AST!T$2:T419)</f>
        <v>2</v>
      </c>
      <c r="L122" s="17" t="str" cm="1">
        <f t="array" ref="L122">_xlfn.XLOOKUP(C122,AST!Y$2:Y419,AST!P$2:P419)</f>
        <v xml:space="preserve"> &lt;=0.1200</v>
      </c>
      <c r="M122" s="17" t="str" cm="1">
        <f t="array" ref="M122">_xlfn.XLOOKUP(C122,AST!Y$2:Y419,AST!K$2:K419)</f>
        <v>&lt;=0.1200</v>
      </c>
      <c r="N122" s="17" t="str" cm="1">
        <f t="array" ref="N122">_xlfn.XLOOKUP(C122,AST!Y$2:Y419,AST!L$2:L419)</f>
        <v>&lt;=0.5000</v>
      </c>
      <c r="O122" s="17" t="str" cm="1">
        <f t="array" ref="O122">_xlfn.XLOOKUP(C122,AST!Y$2:Y419,AST!M$2:M419)</f>
        <v xml:space="preserve"> &lt;=2.0000</v>
      </c>
      <c r="P122" s="17" t="str" cm="1">
        <f t="array" ref="P122">_xlfn.XLOOKUP(C122,AST!Y$2:Y419,AST!N$2:N419)</f>
        <v>&lt;=0.2500</v>
      </c>
      <c r="Q122" s="17" t="str" cm="1">
        <f t="array" ref="Q122">_xlfn.XLOOKUP(C122,AST!Y$2:Y419,AST!O$2:O419)</f>
        <v>&lt;=2.0000</v>
      </c>
      <c r="R122" s="17" t="str" cm="1">
        <f t="array" ref="R122">_xlfn.XLOOKUP(C122,AST!Y$2:Y419,AST!Q$2:Q419)</f>
        <v>&lt;=1.0000</v>
      </c>
      <c r="S122" s="17" t="str" cm="1">
        <f t="array" ref="S122">_xlfn.XLOOKUP(C122,AST!Y$2:Y419,AST!R$2:R419)</f>
        <v>&lt;=0.5000</v>
      </c>
      <c r="T122" s="17" t="s">
        <v>39</v>
      </c>
      <c r="U122" s="17">
        <v>1</v>
      </c>
      <c r="V122" s="17">
        <v>0</v>
      </c>
      <c r="W122" s="17">
        <v>0</v>
      </c>
      <c r="X122" s="17">
        <v>0</v>
      </c>
      <c r="Y122" s="17">
        <v>0</v>
      </c>
      <c r="Z122" s="17">
        <v>0</v>
      </c>
      <c r="AA122" s="17">
        <v>0</v>
      </c>
      <c r="AB122" s="17">
        <v>0</v>
      </c>
      <c r="AC122" s="17">
        <v>0</v>
      </c>
      <c r="AD122" s="17">
        <v>1</v>
      </c>
      <c r="AE122" s="17">
        <v>0</v>
      </c>
      <c r="AF122" s="17">
        <v>1</v>
      </c>
      <c r="AG122" s="17">
        <v>1</v>
      </c>
      <c r="AH122" s="17">
        <v>0</v>
      </c>
      <c r="AI122" s="17">
        <v>0</v>
      </c>
      <c r="AJ122" s="17">
        <v>0</v>
      </c>
      <c r="AK122" s="17">
        <v>0</v>
      </c>
      <c r="AL122" s="17">
        <v>1</v>
      </c>
      <c r="AM122" s="17">
        <v>0</v>
      </c>
      <c r="AN122" s="17">
        <v>0</v>
      </c>
      <c r="AO122" s="17">
        <v>0</v>
      </c>
      <c r="AP122" s="17">
        <v>0</v>
      </c>
      <c r="AQ122" s="17">
        <v>0</v>
      </c>
      <c r="AR122" s="17">
        <v>0</v>
      </c>
      <c r="AS122" s="17">
        <v>1</v>
      </c>
      <c r="AT122" s="17">
        <v>0</v>
      </c>
      <c r="AU122" s="17">
        <v>0</v>
      </c>
      <c r="AV122" s="17">
        <v>0</v>
      </c>
      <c r="AW122" s="17">
        <v>0</v>
      </c>
      <c r="AX122" s="17">
        <v>0</v>
      </c>
      <c r="AY122" s="17">
        <v>0</v>
      </c>
      <c r="AZ122" s="17">
        <v>0</v>
      </c>
      <c r="BA122" s="17">
        <v>0</v>
      </c>
      <c r="BB122" s="17">
        <v>0</v>
      </c>
      <c r="BC122" s="17">
        <v>0</v>
      </c>
      <c r="BD122" s="17">
        <v>0</v>
      </c>
      <c r="BE122" s="17">
        <v>0</v>
      </c>
      <c r="BF122" s="17">
        <v>0</v>
      </c>
      <c r="BG122" s="17">
        <v>0</v>
      </c>
      <c r="BH122" s="17">
        <v>0</v>
      </c>
      <c r="BI122" s="17">
        <v>0</v>
      </c>
      <c r="BJ122" s="17">
        <v>0</v>
      </c>
    </row>
    <row r="123" spans="1:62" hidden="1" x14ac:dyDescent="0.2">
      <c r="A123" s="17">
        <v>171</v>
      </c>
      <c r="B123" s="17">
        <v>171</v>
      </c>
      <c r="C123" s="17" t="s">
        <v>219</v>
      </c>
      <c r="D123" s="10">
        <v>171</v>
      </c>
      <c r="E123" s="4" t="s">
        <v>4</v>
      </c>
      <c r="F123" s="17" t="s">
        <v>37</v>
      </c>
      <c r="G123" s="4">
        <v>1</v>
      </c>
      <c r="H123" s="4" t="str" cm="1">
        <f t="array" ref="H123">_xlfn.XLOOKUP(C123,Sheet2!U$2:U651,Sheet2!B$2:B651)</f>
        <v>WI</v>
      </c>
      <c r="I123" s="17" t="s">
        <v>547</v>
      </c>
      <c r="J123" s="17" t="str" cm="1">
        <f t="array" ref="J123">_xlfn.XLOOKUP(C123,AST!Y$2:Y420,AST!S$2:S420)</f>
        <v>&gt;256.0000</v>
      </c>
      <c r="K123" s="17" t="str" cm="1">
        <f t="array" ref="K123">_xlfn.XLOOKUP(C123,AST!Y$2:Y420,AST!T$2:T420)</f>
        <v xml:space="preserve"> &lt;=1.0000</v>
      </c>
      <c r="L123" s="17" t="str" cm="1">
        <f t="array" ref="L123">_xlfn.XLOOKUP(C123,AST!Y$2:Y420,AST!P$2:P420)</f>
        <v xml:space="preserve"> &lt;=0.1200</v>
      </c>
      <c r="M123" s="17" t="str" cm="1">
        <f t="array" ref="M123">_xlfn.XLOOKUP(C123,AST!Y$2:Y420,AST!K$2:K420)</f>
        <v>&lt;=0.1200</v>
      </c>
      <c r="N123" s="17" t="str" cm="1">
        <f t="array" ref="N123">_xlfn.XLOOKUP(C123,AST!Y$2:Y420,AST!L$2:L420)</f>
        <v>&lt;=0.5000</v>
      </c>
      <c r="O123" s="17" t="str" cm="1">
        <f t="array" ref="O123">_xlfn.XLOOKUP(C123,AST!Y$2:Y420,AST!M$2:M420)</f>
        <v xml:space="preserve"> &lt;=2.0000</v>
      </c>
      <c r="P123" s="17" t="str" cm="1">
        <f t="array" ref="P123">_xlfn.XLOOKUP(C123,AST!Y$2:Y420,AST!N$2:N420)</f>
        <v>&lt;=0.2500</v>
      </c>
      <c r="Q123" s="17" t="str" cm="1">
        <f t="array" ref="Q123">_xlfn.XLOOKUP(C123,AST!Y$2:Y420,AST!O$2:O420)</f>
        <v>&lt;=2.0000</v>
      </c>
      <c r="R123" s="17" t="str" cm="1">
        <f t="array" ref="R123">_xlfn.XLOOKUP(C123,AST!Y$2:Y420,AST!Q$2:Q420)</f>
        <v>&lt;=1.0000</v>
      </c>
      <c r="S123" s="17" t="str" cm="1">
        <f t="array" ref="S123">_xlfn.XLOOKUP(C123,AST!Y$2:Y420,AST!R$2:R420)</f>
        <v>&lt;=0.5000</v>
      </c>
      <c r="T123" s="17" t="s">
        <v>37</v>
      </c>
      <c r="U123" s="17">
        <v>1</v>
      </c>
      <c r="V123" s="17">
        <v>0</v>
      </c>
      <c r="W123" s="17">
        <v>0</v>
      </c>
      <c r="X123" s="17">
        <v>0</v>
      </c>
      <c r="Y123" s="17">
        <v>0</v>
      </c>
      <c r="Z123" s="17">
        <v>0</v>
      </c>
      <c r="AA123" s="17">
        <v>0</v>
      </c>
      <c r="AB123" s="17">
        <v>0</v>
      </c>
      <c r="AC123" s="17">
        <v>0</v>
      </c>
      <c r="AD123" s="17">
        <v>0</v>
      </c>
      <c r="AE123" s="17">
        <v>0</v>
      </c>
      <c r="AF123" s="17">
        <v>1</v>
      </c>
      <c r="AG123" s="17">
        <v>0</v>
      </c>
      <c r="AH123" s="17">
        <v>0</v>
      </c>
      <c r="AI123" s="17">
        <v>0</v>
      </c>
      <c r="AJ123" s="17">
        <v>0</v>
      </c>
      <c r="AK123" s="17">
        <v>0</v>
      </c>
      <c r="AL123" s="17">
        <v>0</v>
      </c>
      <c r="AM123" s="17">
        <v>0</v>
      </c>
      <c r="AN123" s="17">
        <v>0</v>
      </c>
      <c r="AO123" s="17">
        <v>0</v>
      </c>
      <c r="AP123" s="17">
        <v>0</v>
      </c>
      <c r="AQ123" s="17">
        <v>0</v>
      </c>
      <c r="AR123" s="17">
        <v>0</v>
      </c>
      <c r="AS123" s="17">
        <v>1</v>
      </c>
      <c r="AT123" s="17">
        <v>0</v>
      </c>
      <c r="AU123" s="17">
        <v>0</v>
      </c>
      <c r="AV123" s="17">
        <v>0</v>
      </c>
      <c r="AW123" s="17">
        <v>0</v>
      </c>
      <c r="AX123" s="17">
        <v>0</v>
      </c>
      <c r="AY123" s="17">
        <v>0</v>
      </c>
      <c r="AZ123" s="17">
        <v>0</v>
      </c>
      <c r="BA123" s="17">
        <v>0</v>
      </c>
      <c r="BB123" s="17">
        <v>0</v>
      </c>
      <c r="BC123" s="17">
        <v>0</v>
      </c>
      <c r="BD123" s="17">
        <v>0</v>
      </c>
      <c r="BE123" s="17">
        <v>0</v>
      </c>
      <c r="BF123" s="17">
        <v>0</v>
      </c>
      <c r="BG123" s="17">
        <v>0</v>
      </c>
      <c r="BH123" s="17">
        <v>0</v>
      </c>
      <c r="BI123" s="17">
        <v>0</v>
      </c>
      <c r="BJ123" s="17">
        <v>0</v>
      </c>
    </row>
    <row r="124" spans="1:62" hidden="1" x14ac:dyDescent="0.2">
      <c r="A124" s="17">
        <v>172</v>
      </c>
      <c r="B124" s="17">
        <v>172</v>
      </c>
      <c r="C124" s="17" t="s">
        <v>220</v>
      </c>
      <c r="D124" s="10">
        <v>172</v>
      </c>
      <c r="E124" s="4" t="s">
        <v>3</v>
      </c>
      <c r="F124" s="17" t="s">
        <v>38</v>
      </c>
      <c r="G124" s="4">
        <v>1</v>
      </c>
      <c r="H124" s="4" t="str" cm="1">
        <f t="array" ref="H124">_xlfn.XLOOKUP(C124,Sheet2!U$2:U652,Sheet2!B$2:B652)</f>
        <v>WI</v>
      </c>
      <c r="I124" s="17" t="s">
        <v>547</v>
      </c>
      <c r="J124" s="17" t="e" cm="1">
        <f t="array" ref="J124">_xlfn.XLOOKUP(C124,AST!Y$2:Y421,AST!S$2:S421)</f>
        <v>#N/A</v>
      </c>
      <c r="K124" s="17" t="e" cm="1">
        <f t="array" ref="K124">_xlfn.XLOOKUP(C124,AST!Y$2:Y421,AST!T$2:T421)</f>
        <v>#N/A</v>
      </c>
      <c r="L124" s="17" t="e" cm="1">
        <f t="array" ref="L124">_xlfn.XLOOKUP(C124,AST!Y$2:Y421,AST!P$2:P421)</f>
        <v>#N/A</v>
      </c>
      <c r="M124" s="17" t="e" cm="1">
        <f t="array" ref="M124">_xlfn.XLOOKUP(C124,AST!Y$2:Y421,AST!K$2:K421)</f>
        <v>#N/A</v>
      </c>
      <c r="N124" s="17" t="e" cm="1">
        <f t="array" ref="N124">_xlfn.XLOOKUP(C124,AST!Y$2:Y421,AST!L$2:L421)</f>
        <v>#N/A</v>
      </c>
      <c r="O124" s="17" t="e" cm="1">
        <f t="array" ref="O124">_xlfn.XLOOKUP(C124,AST!Y$2:Y421,AST!M$2:M421)</f>
        <v>#N/A</v>
      </c>
      <c r="P124" s="17" t="e" cm="1">
        <f t="array" ref="P124">_xlfn.XLOOKUP(C124,AST!Y$2:Y421,AST!N$2:N421)</f>
        <v>#N/A</v>
      </c>
      <c r="Q124" s="17" t="e" cm="1">
        <f t="array" ref="Q124">_xlfn.XLOOKUP(C124,AST!Y$2:Y421,AST!O$2:O421)</f>
        <v>#N/A</v>
      </c>
      <c r="R124" s="17" t="e" cm="1">
        <f t="array" ref="R124">_xlfn.XLOOKUP(C124,AST!Y$2:Y421,AST!Q$2:Q421)</f>
        <v>#N/A</v>
      </c>
      <c r="S124" s="17" t="e" cm="1">
        <f t="array" ref="S124">_xlfn.XLOOKUP(C124,AST!Y$2:Y421,AST!R$2:R421)</f>
        <v>#N/A</v>
      </c>
      <c r="T124" s="17" t="s">
        <v>38</v>
      </c>
      <c r="U124" s="17">
        <v>1</v>
      </c>
      <c r="V124" s="17">
        <v>0</v>
      </c>
      <c r="W124" s="17">
        <v>0</v>
      </c>
      <c r="X124" s="17">
        <v>0</v>
      </c>
      <c r="Y124" s="17">
        <v>0</v>
      </c>
      <c r="Z124" s="17">
        <v>0</v>
      </c>
      <c r="AA124" s="17">
        <v>0</v>
      </c>
      <c r="AB124" s="17">
        <v>0</v>
      </c>
      <c r="AC124" s="17">
        <v>0</v>
      </c>
      <c r="AD124" s="17">
        <v>0</v>
      </c>
      <c r="AE124" s="17">
        <v>0</v>
      </c>
      <c r="AF124" s="17">
        <v>1</v>
      </c>
      <c r="AG124" s="17">
        <v>1</v>
      </c>
      <c r="AH124" s="17">
        <v>0</v>
      </c>
      <c r="AI124" s="17">
        <v>0</v>
      </c>
      <c r="AJ124" s="17">
        <v>0</v>
      </c>
      <c r="AK124" s="17">
        <v>0</v>
      </c>
      <c r="AL124" s="17">
        <v>1</v>
      </c>
      <c r="AM124" s="17">
        <v>0</v>
      </c>
      <c r="AN124" s="17">
        <v>0</v>
      </c>
      <c r="AO124" s="17">
        <v>0</v>
      </c>
      <c r="AP124" s="17">
        <v>0</v>
      </c>
      <c r="AQ124" s="17">
        <v>0</v>
      </c>
      <c r="AR124" s="17">
        <v>0</v>
      </c>
      <c r="AS124" s="17">
        <v>1</v>
      </c>
      <c r="AT124" s="17">
        <v>0</v>
      </c>
      <c r="AU124" s="17">
        <v>0</v>
      </c>
      <c r="AV124" s="17">
        <v>0</v>
      </c>
      <c r="AW124" s="17">
        <v>0</v>
      </c>
      <c r="AX124" s="17">
        <v>0</v>
      </c>
      <c r="AY124" s="17">
        <v>0</v>
      </c>
      <c r="AZ124" s="17">
        <v>0</v>
      </c>
      <c r="BA124" s="17">
        <v>0</v>
      </c>
      <c r="BB124" s="17">
        <v>0</v>
      </c>
      <c r="BC124" s="17">
        <v>0</v>
      </c>
      <c r="BD124" s="17">
        <v>0</v>
      </c>
      <c r="BE124" s="17">
        <v>0</v>
      </c>
      <c r="BF124" s="17">
        <v>0</v>
      </c>
      <c r="BG124" s="17">
        <v>0</v>
      </c>
      <c r="BH124" s="17">
        <v>0</v>
      </c>
      <c r="BI124" s="17">
        <v>0</v>
      </c>
      <c r="BJ124" s="17">
        <v>0</v>
      </c>
    </row>
    <row r="125" spans="1:62" hidden="1" x14ac:dyDescent="0.2">
      <c r="A125" s="17">
        <v>173</v>
      </c>
      <c r="B125" s="17">
        <v>173</v>
      </c>
      <c r="C125" s="17" t="s">
        <v>221</v>
      </c>
      <c r="D125" s="10">
        <v>173</v>
      </c>
      <c r="E125" s="4" t="s">
        <v>3</v>
      </c>
      <c r="F125" s="17" t="s">
        <v>29</v>
      </c>
      <c r="G125" s="4">
        <v>2</v>
      </c>
      <c r="H125" s="4" t="str" cm="1">
        <f t="array" ref="H125">_xlfn.XLOOKUP(C125,Sheet2!U$2:U653,Sheet2!B$2:B653)</f>
        <v>WI</v>
      </c>
      <c r="I125" s="17" t="s">
        <v>547</v>
      </c>
      <c r="J125" s="17" t="str" cm="1">
        <f t="array" ref="J125">_xlfn.XLOOKUP(C125,AST!Y$2:Y422,AST!S$2:S422)</f>
        <v>&gt;256.0000</v>
      </c>
      <c r="K125" s="17" t="str" cm="1">
        <f t="array" ref="K125">_xlfn.XLOOKUP(C125,AST!Y$2:Y422,AST!T$2:T422)</f>
        <v>&gt;8.0000</v>
      </c>
      <c r="L125" s="17" cm="1">
        <f t="array" ref="L125">_xlfn.XLOOKUP(C125,AST!Y$2:Y422,AST!P$2:P422)</f>
        <v>2</v>
      </c>
      <c r="M125" s="17" cm="1">
        <f t="array" ref="M125">_xlfn.XLOOKUP(C125,AST!Y$2:Y422,AST!K$2:K422)</f>
        <v>0.5</v>
      </c>
      <c r="N125" s="17" t="str" cm="1">
        <f t="array" ref="N125">_xlfn.XLOOKUP(C125,AST!Y$2:Y422,AST!L$2:L422)</f>
        <v xml:space="preserve"> &gt;4.0000</v>
      </c>
      <c r="O125" s="17" cm="1">
        <f t="array" ref="O125">_xlfn.XLOOKUP(C125,AST!Y$2:Y422,AST!M$2:M422)</f>
        <v>16</v>
      </c>
      <c r="P125" s="17" cm="1">
        <f t="array" ref="P125">_xlfn.XLOOKUP(C125,AST!Y$2:Y422,AST!N$2:N422)</f>
        <v>1</v>
      </c>
      <c r="Q125" s="17" cm="1">
        <f t="array" ref="Q125">_xlfn.XLOOKUP(C125,AST!Y$2:Y422,AST!O$2:O422)</f>
        <v>4</v>
      </c>
      <c r="R125" s="17" t="str" cm="1">
        <f t="array" ref="R125">_xlfn.XLOOKUP(C125,AST!Y$2:Y422,AST!Q$2:Q422)</f>
        <v>&lt;=1.0000</v>
      </c>
      <c r="S125" s="17" t="str" cm="1">
        <f t="array" ref="S125">_xlfn.XLOOKUP(C125,AST!Y$2:Y422,AST!R$2:R422)</f>
        <v>&gt;4.0000</v>
      </c>
      <c r="T125" s="17" t="s">
        <v>29</v>
      </c>
      <c r="U125" s="17">
        <v>1</v>
      </c>
      <c r="V125" s="17">
        <v>0</v>
      </c>
      <c r="W125" s="17">
        <v>0</v>
      </c>
      <c r="X125" s="17">
        <v>0</v>
      </c>
      <c r="Y125" s="17">
        <v>0</v>
      </c>
      <c r="Z125" s="17">
        <v>0</v>
      </c>
      <c r="AA125" s="68">
        <v>0</v>
      </c>
      <c r="AB125" s="68">
        <v>0</v>
      </c>
      <c r="AC125" s="17">
        <v>0</v>
      </c>
      <c r="AD125" s="17">
        <v>0</v>
      </c>
      <c r="AE125" s="17">
        <v>0</v>
      </c>
      <c r="AF125" s="17">
        <v>1</v>
      </c>
      <c r="AG125" s="17">
        <v>1</v>
      </c>
      <c r="AH125" s="17">
        <v>0</v>
      </c>
      <c r="AI125" s="17">
        <v>0</v>
      </c>
      <c r="AJ125" s="17">
        <v>0</v>
      </c>
      <c r="AK125" s="17">
        <v>0</v>
      </c>
      <c r="AL125" s="17">
        <v>1</v>
      </c>
      <c r="AM125" s="17">
        <v>0</v>
      </c>
      <c r="AN125" s="17">
        <v>0</v>
      </c>
      <c r="AO125" s="17">
        <v>0</v>
      </c>
      <c r="AP125" s="17">
        <v>1</v>
      </c>
      <c r="AQ125" s="17">
        <v>1</v>
      </c>
      <c r="AR125" s="17">
        <v>0</v>
      </c>
      <c r="AS125" s="17">
        <v>1</v>
      </c>
      <c r="AT125" s="17">
        <v>0</v>
      </c>
      <c r="AU125" s="17">
        <v>0</v>
      </c>
      <c r="AV125" s="17">
        <v>0</v>
      </c>
      <c r="AW125" s="17">
        <v>0</v>
      </c>
      <c r="AX125" s="68">
        <v>0</v>
      </c>
      <c r="AY125" s="17">
        <v>0</v>
      </c>
      <c r="AZ125" s="17">
        <v>0</v>
      </c>
      <c r="BA125" s="17">
        <v>0</v>
      </c>
      <c r="BB125" s="17">
        <v>0</v>
      </c>
      <c r="BC125" s="17">
        <v>1</v>
      </c>
      <c r="BD125" s="17">
        <v>0</v>
      </c>
      <c r="BE125" s="17">
        <v>0</v>
      </c>
      <c r="BF125" s="17">
        <v>0</v>
      </c>
      <c r="BG125" s="17">
        <v>0</v>
      </c>
      <c r="BH125" s="17">
        <v>0</v>
      </c>
      <c r="BI125" s="17">
        <v>0</v>
      </c>
      <c r="BJ125" s="17">
        <v>0</v>
      </c>
    </row>
    <row r="126" spans="1:62" hidden="1" x14ac:dyDescent="0.2">
      <c r="A126" s="17">
        <v>174</v>
      </c>
      <c r="B126" s="17">
        <v>174</v>
      </c>
      <c r="C126" s="17" t="s">
        <v>222</v>
      </c>
      <c r="D126" s="10">
        <v>174</v>
      </c>
      <c r="E126" s="4" t="s">
        <v>3</v>
      </c>
      <c r="F126" s="17" t="s">
        <v>38</v>
      </c>
      <c r="G126" s="4">
        <v>1</v>
      </c>
      <c r="H126" s="4" t="str" cm="1">
        <f t="array" ref="H126">_xlfn.XLOOKUP(C126,Sheet2!U$2:U654,Sheet2!B$2:B654)</f>
        <v>WI</v>
      </c>
      <c r="I126" s="17" t="s">
        <v>547</v>
      </c>
      <c r="J126" s="17" t="str" cm="1">
        <f t="array" ref="J126">_xlfn.XLOOKUP(C126,AST!Y$2:Y423,AST!S$2:S423)</f>
        <v xml:space="preserve"> &lt;=32.0000</v>
      </c>
      <c r="K126" s="17" t="str" cm="1">
        <f t="array" ref="K126">_xlfn.XLOOKUP(C126,AST!Y$2:Y423,AST!T$2:T423)</f>
        <v xml:space="preserve"> &lt;=1.0000</v>
      </c>
      <c r="L126" s="17" t="str" cm="1">
        <f t="array" ref="L126">_xlfn.XLOOKUP(C126,AST!Y$2:Y423,AST!P$2:P423)</f>
        <v xml:space="preserve"> &lt;=0.1200</v>
      </c>
      <c r="M126" s="17" t="str" cm="1">
        <f t="array" ref="M126">_xlfn.XLOOKUP(C126,AST!Y$2:Y423,AST!K$2:K423)</f>
        <v>&lt;=0.1200</v>
      </c>
      <c r="N126" s="17" t="str" cm="1">
        <f t="array" ref="N126">_xlfn.XLOOKUP(C126,AST!Y$2:Y423,AST!L$2:L423)</f>
        <v>&lt;=0.5000</v>
      </c>
      <c r="O126" s="17" t="str" cm="1">
        <f t="array" ref="O126">_xlfn.XLOOKUP(C126,AST!Y$2:Y423,AST!M$2:M423)</f>
        <v xml:space="preserve"> &lt;=2.0000</v>
      </c>
      <c r="P126" s="17" t="str" cm="1">
        <f t="array" ref="P126">_xlfn.XLOOKUP(C126,AST!Y$2:Y423,AST!N$2:N423)</f>
        <v>&lt;=0.2500</v>
      </c>
      <c r="Q126" s="17" t="str" cm="1">
        <f t="array" ref="Q126">_xlfn.XLOOKUP(C126,AST!Y$2:Y423,AST!O$2:O423)</f>
        <v>&lt;=2.0000</v>
      </c>
      <c r="R126" s="17" t="str" cm="1">
        <f t="array" ref="R126">_xlfn.XLOOKUP(C126,AST!Y$2:Y423,AST!Q$2:Q423)</f>
        <v>&lt;=1.0000</v>
      </c>
      <c r="S126" s="17" t="str" cm="1">
        <f t="array" ref="S126">_xlfn.XLOOKUP(C126,AST!Y$2:Y423,AST!R$2:R423)</f>
        <v>&lt;=0.5000</v>
      </c>
      <c r="T126" s="17" t="s">
        <v>38</v>
      </c>
      <c r="U126" s="17">
        <v>1</v>
      </c>
      <c r="V126" s="17">
        <v>0</v>
      </c>
      <c r="W126" s="17">
        <v>0</v>
      </c>
      <c r="X126" s="17">
        <v>0</v>
      </c>
      <c r="Y126" s="17">
        <v>0</v>
      </c>
      <c r="Z126" s="17">
        <v>0</v>
      </c>
      <c r="AA126" s="17">
        <v>0</v>
      </c>
      <c r="AB126" s="17">
        <v>0</v>
      </c>
      <c r="AC126" s="17">
        <v>0</v>
      </c>
      <c r="AD126" s="17">
        <v>0</v>
      </c>
      <c r="AE126" s="17">
        <v>0</v>
      </c>
      <c r="AF126" s="17">
        <v>1</v>
      </c>
      <c r="AG126" s="17">
        <v>1</v>
      </c>
      <c r="AH126" s="17">
        <v>0</v>
      </c>
      <c r="AI126" s="17">
        <v>0</v>
      </c>
      <c r="AJ126" s="17">
        <v>0</v>
      </c>
      <c r="AK126" s="17">
        <v>0</v>
      </c>
      <c r="AL126" s="17">
        <v>1</v>
      </c>
      <c r="AM126" s="17">
        <v>0</v>
      </c>
      <c r="AN126" s="17">
        <v>0</v>
      </c>
      <c r="AO126" s="17">
        <v>0</v>
      </c>
      <c r="AP126" s="17">
        <v>0</v>
      </c>
      <c r="AQ126" s="17">
        <v>0</v>
      </c>
      <c r="AR126" s="17">
        <v>0</v>
      </c>
      <c r="AS126" s="17">
        <v>1</v>
      </c>
      <c r="AT126" s="17">
        <v>0</v>
      </c>
      <c r="AU126" s="17">
        <v>0</v>
      </c>
      <c r="AV126" s="17">
        <v>0</v>
      </c>
      <c r="AW126" s="17">
        <v>0</v>
      </c>
      <c r="AX126" s="17">
        <v>0</v>
      </c>
      <c r="AY126" s="17">
        <v>0</v>
      </c>
      <c r="AZ126" s="17">
        <v>0</v>
      </c>
      <c r="BA126" s="17">
        <v>0</v>
      </c>
      <c r="BB126" s="17">
        <v>0</v>
      </c>
      <c r="BC126" s="17">
        <v>0</v>
      </c>
      <c r="BD126" s="17">
        <v>0</v>
      </c>
      <c r="BE126" s="17">
        <v>0</v>
      </c>
      <c r="BF126" s="17">
        <v>0</v>
      </c>
      <c r="BG126" s="17">
        <v>0</v>
      </c>
      <c r="BH126" s="17">
        <v>0</v>
      </c>
      <c r="BI126" s="17">
        <v>0</v>
      </c>
      <c r="BJ126" s="17">
        <v>0</v>
      </c>
    </row>
    <row r="127" spans="1:62" hidden="1" x14ac:dyDescent="0.2">
      <c r="A127" s="17">
        <v>175</v>
      </c>
      <c r="B127" s="17">
        <v>175</v>
      </c>
      <c r="C127" s="17" t="s">
        <v>223</v>
      </c>
      <c r="D127" s="10">
        <v>175</v>
      </c>
      <c r="E127" s="4" t="s">
        <v>3</v>
      </c>
      <c r="F127" s="17" t="s">
        <v>37</v>
      </c>
      <c r="G127" s="4">
        <v>2</v>
      </c>
      <c r="H127" s="4" t="str" cm="1">
        <f t="array" ref="H127">_xlfn.XLOOKUP(C127,Sheet2!U$2:U655,Sheet2!B$2:B655)</f>
        <v>WI</v>
      </c>
      <c r="I127" s="17" t="s">
        <v>547</v>
      </c>
      <c r="J127" s="17" t="str" cm="1">
        <f t="array" ref="J127">_xlfn.XLOOKUP(C127,AST!Y$2:Y424,AST!S$2:S424)</f>
        <v>&gt;256.0000</v>
      </c>
      <c r="K127" s="17" t="str" cm="1">
        <f t="array" ref="K127">_xlfn.XLOOKUP(C127,AST!Y$2:Y424,AST!T$2:T424)</f>
        <v xml:space="preserve"> &lt;=1.0000</v>
      </c>
      <c r="L127" s="17" t="str" cm="1">
        <f t="array" ref="L127">_xlfn.XLOOKUP(C127,AST!Y$2:Y424,AST!P$2:P424)</f>
        <v xml:space="preserve"> &lt;=0.1200</v>
      </c>
      <c r="M127" s="17" t="str" cm="1">
        <f t="array" ref="M127">_xlfn.XLOOKUP(C127,AST!Y$2:Y424,AST!K$2:K424)</f>
        <v>&lt;=0.1200</v>
      </c>
      <c r="N127" s="17" t="str" cm="1">
        <f t="array" ref="N127">_xlfn.XLOOKUP(C127,AST!Y$2:Y424,AST!L$2:L424)</f>
        <v>&lt;=0.5000</v>
      </c>
      <c r="O127" s="17" t="str" cm="1">
        <f t="array" ref="O127">_xlfn.XLOOKUP(C127,AST!Y$2:Y424,AST!M$2:M424)</f>
        <v xml:space="preserve"> &lt;=2.0000</v>
      </c>
      <c r="P127" s="17" t="str" cm="1">
        <f t="array" ref="P127">_xlfn.XLOOKUP(C127,AST!Y$2:Y424,AST!N$2:N424)</f>
        <v>&lt;=0.2500</v>
      </c>
      <c r="Q127" s="17" t="str" cm="1">
        <f t="array" ref="Q127">_xlfn.XLOOKUP(C127,AST!Y$2:Y424,AST!O$2:O424)</f>
        <v>&lt;=2.0000</v>
      </c>
      <c r="R127" s="17" t="str" cm="1">
        <f t="array" ref="R127">_xlfn.XLOOKUP(C127,AST!Y$2:Y424,AST!Q$2:Q424)</f>
        <v>&lt;=1.0000</v>
      </c>
      <c r="S127" s="17" t="str" cm="1">
        <f t="array" ref="S127">_xlfn.XLOOKUP(C127,AST!Y$2:Y424,AST!R$2:R424)</f>
        <v>&lt;=0.5000</v>
      </c>
      <c r="T127" s="17" t="s">
        <v>37</v>
      </c>
      <c r="U127" s="17">
        <v>1</v>
      </c>
      <c r="V127" s="17">
        <v>0</v>
      </c>
      <c r="W127" s="17">
        <v>0</v>
      </c>
      <c r="X127" s="17">
        <v>0</v>
      </c>
      <c r="Y127" s="17">
        <v>0</v>
      </c>
      <c r="Z127" s="17">
        <v>0</v>
      </c>
      <c r="AA127" s="17">
        <v>0</v>
      </c>
      <c r="AB127" s="17">
        <v>0</v>
      </c>
      <c r="AC127" s="17">
        <v>0</v>
      </c>
      <c r="AD127" s="17">
        <v>0</v>
      </c>
      <c r="AE127" s="17">
        <v>0</v>
      </c>
      <c r="AF127" s="17">
        <v>1</v>
      </c>
      <c r="AG127" s="17">
        <v>0</v>
      </c>
      <c r="AH127" s="17">
        <v>0</v>
      </c>
      <c r="AI127" s="17">
        <v>0</v>
      </c>
      <c r="AJ127" s="17">
        <v>0</v>
      </c>
      <c r="AK127" s="17">
        <v>0</v>
      </c>
      <c r="AL127" s="17">
        <v>0</v>
      </c>
      <c r="AM127" s="17">
        <v>0</v>
      </c>
      <c r="AN127" s="17">
        <v>0</v>
      </c>
      <c r="AO127" s="17">
        <v>0</v>
      </c>
      <c r="AP127" s="17">
        <v>0</v>
      </c>
      <c r="AQ127" s="17">
        <v>0</v>
      </c>
      <c r="AR127" s="17">
        <v>0</v>
      </c>
      <c r="AS127" s="17">
        <v>1</v>
      </c>
      <c r="AT127" s="17">
        <v>0</v>
      </c>
      <c r="AU127" s="17">
        <v>0</v>
      </c>
      <c r="AV127" s="17">
        <v>0</v>
      </c>
      <c r="AW127" s="17">
        <v>0</v>
      </c>
      <c r="AX127" s="17">
        <v>0</v>
      </c>
      <c r="AY127" s="17">
        <v>0</v>
      </c>
      <c r="AZ127" s="17">
        <v>0</v>
      </c>
      <c r="BA127" s="17">
        <v>0</v>
      </c>
      <c r="BB127" s="17">
        <v>0</v>
      </c>
      <c r="BC127" s="17">
        <v>0</v>
      </c>
      <c r="BD127" s="17">
        <v>0</v>
      </c>
      <c r="BE127" s="17">
        <v>0</v>
      </c>
      <c r="BF127" s="17">
        <v>0</v>
      </c>
      <c r="BG127" s="17">
        <v>0</v>
      </c>
      <c r="BH127" s="17">
        <v>0</v>
      </c>
      <c r="BI127" s="17">
        <v>0</v>
      </c>
      <c r="BJ127" s="17">
        <v>0</v>
      </c>
    </row>
    <row r="128" spans="1:62" hidden="1" x14ac:dyDescent="0.2">
      <c r="A128" s="17">
        <v>176</v>
      </c>
      <c r="B128" s="17">
        <v>176</v>
      </c>
      <c r="C128" s="17" t="s">
        <v>224</v>
      </c>
      <c r="D128" s="10">
        <v>176</v>
      </c>
      <c r="E128" s="4" t="s">
        <v>3</v>
      </c>
      <c r="F128" s="17" t="s">
        <v>38</v>
      </c>
      <c r="G128" s="4">
        <v>1</v>
      </c>
      <c r="H128" s="4" t="str" cm="1">
        <f t="array" ref="H128">_xlfn.XLOOKUP(C128,Sheet2!U$2:U656,Sheet2!B$2:B656)</f>
        <v>WI</v>
      </c>
      <c r="I128" s="17" t="s">
        <v>547</v>
      </c>
      <c r="J128" s="17" t="str" cm="1">
        <f t="array" ref="J128">_xlfn.XLOOKUP(C128,AST!Y$2:Y425,AST!S$2:S425)</f>
        <v>&gt;256.0000</v>
      </c>
      <c r="K128" s="17" t="str" cm="1">
        <f t="array" ref="K128">_xlfn.XLOOKUP(C128,AST!Y$2:Y425,AST!T$2:T425)</f>
        <v xml:space="preserve"> &lt;=1.0000</v>
      </c>
      <c r="L128" s="17" t="str" cm="1">
        <f t="array" ref="L128">_xlfn.XLOOKUP(C128,AST!Y$2:Y425,AST!P$2:P425)</f>
        <v xml:space="preserve"> &lt;=0.1200</v>
      </c>
      <c r="M128" s="17" t="str" cm="1">
        <f t="array" ref="M128">_xlfn.XLOOKUP(C128,AST!Y$2:Y425,AST!K$2:K425)</f>
        <v>&lt;=0.1200</v>
      </c>
      <c r="N128" s="17" t="str" cm="1">
        <f t="array" ref="N128">_xlfn.XLOOKUP(C128,AST!Y$2:Y425,AST!L$2:L425)</f>
        <v>&lt;=0.5000</v>
      </c>
      <c r="O128" s="17" t="str" cm="1">
        <f t="array" ref="O128">_xlfn.XLOOKUP(C128,AST!Y$2:Y425,AST!M$2:M425)</f>
        <v xml:space="preserve"> &lt;=2.0000</v>
      </c>
      <c r="P128" s="17" t="str" cm="1">
        <f t="array" ref="P128">_xlfn.XLOOKUP(C128,AST!Y$2:Y425,AST!N$2:N425)</f>
        <v>&lt;=0.2500</v>
      </c>
      <c r="Q128" s="17" t="str" cm="1">
        <f t="array" ref="Q128">_xlfn.XLOOKUP(C128,AST!Y$2:Y425,AST!O$2:O425)</f>
        <v>&lt;=2.0000</v>
      </c>
      <c r="R128" s="17" t="str" cm="1">
        <f t="array" ref="R128">_xlfn.XLOOKUP(C128,AST!Y$2:Y425,AST!Q$2:Q425)</f>
        <v>&lt;=1.0000</v>
      </c>
      <c r="S128" s="17" t="str" cm="1">
        <f t="array" ref="S128">_xlfn.XLOOKUP(C128,AST!Y$2:Y425,AST!R$2:R425)</f>
        <v>&lt;=0.5000</v>
      </c>
      <c r="T128" s="17" t="s">
        <v>38</v>
      </c>
      <c r="U128" s="17">
        <v>1</v>
      </c>
      <c r="V128" s="17">
        <v>0</v>
      </c>
      <c r="W128" s="17">
        <v>0</v>
      </c>
      <c r="X128" s="17">
        <v>0</v>
      </c>
      <c r="Y128" s="17">
        <v>0</v>
      </c>
      <c r="Z128" s="17">
        <v>0</v>
      </c>
      <c r="AA128" s="17">
        <v>0</v>
      </c>
      <c r="AB128" s="17">
        <v>0</v>
      </c>
      <c r="AC128" s="17">
        <v>0</v>
      </c>
      <c r="AD128" s="17">
        <v>0</v>
      </c>
      <c r="AE128" s="17">
        <v>0</v>
      </c>
      <c r="AF128" s="17">
        <v>1</v>
      </c>
      <c r="AG128" s="17">
        <v>1</v>
      </c>
      <c r="AH128" s="17">
        <v>0</v>
      </c>
      <c r="AI128" s="17">
        <v>0</v>
      </c>
      <c r="AJ128" s="17">
        <v>0</v>
      </c>
      <c r="AK128" s="17">
        <v>0</v>
      </c>
      <c r="AL128" s="17">
        <v>1</v>
      </c>
      <c r="AM128" s="17">
        <v>0</v>
      </c>
      <c r="AN128" s="17">
        <v>0</v>
      </c>
      <c r="AO128" s="17">
        <v>0</v>
      </c>
      <c r="AP128" s="17">
        <v>0</v>
      </c>
      <c r="AQ128" s="17">
        <v>0</v>
      </c>
      <c r="AR128" s="17">
        <v>0</v>
      </c>
      <c r="AS128" s="17">
        <v>1</v>
      </c>
      <c r="AT128" s="17">
        <v>0</v>
      </c>
      <c r="AU128" s="17">
        <v>0</v>
      </c>
      <c r="AV128" s="17">
        <v>0</v>
      </c>
      <c r="AW128" s="17">
        <v>0</v>
      </c>
      <c r="AX128" s="17">
        <v>0</v>
      </c>
      <c r="AY128" s="17">
        <v>0</v>
      </c>
      <c r="AZ128" s="17">
        <v>0</v>
      </c>
      <c r="BA128" s="17">
        <v>0</v>
      </c>
      <c r="BB128" s="17">
        <v>0</v>
      </c>
      <c r="BC128" s="17">
        <v>0</v>
      </c>
      <c r="BD128" s="17">
        <v>0</v>
      </c>
      <c r="BE128" s="17">
        <v>0</v>
      </c>
      <c r="BF128" s="17">
        <v>0</v>
      </c>
      <c r="BG128" s="17">
        <v>0</v>
      </c>
      <c r="BH128" s="17">
        <v>0</v>
      </c>
      <c r="BI128" s="17">
        <v>0</v>
      </c>
      <c r="BJ128" s="17">
        <v>0</v>
      </c>
    </row>
    <row r="129" spans="1:62" hidden="1" x14ac:dyDescent="0.2">
      <c r="A129" s="17">
        <v>177</v>
      </c>
      <c r="B129" s="17">
        <v>177</v>
      </c>
      <c r="C129" s="17" t="s">
        <v>225</v>
      </c>
      <c r="D129" s="10">
        <v>177</v>
      </c>
      <c r="E129" s="4" t="s">
        <v>3</v>
      </c>
      <c r="F129" s="17" t="s">
        <v>38</v>
      </c>
      <c r="G129" s="4">
        <v>2</v>
      </c>
      <c r="H129" s="4" t="str" cm="1">
        <f t="array" ref="H129">_xlfn.XLOOKUP(C129,Sheet2!U$2:U657,Sheet2!B$2:B657)</f>
        <v>WI</v>
      </c>
      <c r="I129" s="17" t="s">
        <v>547</v>
      </c>
      <c r="J129" s="17" t="str" cm="1">
        <f t="array" ref="J129">_xlfn.XLOOKUP(C129,AST!Y$2:Y426,AST!S$2:S426)</f>
        <v xml:space="preserve"> &lt;=32.0000</v>
      </c>
      <c r="K129" s="17" t="str" cm="1">
        <f t="array" ref="K129">_xlfn.XLOOKUP(C129,AST!Y$2:Y426,AST!T$2:T426)</f>
        <v xml:space="preserve"> &lt;=1.0000</v>
      </c>
      <c r="L129" s="17" t="str" cm="1">
        <f t="array" ref="L129">_xlfn.XLOOKUP(C129,AST!Y$2:Y426,AST!P$2:P426)</f>
        <v xml:space="preserve"> &lt;=0.1200</v>
      </c>
      <c r="M129" s="17" t="str" cm="1">
        <f t="array" ref="M129">_xlfn.XLOOKUP(C129,AST!Y$2:Y426,AST!K$2:K426)</f>
        <v>&lt;=0.1200</v>
      </c>
      <c r="N129" s="17" t="str" cm="1">
        <f t="array" ref="N129">_xlfn.XLOOKUP(C129,AST!Y$2:Y426,AST!L$2:L426)</f>
        <v>&lt;=0.5000</v>
      </c>
      <c r="O129" s="17" t="str" cm="1">
        <f t="array" ref="O129">_xlfn.XLOOKUP(C129,AST!Y$2:Y426,AST!M$2:M426)</f>
        <v xml:space="preserve"> &lt;=2.0000</v>
      </c>
      <c r="P129" s="17" t="str" cm="1">
        <f t="array" ref="P129">_xlfn.XLOOKUP(C129,AST!Y$2:Y426,AST!N$2:N426)</f>
        <v>&lt;=0.2500</v>
      </c>
      <c r="Q129" s="17" t="str" cm="1">
        <f t="array" ref="Q129">_xlfn.XLOOKUP(C129,AST!Y$2:Y426,AST!O$2:O426)</f>
        <v>&lt;=2.0000</v>
      </c>
      <c r="R129" s="17" t="str" cm="1">
        <f t="array" ref="R129">_xlfn.XLOOKUP(C129,AST!Y$2:Y426,AST!Q$2:Q426)</f>
        <v>&lt;=1.0000</v>
      </c>
      <c r="S129" s="17" t="str" cm="1">
        <f t="array" ref="S129">_xlfn.XLOOKUP(C129,AST!Y$2:Y426,AST!R$2:R426)</f>
        <v>&lt;=0.5000</v>
      </c>
      <c r="T129" s="17" t="s">
        <v>38</v>
      </c>
      <c r="U129" s="17">
        <v>1</v>
      </c>
      <c r="V129" s="17">
        <v>0</v>
      </c>
      <c r="W129" s="17">
        <v>0</v>
      </c>
      <c r="X129" s="17">
        <v>0</v>
      </c>
      <c r="Y129" s="17">
        <v>0</v>
      </c>
      <c r="Z129" s="17">
        <v>0</v>
      </c>
      <c r="AA129" s="17">
        <v>0</v>
      </c>
      <c r="AB129" s="17">
        <v>0</v>
      </c>
      <c r="AC129" s="17">
        <v>0</v>
      </c>
      <c r="AD129" s="17">
        <v>0</v>
      </c>
      <c r="AE129" s="17">
        <v>0</v>
      </c>
      <c r="AF129" s="17">
        <v>1</v>
      </c>
      <c r="AG129" s="17">
        <v>1</v>
      </c>
      <c r="AH129" s="17">
        <v>0</v>
      </c>
      <c r="AI129" s="17">
        <v>0</v>
      </c>
      <c r="AJ129" s="17">
        <v>0</v>
      </c>
      <c r="AK129" s="17">
        <v>0</v>
      </c>
      <c r="AL129" s="17">
        <v>1</v>
      </c>
      <c r="AM129" s="17">
        <v>0</v>
      </c>
      <c r="AN129" s="17">
        <v>0</v>
      </c>
      <c r="AO129" s="17">
        <v>0</v>
      </c>
      <c r="AP129" s="17">
        <v>0</v>
      </c>
      <c r="AQ129" s="17">
        <v>0</v>
      </c>
      <c r="AR129" s="17">
        <v>0</v>
      </c>
      <c r="AS129" s="17">
        <v>1</v>
      </c>
      <c r="AT129" s="17">
        <v>0</v>
      </c>
      <c r="AU129" s="17">
        <v>0</v>
      </c>
      <c r="AV129" s="17">
        <v>0</v>
      </c>
      <c r="AW129" s="17">
        <v>0</v>
      </c>
      <c r="AX129" s="17">
        <v>0</v>
      </c>
      <c r="AY129" s="17">
        <v>0</v>
      </c>
      <c r="AZ129" s="17">
        <v>0</v>
      </c>
      <c r="BA129" s="17">
        <v>0</v>
      </c>
      <c r="BB129" s="17">
        <v>0</v>
      </c>
      <c r="BC129" s="17">
        <v>0</v>
      </c>
      <c r="BD129" s="17">
        <v>0</v>
      </c>
      <c r="BE129" s="17">
        <v>0</v>
      </c>
      <c r="BF129" s="17">
        <v>0</v>
      </c>
      <c r="BG129" s="17">
        <v>0</v>
      </c>
      <c r="BH129" s="17">
        <v>0</v>
      </c>
      <c r="BI129" s="17">
        <v>0</v>
      </c>
      <c r="BJ129" s="17">
        <v>0</v>
      </c>
    </row>
    <row r="130" spans="1:62" hidden="1" x14ac:dyDescent="0.2">
      <c r="A130" s="17">
        <v>178</v>
      </c>
      <c r="B130" s="17">
        <v>178</v>
      </c>
      <c r="C130" s="17" t="s">
        <v>226</v>
      </c>
      <c r="D130" s="12">
        <v>178</v>
      </c>
      <c r="E130" s="14" t="s">
        <v>4</v>
      </c>
      <c r="F130" s="17" t="s">
        <v>29</v>
      </c>
      <c r="G130" s="14">
        <v>2</v>
      </c>
      <c r="H130" s="4" t="str" cm="1">
        <f t="array" ref="H130">_xlfn.XLOOKUP(C130,Sheet2!U$2:U658,Sheet2!B$2:B658)</f>
        <v>WI</v>
      </c>
      <c r="I130" s="17" t="s">
        <v>547</v>
      </c>
      <c r="J130" s="17" t="str" cm="1">
        <f t="array" ref="J130">_xlfn.XLOOKUP(C130,AST!Y$2:Y427,AST!S$2:S427)</f>
        <v xml:space="preserve"> &lt;=32.0000</v>
      </c>
      <c r="K130" s="17" t="str" cm="1">
        <f t="array" ref="K130">_xlfn.XLOOKUP(C130,AST!Y$2:Y427,AST!T$2:T427)</f>
        <v xml:space="preserve"> &lt;=1.0000</v>
      </c>
      <c r="L130" s="17" t="str" cm="1">
        <f t="array" ref="L130">_xlfn.XLOOKUP(C130,AST!Y$2:Y427,AST!P$2:P427)</f>
        <v xml:space="preserve"> &lt;=0.1200</v>
      </c>
      <c r="M130" s="17" t="str" cm="1">
        <f t="array" ref="M130">_xlfn.XLOOKUP(C130,AST!Y$2:Y427,AST!K$2:K427)</f>
        <v>&lt;=0.1200</v>
      </c>
      <c r="N130" s="17" cm="1">
        <f t="array" ref="N130">_xlfn.XLOOKUP(C130,AST!Y$2:Y427,AST!L$2:L427)</f>
        <v>2</v>
      </c>
      <c r="O130" s="17" t="str" cm="1">
        <f t="array" ref="O130">_xlfn.XLOOKUP(C130,AST!Y$2:Y427,AST!M$2:M427)</f>
        <v xml:space="preserve"> &lt;=2.0000</v>
      </c>
      <c r="P130" s="17" t="str" cm="1">
        <f t="array" ref="P130">_xlfn.XLOOKUP(C130,AST!Y$2:Y427,AST!N$2:N427)</f>
        <v>&lt;=0.2500</v>
      </c>
      <c r="Q130" s="17" t="str" cm="1">
        <f t="array" ref="Q130">_xlfn.XLOOKUP(C130,AST!Y$2:Y427,AST!O$2:O427)</f>
        <v>&lt;=2.0000</v>
      </c>
      <c r="R130" s="17" t="str" cm="1">
        <f t="array" ref="R130">_xlfn.XLOOKUP(C130,AST!Y$2:Y427,AST!Q$2:Q427)</f>
        <v>&lt;=1.0000</v>
      </c>
      <c r="S130" s="17" t="str" cm="1">
        <f t="array" ref="S130">_xlfn.XLOOKUP(C130,AST!Y$2:Y427,AST!R$2:R427)</f>
        <v>&lt;=0.5000</v>
      </c>
      <c r="T130" s="17" t="s">
        <v>29</v>
      </c>
      <c r="U130" s="17">
        <v>1</v>
      </c>
      <c r="V130" s="17">
        <v>0</v>
      </c>
      <c r="W130" s="17">
        <v>0</v>
      </c>
      <c r="X130" s="17">
        <v>0</v>
      </c>
      <c r="Y130" s="17">
        <v>0</v>
      </c>
      <c r="Z130" s="17">
        <v>0</v>
      </c>
      <c r="AA130" s="17">
        <v>0</v>
      </c>
      <c r="AB130" s="17">
        <v>0</v>
      </c>
      <c r="AC130" s="17">
        <v>0</v>
      </c>
      <c r="AD130" s="17">
        <v>0</v>
      </c>
      <c r="AE130" s="17">
        <v>0</v>
      </c>
      <c r="AF130" s="17">
        <v>1</v>
      </c>
      <c r="AG130" s="17">
        <v>1</v>
      </c>
      <c r="AH130" s="17">
        <v>0</v>
      </c>
      <c r="AI130" s="17">
        <v>0</v>
      </c>
      <c r="AJ130" s="17">
        <v>0</v>
      </c>
      <c r="AK130" s="17">
        <v>0</v>
      </c>
      <c r="AL130" s="17">
        <v>0</v>
      </c>
      <c r="AM130" s="17">
        <v>0</v>
      </c>
      <c r="AN130" s="17">
        <v>0</v>
      </c>
      <c r="AO130" s="17">
        <v>0</v>
      </c>
      <c r="AP130" s="17">
        <v>1</v>
      </c>
      <c r="AQ130" s="17">
        <v>1</v>
      </c>
      <c r="AR130" s="17">
        <v>0</v>
      </c>
      <c r="AS130" s="17">
        <v>1</v>
      </c>
      <c r="AT130" s="17">
        <v>0</v>
      </c>
      <c r="AU130" s="17">
        <v>0</v>
      </c>
      <c r="AV130" s="17">
        <v>0</v>
      </c>
      <c r="AW130" s="17">
        <v>0</v>
      </c>
      <c r="AX130" s="17">
        <v>0</v>
      </c>
      <c r="AY130" s="17">
        <v>0</v>
      </c>
      <c r="AZ130" s="17">
        <v>0</v>
      </c>
      <c r="BA130" s="17">
        <v>0</v>
      </c>
      <c r="BB130" s="17">
        <v>0</v>
      </c>
      <c r="BC130" s="17">
        <v>0</v>
      </c>
      <c r="BD130" s="17">
        <v>0</v>
      </c>
      <c r="BE130" s="17">
        <v>0</v>
      </c>
      <c r="BF130" s="17">
        <v>0</v>
      </c>
      <c r="BG130" s="17">
        <v>0</v>
      </c>
      <c r="BH130" s="17">
        <v>0</v>
      </c>
      <c r="BI130" s="17">
        <v>0</v>
      </c>
      <c r="BJ130" s="17">
        <v>0</v>
      </c>
    </row>
    <row r="131" spans="1:62" hidden="1" x14ac:dyDescent="0.2">
      <c r="A131" s="17">
        <v>179</v>
      </c>
      <c r="B131" s="17">
        <v>179</v>
      </c>
      <c r="C131" s="17" t="s">
        <v>227</v>
      </c>
      <c r="D131" s="10">
        <v>179</v>
      </c>
      <c r="E131" s="4" t="s">
        <v>4</v>
      </c>
      <c r="F131" s="17" t="s">
        <v>38</v>
      </c>
      <c r="G131" s="4">
        <v>1</v>
      </c>
      <c r="H131" s="4" t="str" cm="1">
        <f t="array" ref="H131">_xlfn.XLOOKUP(C131,Sheet2!U$2:U659,Sheet2!B$2:B659)</f>
        <v>WI</v>
      </c>
      <c r="I131" s="17" t="s">
        <v>547</v>
      </c>
      <c r="J131" s="17" t="str" cm="1">
        <f t="array" ref="J131">_xlfn.XLOOKUP(C131,AST!Y$2:Y428,AST!S$2:S428)</f>
        <v xml:space="preserve"> &lt;=32.0000</v>
      </c>
      <c r="K131" s="17" t="str" cm="1">
        <f t="array" ref="K131">_xlfn.XLOOKUP(C131,AST!Y$2:Y428,AST!T$2:T428)</f>
        <v>&gt;8.0000</v>
      </c>
      <c r="L131" s="17" t="str" cm="1">
        <f t="array" ref="L131">_xlfn.XLOOKUP(C131,AST!Y$2:Y428,AST!P$2:P428)</f>
        <v xml:space="preserve"> &lt;=0.1200</v>
      </c>
      <c r="M131" s="17" t="str" cm="1">
        <f t="array" ref="M131">_xlfn.XLOOKUP(C131,AST!Y$2:Y428,AST!K$2:K428)</f>
        <v>&lt;=0.1200</v>
      </c>
      <c r="N131" s="17" t="str" cm="1">
        <f t="array" ref="N131">_xlfn.XLOOKUP(C131,AST!Y$2:Y428,AST!L$2:L428)</f>
        <v>&lt;=0.5000</v>
      </c>
      <c r="O131" s="17" t="str" cm="1">
        <f t="array" ref="O131">_xlfn.XLOOKUP(C131,AST!Y$2:Y428,AST!M$2:M428)</f>
        <v xml:space="preserve"> &lt;=2.0000</v>
      </c>
      <c r="P131" s="17" cm="1">
        <f t="array" ref="P131">_xlfn.XLOOKUP(C131,AST!Y$2:Y428,AST!N$2:N428)</f>
        <v>1</v>
      </c>
      <c r="Q131" s="17" t="str" cm="1">
        <f t="array" ref="Q131">_xlfn.XLOOKUP(C131,AST!Y$2:Y428,AST!O$2:O428)</f>
        <v>&lt;=2.0000</v>
      </c>
      <c r="R131" s="17" t="str" cm="1">
        <f t="array" ref="R131">_xlfn.XLOOKUP(C131,AST!Y$2:Y428,AST!Q$2:Q428)</f>
        <v>&lt;=1.0000</v>
      </c>
      <c r="S131" s="17" t="str" cm="1">
        <f t="array" ref="S131">_xlfn.XLOOKUP(C131,AST!Y$2:Y428,AST!R$2:R428)</f>
        <v>&lt;=0.5000</v>
      </c>
      <c r="T131" s="17" t="s">
        <v>38</v>
      </c>
      <c r="U131" s="17">
        <v>1</v>
      </c>
      <c r="V131" s="17">
        <v>0</v>
      </c>
      <c r="W131" s="17">
        <v>0</v>
      </c>
      <c r="X131" s="17">
        <v>0</v>
      </c>
      <c r="Y131" s="17">
        <v>0</v>
      </c>
      <c r="Z131" s="17">
        <v>0</v>
      </c>
      <c r="AA131" s="17">
        <v>0</v>
      </c>
      <c r="AB131" s="17">
        <v>0</v>
      </c>
      <c r="AC131" s="17">
        <v>0</v>
      </c>
      <c r="AD131" s="17">
        <v>0</v>
      </c>
      <c r="AE131" s="17">
        <v>0</v>
      </c>
      <c r="AF131" s="17">
        <v>1</v>
      </c>
      <c r="AG131" s="17">
        <v>1</v>
      </c>
      <c r="AH131" s="17">
        <v>0</v>
      </c>
      <c r="AI131" s="17">
        <v>0</v>
      </c>
      <c r="AJ131" s="17">
        <v>0</v>
      </c>
      <c r="AK131" s="17">
        <v>0</v>
      </c>
      <c r="AL131" s="17">
        <v>1</v>
      </c>
      <c r="AM131" s="17">
        <v>0</v>
      </c>
      <c r="AN131" s="17">
        <v>0</v>
      </c>
      <c r="AO131" s="17">
        <v>0</v>
      </c>
      <c r="AP131" s="17">
        <v>0</v>
      </c>
      <c r="AQ131" s="17">
        <v>0</v>
      </c>
      <c r="AR131" s="17">
        <v>0</v>
      </c>
      <c r="AS131" s="17">
        <v>1</v>
      </c>
      <c r="AT131" s="17">
        <v>0</v>
      </c>
      <c r="AU131" s="17">
        <v>0</v>
      </c>
      <c r="AV131" s="17">
        <v>0</v>
      </c>
      <c r="AW131" s="17">
        <v>0</v>
      </c>
      <c r="AX131" s="17">
        <v>0</v>
      </c>
      <c r="AY131" s="17">
        <v>0</v>
      </c>
      <c r="AZ131" s="17">
        <v>0</v>
      </c>
      <c r="BA131" s="17">
        <v>0</v>
      </c>
      <c r="BB131" s="17">
        <v>0</v>
      </c>
      <c r="BC131" s="17">
        <v>1</v>
      </c>
      <c r="BD131" s="17">
        <v>0</v>
      </c>
      <c r="BE131" s="17">
        <v>0</v>
      </c>
      <c r="BF131" s="17">
        <v>0</v>
      </c>
      <c r="BG131" s="17">
        <v>0</v>
      </c>
      <c r="BH131" s="17">
        <v>0</v>
      </c>
      <c r="BI131" s="17">
        <v>0</v>
      </c>
      <c r="BJ131" s="17">
        <v>0</v>
      </c>
    </row>
    <row r="132" spans="1:62" hidden="1" x14ac:dyDescent="0.2">
      <c r="A132" s="17">
        <v>180</v>
      </c>
      <c r="B132" s="17">
        <v>180</v>
      </c>
      <c r="C132" s="17" t="s">
        <v>228</v>
      </c>
      <c r="D132" s="10">
        <v>180</v>
      </c>
      <c r="E132" s="4" t="s">
        <v>4</v>
      </c>
      <c r="F132" s="17" t="s">
        <v>37</v>
      </c>
      <c r="G132" s="4">
        <v>1</v>
      </c>
      <c r="H132" s="4" t="str" cm="1">
        <f t="array" ref="H132">_xlfn.XLOOKUP(C132,Sheet2!U$2:U660,Sheet2!B$2:B660)</f>
        <v>WI</v>
      </c>
      <c r="I132" s="17" t="s">
        <v>547</v>
      </c>
      <c r="J132" s="17" t="str" cm="1">
        <f t="array" ref="J132">_xlfn.XLOOKUP(C132,AST!Y$2:Y429,AST!S$2:S429)</f>
        <v>&gt;256.0000</v>
      </c>
      <c r="K132" s="17" t="str" cm="1">
        <f t="array" ref="K132">_xlfn.XLOOKUP(C132,AST!Y$2:Y429,AST!T$2:T429)</f>
        <v>&gt;8.0000</v>
      </c>
      <c r="L132" s="17" t="str" cm="1">
        <f t="array" ref="L132">_xlfn.XLOOKUP(C132,AST!Y$2:Y429,AST!P$2:P429)</f>
        <v xml:space="preserve"> &lt;=0.1200</v>
      </c>
      <c r="M132" s="17" t="str" cm="1">
        <f t="array" ref="M132">_xlfn.XLOOKUP(C132,AST!Y$2:Y429,AST!K$2:K429)</f>
        <v>&lt;=0.1200</v>
      </c>
      <c r="N132" s="17" cm="1">
        <f t="array" ref="N132">_xlfn.XLOOKUP(C132,AST!Y$2:Y429,AST!L$2:L429)</f>
        <v>1</v>
      </c>
      <c r="O132" s="17" t="str" cm="1">
        <f t="array" ref="O132">_xlfn.XLOOKUP(C132,AST!Y$2:Y429,AST!M$2:M429)</f>
        <v xml:space="preserve"> &lt;=2.0000</v>
      </c>
      <c r="P132" s="17" t="str" cm="1">
        <f t="array" ref="P132">_xlfn.XLOOKUP(C132,AST!Y$2:Y429,AST!N$2:N429)</f>
        <v>&lt;=0.2500</v>
      </c>
      <c r="Q132" s="17" t="str" cm="1">
        <f t="array" ref="Q132">_xlfn.XLOOKUP(C132,AST!Y$2:Y429,AST!O$2:O429)</f>
        <v>&lt;=2.0000</v>
      </c>
      <c r="R132" s="17" t="str" cm="1">
        <f t="array" ref="R132">_xlfn.XLOOKUP(C132,AST!Y$2:Y429,AST!Q$2:Q429)</f>
        <v>&lt;=1.0000</v>
      </c>
      <c r="S132" s="17" t="str" cm="1">
        <f t="array" ref="S132">_xlfn.XLOOKUP(C132,AST!Y$2:Y429,AST!R$2:R429)</f>
        <v>&lt;=0.5000</v>
      </c>
      <c r="T132" s="17" t="s">
        <v>37</v>
      </c>
      <c r="U132" s="17">
        <v>1</v>
      </c>
      <c r="V132" s="17">
        <v>0</v>
      </c>
      <c r="W132" s="17">
        <v>0</v>
      </c>
      <c r="X132" s="17">
        <v>0</v>
      </c>
      <c r="Y132" s="17">
        <v>0</v>
      </c>
      <c r="Z132" s="17">
        <v>0</v>
      </c>
      <c r="AA132" s="17">
        <v>0</v>
      </c>
      <c r="AB132" s="17">
        <v>0</v>
      </c>
      <c r="AC132" s="17">
        <v>0</v>
      </c>
      <c r="AD132" s="17">
        <v>0</v>
      </c>
      <c r="AE132" s="17">
        <v>0</v>
      </c>
      <c r="AF132" s="17">
        <v>1</v>
      </c>
      <c r="AG132" s="17">
        <v>0</v>
      </c>
      <c r="AH132" s="17">
        <v>0</v>
      </c>
      <c r="AI132" s="17">
        <v>0</v>
      </c>
      <c r="AJ132" s="17">
        <v>0</v>
      </c>
      <c r="AK132" s="17">
        <v>0</v>
      </c>
      <c r="AL132" s="17">
        <v>0</v>
      </c>
      <c r="AM132" s="17">
        <v>0</v>
      </c>
      <c r="AN132" s="17">
        <v>0</v>
      </c>
      <c r="AO132" s="17">
        <v>0</v>
      </c>
      <c r="AP132" s="17">
        <v>0</v>
      </c>
      <c r="AQ132" s="17">
        <v>0</v>
      </c>
      <c r="AR132" s="17">
        <v>0</v>
      </c>
      <c r="AS132" s="17">
        <v>1</v>
      </c>
      <c r="AT132" s="17">
        <v>0</v>
      </c>
      <c r="AU132" s="17">
        <v>0</v>
      </c>
      <c r="AV132" s="17">
        <v>0</v>
      </c>
      <c r="AW132" s="17">
        <v>0</v>
      </c>
      <c r="AX132" s="17">
        <v>0</v>
      </c>
      <c r="AY132" s="17">
        <v>0</v>
      </c>
      <c r="AZ132" s="17">
        <v>0</v>
      </c>
      <c r="BA132" s="17">
        <v>0</v>
      </c>
      <c r="BB132" s="17">
        <v>0</v>
      </c>
      <c r="BC132" s="17">
        <v>0</v>
      </c>
      <c r="BD132" s="17">
        <v>1</v>
      </c>
      <c r="BE132" s="17">
        <v>0</v>
      </c>
      <c r="BF132" s="17">
        <v>0</v>
      </c>
      <c r="BG132" s="17">
        <v>0</v>
      </c>
      <c r="BH132" s="17">
        <v>0</v>
      </c>
      <c r="BI132" s="17">
        <v>0</v>
      </c>
      <c r="BJ132" s="17">
        <v>0</v>
      </c>
    </row>
    <row r="133" spans="1:62" hidden="1" x14ac:dyDescent="0.2">
      <c r="A133" s="17">
        <v>181</v>
      </c>
      <c r="B133" s="17">
        <v>181</v>
      </c>
      <c r="C133" s="17" t="s">
        <v>229</v>
      </c>
      <c r="D133" s="10">
        <v>181</v>
      </c>
      <c r="E133" s="4" t="s">
        <v>3</v>
      </c>
      <c r="F133" s="17" t="s">
        <v>38</v>
      </c>
      <c r="G133" s="4">
        <v>2</v>
      </c>
      <c r="H133" s="4" t="str" cm="1">
        <f t="array" ref="H133">_xlfn.XLOOKUP(C133,Sheet2!U$2:U661,Sheet2!B$2:B661)</f>
        <v>WI</v>
      </c>
      <c r="I133" s="17" t="s">
        <v>547</v>
      </c>
      <c r="J133" s="17" cm="1">
        <f t="array" ref="J133">_xlfn.XLOOKUP(C133,AST!Y$2:Y430,AST!S$2:S430)</f>
        <v>128</v>
      </c>
      <c r="K133" s="17" t="str" cm="1">
        <f t="array" ref="K133">_xlfn.XLOOKUP(C133,AST!Y$2:Y430,AST!T$2:T430)</f>
        <v>&gt;8.0000</v>
      </c>
      <c r="L133" s="17" cm="1">
        <f t="array" ref="L133">_xlfn.XLOOKUP(C133,AST!Y$2:Y430,AST!P$2:P430)</f>
        <v>8</v>
      </c>
      <c r="M133" s="17" cm="1">
        <f t="array" ref="M133">_xlfn.XLOOKUP(C133,AST!Y$2:Y430,AST!K$2:K430)</f>
        <v>2</v>
      </c>
      <c r="N133" s="17" t="str" cm="1">
        <f t="array" ref="N133">_xlfn.XLOOKUP(C133,AST!Y$2:Y430,AST!L$2:L430)</f>
        <v>&lt;=0.5000</v>
      </c>
      <c r="O133" s="17" t="str" cm="1">
        <f t="array" ref="O133">_xlfn.XLOOKUP(C133,AST!Y$2:Y430,AST!M$2:M430)</f>
        <v xml:space="preserve"> &lt;=2.0000</v>
      </c>
      <c r="P133" s="17" cm="1">
        <f t="array" ref="P133">_xlfn.XLOOKUP(C133,AST!Y$2:Y430,AST!N$2:N430)</f>
        <v>0.5</v>
      </c>
      <c r="Q133" s="17" t="str" cm="1">
        <f t="array" ref="Q133">_xlfn.XLOOKUP(C133,AST!Y$2:Y430,AST!O$2:O430)</f>
        <v>&lt;=2.0000</v>
      </c>
      <c r="R133" s="17" t="str" cm="1">
        <f t="array" ref="R133">_xlfn.XLOOKUP(C133,AST!Y$2:Y430,AST!Q$2:Q430)</f>
        <v>&lt;=1.0000</v>
      </c>
      <c r="S133" s="17" t="str" cm="1">
        <f t="array" ref="S133">_xlfn.XLOOKUP(C133,AST!Y$2:Y430,AST!R$2:R430)</f>
        <v>&lt;=0.5000</v>
      </c>
      <c r="T133" s="17" t="s">
        <v>38</v>
      </c>
      <c r="U133" s="17">
        <v>1</v>
      </c>
      <c r="V133" s="17">
        <v>0</v>
      </c>
      <c r="W133" s="17">
        <v>0</v>
      </c>
      <c r="X133" s="17">
        <v>0</v>
      </c>
      <c r="Y133" s="17">
        <v>0</v>
      </c>
      <c r="Z133" s="17">
        <v>0</v>
      </c>
      <c r="AA133" s="68">
        <v>0</v>
      </c>
      <c r="AB133" s="68">
        <v>0</v>
      </c>
      <c r="AC133" s="17">
        <v>0</v>
      </c>
      <c r="AD133" s="17">
        <v>1</v>
      </c>
      <c r="AE133" s="17">
        <v>0</v>
      </c>
      <c r="AF133" s="17">
        <v>1</v>
      </c>
      <c r="AG133" s="17">
        <v>1</v>
      </c>
      <c r="AH133" s="17">
        <v>0</v>
      </c>
      <c r="AI133" s="17">
        <v>0</v>
      </c>
      <c r="AJ133" s="17">
        <v>0</v>
      </c>
      <c r="AK133" s="17">
        <v>0</v>
      </c>
      <c r="AL133" s="17">
        <v>1</v>
      </c>
      <c r="AM133" s="17">
        <v>0</v>
      </c>
      <c r="AN133" s="17">
        <v>0</v>
      </c>
      <c r="AO133" s="17">
        <v>0</v>
      </c>
      <c r="AP133" s="17">
        <v>0</v>
      </c>
      <c r="AQ133" s="17">
        <v>0</v>
      </c>
      <c r="AR133" s="17">
        <v>0</v>
      </c>
      <c r="AS133" s="17">
        <v>1</v>
      </c>
      <c r="AT133" s="17">
        <v>0</v>
      </c>
      <c r="AU133" s="17">
        <v>0</v>
      </c>
      <c r="AV133" s="17">
        <v>0</v>
      </c>
      <c r="AW133" s="17">
        <v>0</v>
      </c>
      <c r="AX133" s="68">
        <v>0</v>
      </c>
      <c r="AY133" s="17">
        <v>0</v>
      </c>
      <c r="AZ133" s="17">
        <v>0</v>
      </c>
      <c r="BA133" s="17">
        <v>0</v>
      </c>
      <c r="BB133" s="17">
        <v>0</v>
      </c>
      <c r="BC133" s="17">
        <v>0</v>
      </c>
      <c r="BD133" s="17">
        <v>0</v>
      </c>
      <c r="BE133" s="17">
        <v>0</v>
      </c>
      <c r="BF133" s="17">
        <v>0</v>
      </c>
      <c r="BG133" s="17">
        <v>0</v>
      </c>
      <c r="BH133" s="17">
        <v>0</v>
      </c>
      <c r="BI133" s="17">
        <v>0</v>
      </c>
      <c r="BJ133" s="17">
        <v>0</v>
      </c>
    </row>
    <row r="134" spans="1:62" x14ac:dyDescent="0.2">
      <c r="A134" s="17">
        <v>182</v>
      </c>
      <c r="B134" s="17">
        <v>182</v>
      </c>
      <c r="C134" s="17" t="s">
        <v>230</v>
      </c>
      <c r="D134" s="10">
        <v>182</v>
      </c>
      <c r="E134" s="4" t="s">
        <v>4</v>
      </c>
      <c r="F134" s="17" t="s">
        <v>39</v>
      </c>
      <c r="G134" s="4">
        <v>3</v>
      </c>
      <c r="H134" s="4" t="str" cm="1">
        <f t="array" ref="H134">_xlfn.XLOOKUP(C134,Sheet2!U$2:U662,Sheet2!B$2:B662)</f>
        <v>WI</v>
      </c>
      <c r="I134" s="17" t="s">
        <v>547</v>
      </c>
      <c r="J134" s="17" t="str" cm="1">
        <f t="array" ref="J134">_xlfn.XLOOKUP(C134,AST!Y$2:Y431,AST!S$2:S431)</f>
        <v xml:space="preserve"> &lt;=32.0000</v>
      </c>
      <c r="K134" s="17" t="str" cm="1">
        <f t="array" ref="K134">_xlfn.XLOOKUP(C134,AST!Y$2:Y431,AST!T$2:T431)</f>
        <v xml:space="preserve"> &lt;=1.0000</v>
      </c>
      <c r="L134" s="17" t="str" cm="1">
        <f t="array" ref="L134">_xlfn.XLOOKUP(C134,AST!Y$2:Y431,AST!P$2:P431)</f>
        <v xml:space="preserve"> &lt;=0.1200</v>
      </c>
      <c r="M134" s="17" t="str" cm="1">
        <f t="array" ref="M134">_xlfn.XLOOKUP(C134,AST!Y$2:Y431,AST!K$2:K431)</f>
        <v>&lt;=0.1200</v>
      </c>
      <c r="N134" s="17" t="str" cm="1">
        <f t="array" ref="N134">_xlfn.XLOOKUP(C134,AST!Y$2:Y431,AST!L$2:L431)</f>
        <v>&lt;=0.5000</v>
      </c>
      <c r="O134" s="17" t="str" cm="1">
        <f t="array" ref="O134">_xlfn.XLOOKUP(C134,AST!Y$2:Y431,AST!M$2:M431)</f>
        <v xml:space="preserve"> &lt;=2.0000</v>
      </c>
      <c r="P134" s="17" t="str" cm="1">
        <f t="array" ref="P134">_xlfn.XLOOKUP(C134,AST!Y$2:Y431,AST!N$2:N431)</f>
        <v>&lt;=0.2500</v>
      </c>
      <c r="Q134" s="17" t="str" cm="1">
        <f t="array" ref="Q134">_xlfn.XLOOKUP(C134,AST!Y$2:Y431,AST!O$2:O431)</f>
        <v>&lt;=2.0000</v>
      </c>
      <c r="R134" s="17" t="str" cm="1">
        <f t="array" ref="R134">_xlfn.XLOOKUP(C134,AST!Y$2:Y431,AST!Q$2:Q431)</f>
        <v>&lt;=1.0000</v>
      </c>
      <c r="S134" s="17" t="str" cm="1">
        <f t="array" ref="S134">_xlfn.XLOOKUP(C134,AST!Y$2:Y431,AST!R$2:R431)</f>
        <v>&lt;=0.5000</v>
      </c>
      <c r="T134" s="17" t="s">
        <v>39</v>
      </c>
      <c r="U134" s="17">
        <v>1</v>
      </c>
      <c r="V134" s="17">
        <v>0</v>
      </c>
      <c r="W134" s="17">
        <v>0</v>
      </c>
      <c r="X134" s="17">
        <v>0</v>
      </c>
      <c r="Y134" s="17">
        <v>0</v>
      </c>
      <c r="Z134" s="17">
        <v>0</v>
      </c>
      <c r="AA134" s="17">
        <v>0</v>
      </c>
      <c r="AB134" s="17">
        <v>0</v>
      </c>
      <c r="AC134" s="17">
        <v>0</v>
      </c>
      <c r="AD134" s="17">
        <v>0</v>
      </c>
      <c r="AE134" s="17">
        <v>0</v>
      </c>
      <c r="AF134" s="17">
        <v>1</v>
      </c>
      <c r="AG134" s="17">
        <v>1</v>
      </c>
      <c r="AH134" s="17">
        <v>0</v>
      </c>
      <c r="AI134" s="17">
        <v>0</v>
      </c>
      <c r="AJ134" s="17">
        <v>0</v>
      </c>
      <c r="AK134" s="17">
        <v>0</v>
      </c>
      <c r="AL134" s="17">
        <v>1</v>
      </c>
      <c r="AM134" s="17">
        <v>0</v>
      </c>
      <c r="AN134" s="17">
        <v>0</v>
      </c>
      <c r="AO134" s="17">
        <v>0</v>
      </c>
      <c r="AP134" s="17">
        <v>0</v>
      </c>
      <c r="AQ134" s="17">
        <v>0</v>
      </c>
      <c r="AR134" s="17">
        <v>0</v>
      </c>
      <c r="AS134" s="17">
        <v>1</v>
      </c>
      <c r="AT134" s="17">
        <v>0</v>
      </c>
      <c r="AU134" s="17">
        <v>0</v>
      </c>
      <c r="AV134" s="17">
        <v>0</v>
      </c>
      <c r="AW134" s="17">
        <v>0</v>
      </c>
      <c r="AX134" s="17">
        <v>0</v>
      </c>
      <c r="AY134" s="17">
        <v>0</v>
      </c>
      <c r="AZ134" s="17">
        <v>0</v>
      </c>
      <c r="BA134" s="17">
        <v>0</v>
      </c>
      <c r="BB134" s="17">
        <v>0</v>
      </c>
      <c r="BC134" s="17">
        <v>0</v>
      </c>
      <c r="BD134" s="17">
        <v>0</v>
      </c>
      <c r="BE134" s="17">
        <v>0</v>
      </c>
      <c r="BF134" s="17">
        <v>0</v>
      </c>
      <c r="BG134" s="17">
        <v>0</v>
      </c>
      <c r="BH134" s="17">
        <v>0</v>
      </c>
      <c r="BI134" s="17">
        <v>0</v>
      </c>
      <c r="BJ134" s="17">
        <v>0</v>
      </c>
    </row>
    <row r="135" spans="1:62" hidden="1" x14ac:dyDescent="0.2">
      <c r="A135" s="17">
        <v>183</v>
      </c>
      <c r="B135" s="17">
        <v>183</v>
      </c>
      <c r="C135" s="17" t="s">
        <v>231</v>
      </c>
      <c r="D135" s="10">
        <v>183</v>
      </c>
      <c r="E135" s="4" t="s">
        <v>4</v>
      </c>
      <c r="F135" s="17" t="s">
        <v>38</v>
      </c>
      <c r="G135" s="4">
        <v>3</v>
      </c>
      <c r="H135" s="4" t="str" cm="1">
        <f t="array" ref="H135">_xlfn.XLOOKUP(C135,Sheet2!U$2:U663,Sheet2!B$2:B663)</f>
        <v>WI</v>
      </c>
      <c r="I135" s="17" t="s">
        <v>547</v>
      </c>
      <c r="J135" s="17" cm="1">
        <f t="array" ref="J135">_xlfn.XLOOKUP(C135,AST!Y$2:Y432,AST!S$2:S432)</f>
        <v>256</v>
      </c>
      <c r="K135" s="17" t="str" cm="1">
        <f t="array" ref="K135">_xlfn.XLOOKUP(C135,AST!Y$2:Y432,AST!T$2:T432)</f>
        <v xml:space="preserve"> &lt;=1.0000</v>
      </c>
      <c r="L135" s="17" t="str" cm="1">
        <f t="array" ref="L135">_xlfn.XLOOKUP(C135,AST!Y$2:Y432,AST!P$2:P432)</f>
        <v xml:space="preserve"> &lt;=0.1200</v>
      </c>
      <c r="M135" s="17" t="str" cm="1">
        <f t="array" ref="M135">_xlfn.XLOOKUP(C135,AST!Y$2:Y432,AST!K$2:K432)</f>
        <v>&lt;=0.1200</v>
      </c>
      <c r="N135" s="17" t="str" cm="1">
        <f t="array" ref="N135">_xlfn.XLOOKUP(C135,AST!Y$2:Y432,AST!L$2:L432)</f>
        <v>&lt;=0.5000</v>
      </c>
      <c r="O135" s="17" t="str" cm="1">
        <f t="array" ref="O135">_xlfn.XLOOKUP(C135,AST!Y$2:Y432,AST!M$2:M432)</f>
        <v xml:space="preserve"> &lt;=2.0000</v>
      </c>
      <c r="P135" s="17" t="str" cm="1">
        <f t="array" ref="P135">_xlfn.XLOOKUP(C135,AST!Y$2:Y432,AST!N$2:N432)</f>
        <v>&lt;=0.2500</v>
      </c>
      <c r="Q135" s="17" t="str" cm="1">
        <f t="array" ref="Q135">_xlfn.XLOOKUP(C135,AST!Y$2:Y432,AST!O$2:O432)</f>
        <v>&lt;=2.0000</v>
      </c>
      <c r="R135" s="17" t="str" cm="1">
        <f t="array" ref="R135">_xlfn.XLOOKUP(C135,AST!Y$2:Y432,AST!Q$2:Q432)</f>
        <v>&lt;=1.0000</v>
      </c>
      <c r="S135" s="17" t="str" cm="1">
        <f t="array" ref="S135">_xlfn.XLOOKUP(C135,AST!Y$2:Y432,AST!R$2:R432)</f>
        <v>&lt;=0.5000</v>
      </c>
      <c r="T135" s="17" t="s">
        <v>38</v>
      </c>
      <c r="U135" s="17">
        <v>1</v>
      </c>
      <c r="V135" s="17">
        <v>0</v>
      </c>
      <c r="W135" s="17">
        <v>0</v>
      </c>
      <c r="X135" s="17">
        <v>0</v>
      </c>
      <c r="Y135" s="17">
        <v>0</v>
      </c>
      <c r="Z135" s="17">
        <v>0</v>
      </c>
      <c r="AA135" s="17">
        <v>0</v>
      </c>
      <c r="AB135" s="17">
        <v>0</v>
      </c>
      <c r="AC135" s="17">
        <v>0</v>
      </c>
      <c r="AD135" s="17">
        <v>0</v>
      </c>
      <c r="AE135" s="17">
        <v>0</v>
      </c>
      <c r="AF135" s="17">
        <v>1</v>
      </c>
      <c r="AG135" s="17">
        <v>1</v>
      </c>
      <c r="AH135" s="17">
        <v>0</v>
      </c>
      <c r="AI135" s="17">
        <v>0</v>
      </c>
      <c r="AJ135" s="17">
        <v>0</v>
      </c>
      <c r="AK135" s="17">
        <v>0</v>
      </c>
      <c r="AL135" s="17">
        <v>1</v>
      </c>
      <c r="AM135" s="17">
        <v>0</v>
      </c>
      <c r="AN135" s="17">
        <v>0</v>
      </c>
      <c r="AO135" s="17">
        <v>0</v>
      </c>
      <c r="AP135" s="17">
        <v>0</v>
      </c>
      <c r="AQ135" s="17">
        <v>0</v>
      </c>
      <c r="AR135" s="17">
        <v>0</v>
      </c>
      <c r="AS135" s="17">
        <v>1</v>
      </c>
      <c r="AT135" s="17">
        <v>0</v>
      </c>
      <c r="AU135" s="17">
        <v>0</v>
      </c>
      <c r="AV135" s="17">
        <v>0</v>
      </c>
      <c r="AW135" s="17">
        <v>0</v>
      </c>
      <c r="AX135" s="17">
        <v>0</v>
      </c>
      <c r="AY135" s="17">
        <v>0</v>
      </c>
      <c r="AZ135" s="17">
        <v>0</v>
      </c>
      <c r="BA135" s="17">
        <v>0</v>
      </c>
      <c r="BB135" s="17">
        <v>0</v>
      </c>
      <c r="BC135" s="17">
        <v>0</v>
      </c>
      <c r="BD135" s="17">
        <v>0</v>
      </c>
      <c r="BE135" s="17">
        <v>0</v>
      </c>
      <c r="BF135" s="17">
        <v>0</v>
      </c>
      <c r="BG135" s="17">
        <v>0</v>
      </c>
      <c r="BH135" s="17">
        <v>0</v>
      </c>
      <c r="BI135" s="17">
        <v>0</v>
      </c>
      <c r="BJ135" s="17">
        <v>0</v>
      </c>
    </row>
    <row r="136" spans="1:62" hidden="1" x14ac:dyDescent="0.2">
      <c r="A136" s="17">
        <v>185</v>
      </c>
      <c r="B136" s="17">
        <v>185</v>
      </c>
      <c r="C136" s="17" t="s">
        <v>232</v>
      </c>
      <c r="D136" s="10">
        <v>185</v>
      </c>
      <c r="E136" s="4" t="s">
        <v>3</v>
      </c>
      <c r="F136" s="17" t="s">
        <v>38</v>
      </c>
      <c r="G136" s="4">
        <v>2</v>
      </c>
      <c r="H136" s="4" t="s">
        <v>588</v>
      </c>
      <c r="I136" s="17" t="s">
        <v>547</v>
      </c>
      <c r="J136" s="17" t="str" cm="1">
        <f t="array" ref="J136">_xlfn.XLOOKUP(C136,AST!Y$2:Y433,AST!S$2:S433)</f>
        <v>&gt;256.0000</v>
      </c>
      <c r="K136" s="17" t="str" cm="1">
        <f t="array" ref="K136">_xlfn.XLOOKUP(C136,AST!Y$2:Y433,AST!T$2:T433)</f>
        <v xml:space="preserve"> &lt;=1.0000</v>
      </c>
      <c r="L136" s="17" t="str" cm="1">
        <f t="array" ref="L136">_xlfn.XLOOKUP(C136,AST!Y$2:Y433,AST!P$2:P433)</f>
        <v xml:space="preserve"> &lt;=0.1200</v>
      </c>
      <c r="M136" s="17" t="str" cm="1">
        <f t="array" ref="M136">_xlfn.XLOOKUP(C136,AST!Y$2:Y433,AST!K$2:K433)</f>
        <v>&lt;=0.1200</v>
      </c>
      <c r="N136" s="17" t="str" cm="1">
        <f t="array" ref="N136">_xlfn.XLOOKUP(C136,AST!Y$2:Y433,AST!L$2:L433)</f>
        <v>&lt;=0.5000</v>
      </c>
      <c r="O136" s="17" t="str" cm="1">
        <f t="array" ref="O136">_xlfn.XLOOKUP(C136,AST!Y$2:Y433,AST!M$2:M433)</f>
        <v xml:space="preserve"> &lt;=2.0000</v>
      </c>
      <c r="P136" s="17" t="str" cm="1">
        <f t="array" ref="P136">_xlfn.XLOOKUP(C136,AST!Y$2:Y433,AST!N$2:N433)</f>
        <v>&lt;=0.2500</v>
      </c>
      <c r="Q136" s="17" t="str" cm="1">
        <f t="array" ref="Q136">_xlfn.XLOOKUP(C136,AST!Y$2:Y433,AST!O$2:O433)</f>
        <v>&lt;=2.0000</v>
      </c>
      <c r="R136" s="17" t="str" cm="1">
        <f t="array" ref="R136">_xlfn.XLOOKUP(C136,AST!Y$2:Y433,AST!Q$2:Q433)</f>
        <v>&lt;=1.0000</v>
      </c>
      <c r="S136" s="17" t="str" cm="1">
        <f t="array" ref="S136">_xlfn.XLOOKUP(C136,AST!Y$2:Y433,AST!R$2:R433)</f>
        <v>&lt;=0.5000</v>
      </c>
      <c r="T136" s="17" t="s">
        <v>38</v>
      </c>
      <c r="U136" s="17">
        <v>1</v>
      </c>
      <c r="V136" s="17">
        <v>0</v>
      </c>
      <c r="W136" s="17">
        <v>0</v>
      </c>
      <c r="X136" s="17">
        <v>0</v>
      </c>
      <c r="Y136" s="17">
        <v>0</v>
      </c>
      <c r="Z136" s="17">
        <v>0</v>
      </c>
      <c r="AA136" s="17">
        <v>0</v>
      </c>
      <c r="AB136" s="17">
        <v>0</v>
      </c>
      <c r="AC136" s="17">
        <v>0</v>
      </c>
      <c r="AD136" s="17">
        <v>0</v>
      </c>
      <c r="AE136" s="17">
        <v>0</v>
      </c>
      <c r="AF136" s="17">
        <v>1</v>
      </c>
      <c r="AG136" s="17">
        <v>1</v>
      </c>
      <c r="AH136" s="17">
        <v>0</v>
      </c>
      <c r="AI136" s="17">
        <v>0</v>
      </c>
      <c r="AJ136" s="17">
        <v>0</v>
      </c>
      <c r="AK136" s="17">
        <v>0</v>
      </c>
      <c r="AL136" s="17">
        <v>1</v>
      </c>
      <c r="AM136" s="17">
        <v>0</v>
      </c>
      <c r="AN136" s="17">
        <v>0</v>
      </c>
      <c r="AO136" s="17">
        <v>0</v>
      </c>
      <c r="AP136" s="17">
        <v>0</v>
      </c>
      <c r="AQ136" s="17">
        <v>0</v>
      </c>
      <c r="AR136" s="17">
        <v>0</v>
      </c>
      <c r="AS136" s="17">
        <v>1</v>
      </c>
      <c r="AT136" s="17">
        <v>0</v>
      </c>
      <c r="AU136" s="17">
        <v>0</v>
      </c>
      <c r="AV136" s="17">
        <v>0</v>
      </c>
      <c r="AW136" s="17">
        <v>0</v>
      </c>
      <c r="AX136" s="17">
        <v>0</v>
      </c>
      <c r="AY136" s="17">
        <v>0</v>
      </c>
      <c r="AZ136" s="17">
        <v>0</v>
      </c>
      <c r="BA136" s="17">
        <v>0</v>
      </c>
      <c r="BB136" s="17">
        <v>0</v>
      </c>
      <c r="BC136" s="17">
        <v>0</v>
      </c>
      <c r="BD136" s="17">
        <v>0</v>
      </c>
      <c r="BE136" s="17">
        <v>0</v>
      </c>
      <c r="BF136" s="17">
        <v>0</v>
      </c>
      <c r="BG136" s="17">
        <v>0</v>
      </c>
      <c r="BH136" s="17">
        <v>0</v>
      </c>
      <c r="BI136" s="17">
        <v>0</v>
      </c>
      <c r="BJ136" s="17">
        <v>0</v>
      </c>
    </row>
    <row r="137" spans="1:62" x14ac:dyDescent="0.2">
      <c r="A137" s="17">
        <v>186</v>
      </c>
      <c r="B137" s="17">
        <v>186</v>
      </c>
      <c r="C137" s="17" t="s">
        <v>233</v>
      </c>
      <c r="D137" s="10">
        <v>186</v>
      </c>
      <c r="E137" s="4" t="s">
        <v>3</v>
      </c>
      <c r="F137" s="17" t="s">
        <v>39</v>
      </c>
      <c r="G137" s="4">
        <v>3</v>
      </c>
      <c r="H137" s="4" t="str" cm="1">
        <f t="array" ref="H137">_xlfn.XLOOKUP(C137,Sheet2!U$2:U665,Sheet2!B$2:B665)</f>
        <v>WI</v>
      </c>
      <c r="I137" s="17" t="s">
        <v>547</v>
      </c>
      <c r="J137" s="17" t="str" cm="1">
        <f t="array" ref="J137">_xlfn.XLOOKUP(C137,AST!Y$2:Y434,AST!S$2:S434)</f>
        <v xml:space="preserve"> &lt;=32.0000</v>
      </c>
      <c r="K137" s="17" t="str" cm="1">
        <f t="array" ref="K137">_xlfn.XLOOKUP(C137,AST!Y$2:Y434,AST!T$2:T434)</f>
        <v xml:space="preserve"> &lt;=1.0000</v>
      </c>
      <c r="L137" s="17" t="str" cm="1">
        <f t="array" ref="L137">_xlfn.XLOOKUP(C137,AST!Y$2:Y434,AST!P$2:P434)</f>
        <v xml:space="preserve"> &lt;=0.1200</v>
      </c>
      <c r="M137" s="17" t="str" cm="1">
        <f t="array" ref="M137">_xlfn.XLOOKUP(C137,AST!Y$2:Y434,AST!K$2:K434)</f>
        <v>&lt;=0.1200</v>
      </c>
      <c r="N137" s="17" t="str" cm="1">
        <f t="array" ref="N137">_xlfn.XLOOKUP(C137,AST!Y$2:Y434,AST!L$2:L434)</f>
        <v>&lt;=0.5000</v>
      </c>
      <c r="O137" s="17" t="str" cm="1">
        <f t="array" ref="O137">_xlfn.XLOOKUP(C137,AST!Y$2:Y434,AST!M$2:M434)</f>
        <v xml:space="preserve"> &lt;=2.0000</v>
      </c>
      <c r="P137" s="17" t="str" cm="1">
        <f t="array" ref="P137">_xlfn.XLOOKUP(C137,AST!Y$2:Y434,AST!N$2:N434)</f>
        <v>&lt;=0.2500</v>
      </c>
      <c r="Q137" s="17" t="str" cm="1">
        <f t="array" ref="Q137">_xlfn.XLOOKUP(C137,AST!Y$2:Y434,AST!O$2:O434)</f>
        <v>&lt;=2.0000</v>
      </c>
      <c r="R137" s="17" t="str" cm="1">
        <f t="array" ref="R137">_xlfn.XLOOKUP(C137,AST!Y$2:Y434,AST!Q$2:Q434)</f>
        <v>&lt;=1.0000</v>
      </c>
      <c r="S137" s="17" t="str" cm="1">
        <f t="array" ref="S137">_xlfn.XLOOKUP(C137,AST!Y$2:Y434,AST!R$2:R434)</f>
        <v>&lt;=0.5000</v>
      </c>
      <c r="T137" s="17" t="s">
        <v>39</v>
      </c>
      <c r="U137" s="17">
        <v>1</v>
      </c>
      <c r="V137" s="17">
        <v>0</v>
      </c>
      <c r="W137" s="17">
        <v>0</v>
      </c>
      <c r="X137" s="17">
        <v>0</v>
      </c>
      <c r="Y137" s="17">
        <v>0</v>
      </c>
      <c r="Z137" s="17">
        <v>0</v>
      </c>
      <c r="AA137" s="17">
        <v>0</v>
      </c>
      <c r="AB137" s="17">
        <v>0</v>
      </c>
      <c r="AC137" s="17">
        <v>0</v>
      </c>
      <c r="AD137" s="17">
        <v>0</v>
      </c>
      <c r="AE137" s="17">
        <v>0</v>
      </c>
      <c r="AF137" s="17">
        <v>1</v>
      </c>
      <c r="AG137" s="17">
        <v>1</v>
      </c>
      <c r="AH137" s="17">
        <v>0</v>
      </c>
      <c r="AI137" s="17">
        <v>0</v>
      </c>
      <c r="AJ137" s="17">
        <v>0</v>
      </c>
      <c r="AK137" s="17">
        <v>0</v>
      </c>
      <c r="AL137" s="17">
        <v>1</v>
      </c>
      <c r="AM137" s="17">
        <v>0</v>
      </c>
      <c r="AN137" s="17">
        <v>0</v>
      </c>
      <c r="AO137" s="17">
        <v>0</v>
      </c>
      <c r="AP137" s="17">
        <v>0</v>
      </c>
      <c r="AQ137" s="17">
        <v>0</v>
      </c>
      <c r="AR137" s="17">
        <v>0</v>
      </c>
      <c r="AS137" s="17">
        <v>1</v>
      </c>
      <c r="AT137" s="17">
        <v>0</v>
      </c>
      <c r="AU137" s="17">
        <v>0</v>
      </c>
      <c r="AV137" s="17">
        <v>0</v>
      </c>
      <c r="AW137" s="17">
        <v>0</v>
      </c>
      <c r="AX137" s="17">
        <v>0</v>
      </c>
      <c r="AY137" s="17">
        <v>0</v>
      </c>
      <c r="AZ137" s="17">
        <v>0</v>
      </c>
      <c r="BA137" s="17">
        <v>0</v>
      </c>
      <c r="BB137" s="17">
        <v>0</v>
      </c>
      <c r="BC137" s="17">
        <v>0</v>
      </c>
      <c r="BD137" s="17">
        <v>0</v>
      </c>
      <c r="BE137" s="17">
        <v>0</v>
      </c>
      <c r="BF137" s="17">
        <v>0</v>
      </c>
      <c r="BG137" s="17">
        <v>0</v>
      </c>
      <c r="BH137" s="17">
        <v>0</v>
      </c>
      <c r="BI137" s="17">
        <v>0</v>
      </c>
      <c r="BJ137" s="17">
        <v>0</v>
      </c>
    </row>
    <row r="138" spans="1:62" hidden="1" x14ac:dyDescent="0.2">
      <c r="A138" s="17">
        <v>187</v>
      </c>
      <c r="B138" s="17">
        <v>187</v>
      </c>
      <c r="C138" s="17" t="s">
        <v>234</v>
      </c>
      <c r="D138" s="10">
        <v>187</v>
      </c>
      <c r="E138" s="4" t="s">
        <v>4</v>
      </c>
      <c r="F138" s="17" t="str" cm="1">
        <f t="array" ref="F138">_xlfn.XLOOKUP(C138,Sheet2!U$2:U666,Sheet2!K$2:K666)</f>
        <v>Streptococcus sp.</v>
      </c>
      <c r="G138" s="4">
        <v>3</v>
      </c>
      <c r="H138" s="4" t="str" cm="1">
        <f t="array" ref="H138">_xlfn.XLOOKUP(C138,Sheet2!U$2:U666,Sheet2!B$2:B666)</f>
        <v>WI</v>
      </c>
      <c r="I138" s="17" t="s">
        <v>547</v>
      </c>
      <c r="J138" s="17" t="str" cm="1">
        <f t="array" ref="J138">_xlfn.XLOOKUP(C138,AST!Y$2:Y435,AST!S$2:S435)</f>
        <v xml:space="preserve"> &lt;=32.0000</v>
      </c>
      <c r="K138" s="17" t="str" cm="1">
        <f t="array" ref="K138">_xlfn.XLOOKUP(C138,AST!Y$2:Y435,AST!T$2:T435)</f>
        <v xml:space="preserve"> &lt;=1.0000</v>
      </c>
      <c r="L138" s="17" cm="1">
        <f t="array" ref="L138">_xlfn.XLOOKUP(C138,AST!Y$2:Y435,AST!P$2:P435)</f>
        <v>2</v>
      </c>
      <c r="M138" s="17" cm="1">
        <f t="array" ref="M138">_xlfn.XLOOKUP(C138,AST!Y$2:Y435,AST!K$2:K435)</f>
        <v>0.25</v>
      </c>
      <c r="N138" s="17" t="str" cm="1">
        <f t="array" ref="N138">_xlfn.XLOOKUP(C138,AST!Y$2:Y435,AST!L$2:L435)</f>
        <v>&lt;=0.5000</v>
      </c>
      <c r="O138" s="17" t="str" cm="1">
        <f t="array" ref="O138">_xlfn.XLOOKUP(C138,AST!Y$2:Y435,AST!M$2:M435)</f>
        <v xml:space="preserve"> &lt;=2.0000</v>
      </c>
      <c r="P138" s="17" cm="1">
        <f t="array" ref="P138">_xlfn.XLOOKUP(C138,AST!Y$2:Y435,AST!N$2:N435)</f>
        <v>0.5</v>
      </c>
      <c r="Q138" s="17" t="str" cm="1">
        <f t="array" ref="Q138">_xlfn.XLOOKUP(C138,AST!Y$2:Y435,AST!O$2:O435)</f>
        <v>&lt;=2.0000</v>
      </c>
      <c r="R138" s="17" t="str" cm="1">
        <f t="array" ref="R138">_xlfn.XLOOKUP(C138,AST!Y$2:Y435,AST!Q$2:Q435)</f>
        <v>&lt;=1.0000</v>
      </c>
      <c r="S138" s="17" t="str" cm="1">
        <f t="array" ref="S138">_xlfn.XLOOKUP(C138,AST!Y$2:Y435,AST!R$2:R435)</f>
        <v>&lt;=0.5000</v>
      </c>
      <c r="T138" s="17" t="s">
        <v>38</v>
      </c>
      <c r="U138" s="17">
        <v>1</v>
      </c>
      <c r="V138" s="17">
        <v>0</v>
      </c>
      <c r="W138" s="17">
        <v>0</v>
      </c>
      <c r="X138" s="17">
        <v>0</v>
      </c>
      <c r="Y138" s="17">
        <v>0</v>
      </c>
      <c r="Z138" s="17">
        <v>0</v>
      </c>
      <c r="AA138" s="68">
        <v>0</v>
      </c>
      <c r="AB138" s="68">
        <v>0</v>
      </c>
      <c r="AC138" s="17">
        <v>0</v>
      </c>
      <c r="AD138" s="17">
        <v>1</v>
      </c>
      <c r="AE138" s="17">
        <v>0</v>
      </c>
      <c r="AF138" s="17">
        <v>1</v>
      </c>
      <c r="AG138" s="17">
        <v>1</v>
      </c>
      <c r="AH138" s="17">
        <v>0</v>
      </c>
      <c r="AI138" s="17">
        <v>0</v>
      </c>
      <c r="AJ138" s="17">
        <v>0</v>
      </c>
      <c r="AK138" s="17">
        <v>0</v>
      </c>
      <c r="AL138" s="17">
        <v>1</v>
      </c>
      <c r="AM138" s="17">
        <v>0</v>
      </c>
      <c r="AN138" s="17">
        <v>0</v>
      </c>
      <c r="AO138" s="17">
        <v>0</v>
      </c>
      <c r="AP138" s="17">
        <v>0</v>
      </c>
      <c r="AQ138" s="17">
        <v>0</v>
      </c>
      <c r="AR138" s="17">
        <v>0</v>
      </c>
      <c r="AS138" s="17">
        <v>1</v>
      </c>
      <c r="AT138" s="17">
        <v>0</v>
      </c>
      <c r="AU138" s="17">
        <v>0</v>
      </c>
      <c r="AV138" s="17">
        <v>0</v>
      </c>
      <c r="AW138" s="17">
        <v>0</v>
      </c>
      <c r="AX138" s="68">
        <v>0</v>
      </c>
      <c r="AY138" s="17">
        <v>0</v>
      </c>
      <c r="AZ138" s="17">
        <v>0</v>
      </c>
      <c r="BA138" s="17">
        <v>0</v>
      </c>
      <c r="BB138" s="17">
        <v>0</v>
      </c>
      <c r="BC138" s="17">
        <v>0</v>
      </c>
      <c r="BD138" s="17">
        <v>0</v>
      </c>
      <c r="BE138" s="17">
        <v>0</v>
      </c>
      <c r="BF138" s="17">
        <v>0</v>
      </c>
      <c r="BG138" s="17">
        <v>0</v>
      </c>
      <c r="BH138" s="17">
        <v>0</v>
      </c>
      <c r="BI138" s="17">
        <v>0</v>
      </c>
      <c r="BJ138" s="17">
        <v>0</v>
      </c>
    </row>
    <row r="139" spans="1:62" hidden="1" x14ac:dyDescent="0.2">
      <c r="A139" s="17">
        <v>189</v>
      </c>
      <c r="B139" s="17">
        <v>189</v>
      </c>
      <c r="C139" s="17" t="s">
        <v>235</v>
      </c>
      <c r="D139" s="10">
        <v>189</v>
      </c>
      <c r="E139" s="4" t="s">
        <v>3</v>
      </c>
      <c r="F139" s="17" t="s">
        <v>38</v>
      </c>
      <c r="G139" s="4">
        <v>1</v>
      </c>
      <c r="H139" s="4" t="str" cm="1">
        <f t="array" ref="H139">_xlfn.XLOOKUP(C139,Sheet2!U$2:U667,Sheet2!B$2:B667)</f>
        <v>IA</v>
      </c>
      <c r="I139" s="17" t="s">
        <v>547</v>
      </c>
      <c r="J139" s="17" t="str" cm="1">
        <f t="array" ref="J139">_xlfn.XLOOKUP(C139,AST!Y$2:Y436,AST!S$2:S436)</f>
        <v xml:space="preserve"> &lt;=32.0000</v>
      </c>
      <c r="K139" s="17" t="str" cm="1">
        <f t="array" ref="K139">_xlfn.XLOOKUP(C139,AST!Y$2:Y436,AST!T$2:T436)</f>
        <v>&gt;8.0000</v>
      </c>
      <c r="L139" s="17" t="str" cm="1">
        <f t="array" ref="L139">_xlfn.XLOOKUP(C139,AST!Y$2:Y436,AST!P$2:P436)</f>
        <v xml:space="preserve"> &lt;=0.1200</v>
      </c>
      <c r="M139" s="17" t="str" cm="1">
        <f t="array" ref="M139">_xlfn.XLOOKUP(C139,AST!Y$2:Y436,AST!K$2:K436)</f>
        <v>&lt;=0.1200</v>
      </c>
      <c r="N139" s="17" t="str" cm="1">
        <f t="array" ref="N139">_xlfn.XLOOKUP(C139,AST!Y$2:Y436,AST!L$2:L436)</f>
        <v>&lt;=0.5000</v>
      </c>
      <c r="O139" s="17" t="str" cm="1">
        <f t="array" ref="O139">_xlfn.XLOOKUP(C139,AST!Y$2:Y436,AST!M$2:M436)</f>
        <v xml:space="preserve"> &lt;=2.0000</v>
      </c>
      <c r="P139" s="17" t="str" cm="1">
        <f t="array" ref="P139">_xlfn.XLOOKUP(C139,AST!Y$2:Y436,AST!N$2:N436)</f>
        <v>&lt;=0.2500</v>
      </c>
      <c r="Q139" s="17" t="str" cm="1">
        <f t="array" ref="Q139">_xlfn.XLOOKUP(C139,AST!Y$2:Y436,AST!O$2:O436)</f>
        <v>&lt;=2.0000</v>
      </c>
      <c r="R139" s="17" t="str" cm="1">
        <f t="array" ref="R139">_xlfn.XLOOKUP(C139,AST!Y$2:Y436,AST!Q$2:Q436)</f>
        <v>&lt;=1.0000</v>
      </c>
      <c r="S139" s="17" t="str" cm="1">
        <f t="array" ref="S139">_xlfn.XLOOKUP(C139,AST!Y$2:Y436,AST!R$2:R436)</f>
        <v>&lt;=0.5000</v>
      </c>
      <c r="T139" s="17" t="s">
        <v>77</v>
      </c>
      <c r="U139" s="17">
        <v>1</v>
      </c>
      <c r="V139" s="17">
        <v>0</v>
      </c>
      <c r="W139" s="17">
        <v>0</v>
      </c>
      <c r="X139" s="17">
        <v>0</v>
      </c>
      <c r="Y139" s="17">
        <v>0</v>
      </c>
      <c r="Z139" s="17">
        <v>0</v>
      </c>
      <c r="AA139" s="17">
        <v>0</v>
      </c>
      <c r="AB139" s="17">
        <v>0</v>
      </c>
      <c r="AC139" s="17">
        <v>0</v>
      </c>
      <c r="AD139" s="17">
        <v>0</v>
      </c>
      <c r="AE139" s="17">
        <v>0</v>
      </c>
      <c r="AF139" s="17">
        <v>1</v>
      </c>
      <c r="AG139" s="17">
        <v>0</v>
      </c>
      <c r="AH139" s="17">
        <v>0</v>
      </c>
      <c r="AI139" s="17">
        <v>0</v>
      </c>
      <c r="AJ139" s="17">
        <v>0</v>
      </c>
      <c r="AK139" s="17">
        <v>0</v>
      </c>
      <c r="AL139" s="17">
        <v>0</v>
      </c>
      <c r="AM139" s="17">
        <v>0</v>
      </c>
      <c r="AN139" s="17">
        <v>0</v>
      </c>
      <c r="AO139" s="17">
        <v>0</v>
      </c>
      <c r="AP139" s="17">
        <v>0</v>
      </c>
      <c r="AQ139" s="17">
        <v>0</v>
      </c>
      <c r="AR139" s="17">
        <v>0</v>
      </c>
      <c r="AS139" s="17">
        <v>0</v>
      </c>
      <c r="AT139" s="17">
        <v>0</v>
      </c>
      <c r="AU139" s="17">
        <v>0</v>
      </c>
      <c r="AV139" s="17">
        <v>0</v>
      </c>
      <c r="AW139" s="17">
        <v>0</v>
      </c>
      <c r="AX139" s="17">
        <v>0</v>
      </c>
      <c r="AY139" s="17">
        <v>0</v>
      </c>
      <c r="AZ139" s="17">
        <v>0</v>
      </c>
      <c r="BA139" s="17">
        <v>0</v>
      </c>
      <c r="BB139" s="17">
        <v>0</v>
      </c>
      <c r="BC139" s="17">
        <v>0</v>
      </c>
      <c r="BD139" s="17">
        <v>0</v>
      </c>
      <c r="BE139" s="17">
        <v>0</v>
      </c>
      <c r="BF139" s="17">
        <v>0</v>
      </c>
      <c r="BG139" s="17">
        <v>0</v>
      </c>
      <c r="BH139" s="17">
        <v>0</v>
      </c>
      <c r="BI139" s="17">
        <v>0</v>
      </c>
      <c r="BJ139" s="17">
        <v>0</v>
      </c>
    </row>
    <row r="140" spans="1:62" hidden="1" x14ac:dyDescent="0.2">
      <c r="A140" s="17">
        <v>190</v>
      </c>
      <c r="B140" s="17">
        <v>190</v>
      </c>
      <c r="C140" s="17" t="s">
        <v>236</v>
      </c>
      <c r="D140" s="10">
        <v>190</v>
      </c>
      <c r="E140" s="4" t="s">
        <v>4</v>
      </c>
      <c r="F140" s="17" t="s">
        <v>54</v>
      </c>
      <c r="G140" s="4">
        <v>1</v>
      </c>
      <c r="H140" s="4" t="str" cm="1">
        <f t="array" ref="H140">_xlfn.XLOOKUP(C140,Sheet2!U$2:U668,Sheet2!B$2:B668)</f>
        <v>IA</v>
      </c>
      <c r="I140" s="17" t="s">
        <v>547</v>
      </c>
      <c r="J140" s="17" t="str" cm="1">
        <f t="array" ref="J140">_xlfn.XLOOKUP(C140,AST!Y$2:Y437,AST!S$2:S437)</f>
        <v xml:space="preserve"> &lt;=32.0000</v>
      </c>
      <c r="K140" s="17" cm="1">
        <f t="array" ref="K140">_xlfn.XLOOKUP(C140,AST!Y$2:Y437,AST!T$2:T437)</f>
        <v>4</v>
      </c>
      <c r="L140" s="17" t="str" cm="1">
        <f t="array" ref="L140">_xlfn.XLOOKUP(C140,AST!Y$2:Y437,AST!P$2:P437)</f>
        <v xml:space="preserve"> &lt;=0.1200</v>
      </c>
      <c r="M140" s="17" t="str" cm="1">
        <f t="array" ref="M140">_xlfn.XLOOKUP(C140,AST!Y$2:Y437,AST!K$2:K437)</f>
        <v>&lt;=0.1200</v>
      </c>
      <c r="N140" s="17" t="str" cm="1">
        <f t="array" ref="N140">_xlfn.XLOOKUP(C140,AST!Y$2:Y437,AST!L$2:L437)</f>
        <v>&lt;=0.5000</v>
      </c>
      <c r="O140" s="17" t="str" cm="1">
        <f t="array" ref="O140">_xlfn.XLOOKUP(C140,AST!Y$2:Y437,AST!M$2:M437)</f>
        <v xml:space="preserve"> &lt;=2.0000</v>
      </c>
      <c r="P140" s="17" cm="1">
        <f t="array" ref="P140">_xlfn.XLOOKUP(C140,AST!Y$2:Y437,AST!N$2:N437)</f>
        <v>1</v>
      </c>
      <c r="Q140" s="17" t="str" cm="1">
        <f t="array" ref="Q140">_xlfn.XLOOKUP(C140,AST!Y$2:Y437,AST!O$2:O437)</f>
        <v>&lt;=2.0000</v>
      </c>
      <c r="R140" s="17" t="str" cm="1">
        <f t="array" ref="R140">_xlfn.XLOOKUP(C140,AST!Y$2:Y437,AST!Q$2:Q437)</f>
        <v>&lt;=1.0000</v>
      </c>
      <c r="S140" s="17" t="str" cm="1">
        <f t="array" ref="S140">_xlfn.XLOOKUP(C140,AST!Y$2:Y437,AST!R$2:R437)</f>
        <v>&lt;=0.5000</v>
      </c>
      <c r="T140" s="17" t="s">
        <v>54</v>
      </c>
      <c r="U140" s="17">
        <v>1</v>
      </c>
      <c r="V140" s="17">
        <v>0</v>
      </c>
      <c r="W140" s="17">
        <v>0</v>
      </c>
      <c r="X140" s="17">
        <v>0</v>
      </c>
      <c r="Y140" s="17">
        <v>0</v>
      </c>
      <c r="Z140" s="17">
        <v>0</v>
      </c>
      <c r="AA140" s="17">
        <v>0</v>
      </c>
      <c r="AB140" s="17">
        <v>0</v>
      </c>
      <c r="AC140" s="17">
        <v>0</v>
      </c>
      <c r="AD140" s="17">
        <v>0</v>
      </c>
      <c r="AE140" s="17">
        <v>0</v>
      </c>
      <c r="AF140" s="17">
        <v>1</v>
      </c>
      <c r="AG140" s="17">
        <v>0</v>
      </c>
      <c r="AH140" s="17">
        <v>0</v>
      </c>
      <c r="AI140" s="17">
        <v>0</v>
      </c>
      <c r="AJ140" s="17">
        <v>0</v>
      </c>
      <c r="AK140" s="17">
        <v>0</v>
      </c>
      <c r="AL140" s="17">
        <v>0</v>
      </c>
      <c r="AM140" s="17">
        <v>0</v>
      </c>
      <c r="AN140" s="17">
        <v>0</v>
      </c>
      <c r="AO140" s="17">
        <v>0</v>
      </c>
      <c r="AP140" s="17">
        <v>0</v>
      </c>
      <c r="AQ140" s="17">
        <v>0</v>
      </c>
      <c r="AR140" s="17">
        <v>0</v>
      </c>
      <c r="AS140" s="17">
        <v>0</v>
      </c>
      <c r="AT140" s="17">
        <v>0</v>
      </c>
      <c r="AU140" s="17">
        <v>0</v>
      </c>
      <c r="AV140" s="17">
        <v>0</v>
      </c>
      <c r="AW140" s="17">
        <v>0</v>
      </c>
      <c r="AX140" s="17">
        <v>0</v>
      </c>
      <c r="AY140" s="17">
        <v>0</v>
      </c>
      <c r="AZ140" s="17">
        <v>0</v>
      </c>
      <c r="BA140" s="17">
        <v>0</v>
      </c>
      <c r="BB140" s="17">
        <v>1</v>
      </c>
      <c r="BC140" s="17">
        <v>0</v>
      </c>
      <c r="BD140" s="17">
        <v>0</v>
      </c>
      <c r="BE140" s="17">
        <v>1</v>
      </c>
      <c r="BF140" s="17">
        <v>0</v>
      </c>
      <c r="BG140" s="17">
        <v>0</v>
      </c>
      <c r="BH140" s="17">
        <v>0</v>
      </c>
      <c r="BI140" s="17">
        <v>0</v>
      </c>
      <c r="BJ140" s="17">
        <v>0</v>
      </c>
    </row>
    <row r="141" spans="1:62" hidden="1" x14ac:dyDescent="0.2">
      <c r="A141" s="17">
        <v>192</v>
      </c>
      <c r="B141" s="17">
        <v>192</v>
      </c>
      <c r="C141" s="17" t="s">
        <v>237</v>
      </c>
      <c r="D141" s="10">
        <v>192</v>
      </c>
      <c r="E141" s="4" t="s">
        <v>3</v>
      </c>
      <c r="F141" s="17" t="s">
        <v>37</v>
      </c>
      <c r="G141" s="4">
        <v>3</v>
      </c>
      <c r="H141" s="4" t="str" cm="1">
        <f t="array" ref="H141">_xlfn.XLOOKUP(C141,Sheet2!U$2:U669,Sheet2!B$2:B669)</f>
        <v>IA</v>
      </c>
      <c r="I141" s="17" t="s">
        <v>547</v>
      </c>
      <c r="J141" s="17" t="str" cm="1">
        <f t="array" ref="J141">_xlfn.XLOOKUP(C141,AST!Y$2:Y438,AST!S$2:S438)</f>
        <v>&gt;256.0000</v>
      </c>
      <c r="K141" s="17" t="str" cm="1">
        <f t="array" ref="K141">_xlfn.XLOOKUP(C141,AST!Y$2:Y438,AST!T$2:T438)</f>
        <v xml:space="preserve"> &lt;=1.0000</v>
      </c>
      <c r="L141" s="17" t="str" cm="1">
        <f t="array" ref="L141">_xlfn.XLOOKUP(C141,AST!Y$2:Y438,AST!P$2:P438)</f>
        <v xml:space="preserve"> &lt;=0.1200</v>
      </c>
      <c r="M141" s="17" t="str" cm="1">
        <f t="array" ref="M141">_xlfn.XLOOKUP(C141,AST!Y$2:Y438,AST!K$2:K438)</f>
        <v>&lt;=0.1200</v>
      </c>
      <c r="N141" s="17" cm="1">
        <f t="array" ref="N141">_xlfn.XLOOKUP(C141,AST!Y$2:Y438,AST!L$2:L438)</f>
        <v>1</v>
      </c>
      <c r="O141" s="17" t="str" cm="1">
        <f t="array" ref="O141">_xlfn.XLOOKUP(C141,AST!Y$2:Y438,AST!M$2:M438)</f>
        <v xml:space="preserve"> &lt;=2.0000</v>
      </c>
      <c r="P141" s="17" t="str" cm="1">
        <f t="array" ref="P141">_xlfn.XLOOKUP(C141,AST!Y$2:Y438,AST!N$2:N438)</f>
        <v>&lt;=0.2500</v>
      </c>
      <c r="Q141" s="17" t="str" cm="1">
        <f t="array" ref="Q141">_xlfn.XLOOKUP(C141,AST!Y$2:Y438,AST!O$2:O438)</f>
        <v>&lt;=2.0000</v>
      </c>
      <c r="R141" s="17" t="str" cm="1">
        <f t="array" ref="R141">_xlfn.XLOOKUP(C141,AST!Y$2:Y438,AST!Q$2:Q438)</f>
        <v>&lt;=1.0000</v>
      </c>
      <c r="S141" s="17" t="str" cm="1">
        <f t="array" ref="S141">_xlfn.XLOOKUP(C141,AST!Y$2:Y438,AST!R$2:R438)</f>
        <v>&lt;=0.5000</v>
      </c>
      <c r="T141" s="17" t="s">
        <v>37</v>
      </c>
      <c r="U141" s="17">
        <v>1</v>
      </c>
      <c r="V141" s="17">
        <v>0</v>
      </c>
      <c r="W141" s="17">
        <v>0</v>
      </c>
      <c r="X141" s="17">
        <v>0</v>
      </c>
      <c r="Y141" s="17">
        <v>0</v>
      </c>
      <c r="Z141" s="17">
        <v>0</v>
      </c>
      <c r="AA141" s="17">
        <v>0</v>
      </c>
      <c r="AB141" s="17">
        <v>0</v>
      </c>
      <c r="AC141" s="17">
        <v>0</v>
      </c>
      <c r="AD141" s="17">
        <v>0</v>
      </c>
      <c r="AE141" s="17">
        <v>0</v>
      </c>
      <c r="AF141" s="17">
        <v>1</v>
      </c>
      <c r="AG141" s="17">
        <v>0</v>
      </c>
      <c r="AH141" s="17">
        <v>0</v>
      </c>
      <c r="AI141" s="17">
        <v>0</v>
      </c>
      <c r="AJ141" s="17">
        <v>0</v>
      </c>
      <c r="AK141" s="17">
        <v>0</v>
      </c>
      <c r="AL141" s="17">
        <v>0</v>
      </c>
      <c r="AM141" s="17">
        <v>0</v>
      </c>
      <c r="AN141" s="17">
        <v>0</v>
      </c>
      <c r="AO141" s="17">
        <v>0</v>
      </c>
      <c r="AP141" s="17">
        <v>0</v>
      </c>
      <c r="AQ141" s="17">
        <v>0</v>
      </c>
      <c r="AR141" s="17">
        <v>0</v>
      </c>
      <c r="AS141" s="17">
        <v>1</v>
      </c>
      <c r="AT141" s="17">
        <v>0</v>
      </c>
      <c r="AU141" s="17">
        <v>0</v>
      </c>
      <c r="AV141" s="17">
        <v>0</v>
      </c>
      <c r="AW141" s="17">
        <v>0</v>
      </c>
      <c r="AX141" s="17">
        <v>0</v>
      </c>
      <c r="AY141" s="17">
        <v>0</v>
      </c>
      <c r="AZ141" s="17">
        <v>0</v>
      </c>
      <c r="BA141" s="17">
        <v>0</v>
      </c>
      <c r="BB141" s="17">
        <v>0</v>
      </c>
      <c r="BC141" s="17">
        <v>0</v>
      </c>
      <c r="BD141" s="17">
        <v>0</v>
      </c>
      <c r="BE141" s="17">
        <v>0</v>
      </c>
      <c r="BF141" s="17">
        <v>0</v>
      </c>
      <c r="BG141" s="17">
        <v>0</v>
      </c>
      <c r="BH141" s="17">
        <v>0</v>
      </c>
      <c r="BI141" s="17">
        <v>0</v>
      </c>
      <c r="BJ141" s="17">
        <v>0</v>
      </c>
    </row>
    <row r="142" spans="1:62" hidden="1" x14ac:dyDescent="0.2">
      <c r="A142" s="17">
        <v>194</v>
      </c>
      <c r="B142" s="17">
        <v>194</v>
      </c>
      <c r="C142" s="17" t="s">
        <v>238</v>
      </c>
      <c r="D142" s="10">
        <v>194</v>
      </c>
      <c r="E142" s="4" t="s">
        <v>3</v>
      </c>
      <c r="F142" s="17" t="s">
        <v>55</v>
      </c>
      <c r="G142" s="4">
        <v>2</v>
      </c>
      <c r="H142" s="4" t="str" cm="1">
        <f t="array" ref="H142">_xlfn.XLOOKUP(C142,Sheet2!U$2:U670,Sheet2!B$2:B670)</f>
        <v>IA</v>
      </c>
      <c r="I142" s="17" t="s">
        <v>547</v>
      </c>
      <c r="J142" s="17" t="str" cm="1">
        <f t="array" ref="J142">_xlfn.XLOOKUP(C142,AST!Y$2:Y439,AST!S$2:S439)</f>
        <v xml:space="preserve"> &lt;=32.0000</v>
      </c>
      <c r="K142" s="17" t="str" cm="1">
        <f t="array" ref="K142">_xlfn.XLOOKUP(C142,AST!Y$2:Y439,AST!T$2:T439)</f>
        <v xml:space="preserve"> &lt;=1.0000</v>
      </c>
      <c r="L142" s="17" t="str" cm="1">
        <f t="array" ref="L142">_xlfn.XLOOKUP(C142,AST!Y$2:Y439,AST!P$2:P439)</f>
        <v xml:space="preserve"> &lt;=0.1200</v>
      </c>
      <c r="M142" s="17" t="str" cm="1">
        <f t="array" ref="M142">_xlfn.XLOOKUP(C142,AST!Y$2:Y439,AST!K$2:K439)</f>
        <v>&lt;=0.1200</v>
      </c>
      <c r="N142" s="17" cm="1">
        <f t="array" ref="N142">_xlfn.XLOOKUP(C142,AST!Y$2:Y439,AST!L$2:L439)</f>
        <v>1</v>
      </c>
      <c r="O142" s="17" t="str" cm="1">
        <f t="array" ref="O142">_xlfn.XLOOKUP(C142,AST!Y$2:Y439,AST!M$2:M439)</f>
        <v xml:space="preserve"> &lt;=2.0000</v>
      </c>
      <c r="P142" s="17" t="str" cm="1">
        <f t="array" ref="P142">_xlfn.XLOOKUP(C142,AST!Y$2:Y439,AST!N$2:N439)</f>
        <v>&lt;=0.2500</v>
      </c>
      <c r="Q142" s="17" t="str" cm="1">
        <f t="array" ref="Q142">_xlfn.XLOOKUP(C142,AST!Y$2:Y439,AST!O$2:O439)</f>
        <v>&lt;=2.0000</v>
      </c>
      <c r="R142" s="17" t="str" cm="1">
        <f t="array" ref="R142">_xlfn.XLOOKUP(C142,AST!Y$2:Y439,AST!Q$2:Q439)</f>
        <v>&lt;=1.0000</v>
      </c>
      <c r="S142" s="17" t="str" cm="1">
        <f t="array" ref="S142">_xlfn.XLOOKUP(C142,AST!Y$2:Y439,AST!R$2:R439)</f>
        <v>&lt;=0.5000</v>
      </c>
      <c r="T142" s="17" t="s">
        <v>77</v>
      </c>
      <c r="U142" s="17">
        <v>1</v>
      </c>
      <c r="V142" s="17">
        <v>0</v>
      </c>
      <c r="W142" s="17">
        <v>0</v>
      </c>
      <c r="X142" s="17">
        <v>0</v>
      </c>
      <c r="Y142" s="17">
        <v>0</v>
      </c>
      <c r="Z142" s="17">
        <v>0</v>
      </c>
      <c r="AA142" s="17">
        <v>0</v>
      </c>
      <c r="AB142" s="17">
        <v>0</v>
      </c>
      <c r="AC142" s="17">
        <v>0</v>
      </c>
      <c r="AD142" s="17">
        <v>0</v>
      </c>
      <c r="AE142" s="17">
        <v>0</v>
      </c>
      <c r="AF142" s="17">
        <v>1</v>
      </c>
      <c r="AG142" s="17">
        <v>0</v>
      </c>
      <c r="AH142" s="17">
        <v>0</v>
      </c>
      <c r="AI142" s="17">
        <v>0</v>
      </c>
      <c r="AJ142" s="17">
        <v>0</v>
      </c>
      <c r="AK142" s="17">
        <v>0</v>
      </c>
      <c r="AL142" s="17">
        <v>0</v>
      </c>
      <c r="AM142" s="17">
        <v>0</v>
      </c>
      <c r="AN142" s="17">
        <v>0</v>
      </c>
      <c r="AO142" s="17">
        <v>0</v>
      </c>
      <c r="AP142" s="17">
        <v>0</v>
      </c>
      <c r="AQ142" s="17">
        <v>0</v>
      </c>
      <c r="AR142" s="17">
        <v>0</v>
      </c>
      <c r="AS142" s="17">
        <v>0</v>
      </c>
      <c r="AT142" s="17">
        <v>0</v>
      </c>
      <c r="AU142" s="17">
        <v>0</v>
      </c>
      <c r="AV142" s="17">
        <v>0</v>
      </c>
      <c r="AW142" s="17">
        <v>0</v>
      </c>
      <c r="AX142" s="17">
        <v>0</v>
      </c>
      <c r="AY142" s="17">
        <v>0</v>
      </c>
      <c r="AZ142" s="17">
        <v>0</v>
      </c>
      <c r="BA142" s="17">
        <v>0</v>
      </c>
      <c r="BB142" s="17">
        <v>0</v>
      </c>
      <c r="BC142" s="17">
        <v>0</v>
      </c>
      <c r="BD142" s="17">
        <v>0</v>
      </c>
      <c r="BE142" s="17">
        <v>0</v>
      </c>
      <c r="BF142" s="17">
        <v>0</v>
      </c>
      <c r="BG142" s="17">
        <v>0</v>
      </c>
      <c r="BH142" s="17">
        <v>0</v>
      </c>
      <c r="BI142" s="17">
        <v>0</v>
      </c>
      <c r="BJ142" s="17">
        <v>0</v>
      </c>
    </row>
    <row r="143" spans="1:62" hidden="1" x14ac:dyDescent="0.2">
      <c r="A143" s="17">
        <v>196</v>
      </c>
      <c r="B143" s="17">
        <v>196</v>
      </c>
      <c r="C143" s="17" t="s">
        <v>239</v>
      </c>
      <c r="D143" s="10">
        <v>196</v>
      </c>
      <c r="E143" s="4" t="s">
        <v>3</v>
      </c>
      <c r="F143" s="17" t="s">
        <v>53</v>
      </c>
      <c r="G143" s="4">
        <v>2</v>
      </c>
      <c r="H143" s="4" t="str" cm="1">
        <f t="array" ref="H143">_xlfn.XLOOKUP(C143,Sheet2!U$2:U671,Sheet2!B$2:B671)</f>
        <v>IA</v>
      </c>
      <c r="I143" s="17" t="s">
        <v>547</v>
      </c>
      <c r="J143" s="17" t="str" cm="1">
        <f t="array" ref="J143">_xlfn.XLOOKUP(C143,AST!Y$2:Y440,AST!S$2:S440)</f>
        <v>&gt;256.0000</v>
      </c>
      <c r="K143" s="17" t="str" cm="1">
        <f t="array" ref="K143">_xlfn.XLOOKUP(C143,AST!Y$2:Y440,AST!T$2:T440)</f>
        <v xml:space="preserve"> &lt;=1.0000</v>
      </c>
      <c r="L143" s="17" t="str" cm="1">
        <f t="array" ref="L143">_xlfn.XLOOKUP(C143,AST!Y$2:Y440,AST!P$2:P440)</f>
        <v xml:space="preserve"> &lt;=0.1200</v>
      </c>
      <c r="M143" s="17" t="str" cm="1">
        <f t="array" ref="M143">_xlfn.XLOOKUP(C143,AST!Y$2:Y440,AST!K$2:K440)</f>
        <v>&lt;=0.1200</v>
      </c>
      <c r="N143" s="17" t="str" cm="1">
        <f t="array" ref="N143">_xlfn.XLOOKUP(C143,AST!Y$2:Y440,AST!L$2:L440)</f>
        <v>&lt;=0.5000</v>
      </c>
      <c r="O143" s="17" t="str" cm="1">
        <f t="array" ref="O143">_xlfn.XLOOKUP(C143,AST!Y$2:Y440,AST!M$2:M440)</f>
        <v xml:space="preserve"> &lt;=2.0000</v>
      </c>
      <c r="P143" s="17" t="str" cm="1">
        <f t="array" ref="P143">_xlfn.XLOOKUP(C143,AST!Y$2:Y440,AST!N$2:N440)</f>
        <v>&lt;=0.2500</v>
      </c>
      <c r="Q143" s="17" t="str" cm="1">
        <f t="array" ref="Q143">_xlfn.XLOOKUP(C143,AST!Y$2:Y440,AST!O$2:O440)</f>
        <v>&lt;=2.0000</v>
      </c>
      <c r="R143" s="17" t="str" cm="1">
        <f t="array" ref="R143">_xlfn.XLOOKUP(C143,AST!Y$2:Y440,AST!Q$2:Q440)</f>
        <v>&lt;=1.0000</v>
      </c>
      <c r="S143" s="17" t="str" cm="1">
        <f t="array" ref="S143">_xlfn.XLOOKUP(C143,AST!Y$2:Y440,AST!R$2:R440)</f>
        <v>&lt;=0.5000</v>
      </c>
      <c r="T143" s="17" t="s">
        <v>76</v>
      </c>
      <c r="U143" s="17">
        <v>1</v>
      </c>
      <c r="V143" s="17">
        <v>0</v>
      </c>
      <c r="W143" s="17">
        <v>0</v>
      </c>
      <c r="X143" s="17">
        <v>0</v>
      </c>
      <c r="Y143" s="17">
        <v>0</v>
      </c>
      <c r="Z143" s="17">
        <v>0</v>
      </c>
      <c r="AA143" s="17">
        <v>0</v>
      </c>
      <c r="AB143" s="17">
        <v>0</v>
      </c>
      <c r="AC143" s="17">
        <v>0</v>
      </c>
      <c r="AD143" s="17">
        <v>0</v>
      </c>
      <c r="AE143" s="17">
        <v>0</v>
      </c>
      <c r="AF143" s="17">
        <v>1</v>
      </c>
      <c r="AG143" s="17">
        <v>1</v>
      </c>
      <c r="AH143" s="17">
        <v>0</v>
      </c>
      <c r="AI143" s="17">
        <v>0</v>
      </c>
      <c r="AJ143" s="17">
        <v>0</v>
      </c>
      <c r="AK143" s="17">
        <v>0</v>
      </c>
      <c r="AL143" s="17">
        <v>1</v>
      </c>
      <c r="AM143" s="17">
        <v>0</v>
      </c>
      <c r="AN143" s="17">
        <v>0</v>
      </c>
      <c r="AO143" s="17">
        <v>0</v>
      </c>
      <c r="AP143" s="17">
        <v>0</v>
      </c>
      <c r="AQ143" s="17">
        <v>0</v>
      </c>
      <c r="AR143" s="17">
        <v>0</v>
      </c>
      <c r="AS143" s="17">
        <v>1</v>
      </c>
      <c r="AT143" s="17">
        <v>0</v>
      </c>
      <c r="AU143" s="17">
        <v>0</v>
      </c>
      <c r="AV143" s="17">
        <v>0</v>
      </c>
      <c r="AW143" s="17">
        <v>0</v>
      </c>
      <c r="AX143" s="17">
        <v>0</v>
      </c>
      <c r="AY143" s="17">
        <v>0</v>
      </c>
      <c r="AZ143" s="17">
        <v>0</v>
      </c>
      <c r="BA143" s="17">
        <v>0</v>
      </c>
      <c r="BB143" s="17">
        <v>0</v>
      </c>
      <c r="BC143" s="17">
        <v>0</v>
      </c>
      <c r="BD143" s="17">
        <v>0</v>
      </c>
      <c r="BE143" s="17">
        <v>0</v>
      </c>
      <c r="BF143" s="17">
        <v>0</v>
      </c>
      <c r="BG143" s="17">
        <v>0</v>
      </c>
      <c r="BH143" s="17">
        <v>0</v>
      </c>
      <c r="BI143" s="17">
        <v>0</v>
      </c>
      <c r="BJ143" s="17">
        <v>0</v>
      </c>
    </row>
    <row r="144" spans="1:62" hidden="1" x14ac:dyDescent="0.2">
      <c r="A144" s="17">
        <v>198</v>
      </c>
      <c r="B144" s="17">
        <v>198</v>
      </c>
      <c r="C144" s="17" t="s">
        <v>240</v>
      </c>
      <c r="D144" s="10">
        <v>198</v>
      </c>
      <c r="E144" s="4" t="s">
        <v>4</v>
      </c>
      <c r="F144" s="17" t="s">
        <v>55</v>
      </c>
      <c r="G144" s="4">
        <v>2</v>
      </c>
      <c r="H144" s="4" t="str" cm="1">
        <f t="array" ref="H144">_xlfn.XLOOKUP(C144,Sheet2!U$2:U672,Sheet2!B$2:B672)</f>
        <v>IA</v>
      </c>
      <c r="I144" s="17" t="s">
        <v>547</v>
      </c>
      <c r="J144" s="17" t="str" cm="1">
        <f t="array" ref="J144">_xlfn.XLOOKUP(C144,AST!Y$2:Y441,AST!S$2:S441)</f>
        <v xml:space="preserve"> &lt;=32.0000</v>
      </c>
      <c r="K144" s="17" t="str" cm="1">
        <f t="array" ref="K144">_xlfn.XLOOKUP(C144,AST!Y$2:Y441,AST!T$2:T441)</f>
        <v xml:space="preserve"> &lt;=1.0000</v>
      </c>
      <c r="L144" s="17" t="str" cm="1">
        <f t="array" ref="L144">_xlfn.XLOOKUP(C144,AST!Y$2:Y441,AST!P$2:P441)</f>
        <v xml:space="preserve"> &lt;=0.1200</v>
      </c>
      <c r="M144" s="17" t="str" cm="1">
        <f t="array" ref="M144">_xlfn.XLOOKUP(C144,AST!Y$2:Y441,AST!K$2:K441)</f>
        <v>&lt;=0.1200</v>
      </c>
      <c r="N144" s="17" cm="1">
        <f t="array" ref="N144">_xlfn.XLOOKUP(C144,AST!Y$2:Y441,AST!L$2:L441)</f>
        <v>1</v>
      </c>
      <c r="O144" s="17" t="str" cm="1">
        <f t="array" ref="O144">_xlfn.XLOOKUP(C144,AST!Y$2:Y441,AST!M$2:M441)</f>
        <v xml:space="preserve"> &lt;=2.0000</v>
      </c>
      <c r="P144" s="17" t="str" cm="1">
        <f t="array" ref="P144">_xlfn.XLOOKUP(C144,AST!Y$2:Y441,AST!N$2:N441)</f>
        <v>&lt;=0.2500</v>
      </c>
      <c r="Q144" s="17" t="str" cm="1">
        <f t="array" ref="Q144">_xlfn.XLOOKUP(C144,AST!Y$2:Y441,AST!O$2:O441)</f>
        <v>&lt;=2.0000</v>
      </c>
      <c r="R144" s="17" t="str" cm="1">
        <f t="array" ref="R144">_xlfn.XLOOKUP(C144,AST!Y$2:Y441,AST!Q$2:Q441)</f>
        <v>&lt;=1.0000</v>
      </c>
      <c r="S144" s="17" t="str" cm="1">
        <f t="array" ref="S144">_xlfn.XLOOKUP(C144,AST!Y$2:Y441,AST!R$2:R441)</f>
        <v>&lt;=0.5000</v>
      </c>
      <c r="T144" s="17" t="s">
        <v>55</v>
      </c>
      <c r="U144" s="17">
        <v>1</v>
      </c>
      <c r="V144" s="17">
        <v>0</v>
      </c>
      <c r="W144" s="17">
        <v>0</v>
      </c>
      <c r="X144" s="17">
        <v>0</v>
      </c>
      <c r="Y144" s="17">
        <v>0</v>
      </c>
      <c r="Z144" s="17">
        <v>0</v>
      </c>
      <c r="AA144" s="17">
        <v>0</v>
      </c>
      <c r="AB144" s="17">
        <v>0</v>
      </c>
      <c r="AC144" s="17">
        <v>0</v>
      </c>
      <c r="AD144" s="17">
        <v>0</v>
      </c>
      <c r="AE144" s="17">
        <v>0</v>
      </c>
      <c r="AF144" s="17">
        <v>1</v>
      </c>
      <c r="AG144" s="17">
        <v>1</v>
      </c>
      <c r="AH144" s="17">
        <v>0</v>
      </c>
      <c r="AI144" s="17">
        <v>0</v>
      </c>
      <c r="AJ144" s="17">
        <v>0</v>
      </c>
      <c r="AK144" s="17">
        <v>0</v>
      </c>
      <c r="AL144" s="17">
        <v>0</v>
      </c>
      <c r="AM144" s="17">
        <v>0</v>
      </c>
      <c r="AN144" s="17">
        <v>0</v>
      </c>
      <c r="AO144" s="17">
        <v>0</v>
      </c>
      <c r="AP144" s="17">
        <v>0</v>
      </c>
      <c r="AQ144" s="17">
        <v>0</v>
      </c>
      <c r="AR144" s="17">
        <v>0</v>
      </c>
      <c r="AS144" s="17">
        <v>1</v>
      </c>
      <c r="AT144" s="17">
        <v>0</v>
      </c>
      <c r="AU144" s="17">
        <v>0</v>
      </c>
      <c r="AV144" s="17">
        <v>0</v>
      </c>
      <c r="AW144" s="17">
        <v>0</v>
      </c>
      <c r="AX144" s="17">
        <v>0</v>
      </c>
      <c r="AY144" s="17">
        <v>0</v>
      </c>
      <c r="AZ144" s="17">
        <v>0</v>
      </c>
      <c r="BA144" s="17">
        <v>0</v>
      </c>
      <c r="BB144" s="17">
        <v>0</v>
      </c>
      <c r="BC144" s="17">
        <v>0</v>
      </c>
      <c r="BD144" s="17">
        <v>0</v>
      </c>
      <c r="BE144" s="17">
        <v>0</v>
      </c>
      <c r="BF144" s="17">
        <v>0</v>
      </c>
      <c r="BG144" s="17">
        <v>0</v>
      </c>
      <c r="BH144" s="17">
        <v>0</v>
      </c>
      <c r="BI144" s="17">
        <v>0</v>
      </c>
      <c r="BJ144" s="17">
        <v>0</v>
      </c>
    </row>
    <row r="145" spans="1:62" hidden="1" x14ac:dyDescent="0.2">
      <c r="A145" s="17">
        <v>199</v>
      </c>
      <c r="B145" s="17">
        <v>199</v>
      </c>
      <c r="C145" s="17" t="s">
        <v>241</v>
      </c>
      <c r="D145" s="10">
        <v>199</v>
      </c>
      <c r="E145" s="4" t="s">
        <v>4</v>
      </c>
      <c r="F145" s="17" t="s">
        <v>37</v>
      </c>
      <c r="G145" s="4">
        <v>2</v>
      </c>
      <c r="H145" s="4" t="str" cm="1">
        <f t="array" ref="H145">_xlfn.XLOOKUP(C145,Sheet2!U$2:U673,Sheet2!B$2:B673)</f>
        <v>IA</v>
      </c>
      <c r="I145" s="17" t="s">
        <v>547</v>
      </c>
      <c r="J145" s="17" t="str" cm="1">
        <f t="array" ref="J145">_xlfn.XLOOKUP(C145,AST!Y$2:Y442,AST!S$2:S442)</f>
        <v>&gt;256.0000</v>
      </c>
      <c r="K145" s="17" t="str" cm="1">
        <f t="array" ref="K145">_xlfn.XLOOKUP(C145,AST!Y$2:Y442,AST!T$2:T442)</f>
        <v xml:space="preserve"> &lt;=1.0000</v>
      </c>
      <c r="L145" s="17" t="str" cm="1">
        <f t="array" ref="L145">_xlfn.XLOOKUP(C145,AST!Y$2:Y442,AST!P$2:P442)</f>
        <v xml:space="preserve"> &lt;=0.1200</v>
      </c>
      <c r="M145" s="17" t="str" cm="1">
        <f t="array" ref="M145">_xlfn.XLOOKUP(C145,AST!Y$2:Y442,AST!K$2:K442)</f>
        <v>&lt;=0.1200</v>
      </c>
      <c r="N145" s="17" t="str" cm="1">
        <f t="array" ref="N145">_xlfn.XLOOKUP(C145,AST!Y$2:Y442,AST!L$2:L442)</f>
        <v>&lt;=0.5000</v>
      </c>
      <c r="O145" s="17" t="str" cm="1">
        <f t="array" ref="O145">_xlfn.XLOOKUP(C145,AST!Y$2:Y442,AST!M$2:M442)</f>
        <v xml:space="preserve"> &lt;=2.0000</v>
      </c>
      <c r="P145" s="17" t="str" cm="1">
        <f t="array" ref="P145">_xlfn.XLOOKUP(C145,AST!Y$2:Y442,AST!N$2:N442)</f>
        <v>&lt;=0.2500</v>
      </c>
      <c r="Q145" s="17" t="str" cm="1">
        <f t="array" ref="Q145">_xlfn.XLOOKUP(C145,AST!Y$2:Y442,AST!O$2:O442)</f>
        <v>&lt;=2.0000</v>
      </c>
      <c r="R145" s="17" t="str" cm="1">
        <f t="array" ref="R145">_xlfn.XLOOKUP(C145,AST!Y$2:Y442,AST!Q$2:Q442)</f>
        <v>&lt;=1.0000</v>
      </c>
      <c r="S145" s="17" t="str" cm="1">
        <f t="array" ref="S145">_xlfn.XLOOKUP(C145,AST!Y$2:Y442,AST!R$2:R442)</f>
        <v>&lt;=0.5000</v>
      </c>
      <c r="T145" s="17" t="s">
        <v>37</v>
      </c>
      <c r="U145" s="17">
        <v>1</v>
      </c>
      <c r="V145" s="17">
        <v>0</v>
      </c>
      <c r="W145" s="17">
        <v>0</v>
      </c>
      <c r="X145" s="17">
        <v>0</v>
      </c>
      <c r="Y145" s="17">
        <v>0</v>
      </c>
      <c r="Z145" s="17">
        <v>0</v>
      </c>
      <c r="AA145" s="17">
        <v>0</v>
      </c>
      <c r="AB145" s="17">
        <v>0</v>
      </c>
      <c r="AC145" s="17">
        <v>0</v>
      </c>
      <c r="AD145" s="17">
        <v>0</v>
      </c>
      <c r="AE145" s="17">
        <v>0</v>
      </c>
      <c r="AF145" s="17">
        <v>1</v>
      </c>
      <c r="AG145" s="17">
        <v>0</v>
      </c>
      <c r="AH145" s="17">
        <v>0</v>
      </c>
      <c r="AI145" s="17">
        <v>0</v>
      </c>
      <c r="AJ145" s="17">
        <v>0</v>
      </c>
      <c r="AK145" s="17">
        <v>0</v>
      </c>
      <c r="AL145" s="17">
        <v>0</v>
      </c>
      <c r="AM145" s="17">
        <v>0</v>
      </c>
      <c r="AN145" s="17">
        <v>0</v>
      </c>
      <c r="AO145" s="17">
        <v>0</v>
      </c>
      <c r="AP145" s="17">
        <v>0</v>
      </c>
      <c r="AQ145" s="17">
        <v>0</v>
      </c>
      <c r="AR145" s="17">
        <v>0</v>
      </c>
      <c r="AS145" s="17">
        <v>1</v>
      </c>
      <c r="AT145" s="17">
        <v>0</v>
      </c>
      <c r="AU145" s="17">
        <v>0</v>
      </c>
      <c r="AV145" s="17">
        <v>0</v>
      </c>
      <c r="AW145" s="17">
        <v>0</v>
      </c>
      <c r="AX145" s="17">
        <v>0</v>
      </c>
      <c r="AY145" s="17">
        <v>0</v>
      </c>
      <c r="AZ145" s="17">
        <v>0</v>
      </c>
      <c r="BA145" s="17">
        <v>0</v>
      </c>
      <c r="BB145" s="17">
        <v>0</v>
      </c>
      <c r="BC145" s="17">
        <v>0</v>
      </c>
      <c r="BD145" s="17">
        <v>0</v>
      </c>
      <c r="BE145" s="17">
        <v>0</v>
      </c>
      <c r="BF145" s="17">
        <v>0</v>
      </c>
      <c r="BG145" s="17">
        <v>0</v>
      </c>
      <c r="BH145" s="17">
        <v>0</v>
      </c>
      <c r="BI145" s="17">
        <v>0</v>
      </c>
      <c r="BJ145" s="17">
        <v>0</v>
      </c>
    </row>
    <row r="146" spans="1:62" hidden="1" x14ac:dyDescent="0.2">
      <c r="A146" s="17">
        <v>200</v>
      </c>
      <c r="B146" s="17">
        <v>200</v>
      </c>
      <c r="C146" s="17" t="s">
        <v>242</v>
      </c>
      <c r="D146" s="10">
        <v>200</v>
      </c>
      <c r="E146" s="4" t="s">
        <v>4</v>
      </c>
      <c r="F146" s="17" t="s">
        <v>56</v>
      </c>
      <c r="G146" s="4">
        <v>1</v>
      </c>
      <c r="H146" s="4" t="str" cm="1">
        <f t="array" ref="H146">_xlfn.XLOOKUP(C146,Sheet2!U$2:U674,Sheet2!B$2:B674)</f>
        <v>IA</v>
      </c>
      <c r="I146" s="17" t="s">
        <v>547</v>
      </c>
      <c r="J146" s="17" t="str" cm="1">
        <f t="array" ref="J146">_xlfn.XLOOKUP(C146,AST!Y$2:Y443,AST!S$2:S443)</f>
        <v>&gt;256.0000</v>
      </c>
      <c r="K146" s="17" t="str" cm="1">
        <f t="array" ref="K146">_xlfn.XLOOKUP(C146,AST!Y$2:Y443,AST!T$2:T443)</f>
        <v xml:space="preserve"> &lt;=1.0000</v>
      </c>
      <c r="L146" s="17" t="str" cm="1">
        <f t="array" ref="L146">_xlfn.XLOOKUP(C146,AST!Y$2:Y443,AST!P$2:P443)</f>
        <v xml:space="preserve"> &lt;=0.1200</v>
      </c>
      <c r="M146" s="17" t="str" cm="1">
        <f t="array" ref="M146">_xlfn.XLOOKUP(C146,AST!Y$2:Y443,AST!K$2:K443)</f>
        <v>&lt;=0.1200</v>
      </c>
      <c r="N146" s="17" t="str" cm="1">
        <f t="array" ref="N146">_xlfn.XLOOKUP(C146,AST!Y$2:Y443,AST!L$2:L443)</f>
        <v>&lt;=0.5000</v>
      </c>
      <c r="O146" s="17" t="str" cm="1">
        <f t="array" ref="O146">_xlfn.XLOOKUP(C146,AST!Y$2:Y443,AST!M$2:M443)</f>
        <v xml:space="preserve"> &lt;=2.0000</v>
      </c>
      <c r="P146" s="17" t="str" cm="1">
        <f t="array" ref="P146">_xlfn.XLOOKUP(C146,AST!Y$2:Y443,AST!N$2:N443)</f>
        <v>&lt;=0.2500</v>
      </c>
      <c r="Q146" s="17" t="str" cm="1">
        <f t="array" ref="Q146">_xlfn.XLOOKUP(C146,AST!Y$2:Y443,AST!O$2:O443)</f>
        <v>&lt;=2.0000</v>
      </c>
      <c r="R146" s="17" t="str" cm="1">
        <f t="array" ref="R146">_xlfn.XLOOKUP(C146,AST!Y$2:Y443,AST!Q$2:Q443)</f>
        <v>&lt;=1.0000</v>
      </c>
      <c r="S146" s="17" t="str" cm="1">
        <f t="array" ref="S146">_xlfn.XLOOKUP(C146,AST!Y$2:Y443,AST!R$2:R443)</f>
        <v>&lt;=0.5000</v>
      </c>
      <c r="T146" s="17" t="s">
        <v>38</v>
      </c>
      <c r="U146" s="17">
        <v>1</v>
      </c>
      <c r="V146" s="17">
        <v>0</v>
      </c>
      <c r="W146" s="17">
        <v>0</v>
      </c>
      <c r="X146" s="17">
        <v>0</v>
      </c>
      <c r="Y146" s="17">
        <v>0</v>
      </c>
      <c r="Z146" s="17">
        <v>0</v>
      </c>
      <c r="AA146" s="17">
        <v>0</v>
      </c>
      <c r="AB146" s="17">
        <v>0</v>
      </c>
      <c r="AC146" s="17">
        <v>0</v>
      </c>
      <c r="AD146" s="17">
        <v>0</v>
      </c>
      <c r="AE146" s="17">
        <v>0</v>
      </c>
      <c r="AF146" s="17">
        <v>1</v>
      </c>
      <c r="AG146" s="17">
        <v>1</v>
      </c>
      <c r="AH146" s="17">
        <v>0</v>
      </c>
      <c r="AI146" s="17">
        <v>0</v>
      </c>
      <c r="AJ146" s="17">
        <v>0</v>
      </c>
      <c r="AK146" s="17">
        <v>0</v>
      </c>
      <c r="AL146" s="17">
        <v>1</v>
      </c>
      <c r="AM146" s="17">
        <v>0</v>
      </c>
      <c r="AN146" s="17">
        <v>0</v>
      </c>
      <c r="AO146" s="17">
        <v>0</v>
      </c>
      <c r="AP146" s="17">
        <v>0</v>
      </c>
      <c r="AQ146" s="17">
        <v>0</v>
      </c>
      <c r="AR146" s="17">
        <v>0</v>
      </c>
      <c r="AS146" s="17">
        <v>1</v>
      </c>
      <c r="AT146" s="17">
        <v>0</v>
      </c>
      <c r="AU146" s="17">
        <v>0</v>
      </c>
      <c r="AV146" s="17">
        <v>0</v>
      </c>
      <c r="AW146" s="17">
        <v>0</v>
      </c>
      <c r="AX146" s="17">
        <v>0</v>
      </c>
      <c r="AY146" s="17">
        <v>0</v>
      </c>
      <c r="AZ146" s="17">
        <v>0</v>
      </c>
      <c r="BA146" s="17">
        <v>0</v>
      </c>
      <c r="BB146" s="17">
        <v>0</v>
      </c>
      <c r="BC146" s="17">
        <v>0</v>
      </c>
      <c r="BD146" s="17">
        <v>0</v>
      </c>
      <c r="BE146" s="17">
        <v>0</v>
      </c>
      <c r="BF146" s="17">
        <v>0</v>
      </c>
      <c r="BG146" s="17">
        <v>0</v>
      </c>
      <c r="BH146" s="17">
        <v>0</v>
      </c>
      <c r="BI146" s="17">
        <v>0</v>
      </c>
      <c r="BJ146" s="17">
        <v>0</v>
      </c>
    </row>
    <row r="147" spans="1:62" hidden="1" x14ac:dyDescent="0.2">
      <c r="A147" s="17">
        <v>202</v>
      </c>
      <c r="B147" s="17">
        <v>202</v>
      </c>
      <c r="C147" s="17" t="s">
        <v>243</v>
      </c>
      <c r="D147" s="10">
        <v>202</v>
      </c>
      <c r="E147" s="4" t="s">
        <v>4</v>
      </c>
      <c r="F147" s="17" t="s">
        <v>37</v>
      </c>
      <c r="G147" s="4">
        <v>1</v>
      </c>
      <c r="H147" s="4" t="str" cm="1">
        <f t="array" ref="H147">_xlfn.XLOOKUP(C147,Sheet2!U$2:U675,Sheet2!B$2:B675)</f>
        <v>IA</v>
      </c>
      <c r="I147" s="17" t="s">
        <v>547</v>
      </c>
      <c r="J147" s="17" t="str" cm="1">
        <f t="array" ref="J147">_xlfn.XLOOKUP(C147,AST!Y$2:Y444,AST!S$2:S444)</f>
        <v>&gt;256.0000</v>
      </c>
      <c r="K147" s="17" cm="1">
        <f t="array" ref="K147">_xlfn.XLOOKUP(C147,AST!Y$2:Y444,AST!T$2:T444)</f>
        <v>4</v>
      </c>
      <c r="L147" s="17" cm="1">
        <f t="array" ref="L147">_xlfn.XLOOKUP(C147,AST!Y$2:Y444,AST!P$2:P444)</f>
        <v>0.25</v>
      </c>
      <c r="M147" s="17" t="str" cm="1">
        <f t="array" ref="M147">_xlfn.XLOOKUP(C147,AST!Y$2:Y444,AST!K$2:K444)</f>
        <v>&lt;=0.1200</v>
      </c>
      <c r="N147" s="17" t="str" cm="1">
        <f t="array" ref="N147">_xlfn.XLOOKUP(C147,AST!Y$2:Y444,AST!L$2:L444)</f>
        <v>&lt;=0.5000</v>
      </c>
      <c r="O147" s="17" t="str" cm="1">
        <f t="array" ref="O147">_xlfn.XLOOKUP(C147,AST!Y$2:Y444,AST!M$2:M444)</f>
        <v xml:space="preserve"> &lt;=2.0000</v>
      </c>
      <c r="P147" s="17" t="str" cm="1">
        <f t="array" ref="P147">_xlfn.XLOOKUP(C147,AST!Y$2:Y444,AST!N$2:N444)</f>
        <v>&lt;=0.2500</v>
      </c>
      <c r="Q147" s="17" t="str" cm="1">
        <f t="array" ref="Q147">_xlfn.XLOOKUP(C147,AST!Y$2:Y444,AST!O$2:O444)</f>
        <v>&lt;=2.0000</v>
      </c>
      <c r="R147" s="17" t="str" cm="1">
        <f t="array" ref="R147">_xlfn.XLOOKUP(C147,AST!Y$2:Y444,AST!Q$2:Q444)</f>
        <v>&lt;=1.0000</v>
      </c>
      <c r="S147" s="17" t="str" cm="1">
        <f t="array" ref="S147">_xlfn.XLOOKUP(C147,AST!Y$2:Y444,AST!R$2:R444)</f>
        <v>&lt;=0.5000</v>
      </c>
      <c r="T147" s="17" t="s">
        <v>37</v>
      </c>
      <c r="U147" s="17">
        <v>1</v>
      </c>
      <c r="V147" s="17">
        <v>0</v>
      </c>
      <c r="W147" s="17">
        <v>0</v>
      </c>
      <c r="X147" s="17">
        <v>0</v>
      </c>
      <c r="Y147" s="17">
        <v>0</v>
      </c>
      <c r="Z147" s="17">
        <v>0</v>
      </c>
      <c r="AA147" s="17">
        <v>0</v>
      </c>
      <c r="AB147" s="17">
        <v>0</v>
      </c>
      <c r="AC147" s="17">
        <v>0</v>
      </c>
      <c r="AD147" s="17">
        <v>0</v>
      </c>
      <c r="AE147" s="17">
        <v>0</v>
      </c>
      <c r="AF147" s="17">
        <v>1</v>
      </c>
      <c r="AG147" s="17">
        <v>0</v>
      </c>
      <c r="AH147" s="17">
        <v>0</v>
      </c>
      <c r="AI147" s="17">
        <v>0</v>
      </c>
      <c r="AJ147" s="17">
        <v>0</v>
      </c>
      <c r="AK147" s="17">
        <v>0</v>
      </c>
      <c r="AL147" s="17">
        <v>0</v>
      </c>
      <c r="AM147" s="17">
        <v>0</v>
      </c>
      <c r="AN147" s="17">
        <v>0</v>
      </c>
      <c r="AO147" s="17">
        <v>0</v>
      </c>
      <c r="AP147" s="17">
        <v>0</v>
      </c>
      <c r="AQ147" s="17">
        <v>0</v>
      </c>
      <c r="AR147" s="17">
        <v>0</v>
      </c>
      <c r="AS147" s="17">
        <v>1</v>
      </c>
      <c r="AT147" s="17">
        <v>0</v>
      </c>
      <c r="AU147" s="17">
        <v>0</v>
      </c>
      <c r="AV147" s="17">
        <v>0</v>
      </c>
      <c r="AW147" s="17">
        <v>0</v>
      </c>
      <c r="AX147" s="17">
        <v>0</v>
      </c>
      <c r="AY147" s="17">
        <v>0</v>
      </c>
      <c r="AZ147" s="17">
        <v>0</v>
      </c>
      <c r="BA147" s="17">
        <v>0</v>
      </c>
      <c r="BB147" s="17">
        <v>0</v>
      </c>
      <c r="BC147" s="17">
        <v>0</v>
      </c>
      <c r="BD147" s="17">
        <v>0</v>
      </c>
      <c r="BE147" s="17">
        <v>0</v>
      </c>
      <c r="BF147" s="17">
        <v>0</v>
      </c>
      <c r="BG147" s="17">
        <v>0</v>
      </c>
      <c r="BH147" s="17">
        <v>0</v>
      </c>
      <c r="BI147" s="17">
        <v>0</v>
      </c>
      <c r="BJ147" s="17">
        <v>0</v>
      </c>
    </row>
    <row r="148" spans="1:62" hidden="1" x14ac:dyDescent="0.2">
      <c r="A148" s="17">
        <v>203</v>
      </c>
      <c r="B148" s="17">
        <v>203</v>
      </c>
      <c r="C148" s="17" t="s">
        <v>244</v>
      </c>
      <c r="D148" s="10">
        <v>203</v>
      </c>
      <c r="E148" s="4" t="s">
        <v>4</v>
      </c>
      <c r="F148" s="17" t="s">
        <v>38</v>
      </c>
      <c r="G148" s="4">
        <v>3</v>
      </c>
      <c r="H148" s="4" t="str" cm="1">
        <f t="array" ref="H148">_xlfn.XLOOKUP(C148,Sheet2!U$2:U676,Sheet2!B$2:B676)</f>
        <v>IA</v>
      </c>
      <c r="I148" s="17" t="s">
        <v>547</v>
      </c>
      <c r="J148" s="17" t="str" cm="1">
        <f t="array" ref="J148">_xlfn.XLOOKUP(C148,AST!Y$2:Y445,AST!S$2:S445)</f>
        <v xml:space="preserve"> &lt;=32.0000</v>
      </c>
      <c r="K148" s="17" t="str" cm="1">
        <f t="array" ref="K148">_xlfn.XLOOKUP(C148,AST!Y$2:Y445,AST!T$2:T445)</f>
        <v xml:space="preserve"> &lt;=1.0000</v>
      </c>
      <c r="L148" s="17" t="str" cm="1">
        <f t="array" ref="L148">_xlfn.XLOOKUP(C148,AST!Y$2:Y445,AST!P$2:P445)</f>
        <v xml:space="preserve"> &lt;=0.1200</v>
      </c>
      <c r="M148" s="17" t="str" cm="1">
        <f t="array" ref="M148">_xlfn.XLOOKUP(C148,AST!Y$2:Y445,AST!K$2:K445)</f>
        <v>&lt;=0.1200</v>
      </c>
      <c r="N148" s="17" t="str" cm="1">
        <f t="array" ref="N148">_xlfn.XLOOKUP(C148,AST!Y$2:Y445,AST!L$2:L445)</f>
        <v>&lt;=0.5000</v>
      </c>
      <c r="O148" s="17" t="str" cm="1">
        <f t="array" ref="O148">_xlfn.XLOOKUP(C148,AST!Y$2:Y445,AST!M$2:M445)</f>
        <v xml:space="preserve"> &lt;=2.0000</v>
      </c>
      <c r="P148" s="17" t="str" cm="1">
        <f t="array" ref="P148">_xlfn.XLOOKUP(C148,AST!Y$2:Y445,AST!N$2:N445)</f>
        <v>&lt;=0.2500</v>
      </c>
      <c r="Q148" s="17" t="str" cm="1">
        <f t="array" ref="Q148">_xlfn.XLOOKUP(C148,AST!Y$2:Y445,AST!O$2:O445)</f>
        <v>&lt;=2.0000</v>
      </c>
      <c r="R148" s="17" t="str" cm="1">
        <f t="array" ref="R148">_xlfn.XLOOKUP(C148,AST!Y$2:Y445,AST!Q$2:Q445)</f>
        <v>&lt;=1.0000</v>
      </c>
      <c r="S148" s="17" t="str" cm="1">
        <f t="array" ref="S148">_xlfn.XLOOKUP(C148,AST!Y$2:Y445,AST!R$2:R445)</f>
        <v>&lt;=0.5000</v>
      </c>
      <c r="T148" s="17" t="s">
        <v>38</v>
      </c>
      <c r="U148" s="17">
        <v>1</v>
      </c>
      <c r="V148" s="17">
        <v>0</v>
      </c>
      <c r="W148" s="17">
        <v>0</v>
      </c>
      <c r="X148" s="17">
        <v>0</v>
      </c>
      <c r="Y148" s="17">
        <v>0</v>
      </c>
      <c r="Z148" s="17">
        <v>0</v>
      </c>
      <c r="AA148" s="17">
        <v>0</v>
      </c>
      <c r="AB148" s="17">
        <v>0</v>
      </c>
      <c r="AC148" s="17">
        <v>0</v>
      </c>
      <c r="AD148" s="17">
        <v>0</v>
      </c>
      <c r="AE148" s="17">
        <v>0</v>
      </c>
      <c r="AF148" s="17">
        <v>1</v>
      </c>
      <c r="AG148" s="17">
        <v>1</v>
      </c>
      <c r="AH148" s="17">
        <v>0</v>
      </c>
      <c r="AI148" s="17">
        <v>0</v>
      </c>
      <c r="AJ148" s="17">
        <v>0</v>
      </c>
      <c r="AK148" s="17">
        <v>0</v>
      </c>
      <c r="AL148" s="17">
        <v>1</v>
      </c>
      <c r="AM148" s="17">
        <v>0</v>
      </c>
      <c r="AN148" s="17">
        <v>0</v>
      </c>
      <c r="AO148" s="17">
        <v>0</v>
      </c>
      <c r="AP148" s="17">
        <v>0</v>
      </c>
      <c r="AQ148" s="17">
        <v>0</v>
      </c>
      <c r="AR148" s="17">
        <v>0</v>
      </c>
      <c r="AS148" s="17">
        <v>1</v>
      </c>
      <c r="AT148" s="17">
        <v>0</v>
      </c>
      <c r="AU148" s="17">
        <v>0</v>
      </c>
      <c r="AV148" s="17">
        <v>0</v>
      </c>
      <c r="AW148" s="17">
        <v>0</v>
      </c>
      <c r="AX148" s="17">
        <v>0</v>
      </c>
      <c r="AY148" s="17">
        <v>0</v>
      </c>
      <c r="AZ148" s="17">
        <v>0</v>
      </c>
      <c r="BA148" s="17">
        <v>0</v>
      </c>
      <c r="BB148" s="17">
        <v>0</v>
      </c>
      <c r="BC148" s="17">
        <v>0</v>
      </c>
      <c r="BD148" s="17">
        <v>0</v>
      </c>
      <c r="BE148" s="17">
        <v>0</v>
      </c>
      <c r="BF148" s="17">
        <v>0</v>
      </c>
      <c r="BG148" s="17">
        <v>0</v>
      </c>
      <c r="BH148" s="17">
        <v>0</v>
      </c>
      <c r="BI148" s="17">
        <v>0</v>
      </c>
      <c r="BJ148" s="17">
        <v>0</v>
      </c>
    </row>
    <row r="149" spans="1:62" hidden="1" x14ac:dyDescent="0.2">
      <c r="A149" s="17">
        <v>204</v>
      </c>
      <c r="B149" s="17">
        <v>204</v>
      </c>
      <c r="C149" s="17" t="s">
        <v>245</v>
      </c>
      <c r="D149" s="10">
        <v>204</v>
      </c>
      <c r="E149" s="4" t="s">
        <v>3</v>
      </c>
      <c r="F149" s="17" t="str" cm="1">
        <f t="array" ref="F149">_xlfn.XLOOKUP(C149,Sheet2!U$2:U677,Sheet2!K$2:K677)</f>
        <v>xylosus</v>
      </c>
      <c r="G149" s="4">
        <v>3</v>
      </c>
      <c r="H149" s="4" t="str" cm="1">
        <f t="array" ref="H149">_xlfn.XLOOKUP(C149,Sheet2!U$2:U677,Sheet2!B$2:B677)</f>
        <v>IA</v>
      </c>
      <c r="I149" s="17" t="s">
        <v>547</v>
      </c>
      <c r="J149" s="17" t="str" cm="1">
        <f t="array" ref="J149">_xlfn.XLOOKUP(C149,AST!Y$2:Y446,AST!S$2:S446)</f>
        <v xml:space="preserve"> &lt;=32.0000</v>
      </c>
      <c r="K149" s="17" t="str" cm="1">
        <f t="array" ref="K149">_xlfn.XLOOKUP(C149,AST!Y$2:Y446,AST!T$2:T446)</f>
        <v xml:space="preserve"> &lt;=1.0000</v>
      </c>
      <c r="L149" s="17" t="str" cm="1">
        <f t="array" ref="L149">_xlfn.XLOOKUP(C149,AST!Y$2:Y446,AST!P$2:P446)</f>
        <v xml:space="preserve"> &lt;=0.1200</v>
      </c>
      <c r="M149" s="17" t="str" cm="1">
        <f t="array" ref="M149">_xlfn.XLOOKUP(C149,AST!Y$2:Y446,AST!K$2:K446)</f>
        <v>&lt;=0.1200</v>
      </c>
      <c r="N149" s="17" t="str" cm="1">
        <f t="array" ref="N149">_xlfn.XLOOKUP(C149,AST!Y$2:Y446,AST!L$2:L446)</f>
        <v>&lt;=0.5000</v>
      </c>
      <c r="O149" s="17" t="str" cm="1">
        <f t="array" ref="O149">_xlfn.XLOOKUP(C149,AST!Y$2:Y446,AST!M$2:M446)</f>
        <v xml:space="preserve"> &lt;=2.0000</v>
      </c>
      <c r="P149" s="17" t="str" cm="1">
        <f t="array" ref="P149">_xlfn.XLOOKUP(C149,AST!Y$2:Y446,AST!N$2:N446)</f>
        <v xml:space="preserve"> &gt;4.0000</v>
      </c>
      <c r="Q149" s="17" t="str" cm="1">
        <f t="array" ref="Q149">_xlfn.XLOOKUP(C149,AST!Y$2:Y446,AST!O$2:O446)</f>
        <v>&lt;=2.0000</v>
      </c>
      <c r="R149" s="17" t="str" cm="1">
        <f t="array" ref="R149">_xlfn.XLOOKUP(C149,AST!Y$2:Y446,AST!Q$2:Q446)</f>
        <v>&lt;=1.0000</v>
      </c>
      <c r="S149" s="17" t="str" cm="1">
        <f t="array" ref="S149">_xlfn.XLOOKUP(C149,AST!Y$2:Y446,AST!R$2:R446)</f>
        <v>&lt;=0.5000</v>
      </c>
      <c r="T149" s="17" t="s">
        <v>57</v>
      </c>
      <c r="U149" s="17">
        <v>1</v>
      </c>
      <c r="V149" s="17">
        <v>0</v>
      </c>
      <c r="W149" s="17">
        <v>0</v>
      </c>
      <c r="X149" s="17">
        <v>0</v>
      </c>
      <c r="Y149" s="17">
        <v>0</v>
      </c>
      <c r="Z149" s="17">
        <v>0</v>
      </c>
      <c r="AA149" s="17">
        <v>0</v>
      </c>
      <c r="AB149" s="17">
        <v>0</v>
      </c>
      <c r="AC149" s="17">
        <v>0</v>
      </c>
      <c r="AD149" s="17">
        <v>0</v>
      </c>
      <c r="AE149" s="17">
        <v>0</v>
      </c>
      <c r="AF149" s="17">
        <v>1</v>
      </c>
      <c r="AG149" s="17">
        <v>1</v>
      </c>
      <c r="AH149" s="17">
        <v>0</v>
      </c>
      <c r="AI149" s="17">
        <v>0</v>
      </c>
      <c r="AJ149" s="17">
        <v>0</v>
      </c>
      <c r="AK149" s="17">
        <v>0</v>
      </c>
      <c r="AL149" s="17">
        <v>1</v>
      </c>
      <c r="AM149" s="17">
        <v>0</v>
      </c>
      <c r="AN149" s="17">
        <v>0</v>
      </c>
      <c r="AO149" s="17">
        <v>0</v>
      </c>
      <c r="AP149" s="17">
        <v>1</v>
      </c>
      <c r="AQ149" s="17">
        <v>0</v>
      </c>
      <c r="AR149" s="17">
        <v>0</v>
      </c>
      <c r="AS149" s="17">
        <v>1</v>
      </c>
      <c r="AT149" s="17">
        <v>0</v>
      </c>
      <c r="AU149" s="17">
        <v>0</v>
      </c>
      <c r="AV149" s="17">
        <v>0</v>
      </c>
      <c r="AW149" s="17">
        <v>0</v>
      </c>
      <c r="AX149" s="17">
        <v>0</v>
      </c>
      <c r="AY149" s="17">
        <v>0</v>
      </c>
      <c r="AZ149" s="17">
        <v>0</v>
      </c>
      <c r="BA149" s="17">
        <v>0</v>
      </c>
      <c r="BB149" s="17">
        <v>0</v>
      </c>
      <c r="BC149" s="17">
        <v>0</v>
      </c>
      <c r="BD149" s="17">
        <v>0</v>
      </c>
      <c r="BE149" s="17">
        <v>0</v>
      </c>
      <c r="BF149" s="17">
        <v>0</v>
      </c>
      <c r="BG149" s="17">
        <v>0</v>
      </c>
      <c r="BH149" s="17">
        <v>0</v>
      </c>
      <c r="BI149" s="17">
        <v>0</v>
      </c>
      <c r="BJ149" s="17">
        <v>0</v>
      </c>
    </row>
    <row r="150" spans="1:62" hidden="1" x14ac:dyDescent="0.2">
      <c r="A150" s="17">
        <v>205</v>
      </c>
      <c r="B150" s="17">
        <v>205</v>
      </c>
      <c r="C150" s="17" t="s">
        <v>246</v>
      </c>
      <c r="D150" s="10">
        <v>205</v>
      </c>
      <c r="E150" s="4" t="s">
        <v>4</v>
      </c>
      <c r="F150" s="17" t="str" cm="1">
        <f t="array" ref="F150">_xlfn.XLOOKUP(C150,Sheet2!U$2:U678,Sheet2!K$2:K678)</f>
        <v>ureilyticus</v>
      </c>
      <c r="G150" s="4">
        <v>3</v>
      </c>
      <c r="H150" s="4" t="str" cm="1">
        <f t="array" ref="H150">_xlfn.XLOOKUP(C150,Sheet2!U$2:U678,Sheet2!B$2:B678)</f>
        <v>IA</v>
      </c>
      <c r="I150" s="17" t="s">
        <v>547</v>
      </c>
      <c r="J150" s="17" t="str" cm="1">
        <f t="array" ref="J150">_xlfn.XLOOKUP(C150,AST!Y$2:Y447,AST!S$2:S447)</f>
        <v xml:space="preserve"> &lt;=32.0000</v>
      </c>
      <c r="K150" s="17" t="str" cm="1">
        <f t="array" ref="K150">_xlfn.XLOOKUP(C150,AST!Y$2:Y447,AST!T$2:T447)</f>
        <v xml:space="preserve"> &lt;=1.0000</v>
      </c>
      <c r="L150" s="17" t="str" cm="1">
        <f t="array" ref="L150">_xlfn.XLOOKUP(C150,AST!Y$2:Y447,AST!P$2:P447)</f>
        <v xml:space="preserve"> &lt;=0.1200</v>
      </c>
      <c r="M150" s="17" t="str" cm="1">
        <f t="array" ref="M150">_xlfn.XLOOKUP(C150,AST!Y$2:Y447,AST!K$2:K447)</f>
        <v>&lt;=0.1200</v>
      </c>
      <c r="N150" s="17" cm="1">
        <f t="array" ref="N150">_xlfn.XLOOKUP(C150,AST!Y$2:Y447,AST!L$2:L447)</f>
        <v>2</v>
      </c>
      <c r="O150" s="17" t="str" cm="1">
        <f t="array" ref="O150">_xlfn.XLOOKUP(C150,AST!Y$2:Y447,AST!M$2:M447)</f>
        <v xml:space="preserve"> &lt;=2.0000</v>
      </c>
      <c r="P150" s="17" t="str" cm="1">
        <f t="array" ref="P150">_xlfn.XLOOKUP(C150,AST!Y$2:Y447,AST!N$2:N447)</f>
        <v>&lt;=0.2500</v>
      </c>
      <c r="Q150" s="17" t="str" cm="1">
        <f t="array" ref="Q150">_xlfn.XLOOKUP(C150,AST!Y$2:Y447,AST!O$2:O447)</f>
        <v>&lt;=2.0000</v>
      </c>
      <c r="R150" s="17" t="str" cm="1">
        <f t="array" ref="R150">_xlfn.XLOOKUP(C150,AST!Y$2:Y447,AST!Q$2:Q447)</f>
        <v>&lt;=1.0000</v>
      </c>
      <c r="S150" s="17" t="str" cm="1">
        <f t="array" ref="S150">_xlfn.XLOOKUP(C150,AST!Y$2:Y447,AST!R$2:R447)</f>
        <v>&lt;=0.5000</v>
      </c>
      <c r="T150" s="17" t="s">
        <v>58</v>
      </c>
      <c r="U150" s="17">
        <v>1</v>
      </c>
      <c r="V150" s="17">
        <v>0</v>
      </c>
      <c r="W150" s="17">
        <v>0</v>
      </c>
      <c r="X150" s="17">
        <v>0</v>
      </c>
      <c r="Y150" s="17">
        <v>0</v>
      </c>
      <c r="Z150" s="17">
        <v>0</v>
      </c>
      <c r="AA150" s="17">
        <v>0</v>
      </c>
      <c r="AB150" s="17">
        <v>0</v>
      </c>
      <c r="AC150" s="17">
        <v>0</v>
      </c>
      <c r="AD150" s="17">
        <v>0</v>
      </c>
      <c r="AE150" s="17">
        <v>0</v>
      </c>
      <c r="AF150" s="17">
        <v>1</v>
      </c>
      <c r="AG150" s="17">
        <v>1</v>
      </c>
      <c r="AH150" s="17">
        <v>0</v>
      </c>
      <c r="AI150" s="17">
        <v>0</v>
      </c>
      <c r="AJ150" s="17">
        <v>0</v>
      </c>
      <c r="AK150" s="17">
        <v>0</v>
      </c>
      <c r="AL150" s="17">
        <v>0</v>
      </c>
      <c r="AM150" s="17">
        <v>0</v>
      </c>
      <c r="AN150" s="17">
        <v>0</v>
      </c>
      <c r="AO150" s="17">
        <v>0</v>
      </c>
      <c r="AP150" s="17">
        <v>0</v>
      </c>
      <c r="AQ150" s="17">
        <v>0</v>
      </c>
      <c r="AR150" s="17">
        <v>0</v>
      </c>
      <c r="AS150" s="17">
        <v>1</v>
      </c>
      <c r="AT150" s="17">
        <v>0</v>
      </c>
      <c r="AU150" s="17">
        <v>0</v>
      </c>
      <c r="AV150" s="17">
        <v>0</v>
      </c>
      <c r="AW150" s="17">
        <v>0</v>
      </c>
      <c r="AX150" s="17">
        <v>0</v>
      </c>
      <c r="AY150" s="17">
        <v>0</v>
      </c>
      <c r="AZ150" s="17">
        <v>0</v>
      </c>
      <c r="BA150" s="17">
        <v>0</v>
      </c>
      <c r="BB150" s="17">
        <v>0</v>
      </c>
      <c r="BC150" s="17">
        <v>0</v>
      </c>
      <c r="BD150" s="17">
        <v>0</v>
      </c>
      <c r="BE150" s="17">
        <v>0</v>
      </c>
      <c r="BF150" s="17">
        <v>0</v>
      </c>
      <c r="BG150" s="17">
        <v>0</v>
      </c>
      <c r="BH150" s="17">
        <v>0</v>
      </c>
      <c r="BI150" s="17">
        <v>0</v>
      </c>
      <c r="BJ150" s="17">
        <v>0</v>
      </c>
    </row>
    <row r="151" spans="1:62" hidden="1" x14ac:dyDescent="0.2">
      <c r="A151" s="17">
        <v>206</v>
      </c>
      <c r="B151" s="17">
        <v>206</v>
      </c>
      <c r="C151" s="17" t="s">
        <v>247</v>
      </c>
      <c r="D151" s="10">
        <v>206</v>
      </c>
      <c r="E151" s="4" t="s">
        <v>3</v>
      </c>
      <c r="F151" s="17" t="s">
        <v>59</v>
      </c>
      <c r="G151" s="4">
        <v>1</v>
      </c>
      <c r="H151" s="4" t="str" cm="1">
        <f t="array" ref="H151">_xlfn.XLOOKUP(C151,Sheet2!U$2:U679,Sheet2!B$2:B679)</f>
        <v>IA</v>
      </c>
      <c r="I151" s="17" t="s">
        <v>547</v>
      </c>
      <c r="J151" s="17" t="str" cm="1">
        <f t="array" ref="J151">_xlfn.XLOOKUP(C151,AST!Y$2:Y448,AST!S$2:S448)</f>
        <v>&gt;256.0000</v>
      </c>
      <c r="K151" s="17" cm="1">
        <f t="array" ref="K151">_xlfn.XLOOKUP(C151,AST!Y$2:Y448,AST!T$2:T448)</f>
        <v>2</v>
      </c>
      <c r="L151" s="17" cm="1">
        <f t="array" ref="L151">_xlfn.XLOOKUP(C151,AST!Y$2:Y448,AST!P$2:P448)</f>
        <v>0.25</v>
      </c>
      <c r="M151" s="17" cm="1">
        <f t="array" ref="M151">_xlfn.XLOOKUP(C151,AST!Y$2:Y448,AST!K$2:K448)</f>
        <v>0.5</v>
      </c>
      <c r="N151" s="17" cm="1">
        <f t="array" ref="N151">_xlfn.XLOOKUP(C151,AST!Y$2:Y448,AST!L$2:L448)</f>
        <v>1</v>
      </c>
      <c r="O151" s="17" t="str" cm="1">
        <f t="array" ref="O151">_xlfn.XLOOKUP(C151,AST!Y$2:Y448,AST!M$2:M448)</f>
        <v xml:space="preserve"> &lt;=2.0000</v>
      </c>
      <c r="P151" s="17" t="str" cm="1">
        <f t="array" ref="P151">_xlfn.XLOOKUP(C151,AST!Y$2:Y448,AST!N$2:N448)</f>
        <v>&lt;=0.2500</v>
      </c>
      <c r="Q151" s="17" t="str" cm="1">
        <f t="array" ref="Q151">_xlfn.XLOOKUP(C151,AST!Y$2:Y448,AST!O$2:O448)</f>
        <v>&lt;=2.0000</v>
      </c>
      <c r="R151" s="17" t="str" cm="1">
        <f t="array" ref="R151">_xlfn.XLOOKUP(C151,AST!Y$2:Y448,AST!Q$2:Q448)</f>
        <v>&lt;=1.0000</v>
      </c>
      <c r="S151" s="17" t="str" cm="1">
        <f t="array" ref="S151">_xlfn.XLOOKUP(C151,AST!Y$2:Y448,AST!R$2:R448)</f>
        <v>&lt;=0.5000</v>
      </c>
      <c r="T151" s="17" t="s">
        <v>59</v>
      </c>
      <c r="U151" s="17">
        <v>1</v>
      </c>
      <c r="V151" s="17">
        <v>0</v>
      </c>
      <c r="W151" s="17">
        <v>0</v>
      </c>
      <c r="X151" s="17">
        <v>0</v>
      </c>
      <c r="Y151" s="17">
        <v>0</v>
      </c>
      <c r="Z151" s="17">
        <v>1</v>
      </c>
      <c r="AA151" s="17">
        <v>0</v>
      </c>
      <c r="AB151" s="17">
        <v>0</v>
      </c>
      <c r="AC151" s="17">
        <v>0</v>
      </c>
      <c r="AD151" s="17">
        <v>1</v>
      </c>
      <c r="AE151" s="17">
        <v>0</v>
      </c>
      <c r="AF151" s="17">
        <v>1</v>
      </c>
      <c r="AG151" s="17">
        <v>1</v>
      </c>
      <c r="AH151" s="17">
        <v>0</v>
      </c>
      <c r="AI151" s="17">
        <v>0</v>
      </c>
      <c r="AJ151" s="17">
        <v>0</v>
      </c>
      <c r="AK151" s="17">
        <v>0</v>
      </c>
      <c r="AL151" s="17">
        <v>0</v>
      </c>
      <c r="AM151" s="17">
        <v>0</v>
      </c>
      <c r="AN151" s="17">
        <v>0</v>
      </c>
      <c r="AO151" s="17">
        <v>0</v>
      </c>
      <c r="AP151" s="17">
        <v>0</v>
      </c>
      <c r="AQ151" s="17">
        <v>0</v>
      </c>
      <c r="AR151" s="17">
        <v>0</v>
      </c>
      <c r="AS151" s="17">
        <v>1</v>
      </c>
      <c r="AT151" s="17">
        <v>0</v>
      </c>
      <c r="AU151" s="17">
        <v>0</v>
      </c>
      <c r="AV151" s="17">
        <v>0</v>
      </c>
      <c r="AW151" s="17">
        <v>0</v>
      </c>
      <c r="AX151" s="17">
        <v>0</v>
      </c>
      <c r="AY151" s="17">
        <v>0</v>
      </c>
      <c r="AZ151" s="17">
        <v>0</v>
      </c>
      <c r="BA151" s="17">
        <v>0</v>
      </c>
      <c r="BB151" s="17">
        <v>0</v>
      </c>
      <c r="BC151" s="17">
        <v>0</v>
      </c>
      <c r="BD151" s="17">
        <v>0</v>
      </c>
      <c r="BE151" s="17">
        <v>0</v>
      </c>
      <c r="BF151" s="17">
        <v>0</v>
      </c>
      <c r="BG151" s="17">
        <v>0</v>
      </c>
      <c r="BH151" s="17">
        <v>0</v>
      </c>
      <c r="BI151" s="17">
        <v>0</v>
      </c>
      <c r="BJ151" s="17">
        <v>0</v>
      </c>
    </row>
    <row r="152" spans="1:62" hidden="1" x14ac:dyDescent="0.2">
      <c r="A152" s="17">
        <v>207</v>
      </c>
      <c r="B152" s="17">
        <v>207</v>
      </c>
      <c r="C152" s="17" t="s">
        <v>248</v>
      </c>
      <c r="D152" s="10">
        <v>207</v>
      </c>
      <c r="E152" s="4" t="s">
        <v>4</v>
      </c>
      <c r="F152" s="17" t="str" cm="1">
        <f t="array" ref="F152">_xlfn.XLOOKUP(C152,Sheet2!U$2:U680,Sheet2!K$2:K680)</f>
        <v>warneri</v>
      </c>
      <c r="G152" s="4">
        <v>1</v>
      </c>
      <c r="H152" s="4" t="str" cm="1">
        <f t="array" ref="H152">_xlfn.XLOOKUP(C152,Sheet2!U$2:U680,Sheet2!B$2:B680)</f>
        <v>IA</v>
      </c>
      <c r="I152" s="17" t="s">
        <v>547</v>
      </c>
      <c r="J152" s="17" t="str" cm="1">
        <f t="array" ref="J152">_xlfn.XLOOKUP(C152,AST!Y$2:Y449,AST!S$2:S449)</f>
        <v xml:space="preserve"> &lt;=32.0000</v>
      </c>
      <c r="K152" s="17" t="str" cm="1">
        <f t="array" ref="K152">_xlfn.XLOOKUP(C152,AST!Y$2:Y449,AST!T$2:T449)</f>
        <v xml:space="preserve"> &lt;=1.0000</v>
      </c>
      <c r="L152" s="17" t="str" cm="1">
        <f t="array" ref="L152">_xlfn.XLOOKUP(C152,AST!Y$2:Y449,AST!P$2:P449)</f>
        <v xml:space="preserve"> &lt;=0.1200</v>
      </c>
      <c r="M152" s="17" t="str" cm="1">
        <f t="array" ref="M152">_xlfn.XLOOKUP(C152,AST!Y$2:Y449,AST!K$2:K449)</f>
        <v>&lt;=0.1200</v>
      </c>
      <c r="N152" s="17" t="str" cm="1">
        <f t="array" ref="N152">_xlfn.XLOOKUP(C152,AST!Y$2:Y449,AST!L$2:L449)</f>
        <v>&lt;=0.5000</v>
      </c>
      <c r="O152" s="17" t="str" cm="1">
        <f t="array" ref="O152">_xlfn.XLOOKUP(C152,AST!Y$2:Y449,AST!M$2:M449)</f>
        <v xml:space="preserve"> &lt;=2.0000</v>
      </c>
      <c r="P152" s="17" t="str" cm="1">
        <f t="array" ref="P152">_xlfn.XLOOKUP(C152,AST!Y$2:Y449,AST!N$2:N449)</f>
        <v>&lt;=0.2500</v>
      </c>
      <c r="Q152" s="17" t="str" cm="1">
        <f t="array" ref="Q152">_xlfn.XLOOKUP(C152,AST!Y$2:Y449,AST!O$2:O449)</f>
        <v>&lt;=2.0000</v>
      </c>
      <c r="R152" s="17" t="str" cm="1">
        <f t="array" ref="R152">_xlfn.XLOOKUP(C152,AST!Y$2:Y449,AST!Q$2:Q449)</f>
        <v>&lt;=1.0000</v>
      </c>
      <c r="S152" s="17" t="str" cm="1">
        <f t="array" ref="S152">_xlfn.XLOOKUP(C152,AST!Y$2:Y449,AST!R$2:R449)</f>
        <v>&lt;=0.5000</v>
      </c>
      <c r="T152" s="17" t="s">
        <v>78</v>
      </c>
      <c r="U152" s="17">
        <v>1</v>
      </c>
      <c r="V152" s="17">
        <v>0</v>
      </c>
      <c r="W152" s="17">
        <v>0</v>
      </c>
      <c r="X152" s="17">
        <v>0</v>
      </c>
      <c r="Y152" s="17">
        <v>0</v>
      </c>
      <c r="Z152" s="17">
        <v>0</v>
      </c>
      <c r="AA152" s="17">
        <v>0</v>
      </c>
      <c r="AB152" s="17">
        <v>0</v>
      </c>
      <c r="AC152" s="17">
        <v>0</v>
      </c>
      <c r="AD152" s="17">
        <v>0</v>
      </c>
      <c r="AE152" s="17">
        <v>0</v>
      </c>
      <c r="AF152" s="17">
        <v>1</v>
      </c>
      <c r="AG152" s="17">
        <v>1</v>
      </c>
      <c r="AH152" s="17">
        <v>0</v>
      </c>
      <c r="AI152" s="17">
        <v>0</v>
      </c>
      <c r="AJ152" s="17">
        <v>0</v>
      </c>
      <c r="AK152" s="17">
        <v>0</v>
      </c>
      <c r="AL152" s="17">
        <v>1</v>
      </c>
      <c r="AM152" s="17">
        <v>0</v>
      </c>
      <c r="AN152" s="17">
        <v>0</v>
      </c>
      <c r="AO152" s="17">
        <v>0</v>
      </c>
      <c r="AP152" s="17">
        <v>1</v>
      </c>
      <c r="AQ152" s="17">
        <v>1</v>
      </c>
      <c r="AR152" s="17">
        <v>0</v>
      </c>
      <c r="AS152" s="17">
        <v>1</v>
      </c>
      <c r="AT152" s="17">
        <v>0</v>
      </c>
      <c r="AU152" s="17">
        <v>0</v>
      </c>
      <c r="AV152" s="17">
        <v>0</v>
      </c>
      <c r="AW152" s="17">
        <v>0</v>
      </c>
      <c r="AX152" s="17">
        <v>0</v>
      </c>
      <c r="AY152" s="17">
        <v>0</v>
      </c>
      <c r="AZ152" s="17">
        <v>0</v>
      </c>
      <c r="BA152" s="17">
        <v>0</v>
      </c>
      <c r="BB152" s="17">
        <v>0</v>
      </c>
      <c r="BC152" s="17">
        <v>1</v>
      </c>
      <c r="BD152" s="17">
        <v>0</v>
      </c>
      <c r="BE152" s="17">
        <v>0</v>
      </c>
      <c r="BF152" s="17">
        <v>0</v>
      </c>
      <c r="BG152" s="17">
        <v>0</v>
      </c>
      <c r="BH152" s="17">
        <v>0</v>
      </c>
      <c r="BI152" s="17">
        <v>0</v>
      </c>
      <c r="BJ152" s="17">
        <v>0</v>
      </c>
    </row>
    <row r="153" spans="1:62" hidden="1" x14ac:dyDescent="0.2">
      <c r="A153" s="17">
        <v>208</v>
      </c>
      <c r="B153" s="17">
        <v>208</v>
      </c>
      <c r="C153" s="17" t="s">
        <v>249</v>
      </c>
      <c r="D153" s="10">
        <v>208</v>
      </c>
      <c r="E153" s="4" t="s">
        <v>4</v>
      </c>
      <c r="F153" s="17" t="s">
        <v>38</v>
      </c>
      <c r="G153" s="4">
        <v>2</v>
      </c>
      <c r="H153" s="4" t="str" cm="1">
        <f t="array" ref="H153">_xlfn.XLOOKUP(C153,Sheet2!U$2:U681,Sheet2!B$2:B681)</f>
        <v>IA</v>
      </c>
      <c r="I153" s="17" t="s">
        <v>547</v>
      </c>
      <c r="J153" s="17" t="str" cm="1">
        <f t="array" ref="J153">_xlfn.XLOOKUP(C153,AST!Y$2:Y450,AST!S$2:S450)</f>
        <v xml:space="preserve"> &lt;=32.0000</v>
      </c>
      <c r="K153" s="17" t="str" cm="1">
        <f t="array" ref="K153">_xlfn.XLOOKUP(C153,AST!Y$2:Y450,AST!T$2:T450)</f>
        <v xml:space="preserve"> &lt;=1.0000</v>
      </c>
      <c r="L153" s="17" t="str" cm="1">
        <f t="array" ref="L153">_xlfn.XLOOKUP(C153,AST!Y$2:Y450,AST!P$2:P450)</f>
        <v xml:space="preserve"> &lt;=0.1200</v>
      </c>
      <c r="M153" s="17" t="str" cm="1">
        <f t="array" ref="M153">_xlfn.XLOOKUP(C153,AST!Y$2:Y450,AST!K$2:K450)</f>
        <v>&lt;=0.1200</v>
      </c>
      <c r="N153" s="17" t="str" cm="1">
        <f t="array" ref="N153">_xlfn.XLOOKUP(C153,AST!Y$2:Y450,AST!L$2:L450)</f>
        <v>&lt;=0.5000</v>
      </c>
      <c r="O153" s="17" t="str" cm="1">
        <f t="array" ref="O153">_xlfn.XLOOKUP(C153,AST!Y$2:Y450,AST!M$2:M450)</f>
        <v xml:space="preserve"> &lt;=2.0000</v>
      </c>
      <c r="P153" s="17" t="str" cm="1">
        <f t="array" ref="P153">_xlfn.XLOOKUP(C153,AST!Y$2:Y450,AST!N$2:N450)</f>
        <v>&lt;=0.2500</v>
      </c>
      <c r="Q153" s="17" t="str" cm="1">
        <f t="array" ref="Q153">_xlfn.XLOOKUP(C153,AST!Y$2:Y450,AST!O$2:O450)</f>
        <v>&lt;=2.0000</v>
      </c>
      <c r="R153" s="17" t="str" cm="1">
        <f t="array" ref="R153">_xlfn.XLOOKUP(C153,AST!Y$2:Y450,AST!Q$2:Q450)</f>
        <v>&lt;=1.0000</v>
      </c>
      <c r="S153" s="17" t="str" cm="1">
        <f t="array" ref="S153">_xlfn.XLOOKUP(C153,AST!Y$2:Y450,AST!R$2:R450)</f>
        <v>&lt;=0.5000</v>
      </c>
      <c r="T153" s="17" t="s">
        <v>38</v>
      </c>
      <c r="U153" s="17">
        <v>1</v>
      </c>
      <c r="V153" s="17">
        <v>0</v>
      </c>
      <c r="W153" s="17">
        <v>0</v>
      </c>
      <c r="X153" s="17">
        <v>0</v>
      </c>
      <c r="Y153" s="17">
        <v>0</v>
      </c>
      <c r="Z153" s="17">
        <v>0</v>
      </c>
      <c r="AA153" s="17">
        <v>0</v>
      </c>
      <c r="AB153" s="17">
        <v>0</v>
      </c>
      <c r="AC153" s="17">
        <v>0</v>
      </c>
      <c r="AD153" s="17">
        <v>0</v>
      </c>
      <c r="AE153" s="17">
        <v>0</v>
      </c>
      <c r="AF153" s="17">
        <v>1</v>
      </c>
      <c r="AG153" s="17">
        <v>1</v>
      </c>
      <c r="AH153" s="17">
        <v>0</v>
      </c>
      <c r="AI153" s="17">
        <v>0</v>
      </c>
      <c r="AJ153" s="17">
        <v>0</v>
      </c>
      <c r="AK153" s="17">
        <v>0</v>
      </c>
      <c r="AL153" s="17">
        <v>1</v>
      </c>
      <c r="AM153" s="17">
        <v>0</v>
      </c>
      <c r="AN153" s="17">
        <v>0</v>
      </c>
      <c r="AO153" s="17">
        <v>0</v>
      </c>
      <c r="AP153" s="17">
        <v>0</v>
      </c>
      <c r="AQ153" s="17">
        <v>0</v>
      </c>
      <c r="AR153" s="17">
        <v>0</v>
      </c>
      <c r="AS153" s="17">
        <v>1</v>
      </c>
      <c r="AT153" s="17">
        <v>0</v>
      </c>
      <c r="AU153" s="17">
        <v>0</v>
      </c>
      <c r="AV153" s="17">
        <v>0</v>
      </c>
      <c r="AW153" s="17">
        <v>0</v>
      </c>
      <c r="AX153" s="17">
        <v>0</v>
      </c>
      <c r="AY153" s="17">
        <v>0</v>
      </c>
      <c r="AZ153" s="17">
        <v>0</v>
      </c>
      <c r="BA153" s="17">
        <v>0</v>
      </c>
      <c r="BB153" s="17">
        <v>0</v>
      </c>
      <c r="BC153" s="17">
        <v>0</v>
      </c>
      <c r="BD153" s="17">
        <v>0</v>
      </c>
      <c r="BE153" s="17">
        <v>0</v>
      </c>
      <c r="BF153" s="17">
        <v>0</v>
      </c>
      <c r="BG153" s="17">
        <v>0</v>
      </c>
      <c r="BH153" s="17">
        <v>0</v>
      </c>
      <c r="BI153" s="17">
        <v>0</v>
      </c>
      <c r="BJ153" s="17">
        <v>0</v>
      </c>
    </row>
    <row r="154" spans="1:62" hidden="1" x14ac:dyDescent="0.2">
      <c r="A154" s="17">
        <v>209</v>
      </c>
      <c r="B154" s="17">
        <v>209</v>
      </c>
      <c r="C154" s="17" t="s">
        <v>250</v>
      </c>
      <c r="D154" s="10">
        <v>209</v>
      </c>
      <c r="E154" s="4" t="s">
        <v>4</v>
      </c>
      <c r="F154" s="17" t="s">
        <v>36</v>
      </c>
      <c r="G154" s="4">
        <v>2</v>
      </c>
      <c r="H154" s="4" t="str" cm="1">
        <f t="array" ref="H154">_xlfn.XLOOKUP(C154,Sheet2!U$2:U682,Sheet2!B$2:B682)</f>
        <v>IA</v>
      </c>
      <c r="I154" s="17" t="s">
        <v>547</v>
      </c>
      <c r="J154" s="17" cm="1">
        <f t="array" ref="J154">_xlfn.XLOOKUP(C154,AST!Y$2:Y451,AST!S$2:S451)</f>
        <v>64</v>
      </c>
      <c r="K154" s="17" t="str" cm="1">
        <f t="array" ref="K154">_xlfn.XLOOKUP(C154,AST!Y$2:Y451,AST!T$2:T451)</f>
        <v xml:space="preserve"> &lt;=1.0000</v>
      </c>
      <c r="L154" s="17" t="str" cm="1">
        <f t="array" ref="L154">_xlfn.XLOOKUP(C154,AST!Y$2:Y451,AST!P$2:P451)</f>
        <v xml:space="preserve"> &lt;=0.1200</v>
      </c>
      <c r="M154" s="17" t="str" cm="1">
        <f t="array" ref="M154">_xlfn.XLOOKUP(C154,AST!Y$2:Y451,AST!K$2:K451)</f>
        <v>&lt;=0.1200</v>
      </c>
      <c r="N154" s="17" cm="1">
        <f t="array" ref="N154">_xlfn.XLOOKUP(C154,AST!Y$2:Y451,AST!L$2:L451)</f>
        <v>1</v>
      </c>
      <c r="O154" s="17" t="str" cm="1">
        <f t="array" ref="O154">_xlfn.XLOOKUP(C154,AST!Y$2:Y451,AST!M$2:M451)</f>
        <v xml:space="preserve"> &lt;=2.0000</v>
      </c>
      <c r="P154" s="17" t="str" cm="1">
        <f t="array" ref="P154">_xlfn.XLOOKUP(C154,AST!Y$2:Y451,AST!N$2:N451)</f>
        <v>&lt;=0.2500</v>
      </c>
      <c r="Q154" s="17" t="str" cm="1">
        <f t="array" ref="Q154">_xlfn.XLOOKUP(C154,AST!Y$2:Y451,AST!O$2:O451)</f>
        <v>&lt;=2.0000</v>
      </c>
      <c r="R154" s="17" t="str" cm="1">
        <f t="array" ref="R154">_xlfn.XLOOKUP(C154,AST!Y$2:Y451,AST!Q$2:Q451)</f>
        <v>&lt;=1.0000</v>
      </c>
      <c r="S154" s="17" t="str" cm="1">
        <f t="array" ref="S154">_xlfn.XLOOKUP(C154,AST!Y$2:Y451,AST!R$2:R451)</f>
        <v>&lt;=0.5000</v>
      </c>
      <c r="T154" s="17" t="s">
        <v>36</v>
      </c>
      <c r="U154" s="17">
        <v>1</v>
      </c>
      <c r="V154" s="17">
        <v>0</v>
      </c>
      <c r="W154" s="17">
        <v>0</v>
      </c>
      <c r="X154" s="17">
        <v>0</v>
      </c>
      <c r="Y154" s="17">
        <v>0</v>
      </c>
      <c r="Z154" s="17">
        <v>1</v>
      </c>
      <c r="AA154" s="17">
        <v>0</v>
      </c>
      <c r="AB154" s="17">
        <v>0</v>
      </c>
      <c r="AC154" s="17">
        <v>0</v>
      </c>
      <c r="AD154" s="17">
        <v>0</v>
      </c>
      <c r="AE154" s="17">
        <v>0</v>
      </c>
      <c r="AF154" s="17">
        <v>1</v>
      </c>
      <c r="AG154" s="17">
        <v>0</v>
      </c>
      <c r="AH154" s="17">
        <v>0</v>
      </c>
      <c r="AI154" s="17">
        <v>0</v>
      </c>
      <c r="AJ154" s="17">
        <v>0</v>
      </c>
      <c r="AK154" s="17">
        <v>0</v>
      </c>
      <c r="AL154" s="17">
        <v>0</v>
      </c>
      <c r="AM154" s="17">
        <v>0</v>
      </c>
      <c r="AN154" s="17">
        <v>0</v>
      </c>
      <c r="AO154" s="17">
        <v>0</v>
      </c>
      <c r="AP154" s="17">
        <v>0</v>
      </c>
      <c r="AQ154" s="17">
        <v>0</v>
      </c>
      <c r="AR154" s="17">
        <v>0</v>
      </c>
      <c r="AS154" s="17">
        <v>0</v>
      </c>
      <c r="AT154" s="17">
        <v>0</v>
      </c>
      <c r="AU154" s="17">
        <v>0</v>
      </c>
      <c r="AV154" s="17">
        <v>0</v>
      </c>
      <c r="AW154" s="17">
        <v>0</v>
      </c>
      <c r="AX154" s="17">
        <v>0</v>
      </c>
      <c r="AY154" s="17">
        <v>0</v>
      </c>
      <c r="AZ154" s="17">
        <v>0</v>
      </c>
      <c r="BA154" s="17">
        <v>0</v>
      </c>
      <c r="BB154" s="17">
        <v>1</v>
      </c>
      <c r="BC154" s="17">
        <v>0</v>
      </c>
      <c r="BD154" s="17">
        <v>1</v>
      </c>
      <c r="BE154" s="17">
        <v>0</v>
      </c>
      <c r="BF154" s="17">
        <v>0</v>
      </c>
      <c r="BG154" s="17">
        <v>0</v>
      </c>
      <c r="BH154" s="17">
        <v>0</v>
      </c>
      <c r="BI154" s="17">
        <v>0</v>
      </c>
      <c r="BJ154" s="17">
        <v>0</v>
      </c>
    </row>
    <row r="155" spans="1:62" hidden="1" x14ac:dyDescent="0.2">
      <c r="A155" s="17">
        <v>211</v>
      </c>
      <c r="B155" s="17">
        <v>211</v>
      </c>
      <c r="C155" s="17" t="s">
        <v>251</v>
      </c>
      <c r="D155" s="10">
        <v>211</v>
      </c>
      <c r="E155" s="4" t="s">
        <v>3</v>
      </c>
      <c r="F155" s="17" t="s">
        <v>55</v>
      </c>
      <c r="G155" s="4">
        <v>1</v>
      </c>
      <c r="H155" s="4" t="str" cm="1">
        <f t="array" ref="H155">_xlfn.XLOOKUP(C155,Sheet2!U$2:U683,Sheet2!B$2:B683)</f>
        <v>IA</v>
      </c>
      <c r="I155" s="17" t="s">
        <v>547</v>
      </c>
      <c r="J155" s="17" t="str" cm="1">
        <f t="array" ref="J155">_xlfn.XLOOKUP(C155,AST!Y$2:Y452,AST!S$2:S452)</f>
        <v>&gt;256.0000</v>
      </c>
      <c r="K155" s="17" t="str" cm="1">
        <f t="array" ref="K155">_xlfn.XLOOKUP(C155,AST!Y$2:Y452,AST!T$2:T452)</f>
        <v xml:space="preserve"> &lt;=1.0000</v>
      </c>
      <c r="L155" s="17" t="str" cm="1">
        <f t="array" ref="L155">_xlfn.XLOOKUP(C155,AST!Y$2:Y452,AST!P$2:P452)</f>
        <v xml:space="preserve"> &lt;=0.1200</v>
      </c>
      <c r="M155" s="17" t="str" cm="1">
        <f t="array" ref="M155">_xlfn.XLOOKUP(C155,AST!Y$2:Y452,AST!K$2:K452)</f>
        <v>&lt;=0.1200</v>
      </c>
      <c r="N155" s="17" cm="1">
        <f t="array" ref="N155">_xlfn.XLOOKUP(C155,AST!Y$2:Y452,AST!L$2:L452)</f>
        <v>1</v>
      </c>
      <c r="O155" s="17" t="str" cm="1">
        <f t="array" ref="O155">_xlfn.XLOOKUP(C155,AST!Y$2:Y452,AST!M$2:M452)</f>
        <v xml:space="preserve"> &lt;=2.0000</v>
      </c>
      <c r="P155" s="17" t="str" cm="1">
        <f t="array" ref="P155">_xlfn.XLOOKUP(C155,AST!Y$2:Y452,AST!N$2:N452)</f>
        <v>&lt;=0.2500</v>
      </c>
      <c r="Q155" s="17" t="str" cm="1">
        <f t="array" ref="Q155">_xlfn.XLOOKUP(C155,AST!Y$2:Y452,AST!O$2:O452)</f>
        <v>&lt;=2.0000</v>
      </c>
      <c r="R155" s="17" t="str" cm="1">
        <f t="array" ref="R155">_xlfn.XLOOKUP(C155,AST!Y$2:Y452,AST!Q$2:Q452)</f>
        <v>&lt;=1.0000</v>
      </c>
      <c r="S155" s="17" t="str" cm="1">
        <f t="array" ref="S155">_xlfn.XLOOKUP(C155,AST!Y$2:Y452,AST!R$2:R452)</f>
        <v>&lt;=0.5000</v>
      </c>
      <c r="T155" s="17" t="s">
        <v>55</v>
      </c>
      <c r="U155" s="17">
        <v>1</v>
      </c>
      <c r="V155" s="17">
        <v>0</v>
      </c>
      <c r="W155" s="17">
        <v>0</v>
      </c>
      <c r="X155" s="17">
        <v>0</v>
      </c>
      <c r="Y155" s="17">
        <v>0</v>
      </c>
      <c r="Z155" s="17">
        <v>0</v>
      </c>
      <c r="AA155" s="17">
        <v>0</v>
      </c>
      <c r="AB155" s="17">
        <v>0</v>
      </c>
      <c r="AC155" s="17">
        <v>0</v>
      </c>
      <c r="AD155" s="17">
        <v>0</v>
      </c>
      <c r="AE155" s="17">
        <v>0</v>
      </c>
      <c r="AF155" s="17">
        <v>1</v>
      </c>
      <c r="AG155" s="17">
        <v>1</v>
      </c>
      <c r="AH155" s="17">
        <v>0</v>
      </c>
      <c r="AI155" s="17">
        <v>0</v>
      </c>
      <c r="AJ155" s="17">
        <v>0</v>
      </c>
      <c r="AK155" s="17">
        <v>0</v>
      </c>
      <c r="AL155" s="17">
        <v>0</v>
      </c>
      <c r="AM155" s="17">
        <v>0</v>
      </c>
      <c r="AN155" s="17">
        <v>0</v>
      </c>
      <c r="AO155" s="17">
        <v>0</v>
      </c>
      <c r="AP155" s="17">
        <v>0</v>
      </c>
      <c r="AQ155" s="17">
        <v>0</v>
      </c>
      <c r="AR155" s="17">
        <v>0</v>
      </c>
      <c r="AS155" s="17">
        <v>1</v>
      </c>
      <c r="AT155" s="17">
        <v>0</v>
      </c>
      <c r="AU155" s="17">
        <v>0</v>
      </c>
      <c r="AV155" s="17">
        <v>0</v>
      </c>
      <c r="AW155" s="17">
        <v>0</v>
      </c>
      <c r="AX155" s="17">
        <v>0</v>
      </c>
      <c r="AY155" s="17">
        <v>0</v>
      </c>
      <c r="AZ155" s="17">
        <v>0</v>
      </c>
      <c r="BA155" s="17">
        <v>0</v>
      </c>
      <c r="BB155" s="17">
        <v>0</v>
      </c>
      <c r="BC155" s="17">
        <v>0</v>
      </c>
      <c r="BD155" s="17">
        <v>0</v>
      </c>
      <c r="BE155" s="17">
        <v>0</v>
      </c>
      <c r="BF155" s="17">
        <v>0</v>
      </c>
      <c r="BG155" s="17">
        <v>0</v>
      </c>
      <c r="BH155" s="17">
        <v>0</v>
      </c>
      <c r="BI155" s="17">
        <v>0</v>
      </c>
      <c r="BJ155" s="17">
        <v>0</v>
      </c>
    </row>
    <row r="156" spans="1:62" hidden="1" x14ac:dyDescent="0.2">
      <c r="A156" s="17">
        <v>212</v>
      </c>
      <c r="B156" s="17">
        <v>212</v>
      </c>
      <c r="C156" s="17" t="s">
        <v>252</v>
      </c>
      <c r="D156" s="10">
        <v>212</v>
      </c>
      <c r="E156" s="4" t="s">
        <v>4</v>
      </c>
      <c r="F156" s="17" t="s">
        <v>55</v>
      </c>
      <c r="G156" s="4">
        <v>1</v>
      </c>
      <c r="H156" s="4" t="str" cm="1">
        <f t="array" ref="H156">_xlfn.XLOOKUP(C156,Sheet2!U$2:U684,Sheet2!B$2:B684)</f>
        <v>IA</v>
      </c>
      <c r="I156" s="17" t="s">
        <v>547</v>
      </c>
      <c r="J156" s="17" t="str" cm="1">
        <f t="array" ref="J156">_xlfn.XLOOKUP(C156,AST!Y$2:Y453,AST!S$2:S453)</f>
        <v xml:space="preserve"> &lt;=32.0000</v>
      </c>
      <c r="K156" s="17" t="str" cm="1">
        <f t="array" ref="K156">_xlfn.XLOOKUP(C156,AST!Y$2:Y453,AST!T$2:T453)</f>
        <v xml:space="preserve"> &lt;=1.0000</v>
      </c>
      <c r="L156" s="17" t="str" cm="1">
        <f t="array" ref="L156">_xlfn.XLOOKUP(C156,AST!Y$2:Y453,AST!P$2:P453)</f>
        <v xml:space="preserve"> &lt;=0.1200</v>
      </c>
      <c r="M156" s="17" t="str" cm="1">
        <f t="array" ref="M156">_xlfn.XLOOKUP(C156,AST!Y$2:Y453,AST!K$2:K453)</f>
        <v>&lt;=0.1200</v>
      </c>
      <c r="N156" s="17" cm="1">
        <f t="array" ref="N156">_xlfn.XLOOKUP(C156,AST!Y$2:Y453,AST!L$2:L453)</f>
        <v>1</v>
      </c>
      <c r="O156" s="17" t="str" cm="1">
        <f t="array" ref="O156">_xlfn.XLOOKUP(C156,AST!Y$2:Y453,AST!M$2:M453)</f>
        <v xml:space="preserve"> &lt;=2.0000</v>
      </c>
      <c r="P156" s="17" t="str" cm="1">
        <f t="array" ref="P156">_xlfn.XLOOKUP(C156,AST!Y$2:Y453,AST!N$2:N453)</f>
        <v>&lt;=0.2500</v>
      </c>
      <c r="Q156" s="17" t="str" cm="1">
        <f t="array" ref="Q156">_xlfn.XLOOKUP(C156,AST!Y$2:Y453,AST!O$2:O453)</f>
        <v>&lt;=2.0000</v>
      </c>
      <c r="R156" s="17" t="str" cm="1">
        <f t="array" ref="R156">_xlfn.XLOOKUP(C156,AST!Y$2:Y453,AST!Q$2:Q453)</f>
        <v>&lt;=1.0000</v>
      </c>
      <c r="S156" s="17" t="str" cm="1">
        <f t="array" ref="S156">_xlfn.XLOOKUP(C156,AST!Y$2:Y453,AST!R$2:R453)</f>
        <v>&lt;=0.5000</v>
      </c>
      <c r="T156" s="17" t="s">
        <v>55</v>
      </c>
      <c r="U156" s="17">
        <v>1</v>
      </c>
      <c r="V156" s="17">
        <v>0</v>
      </c>
      <c r="W156" s="17">
        <v>0</v>
      </c>
      <c r="X156" s="17">
        <v>0</v>
      </c>
      <c r="Y156" s="17">
        <v>0</v>
      </c>
      <c r="Z156" s="17">
        <v>0</v>
      </c>
      <c r="AA156" s="17">
        <v>0</v>
      </c>
      <c r="AB156" s="17">
        <v>0</v>
      </c>
      <c r="AC156" s="17">
        <v>0</v>
      </c>
      <c r="AD156" s="17">
        <v>0</v>
      </c>
      <c r="AE156" s="17">
        <v>0</v>
      </c>
      <c r="AF156" s="17">
        <v>1</v>
      </c>
      <c r="AG156" s="17">
        <v>1</v>
      </c>
      <c r="AH156" s="17">
        <v>0</v>
      </c>
      <c r="AI156" s="17">
        <v>0</v>
      </c>
      <c r="AJ156" s="17">
        <v>0</v>
      </c>
      <c r="AK156" s="17">
        <v>0</v>
      </c>
      <c r="AL156" s="17">
        <v>0</v>
      </c>
      <c r="AM156" s="17">
        <v>0</v>
      </c>
      <c r="AN156" s="17">
        <v>0</v>
      </c>
      <c r="AO156" s="17">
        <v>0</v>
      </c>
      <c r="AP156" s="17">
        <v>0</v>
      </c>
      <c r="AQ156" s="17">
        <v>0</v>
      </c>
      <c r="AR156" s="17">
        <v>0</v>
      </c>
      <c r="AS156" s="17">
        <v>1</v>
      </c>
      <c r="AT156" s="17">
        <v>0</v>
      </c>
      <c r="AU156" s="17">
        <v>0</v>
      </c>
      <c r="AV156" s="17">
        <v>0</v>
      </c>
      <c r="AW156" s="17">
        <v>0</v>
      </c>
      <c r="AX156" s="17">
        <v>0</v>
      </c>
      <c r="AY156" s="17">
        <v>0</v>
      </c>
      <c r="AZ156" s="17">
        <v>0</v>
      </c>
      <c r="BA156" s="17">
        <v>0</v>
      </c>
      <c r="BB156" s="17">
        <v>0</v>
      </c>
      <c r="BC156" s="17">
        <v>0</v>
      </c>
      <c r="BD156" s="17">
        <v>0</v>
      </c>
      <c r="BE156" s="17">
        <v>0</v>
      </c>
      <c r="BF156" s="17">
        <v>0</v>
      </c>
      <c r="BG156" s="17">
        <v>0</v>
      </c>
      <c r="BH156" s="17">
        <v>0</v>
      </c>
      <c r="BI156" s="17">
        <v>0</v>
      </c>
      <c r="BJ156" s="17">
        <v>0</v>
      </c>
    </row>
    <row r="157" spans="1:62" x14ac:dyDescent="0.2">
      <c r="A157" s="17">
        <v>213</v>
      </c>
      <c r="B157" s="17">
        <v>213</v>
      </c>
      <c r="C157" s="17" t="s">
        <v>253</v>
      </c>
      <c r="D157" s="10">
        <v>213</v>
      </c>
      <c r="E157" s="4" t="s">
        <v>4</v>
      </c>
      <c r="F157" s="17" t="s">
        <v>39</v>
      </c>
      <c r="G157" s="4">
        <v>3</v>
      </c>
      <c r="H157" s="4" t="str" cm="1">
        <f t="array" ref="H157">_xlfn.XLOOKUP(C157,Sheet2!U$2:U685,Sheet2!B$2:B685)</f>
        <v>IA</v>
      </c>
      <c r="I157" s="17" t="s">
        <v>547</v>
      </c>
      <c r="J157" s="17" t="str" cm="1">
        <f t="array" ref="J157">_xlfn.XLOOKUP(C157,AST!Y$2:Y454,AST!S$2:S454)</f>
        <v>&gt;256.0000</v>
      </c>
      <c r="K157" s="17" cm="1">
        <f t="array" ref="K157">_xlfn.XLOOKUP(C157,AST!Y$2:Y454,AST!T$2:T454)</f>
        <v>2</v>
      </c>
      <c r="L157" s="17" t="str" cm="1">
        <f t="array" ref="L157">_xlfn.XLOOKUP(C157,AST!Y$2:Y454,AST!P$2:P454)</f>
        <v xml:space="preserve"> &lt;=0.1200</v>
      </c>
      <c r="M157" s="17" t="str" cm="1">
        <f t="array" ref="M157">_xlfn.XLOOKUP(C157,AST!Y$2:Y454,AST!K$2:K454)</f>
        <v>&lt;=0.1200</v>
      </c>
      <c r="N157" s="17" t="str" cm="1">
        <f t="array" ref="N157">_xlfn.XLOOKUP(C157,AST!Y$2:Y454,AST!L$2:L454)</f>
        <v>&lt;=0.5000</v>
      </c>
      <c r="O157" s="17" t="str" cm="1">
        <f t="array" ref="O157">_xlfn.XLOOKUP(C157,AST!Y$2:Y454,AST!M$2:M454)</f>
        <v xml:space="preserve"> &lt;=2.0000</v>
      </c>
      <c r="P157" s="17" t="str" cm="1">
        <f t="array" ref="P157">_xlfn.XLOOKUP(C157,AST!Y$2:Y454,AST!N$2:N454)</f>
        <v>&lt;=0.2500</v>
      </c>
      <c r="Q157" s="17" t="str" cm="1">
        <f t="array" ref="Q157">_xlfn.XLOOKUP(C157,AST!Y$2:Y454,AST!O$2:O454)</f>
        <v>&lt;=2.0000</v>
      </c>
      <c r="R157" s="17" t="str" cm="1">
        <f t="array" ref="R157">_xlfn.XLOOKUP(C157,AST!Y$2:Y454,AST!Q$2:Q454)</f>
        <v>&lt;=1.0000</v>
      </c>
      <c r="S157" s="17" t="str" cm="1">
        <f t="array" ref="S157">_xlfn.XLOOKUP(C157,AST!Y$2:Y454,AST!R$2:R454)</f>
        <v>&lt;=0.5000</v>
      </c>
      <c r="T157" s="17" t="s">
        <v>39</v>
      </c>
      <c r="U157" s="17">
        <v>1</v>
      </c>
      <c r="V157" s="17">
        <v>0</v>
      </c>
      <c r="W157" s="17">
        <v>0</v>
      </c>
      <c r="X157" s="17">
        <v>0</v>
      </c>
      <c r="Y157" s="17">
        <v>0</v>
      </c>
      <c r="Z157" s="17">
        <v>0</v>
      </c>
      <c r="AA157" s="68">
        <v>1</v>
      </c>
      <c r="AB157" s="68">
        <v>1</v>
      </c>
      <c r="AC157" s="17">
        <v>0</v>
      </c>
      <c r="AD157" s="17">
        <v>1</v>
      </c>
      <c r="AE157" s="17">
        <v>0</v>
      </c>
      <c r="AF157" s="17">
        <v>1</v>
      </c>
      <c r="AG157" s="17">
        <v>1</v>
      </c>
      <c r="AH157" s="17">
        <v>0</v>
      </c>
      <c r="AI157" s="17">
        <v>0</v>
      </c>
      <c r="AJ157" s="17">
        <v>0</v>
      </c>
      <c r="AK157" s="17">
        <v>0</v>
      </c>
      <c r="AL157" s="17">
        <v>1</v>
      </c>
      <c r="AM157" s="17">
        <v>0</v>
      </c>
      <c r="AN157" s="17">
        <v>0</v>
      </c>
      <c r="AO157" s="17">
        <v>0</v>
      </c>
      <c r="AP157" s="17">
        <v>0</v>
      </c>
      <c r="AQ157" s="17">
        <v>0</v>
      </c>
      <c r="AR157" s="17">
        <v>0</v>
      </c>
      <c r="AS157" s="17">
        <v>1</v>
      </c>
      <c r="AT157" s="17">
        <v>0</v>
      </c>
      <c r="AU157" s="17">
        <v>0</v>
      </c>
      <c r="AV157" s="17">
        <v>0</v>
      </c>
      <c r="AW157" s="17">
        <v>0</v>
      </c>
      <c r="AX157" s="68">
        <v>1</v>
      </c>
      <c r="AY157" s="17">
        <v>0</v>
      </c>
      <c r="AZ157" s="17">
        <v>0</v>
      </c>
      <c r="BA157" s="17">
        <v>0</v>
      </c>
      <c r="BB157" s="17">
        <v>0</v>
      </c>
      <c r="BC157" s="17">
        <v>0</v>
      </c>
      <c r="BD157" s="17">
        <v>0</v>
      </c>
      <c r="BE157" s="17">
        <v>0</v>
      </c>
      <c r="BF157" s="17">
        <v>0</v>
      </c>
      <c r="BG157" s="17">
        <v>0</v>
      </c>
      <c r="BH157" s="17">
        <v>0</v>
      </c>
      <c r="BI157" s="17">
        <v>0</v>
      </c>
      <c r="BJ157" s="17">
        <v>0</v>
      </c>
    </row>
    <row r="158" spans="1:62" hidden="1" x14ac:dyDescent="0.2">
      <c r="A158" s="17">
        <v>214</v>
      </c>
      <c r="B158" s="17">
        <v>214</v>
      </c>
      <c r="C158" s="17" t="s">
        <v>254</v>
      </c>
      <c r="D158" s="10">
        <v>214</v>
      </c>
      <c r="E158" s="4" t="s">
        <v>3</v>
      </c>
      <c r="F158" s="17" t="s">
        <v>38</v>
      </c>
      <c r="G158" s="4">
        <v>3</v>
      </c>
      <c r="H158" s="4" t="str" cm="1">
        <f t="array" ref="H158">_xlfn.XLOOKUP(C158,Sheet2!U$2:U686,Sheet2!B$2:B686)</f>
        <v>IA</v>
      </c>
      <c r="I158" s="17" t="s">
        <v>547</v>
      </c>
      <c r="J158" s="17" t="str" cm="1">
        <f t="array" ref="J158">_xlfn.XLOOKUP(C158,AST!Y$2:Y455,AST!S$2:S455)</f>
        <v xml:space="preserve"> &lt;=32.0000</v>
      </c>
      <c r="K158" s="17" t="str" cm="1">
        <f t="array" ref="K158">_xlfn.XLOOKUP(C158,AST!Y$2:Y455,AST!T$2:T455)</f>
        <v xml:space="preserve"> &lt;=1.0000</v>
      </c>
      <c r="L158" s="17" t="str" cm="1">
        <f t="array" ref="L158">_xlfn.XLOOKUP(C158,AST!Y$2:Y455,AST!P$2:P455)</f>
        <v xml:space="preserve"> &lt;=0.1200</v>
      </c>
      <c r="M158" s="17" t="str" cm="1">
        <f t="array" ref="M158">_xlfn.XLOOKUP(C158,AST!Y$2:Y455,AST!K$2:K455)</f>
        <v>&lt;=0.1200</v>
      </c>
      <c r="N158" s="17" t="str" cm="1">
        <f t="array" ref="N158">_xlfn.XLOOKUP(C158,AST!Y$2:Y455,AST!L$2:L455)</f>
        <v>&lt;=0.5000</v>
      </c>
      <c r="O158" s="17" t="str" cm="1">
        <f t="array" ref="O158">_xlfn.XLOOKUP(C158,AST!Y$2:Y455,AST!M$2:M455)</f>
        <v xml:space="preserve"> &lt;=2.0000</v>
      </c>
      <c r="P158" s="17" t="str" cm="1">
        <f t="array" ref="P158">_xlfn.XLOOKUP(C158,AST!Y$2:Y455,AST!N$2:N455)</f>
        <v>&lt;=0.2500</v>
      </c>
      <c r="Q158" s="17" t="str" cm="1">
        <f t="array" ref="Q158">_xlfn.XLOOKUP(C158,AST!Y$2:Y455,AST!O$2:O455)</f>
        <v>&lt;=2.0000</v>
      </c>
      <c r="R158" s="17" t="str" cm="1">
        <f t="array" ref="R158">_xlfn.XLOOKUP(C158,AST!Y$2:Y455,AST!Q$2:Q455)</f>
        <v>&lt;=1.0000</v>
      </c>
      <c r="S158" s="17" t="str" cm="1">
        <f t="array" ref="S158">_xlfn.XLOOKUP(C158,AST!Y$2:Y455,AST!R$2:R455)</f>
        <v>&lt;=0.5000</v>
      </c>
      <c r="T158" s="17" t="s">
        <v>38</v>
      </c>
      <c r="U158" s="17">
        <v>1</v>
      </c>
      <c r="V158" s="17">
        <v>0</v>
      </c>
      <c r="W158" s="17">
        <v>0</v>
      </c>
      <c r="X158" s="17">
        <v>0</v>
      </c>
      <c r="Y158" s="17">
        <v>0</v>
      </c>
      <c r="Z158" s="17">
        <v>0</v>
      </c>
      <c r="AA158" s="17">
        <v>0</v>
      </c>
      <c r="AB158" s="17">
        <v>0</v>
      </c>
      <c r="AC158" s="17">
        <v>0</v>
      </c>
      <c r="AD158" s="17">
        <v>0</v>
      </c>
      <c r="AE158" s="17">
        <v>0</v>
      </c>
      <c r="AF158" s="17">
        <v>1</v>
      </c>
      <c r="AG158" s="17">
        <v>1</v>
      </c>
      <c r="AH158" s="17">
        <v>0</v>
      </c>
      <c r="AI158" s="17">
        <v>0</v>
      </c>
      <c r="AJ158" s="17">
        <v>0</v>
      </c>
      <c r="AK158" s="17">
        <v>0</v>
      </c>
      <c r="AL158" s="17">
        <v>1</v>
      </c>
      <c r="AM158" s="17">
        <v>0</v>
      </c>
      <c r="AN158" s="17">
        <v>0</v>
      </c>
      <c r="AO158" s="17">
        <v>0</v>
      </c>
      <c r="AP158" s="17">
        <v>0</v>
      </c>
      <c r="AQ158" s="17">
        <v>0</v>
      </c>
      <c r="AR158" s="17">
        <v>0</v>
      </c>
      <c r="AS158" s="17">
        <v>1</v>
      </c>
      <c r="AT158" s="17">
        <v>0</v>
      </c>
      <c r="AU158" s="17">
        <v>0</v>
      </c>
      <c r="AV158" s="17">
        <v>0</v>
      </c>
      <c r="AW158" s="17">
        <v>0</v>
      </c>
      <c r="AX158" s="17">
        <v>0</v>
      </c>
      <c r="AY158" s="17">
        <v>0</v>
      </c>
      <c r="AZ158" s="17">
        <v>0</v>
      </c>
      <c r="BA158" s="17">
        <v>0</v>
      </c>
      <c r="BB158" s="17">
        <v>0</v>
      </c>
      <c r="BC158" s="17">
        <v>0</v>
      </c>
      <c r="BD158" s="17">
        <v>0</v>
      </c>
      <c r="BE158" s="17">
        <v>0</v>
      </c>
      <c r="BF158" s="17">
        <v>0</v>
      </c>
      <c r="BG158" s="17">
        <v>0</v>
      </c>
      <c r="BH158" s="17">
        <v>0</v>
      </c>
      <c r="BI158" s="17">
        <v>0</v>
      </c>
      <c r="BJ158" s="17">
        <v>0</v>
      </c>
    </row>
    <row r="159" spans="1:62" hidden="1" x14ac:dyDescent="0.2">
      <c r="A159" s="17">
        <v>215</v>
      </c>
      <c r="B159" s="17">
        <v>215</v>
      </c>
      <c r="C159" s="17" t="s">
        <v>255</v>
      </c>
      <c r="D159" s="10">
        <v>215</v>
      </c>
      <c r="E159" s="4" t="s">
        <v>4</v>
      </c>
      <c r="F159" s="17" t="s">
        <v>37</v>
      </c>
      <c r="G159" s="4">
        <v>3</v>
      </c>
      <c r="H159" s="4" t="str" cm="1">
        <f t="array" ref="H159">_xlfn.XLOOKUP(C159,Sheet2!U$2:U687,Sheet2!B$2:B687)</f>
        <v>IA</v>
      </c>
      <c r="I159" s="17" t="s">
        <v>547</v>
      </c>
      <c r="J159" s="17" t="str" cm="1">
        <f t="array" ref="J159">_xlfn.XLOOKUP(C159,AST!Y$2:Y456,AST!S$2:S456)</f>
        <v xml:space="preserve"> &lt;=32.0000</v>
      </c>
      <c r="K159" s="17" t="str" cm="1">
        <f t="array" ref="K159">_xlfn.XLOOKUP(C159,AST!Y$2:Y456,AST!T$2:T456)</f>
        <v xml:space="preserve"> &lt;=1.0000</v>
      </c>
      <c r="L159" s="17" t="str" cm="1">
        <f t="array" ref="L159">_xlfn.XLOOKUP(C159,AST!Y$2:Y456,AST!P$2:P456)</f>
        <v xml:space="preserve"> &lt;=0.1200</v>
      </c>
      <c r="M159" s="17" t="str" cm="1">
        <f t="array" ref="M159">_xlfn.XLOOKUP(C159,AST!Y$2:Y456,AST!K$2:K456)</f>
        <v>&lt;=0.1200</v>
      </c>
      <c r="N159" s="17" cm="1">
        <f t="array" ref="N159">_xlfn.XLOOKUP(C159,AST!Y$2:Y456,AST!L$2:L456)</f>
        <v>1</v>
      </c>
      <c r="O159" s="17" t="str" cm="1">
        <f t="array" ref="O159">_xlfn.XLOOKUP(C159,AST!Y$2:Y456,AST!M$2:M456)</f>
        <v xml:space="preserve"> &lt;=2.0000</v>
      </c>
      <c r="P159" s="17" t="str" cm="1">
        <f t="array" ref="P159">_xlfn.XLOOKUP(C159,AST!Y$2:Y456,AST!N$2:N456)</f>
        <v>&lt;=0.2500</v>
      </c>
      <c r="Q159" s="17" t="str" cm="1">
        <f t="array" ref="Q159">_xlfn.XLOOKUP(C159,AST!Y$2:Y456,AST!O$2:O456)</f>
        <v>&lt;=2.0000</v>
      </c>
      <c r="R159" s="17" t="str" cm="1">
        <f t="array" ref="R159">_xlfn.XLOOKUP(C159,AST!Y$2:Y456,AST!Q$2:Q456)</f>
        <v>&lt;=1.0000</v>
      </c>
      <c r="S159" s="17" t="str" cm="1">
        <f t="array" ref="S159">_xlfn.XLOOKUP(C159,AST!Y$2:Y456,AST!R$2:R456)</f>
        <v>&lt;=0.5000</v>
      </c>
      <c r="T159" s="17" t="s">
        <v>37</v>
      </c>
      <c r="U159" s="17">
        <v>1</v>
      </c>
      <c r="V159" s="17">
        <v>0</v>
      </c>
      <c r="W159" s="17">
        <v>0</v>
      </c>
      <c r="X159" s="17">
        <v>0</v>
      </c>
      <c r="Y159" s="17">
        <v>0</v>
      </c>
      <c r="Z159" s="17">
        <v>0</v>
      </c>
      <c r="AA159" s="17">
        <v>0</v>
      </c>
      <c r="AB159" s="17">
        <v>0</v>
      </c>
      <c r="AC159" s="17">
        <v>0</v>
      </c>
      <c r="AD159" s="17">
        <v>0</v>
      </c>
      <c r="AE159" s="17">
        <v>0</v>
      </c>
      <c r="AF159" s="17">
        <v>1</v>
      </c>
      <c r="AG159" s="17">
        <v>0</v>
      </c>
      <c r="AH159" s="17">
        <v>0</v>
      </c>
      <c r="AI159" s="17">
        <v>0</v>
      </c>
      <c r="AJ159" s="17">
        <v>0</v>
      </c>
      <c r="AK159" s="17">
        <v>0</v>
      </c>
      <c r="AL159" s="17">
        <v>0</v>
      </c>
      <c r="AM159" s="17">
        <v>0</v>
      </c>
      <c r="AN159" s="17">
        <v>0</v>
      </c>
      <c r="AO159" s="17">
        <v>0</v>
      </c>
      <c r="AP159" s="17">
        <v>0</v>
      </c>
      <c r="AQ159" s="17">
        <v>0</v>
      </c>
      <c r="AR159" s="17">
        <v>0</v>
      </c>
      <c r="AS159" s="17">
        <v>1</v>
      </c>
      <c r="AT159" s="17">
        <v>0</v>
      </c>
      <c r="AU159" s="17">
        <v>0</v>
      </c>
      <c r="AV159" s="17">
        <v>0</v>
      </c>
      <c r="AW159" s="17">
        <v>0</v>
      </c>
      <c r="AX159" s="17">
        <v>0</v>
      </c>
      <c r="AY159" s="17">
        <v>0</v>
      </c>
      <c r="AZ159" s="17">
        <v>0</v>
      </c>
      <c r="BA159" s="17">
        <v>0</v>
      </c>
      <c r="BB159" s="17">
        <v>0</v>
      </c>
      <c r="BC159" s="17">
        <v>0</v>
      </c>
      <c r="BD159" s="17">
        <v>0</v>
      </c>
      <c r="BE159" s="17">
        <v>0</v>
      </c>
      <c r="BF159" s="17">
        <v>0</v>
      </c>
      <c r="BG159" s="17">
        <v>0</v>
      </c>
      <c r="BH159" s="17">
        <v>0</v>
      </c>
      <c r="BI159" s="17">
        <v>0</v>
      </c>
      <c r="BJ159" s="17">
        <v>0</v>
      </c>
    </row>
    <row r="160" spans="1:62" hidden="1" x14ac:dyDescent="0.2">
      <c r="A160" s="17">
        <v>217</v>
      </c>
      <c r="B160" s="17">
        <v>217</v>
      </c>
      <c r="C160" s="17" t="s">
        <v>256</v>
      </c>
      <c r="D160" s="12">
        <v>217</v>
      </c>
      <c r="E160" s="14" t="s">
        <v>4</v>
      </c>
      <c r="F160" s="17" t="s">
        <v>77</v>
      </c>
      <c r="G160" s="14">
        <v>2</v>
      </c>
      <c r="H160" s="4" t="str" cm="1">
        <f t="array" ref="H160">_xlfn.XLOOKUP(C160,Sheet2!U$2:U688,Sheet2!B$2:B688)</f>
        <v>IA</v>
      </c>
      <c r="I160" s="17" t="s">
        <v>547</v>
      </c>
      <c r="J160" s="17" cm="1">
        <f t="array" ref="J160">_xlfn.XLOOKUP(C160,AST!Y$2:Y457,AST!S$2:S457)</f>
        <v>256</v>
      </c>
      <c r="K160" s="17" t="str" cm="1">
        <f t="array" ref="K160">_xlfn.XLOOKUP(C160,AST!Y$2:Y457,AST!T$2:T457)</f>
        <v xml:space="preserve"> &lt;=1.0000</v>
      </c>
      <c r="L160" s="17" t="str" cm="1">
        <f t="array" ref="L160">_xlfn.XLOOKUP(C160,AST!Y$2:Y457,AST!P$2:P457)</f>
        <v xml:space="preserve"> &gt;8.0000</v>
      </c>
      <c r="M160" s="17" cm="1">
        <f t="array" ref="M160">_xlfn.XLOOKUP(C160,AST!Y$2:Y457,AST!K$2:K457)</f>
        <v>1</v>
      </c>
      <c r="N160" s="17" cm="1">
        <f t="array" ref="N160">_xlfn.XLOOKUP(C160,AST!Y$2:Y457,AST!L$2:L457)</f>
        <v>1</v>
      </c>
      <c r="O160" s="17" t="str" cm="1">
        <f t="array" ref="O160">_xlfn.XLOOKUP(C160,AST!Y$2:Y457,AST!M$2:M457)</f>
        <v xml:space="preserve"> &lt;=2.0000</v>
      </c>
      <c r="P160" s="17" t="str" cm="1">
        <f t="array" ref="P160">_xlfn.XLOOKUP(C160,AST!Y$2:Y457,AST!N$2:N457)</f>
        <v>&lt;=0.2500</v>
      </c>
      <c r="Q160" s="17" t="str" cm="1">
        <f t="array" ref="Q160">_xlfn.XLOOKUP(C160,AST!Y$2:Y457,AST!O$2:O457)</f>
        <v>&lt;=2.0000</v>
      </c>
      <c r="R160" s="17" t="str" cm="1">
        <f t="array" ref="R160">_xlfn.XLOOKUP(C160,AST!Y$2:Y457,AST!Q$2:Q457)</f>
        <v>&lt;=1.0000</v>
      </c>
      <c r="S160" s="17" t="str" cm="1">
        <f t="array" ref="S160">_xlfn.XLOOKUP(C160,AST!Y$2:Y457,AST!R$2:R457)</f>
        <v>&lt;=0.5000</v>
      </c>
      <c r="T160" s="17" t="s">
        <v>77</v>
      </c>
      <c r="U160" s="17">
        <v>1</v>
      </c>
      <c r="V160" s="17">
        <v>0</v>
      </c>
      <c r="W160" s="17">
        <v>0</v>
      </c>
      <c r="X160" s="17">
        <v>0</v>
      </c>
      <c r="Y160" s="17">
        <v>0</v>
      </c>
      <c r="Z160" s="17">
        <v>0</v>
      </c>
      <c r="AA160" s="17">
        <v>0</v>
      </c>
      <c r="AB160" s="17">
        <v>0</v>
      </c>
      <c r="AC160" s="17">
        <v>0</v>
      </c>
      <c r="AD160" s="17">
        <v>1</v>
      </c>
      <c r="AE160" s="17">
        <v>0</v>
      </c>
      <c r="AF160" s="17">
        <v>1</v>
      </c>
      <c r="AG160" s="17">
        <v>0</v>
      </c>
      <c r="AH160" s="17">
        <v>0</v>
      </c>
      <c r="AI160" s="17">
        <v>0</v>
      </c>
      <c r="AJ160" s="17">
        <v>0</v>
      </c>
      <c r="AK160" s="17">
        <v>0</v>
      </c>
      <c r="AL160" s="17">
        <v>0</v>
      </c>
      <c r="AM160" s="17">
        <v>0</v>
      </c>
      <c r="AN160" s="17">
        <v>0</v>
      </c>
      <c r="AO160" s="17">
        <v>0</v>
      </c>
      <c r="AP160" s="17">
        <v>0</v>
      </c>
      <c r="AQ160" s="17">
        <v>0</v>
      </c>
      <c r="AR160" s="17">
        <v>0</v>
      </c>
      <c r="AS160" s="17">
        <v>0</v>
      </c>
      <c r="AT160" s="17">
        <v>0</v>
      </c>
      <c r="AU160" s="17">
        <v>0</v>
      </c>
      <c r="AV160" s="17">
        <v>0</v>
      </c>
      <c r="AW160" s="17">
        <v>0</v>
      </c>
      <c r="AX160" s="17">
        <v>0</v>
      </c>
      <c r="AY160" s="17">
        <v>0</v>
      </c>
      <c r="AZ160" s="17">
        <v>0</v>
      </c>
      <c r="BA160" s="17">
        <v>0</v>
      </c>
      <c r="BB160" s="17">
        <v>0</v>
      </c>
      <c r="BC160" s="17">
        <v>0</v>
      </c>
      <c r="BD160" s="17">
        <v>0</v>
      </c>
      <c r="BE160" s="17">
        <v>0</v>
      </c>
      <c r="BF160" s="17">
        <v>0</v>
      </c>
      <c r="BG160" s="17">
        <v>0</v>
      </c>
      <c r="BH160" s="17">
        <v>0</v>
      </c>
      <c r="BI160" s="17">
        <v>0</v>
      </c>
      <c r="BJ160" s="17">
        <v>0</v>
      </c>
    </row>
    <row r="161" spans="1:62" hidden="1" x14ac:dyDescent="0.2">
      <c r="A161" s="17">
        <v>219</v>
      </c>
      <c r="B161" s="17">
        <v>219</v>
      </c>
      <c r="C161" s="17" t="s">
        <v>257</v>
      </c>
      <c r="D161" s="10">
        <v>219</v>
      </c>
      <c r="E161" s="4" t="s">
        <v>4</v>
      </c>
      <c r="F161" s="17" t="s">
        <v>55</v>
      </c>
      <c r="G161" s="4">
        <v>3</v>
      </c>
      <c r="H161" s="4" t="str" cm="1">
        <f t="array" ref="H161">_xlfn.XLOOKUP(C161,Sheet2!U$2:U689,Sheet2!B$2:B689)</f>
        <v>IA</v>
      </c>
      <c r="I161" s="17" t="s">
        <v>547</v>
      </c>
      <c r="J161" s="17" cm="1">
        <f t="array" ref="J161">_xlfn.XLOOKUP(C161,AST!Y$2:Y458,AST!S$2:S458)</f>
        <v>256</v>
      </c>
      <c r="K161" s="17" t="str" cm="1">
        <f t="array" ref="K161">_xlfn.XLOOKUP(C161,AST!Y$2:Y458,AST!T$2:T458)</f>
        <v>&gt;8.0000</v>
      </c>
      <c r="L161" s="17" t="str" cm="1">
        <f t="array" ref="L161">_xlfn.XLOOKUP(C161,AST!Y$2:Y458,AST!P$2:P458)</f>
        <v xml:space="preserve"> &lt;=0.1200</v>
      </c>
      <c r="M161" s="17" t="str" cm="1">
        <f t="array" ref="M161">_xlfn.XLOOKUP(C161,AST!Y$2:Y458,AST!K$2:K458)</f>
        <v>&lt;=0.1200</v>
      </c>
      <c r="N161" s="17" t="str" cm="1">
        <f t="array" ref="N161">_xlfn.XLOOKUP(C161,AST!Y$2:Y458,AST!L$2:L458)</f>
        <v>&lt;=0.5000</v>
      </c>
      <c r="O161" s="17" t="str" cm="1">
        <f t="array" ref="O161">_xlfn.XLOOKUP(C161,AST!Y$2:Y458,AST!M$2:M458)</f>
        <v xml:space="preserve"> &lt;=2.0000</v>
      </c>
      <c r="P161" s="17" t="str" cm="1">
        <f t="array" ref="P161">_xlfn.XLOOKUP(C161,AST!Y$2:Y458,AST!N$2:N458)</f>
        <v>&lt;=0.2500</v>
      </c>
      <c r="Q161" s="17" t="str" cm="1">
        <f t="array" ref="Q161">_xlfn.XLOOKUP(C161,AST!Y$2:Y458,AST!O$2:O458)</f>
        <v>&lt;=2.0000</v>
      </c>
      <c r="R161" s="17" t="str" cm="1">
        <f t="array" ref="R161">_xlfn.XLOOKUP(C161,AST!Y$2:Y458,AST!Q$2:Q458)</f>
        <v>&lt;=1.0000</v>
      </c>
      <c r="S161" s="17" cm="1">
        <f t="array" ref="S161">_xlfn.XLOOKUP(C161,AST!Y$2:Y458,AST!R$2:R458)</f>
        <v>1</v>
      </c>
      <c r="T161" s="17" t="s">
        <v>36</v>
      </c>
      <c r="U161" s="17">
        <v>1</v>
      </c>
      <c r="V161" s="17">
        <v>0</v>
      </c>
      <c r="W161" s="17">
        <v>0</v>
      </c>
      <c r="X161" s="17">
        <v>0</v>
      </c>
      <c r="Y161" s="17">
        <v>0</v>
      </c>
      <c r="Z161" s="17">
        <v>1</v>
      </c>
      <c r="AA161" s="17">
        <v>0</v>
      </c>
      <c r="AB161" s="17">
        <v>0</v>
      </c>
      <c r="AC161" s="17">
        <v>0</v>
      </c>
      <c r="AD161" s="17">
        <v>0</v>
      </c>
      <c r="AE161" s="17">
        <v>0</v>
      </c>
      <c r="AF161" s="17">
        <v>1</v>
      </c>
      <c r="AG161" s="17">
        <v>0</v>
      </c>
      <c r="AH161" s="17">
        <v>0</v>
      </c>
      <c r="AI161" s="17">
        <v>0</v>
      </c>
      <c r="AJ161" s="17">
        <v>0</v>
      </c>
      <c r="AK161" s="17">
        <v>0</v>
      </c>
      <c r="AL161" s="17">
        <v>0</v>
      </c>
      <c r="AM161" s="17">
        <v>0</v>
      </c>
      <c r="AN161" s="17">
        <v>0</v>
      </c>
      <c r="AO161" s="17">
        <v>0</v>
      </c>
      <c r="AP161" s="17">
        <v>0</v>
      </c>
      <c r="AQ161" s="17">
        <v>0</v>
      </c>
      <c r="AR161" s="17">
        <v>0</v>
      </c>
      <c r="AS161" s="17">
        <v>0</v>
      </c>
      <c r="AT161" s="17">
        <v>0</v>
      </c>
      <c r="AU161" s="17">
        <v>0</v>
      </c>
      <c r="AV161" s="17">
        <v>0</v>
      </c>
      <c r="AW161" s="17">
        <v>0</v>
      </c>
      <c r="AX161" s="17">
        <v>0</v>
      </c>
      <c r="AY161" s="17">
        <v>0</v>
      </c>
      <c r="AZ161" s="17">
        <v>0</v>
      </c>
      <c r="BA161" s="17">
        <v>0</v>
      </c>
      <c r="BB161" s="17">
        <v>1</v>
      </c>
      <c r="BC161" s="17">
        <v>0</v>
      </c>
      <c r="BD161" s="17">
        <v>1</v>
      </c>
      <c r="BE161" s="17">
        <v>0</v>
      </c>
      <c r="BF161" s="17">
        <v>0</v>
      </c>
      <c r="BG161" s="17">
        <v>0</v>
      </c>
      <c r="BH161" s="17">
        <v>0</v>
      </c>
      <c r="BI161" s="17">
        <v>0</v>
      </c>
      <c r="BJ161" s="17">
        <v>0</v>
      </c>
    </row>
    <row r="162" spans="1:62" hidden="1" x14ac:dyDescent="0.2">
      <c r="A162" s="17">
        <v>222</v>
      </c>
      <c r="B162" s="17">
        <v>222</v>
      </c>
      <c r="C162" s="17" t="s">
        <v>258</v>
      </c>
      <c r="D162" s="10">
        <v>222</v>
      </c>
      <c r="E162" s="4" t="s">
        <v>4</v>
      </c>
      <c r="F162" s="17" t="s">
        <v>36</v>
      </c>
      <c r="G162" s="4">
        <v>2</v>
      </c>
      <c r="H162" s="4" t="str" cm="1">
        <f t="array" ref="H162">_xlfn.XLOOKUP(C162,Sheet2!U$2:U690,Sheet2!B$2:B690)</f>
        <v>IA</v>
      </c>
      <c r="I162" s="17" t="s">
        <v>547</v>
      </c>
      <c r="J162" s="17" t="e" cm="1">
        <f t="array" ref="J162">_xlfn.XLOOKUP(C162,AST!Y$2:Y459,AST!S$2:S459)</f>
        <v>#N/A</v>
      </c>
      <c r="K162" s="17" t="e" cm="1">
        <f t="array" ref="K162">_xlfn.XLOOKUP(C162,AST!Y$2:Y459,AST!T$2:T459)</f>
        <v>#N/A</v>
      </c>
      <c r="L162" s="17" t="e" cm="1">
        <f t="array" ref="L162">_xlfn.XLOOKUP(C162,AST!Y$2:Y459,AST!P$2:P459)</f>
        <v>#N/A</v>
      </c>
      <c r="M162" s="17" t="e" cm="1">
        <f t="array" ref="M162">_xlfn.XLOOKUP(C162,AST!Y$2:Y459,AST!K$2:K459)</f>
        <v>#N/A</v>
      </c>
      <c r="N162" s="17" t="e" cm="1">
        <f t="array" ref="N162">_xlfn.XLOOKUP(C162,AST!Y$2:Y459,AST!L$2:L459)</f>
        <v>#N/A</v>
      </c>
      <c r="O162" s="17" t="e" cm="1">
        <f t="array" ref="O162">_xlfn.XLOOKUP(C162,AST!Y$2:Y459,AST!M$2:M459)</f>
        <v>#N/A</v>
      </c>
      <c r="P162" s="17" t="e" cm="1">
        <f t="array" ref="P162">_xlfn.XLOOKUP(C162,AST!Y$2:Y459,AST!N$2:N459)</f>
        <v>#N/A</v>
      </c>
      <c r="Q162" s="17" t="e" cm="1">
        <f t="array" ref="Q162">_xlfn.XLOOKUP(C162,AST!Y$2:Y459,AST!O$2:O459)</f>
        <v>#N/A</v>
      </c>
      <c r="R162" s="17" t="e" cm="1">
        <f t="array" ref="R162">_xlfn.XLOOKUP(C162,AST!Y$2:Y459,AST!Q$2:Q459)</f>
        <v>#N/A</v>
      </c>
      <c r="S162" s="17" t="e" cm="1">
        <f t="array" ref="S162">_xlfn.XLOOKUP(C162,AST!Y$2:Y459,AST!R$2:R459)</f>
        <v>#N/A</v>
      </c>
      <c r="T162" s="17" t="s">
        <v>36</v>
      </c>
      <c r="U162" s="17">
        <v>1</v>
      </c>
      <c r="V162" s="17">
        <v>0</v>
      </c>
      <c r="W162" s="17">
        <v>0</v>
      </c>
      <c r="X162" s="17">
        <v>0</v>
      </c>
      <c r="Y162" s="17">
        <v>0</v>
      </c>
      <c r="Z162" s="17">
        <v>0</v>
      </c>
      <c r="AA162" s="17">
        <v>0</v>
      </c>
      <c r="AB162" s="17">
        <v>0</v>
      </c>
      <c r="AC162" s="17">
        <v>0</v>
      </c>
      <c r="AD162" s="17">
        <v>1</v>
      </c>
      <c r="AE162" s="17">
        <v>0</v>
      </c>
      <c r="AF162" s="17">
        <v>1</v>
      </c>
      <c r="AG162" s="17">
        <v>0</v>
      </c>
      <c r="AH162" s="17">
        <v>0</v>
      </c>
      <c r="AI162" s="17">
        <v>0</v>
      </c>
      <c r="AJ162" s="17">
        <v>0</v>
      </c>
      <c r="AK162" s="17">
        <v>0</v>
      </c>
      <c r="AL162" s="17">
        <v>0</v>
      </c>
      <c r="AM162" s="17">
        <v>0</v>
      </c>
      <c r="AN162" s="17">
        <v>0</v>
      </c>
      <c r="AO162" s="17">
        <v>0</v>
      </c>
      <c r="AP162" s="17">
        <v>0</v>
      </c>
      <c r="AQ162" s="17">
        <v>0</v>
      </c>
      <c r="AR162" s="17">
        <v>0</v>
      </c>
      <c r="AS162" s="17">
        <v>0</v>
      </c>
      <c r="AT162" s="17">
        <v>0</v>
      </c>
      <c r="AU162" s="17">
        <v>0</v>
      </c>
      <c r="AV162" s="17">
        <v>0</v>
      </c>
      <c r="AW162" s="17">
        <v>0</v>
      </c>
      <c r="AX162" s="17">
        <v>0</v>
      </c>
      <c r="AY162" s="17">
        <v>0</v>
      </c>
      <c r="AZ162" s="17">
        <v>0</v>
      </c>
      <c r="BA162" s="17">
        <v>0</v>
      </c>
      <c r="BB162" s="17">
        <v>1</v>
      </c>
      <c r="BC162" s="17">
        <v>0</v>
      </c>
      <c r="BD162" s="17">
        <v>0</v>
      </c>
      <c r="BE162" s="17">
        <v>0</v>
      </c>
      <c r="BF162" s="17">
        <v>0</v>
      </c>
      <c r="BG162" s="17">
        <v>0</v>
      </c>
      <c r="BH162" s="17">
        <v>0</v>
      </c>
      <c r="BI162" s="17">
        <v>0</v>
      </c>
      <c r="BJ162" s="17">
        <v>0</v>
      </c>
    </row>
    <row r="163" spans="1:62" hidden="1" x14ac:dyDescent="0.2">
      <c r="A163" s="17">
        <v>223</v>
      </c>
      <c r="B163" s="17">
        <v>223</v>
      </c>
      <c r="C163" s="17" t="s">
        <v>259</v>
      </c>
      <c r="D163" s="10">
        <v>223</v>
      </c>
      <c r="E163" s="4" t="s">
        <v>3</v>
      </c>
      <c r="F163" s="17" t="s">
        <v>36</v>
      </c>
      <c r="G163" s="4">
        <v>1</v>
      </c>
      <c r="H163" s="4" t="str" cm="1">
        <f t="array" ref="H163">_xlfn.XLOOKUP(C163,Sheet2!U$2:U691,Sheet2!B$2:B691)</f>
        <v>IA</v>
      </c>
      <c r="I163" s="17" t="s">
        <v>547</v>
      </c>
      <c r="J163" s="17" t="str" cm="1">
        <f t="array" ref="J163">_xlfn.XLOOKUP(C163,AST!Y$2:Y460,AST!S$2:S460)</f>
        <v xml:space="preserve"> &lt;=32.0000</v>
      </c>
      <c r="K163" s="17" t="str" cm="1">
        <f t="array" ref="K163">_xlfn.XLOOKUP(C163,AST!Y$2:Y460,AST!T$2:T460)</f>
        <v>&gt;8.0000</v>
      </c>
      <c r="L163" s="17" t="str" cm="1">
        <f t="array" ref="L163">_xlfn.XLOOKUP(C163,AST!Y$2:Y460,AST!P$2:P460)</f>
        <v xml:space="preserve"> &lt;=0.1200</v>
      </c>
      <c r="M163" s="17" t="str" cm="1">
        <f t="array" ref="M163">_xlfn.XLOOKUP(C163,AST!Y$2:Y460,AST!K$2:K460)</f>
        <v>&lt;=0.1200</v>
      </c>
      <c r="N163" s="17" cm="1">
        <f t="array" ref="N163">_xlfn.XLOOKUP(C163,AST!Y$2:Y460,AST!L$2:L460)</f>
        <v>1</v>
      </c>
      <c r="O163" s="17" t="str" cm="1">
        <f t="array" ref="O163">_xlfn.XLOOKUP(C163,AST!Y$2:Y460,AST!M$2:M460)</f>
        <v xml:space="preserve"> &lt;=2.0000</v>
      </c>
      <c r="P163" s="17" t="str" cm="1">
        <f t="array" ref="P163">_xlfn.XLOOKUP(C163,AST!Y$2:Y460,AST!N$2:N460)</f>
        <v>&lt;=0.2500</v>
      </c>
      <c r="Q163" s="17" t="str" cm="1">
        <f t="array" ref="Q163">_xlfn.XLOOKUP(C163,AST!Y$2:Y460,AST!O$2:O460)</f>
        <v>&lt;=2.0000</v>
      </c>
      <c r="R163" s="17" t="str" cm="1">
        <f t="array" ref="R163">_xlfn.XLOOKUP(C163,AST!Y$2:Y460,AST!Q$2:Q460)</f>
        <v>&lt;=1.0000</v>
      </c>
      <c r="S163" s="17" t="str" cm="1">
        <f t="array" ref="S163">_xlfn.XLOOKUP(C163,AST!Y$2:Y460,AST!R$2:R460)</f>
        <v>&lt;=0.5000</v>
      </c>
      <c r="T163" s="17" t="s">
        <v>36</v>
      </c>
      <c r="U163" s="17">
        <v>1</v>
      </c>
      <c r="V163" s="17">
        <v>0</v>
      </c>
      <c r="W163" s="17">
        <v>0</v>
      </c>
      <c r="X163" s="17">
        <v>0</v>
      </c>
      <c r="Y163" s="17">
        <v>0</v>
      </c>
      <c r="Z163" s="17">
        <v>1</v>
      </c>
      <c r="AA163" s="17">
        <v>0</v>
      </c>
      <c r="AB163" s="17">
        <v>0</v>
      </c>
      <c r="AC163" s="17">
        <v>0</v>
      </c>
      <c r="AD163" s="17">
        <v>0</v>
      </c>
      <c r="AE163" s="17">
        <v>0</v>
      </c>
      <c r="AF163" s="17">
        <v>1</v>
      </c>
      <c r="AG163" s="17">
        <v>0</v>
      </c>
      <c r="AH163" s="17">
        <v>0</v>
      </c>
      <c r="AI163" s="17">
        <v>0</v>
      </c>
      <c r="AJ163" s="17">
        <v>0</v>
      </c>
      <c r="AK163" s="17">
        <v>0</v>
      </c>
      <c r="AL163" s="17">
        <v>0</v>
      </c>
      <c r="AM163" s="17">
        <v>0</v>
      </c>
      <c r="AN163" s="17">
        <v>0</v>
      </c>
      <c r="AO163" s="17">
        <v>0</v>
      </c>
      <c r="AP163" s="17">
        <v>0</v>
      </c>
      <c r="AQ163" s="17">
        <v>0</v>
      </c>
      <c r="AR163" s="17">
        <v>0</v>
      </c>
      <c r="AS163" s="17">
        <v>0</v>
      </c>
      <c r="AT163" s="17">
        <v>0</v>
      </c>
      <c r="AU163" s="17">
        <v>0</v>
      </c>
      <c r="AV163" s="17">
        <v>0</v>
      </c>
      <c r="AW163" s="17">
        <v>0</v>
      </c>
      <c r="AX163" s="17">
        <v>0</v>
      </c>
      <c r="AY163" s="17">
        <v>0</v>
      </c>
      <c r="AZ163" s="17">
        <v>0</v>
      </c>
      <c r="BA163" s="17">
        <v>0</v>
      </c>
      <c r="BB163" s="17">
        <v>1</v>
      </c>
      <c r="BC163" s="17">
        <v>0</v>
      </c>
      <c r="BD163" s="17">
        <v>1</v>
      </c>
      <c r="BE163" s="17">
        <v>0</v>
      </c>
      <c r="BF163" s="17">
        <v>0</v>
      </c>
      <c r="BG163" s="17">
        <v>0</v>
      </c>
      <c r="BH163" s="17">
        <v>0</v>
      </c>
      <c r="BI163" s="17">
        <v>0</v>
      </c>
      <c r="BJ163" s="17">
        <v>0</v>
      </c>
    </row>
    <row r="164" spans="1:62" hidden="1" x14ac:dyDescent="0.2">
      <c r="A164" s="17">
        <v>224</v>
      </c>
      <c r="B164" s="17">
        <v>224</v>
      </c>
      <c r="C164" s="17" t="s">
        <v>260</v>
      </c>
      <c r="D164" s="10">
        <v>224</v>
      </c>
      <c r="E164" s="4" t="s">
        <v>4</v>
      </c>
      <c r="F164" s="17" t="s">
        <v>37</v>
      </c>
      <c r="G164" s="4">
        <v>3</v>
      </c>
      <c r="H164" s="4" t="str" cm="1">
        <f t="array" ref="H164">_xlfn.XLOOKUP(C164,Sheet2!U$2:U692,Sheet2!B$2:B692)</f>
        <v>IA</v>
      </c>
      <c r="I164" s="17" t="s">
        <v>547</v>
      </c>
      <c r="J164" s="17" t="str" cm="1">
        <f t="array" ref="J164">_xlfn.XLOOKUP(C164,AST!Y$2:Y461,AST!S$2:S461)</f>
        <v>&gt;256.0000</v>
      </c>
      <c r="K164" s="17" t="str" cm="1">
        <f t="array" ref="K164">_xlfn.XLOOKUP(C164,AST!Y$2:Y461,AST!T$2:T461)</f>
        <v xml:space="preserve"> &lt;=1.0000</v>
      </c>
      <c r="L164" s="17" t="str" cm="1">
        <f t="array" ref="L164">_xlfn.XLOOKUP(C164,AST!Y$2:Y461,AST!P$2:P461)</f>
        <v xml:space="preserve"> &lt;=0.1200</v>
      </c>
      <c r="M164" s="17" t="str" cm="1">
        <f t="array" ref="M164">_xlfn.XLOOKUP(C164,AST!Y$2:Y461,AST!K$2:K461)</f>
        <v>&lt;=0.1200</v>
      </c>
      <c r="N164" s="17" cm="1">
        <f t="array" ref="N164">_xlfn.XLOOKUP(C164,AST!Y$2:Y461,AST!L$2:L461)</f>
        <v>1</v>
      </c>
      <c r="O164" s="17" t="str" cm="1">
        <f t="array" ref="O164">_xlfn.XLOOKUP(C164,AST!Y$2:Y461,AST!M$2:M461)</f>
        <v xml:space="preserve"> &lt;=2.0000</v>
      </c>
      <c r="P164" s="17" t="str" cm="1">
        <f t="array" ref="P164">_xlfn.XLOOKUP(C164,AST!Y$2:Y461,AST!N$2:N461)</f>
        <v>&lt;=0.2500</v>
      </c>
      <c r="Q164" s="17" t="str" cm="1">
        <f t="array" ref="Q164">_xlfn.XLOOKUP(C164,AST!Y$2:Y461,AST!O$2:O461)</f>
        <v>&lt;=2.0000</v>
      </c>
      <c r="R164" s="17" t="str" cm="1">
        <f t="array" ref="R164">_xlfn.XLOOKUP(C164,AST!Y$2:Y461,AST!Q$2:Q461)</f>
        <v>&lt;=1.0000</v>
      </c>
      <c r="S164" s="17" t="str" cm="1">
        <f t="array" ref="S164">_xlfn.XLOOKUP(C164,AST!Y$2:Y461,AST!R$2:R461)</f>
        <v>&lt;=0.5000</v>
      </c>
      <c r="T164" s="17" t="s">
        <v>37</v>
      </c>
      <c r="U164" s="17">
        <v>1</v>
      </c>
      <c r="V164" s="17">
        <v>0</v>
      </c>
      <c r="W164" s="17">
        <v>0</v>
      </c>
      <c r="X164" s="17">
        <v>0</v>
      </c>
      <c r="Y164" s="17">
        <v>0</v>
      </c>
      <c r="Z164" s="17">
        <v>0</v>
      </c>
      <c r="AA164" s="17">
        <v>0</v>
      </c>
      <c r="AB164" s="17">
        <v>0</v>
      </c>
      <c r="AC164" s="17">
        <v>0</v>
      </c>
      <c r="AD164" s="17">
        <v>0</v>
      </c>
      <c r="AE164" s="17">
        <v>0</v>
      </c>
      <c r="AF164" s="17">
        <v>1</v>
      </c>
      <c r="AG164" s="17">
        <v>0</v>
      </c>
      <c r="AH164" s="17">
        <v>0</v>
      </c>
      <c r="AI164" s="17">
        <v>0</v>
      </c>
      <c r="AJ164" s="17">
        <v>0</v>
      </c>
      <c r="AK164" s="17">
        <v>0</v>
      </c>
      <c r="AL164" s="17">
        <v>0</v>
      </c>
      <c r="AM164" s="17">
        <v>0</v>
      </c>
      <c r="AN164" s="17">
        <v>0</v>
      </c>
      <c r="AO164" s="17">
        <v>0</v>
      </c>
      <c r="AP164" s="17">
        <v>0</v>
      </c>
      <c r="AQ164" s="17">
        <v>0</v>
      </c>
      <c r="AR164" s="17">
        <v>0</v>
      </c>
      <c r="AS164" s="17">
        <v>1</v>
      </c>
      <c r="AT164" s="17">
        <v>0</v>
      </c>
      <c r="AU164" s="17">
        <v>0</v>
      </c>
      <c r="AV164" s="17">
        <v>0</v>
      </c>
      <c r="AW164" s="17">
        <v>0</v>
      </c>
      <c r="AX164" s="17">
        <v>0</v>
      </c>
      <c r="AY164" s="17">
        <v>0</v>
      </c>
      <c r="AZ164" s="17">
        <v>0</v>
      </c>
      <c r="BA164" s="17">
        <v>0</v>
      </c>
      <c r="BB164" s="17">
        <v>0</v>
      </c>
      <c r="BC164" s="17">
        <v>0</v>
      </c>
      <c r="BD164" s="17">
        <v>0</v>
      </c>
      <c r="BE164" s="17">
        <v>0</v>
      </c>
      <c r="BF164" s="17">
        <v>0</v>
      </c>
      <c r="BG164" s="17">
        <v>0</v>
      </c>
      <c r="BH164" s="17">
        <v>0</v>
      </c>
      <c r="BI164" s="17">
        <v>0</v>
      </c>
      <c r="BJ164" s="17">
        <v>0</v>
      </c>
    </row>
    <row r="165" spans="1:62" x14ac:dyDescent="0.2">
      <c r="A165" s="17">
        <v>225</v>
      </c>
      <c r="B165" s="17">
        <v>225</v>
      </c>
      <c r="C165" s="17" t="s">
        <v>261</v>
      </c>
      <c r="D165" s="10">
        <v>225</v>
      </c>
      <c r="E165" s="4" t="s">
        <v>4</v>
      </c>
      <c r="F165" s="17" t="s">
        <v>39</v>
      </c>
      <c r="G165" s="4">
        <v>3</v>
      </c>
      <c r="H165" s="4" t="str" cm="1">
        <f t="array" ref="H165">_xlfn.XLOOKUP(C165,Sheet2!U$2:U693,Sheet2!B$2:B693)</f>
        <v>CA</v>
      </c>
      <c r="I165" s="17" t="s">
        <v>547</v>
      </c>
      <c r="J165" s="17" t="str" cm="1">
        <f t="array" ref="J165">_xlfn.XLOOKUP(C165,AST!Y$2:Y462,AST!S$2:S462)</f>
        <v>&gt;256.0000</v>
      </c>
      <c r="K165" s="17" cm="1">
        <f t="array" ref="K165">_xlfn.XLOOKUP(C165,AST!Y$2:Y462,AST!T$2:T462)</f>
        <v>2</v>
      </c>
      <c r="L165" s="17" cm="1">
        <f t="array" ref="L165">_xlfn.XLOOKUP(C165,AST!Y$2:Y462,AST!P$2:P462)</f>
        <v>0.25</v>
      </c>
      <c r="M165" s="17" t="str" cm="1">
        <f t="array" ref="M165">_xlfn.XLOOKUP(C165,AST!Y$2:Y462,AST!K$2:K462)</f>
        <v>&lt;=0.1200</v>
      </c>
      <c r="N165" s="17" t="str" cm="1">
        <f t="array" ref="N165">_xlfn.XLOOKUP(C165,AST!Y$2:Y462,AST!L$2:L462)</f>
        <v>&lt;=0.5000</v>
      </c>
      <c r="O165" s="17" t="str" cm="1">
        <f t="array" ref="O165">_xlfn.XLOOKUP(C165,AST!Y$2:Y462,AST!M$2:M462)</f>
        <v xml:space="preserve"> &lt;=2.0000</v>
      </c>
      <c r="P165" s="17" t="str" cm="1">
        <f t="array" ref="P165">_xlfn.XLOOKUP(C165,AST!Y$2:Y462,AST!N$2:N462)</f>
        <v>&lt;=0.2500</v>
      </c>
      <c r="Q165" s="17" t="str" cm="1">
        <f t="array" ref="Q165">_xlfn.XLOOKUP(C165,AST!Y$2:Y462,AST!O$2:O462)</f>
        <v>&lt;=2.0000</v>
      </c>
      <c r="R165" s="17" t="str" cm="1">
        <f t="array" ref="R165">_xlfn.XLOOKUP(C165,AST!Y$2:Y462,AST!Q$2:Q462)</f>
        <v>&lt;=1.0000</v>
      </c>
      <c r="S165" s="17" t="str" cm="1">
        <f t="array" ref="S165">_xlfn.XLOOKUP(C165,AST!Y$2:Y462,AST!R$2:R462)</f>
        <v>&lt;=0.5000</v>
      </c>
      <c r="T165" s="17" t="s">
        <v>39</v>
      </c>
      <c r="U165" s="17">
        <v>1</v>
      </c>
      <c r="V165" s="17">
        <v>0</v>
      </c>
      <c r="W165" s="17">
        <v>0</v>
      </c>
      <c r="X165" s="17">
        <v>0</v>
      </c>
      <c r="Y165" s="17">
        <v>0</v>
      </c>
      <c r="Z165" s="17">
        <v>0</v>
      </c>
      <c r="AA165" s="17">
        <v>0</v>
      </c>
      <c r="AB165" s="17">
        <v>0</v>
      </c>
      <c r="AC165" s="17">
        <v>0</v>
      </c>
      <c r="AD165" s="17">
        <v>1</v>
      </c>
      <c r="AE165" s="17">
        <v>0</v>
      </c>
      <c r="AF165" s="17">
        <v>1</v>
      </c>
      <c r="AG165" s="17">
        <v>1</v>
      </c>
      <c r="AH165" s="17">
        <v>0</v>
      </c>
      <c r="AI165" s="17">
        <v>0</v>
      </c>
      <c r="AJ165" s="17">
        <v>0</v>
      </c>
      <c r="AK165" s="17">
        <v>0</v>
      </c>
      <c r="AL165" s="17">
        <v>1</v>
      </c>
      <c r="AM165" s="17">
        <v>0</v>
      </c>
      <c r="AN165" s="17">
        <v>0</v>
      </c>
      <c r="AO165" s="17">
        <v>0</v>
      </c>
      <c r="AP165" s="17">
        <v>0</v>
      </c>
      <c r="AQ165" s="17">
        <v>0</v>
      </c>
      <c r="AR165" s="17">
        <v>0</v>
      </c>
      <c r="AS165" s="17">
        <v>1</v>
      </c>
      <c r="AT165" s="17">
        <v>0</v>
      </c>
      <c r="AU165" s="17">
        <v>0</v>
      </c>
      <c r="AV165" s="17">
        <v>0</v>
      </c>
      <c r="AW165" s="17">
        <v>0</v>
      </c>
      <c r="AX165" s="17">
        <v>0</v>
      </c>
      <c r="AY165" s="17">
        <v>0</v>
      </c>
      <c r="AZ165" s="17">
        <v>0</v>
      </c>
      <c r="BA165" s="17">
        <v>0</v>
      </c>
      <c r="BB165" s="17">
        <v>0</v>
      </c>
      <c r="BC165" s="17">
        <v>0</v>
      </c>
      <c r="BD165" s="17">
        <v>0</v>
      </c>
      <c r="BE165" s="17">
        <v>0</v>
      </c>
      <c r="BF165" s="17">
        <v>0</v>
      </c>
      <c r="BG165" s="17">
        <v>0</v>
      </c>
      <c r="BH165" s="17">
        <v>0</v>
      </c>
      <c r="BI165" s="17">
        <v>0</v>
      </c>
      <c r="BJ165" s="17">
        <v>0</v>
      </c>
    </row>
    <row r="166" spans="1:62" hidden="1" x14ac:dyDescent="0.2">
      <c r="A166" s="17">
        <v>226</v>
      </c>
      <c r="B166" s="17">
        <v>226</v>
      </c>
      <c r="C166" s="17" t="s">
        <v>262</v>
      </c>
      <c r="D166" s="10">
        <v>226</v>
      </c>
      <c r="E166" s="4" t="s">
        <v>3</v>
      </c>
      <c r="F166" s="17" t="s">
        <v>29</v>
      </c>
      <c r="G166" s="4">
        <v>1</v>
      </c>
      <c r="H166" s="4" t="str" cm="1">
        <f t="array" ref="H166">_xlfn.XLOOKUP(C166,Sheet2!U$2:U694,Sheet2!B$2:B694)</f>
        <v>CA</v>
      </c>
      <c r="I166" s="17" t="s">
        <v>547</v>
      </c>
      <c r="J166" s="17" t="str" cm="1">
        <f t="array" ref="J166">_xlfn.XLOOKUP(C166,AST!Y$2:Y463,AST!S$2:S463)</f>
        <v xml:space="preserve"> &lt;=32.0000</v>
      </c>
      <c r="K166" s="17" t="str" cm="1">
        <f t="array" ref="K166">_xlfn.XLOOKUP(C166,AST!Y$2:Y463,AST!T$2:T463)</f>
        <v xml:space="preserve"> &lt;=1.0000</v>
      </c>
      <c r="L166" s="17" t="str" cm="1">
        <f t="array" ref="L166">_xlfn.XLOOKUP(C166,AST!Y$2:Y463,AST!P$2:P463)</f>
        <v xml:space="preserve"> &lt;=0.1200</v>
      </c>
      <c r="M166" s="17" t="str" cm="1">
        <f t="array" ref="M166">_xlfn.XLOOKUP(C166,AST!Y$2:Y463,AST!K$2:K463)</f>
        <v>&lt;=0.1200</v>
      </c>
      <c r="N166" s="17" t="str" cm="1">
        <f t="array" ref="N166">_xlfn.XLOOKUP(C166,AST!Y$2:Y463,AST!L$2:L463)</f>
        <v>&lt;=0.5000</v>
      </c>
      <c r="O166" s="17" t="str" cm="1">
        <f t="array" ref="O166">_xlfn.XLOOKUP(C166,AST!Y$2:Y463,AST!M$2:M463)</f>
        <v xml:space="preserve"> &lt;=2.0000</v>
      </c>
      <c r="P166" s="17" cm="1">
        <f t="array" ref="P166">_xlfn.XLOOKUP(C166,AST!Y$2:Y463,AST!N$2:N463)</f>
        <v>4</v>
      </c>
      <c r="Q166" s="17" t="str" cm="1">
        <f t="array" ref="Q166">_xlfn.XLOOKUP(C166,AST!Y$2:Y463,AST!O$2:O463)</f>
        <v>&lt;=2.0000</v>
      </c>
      <c r="R166" s="17" t="str" cm="1">
        <f t="array" ref="R166">_xlfn.XLOOKUP(C166,AST!Y$2:Y463,AST!Q$2:Q463)</f>
        <v>&lt;=1.0000</v>
      </c>
      <c r="S166" s="17" t="str" cm="1">
        <f t="array" ref="S166">_xlfn.XLOOKUP(C166,AST!Y$2:Y463,AST!R$2:R463)</f>
        <v>&lt;=0.5000</v>
      </c>
      <c r="T166" s="17" t="s">
        <v>29</v>
      </c>
      <c r="U166" s="17">
        <v>1</v>
      </c>
      <c r="V166" s="17">
        <v>0</v>
      </c>
      <c r="W166" s="17">
        <v>0</v>
      </c>
      <c r="X166" s="17">
        <v>0</v>
      </c>
      <c r="Y166" s="17">
        <v>0</v>
      </c>
      <c r="Z166" s="17">
        <v>0</v>
      </c>
      <c r="AA166" s="17">
        <v>0</v>
      </c>
      <c r="AB166" s="17">
        <v>0</v>
      </c>
      <c r="AC166" s="17">
        <v>0</v>
      </c>
      <c r="AD166" s="17">
        <v>0</v>
      </c>
      <c r="AE166" s="17">
        <v>0</v>
      </c>
      <c r="AF166" s="17">
        <v>1</v>
      </c>
      <c r="AG166" s="17">
        <v>1</v>
      </c>
      <c r="AH166" s="17">
        <v>0</v>
      </c>
      <c r="AI166" s="17">
        <v>0</v>
      </c>
      <c r="AJ166" s="17">
        <v>0</v>
      </c>
      <c r="AK166" s="17">
        <v>0</v>
      </c>
      <c r="AL166" s="17">
        <v>0</v>
      </c>
      <c r="AM166" s="17">
        <v>0</v>
      </c>
      <c r="AN166" s="17">
        <v>0</v>
      </c>
      <c r="AO166" s="17">
        <v>0</v>
      </c>
      <c r="AP166" s="17">
        <v>1</v>
      </c>
      <c r="AQ166" s="17">
        <v>1</v>
      </c>
      <c r="AR166" s="17">
        <v>0</v>
      </c>
      <c r="AS166" s="17">
        <v>1</v>
      </c>
      <c r="AT166" s="17">
        <v>0</v>
      </c>
      <c r="AU166" s="17">
        <v>0</v>
      </c>
      <c r="AV166" s="17">
        <v>0</v>
      </c>
      <c r="AW166" s="17">
        <v>0</v>
      </c>
      <c r="AX166" s="17">
        <v>0</v>
      </c>
      <c r="AY166" s="17">
        <v>0</v>
      </c>
      <c r="AZ166" s="17">
        <v>0</v>
      </c>
      <c r="BA166" s="17">
        <v>0</v>
      </c>
      <c r="BB166" s="17">
        <v>0</v>
      </c>
      <c r="BC166" s="17">
        <v>0</v>
      </c>
      <c r="BD166" s="17">
        <v>0</v>
      </c>
      <c r="BE166" s="17">
        <v>0</v>
      </c>
      <c r="BF166" s="17">
        <v>0</v>
      </c>
      <c r="BG166" s="17">
        <v>0</v>
      </c>
      <c r="BH166" s="17">
        <v>0</v>
      </c>
      <c r="BI166" s="17">
        <v>0</v>
      </c>
      <c r="BJ166" s="17">
        <v>0</v>
      </c>
    </row>
    <row r="167" spans="1:62" x14ac:dyDescent="0.2">
      <c r="A167" s="17">
        <v>227</v>
      </c>
      <c r="B167" s="17">
        <v>227</v>
      </c>
      <c r="C167" s="17" t="s">
        <v>263</v>
      </c>
      <c r="D167" s="10">
        <v>227</v>
      </c>
      <c r="E167" s="4" t="s">
        <v>3</v>
      </c>
      <c r="F167" s="17" t="s">
        <v>39</v>
      </c>
      <c r="G167" s="4">
        <v>2</v>
      </c>
      <c r="H167" s="4" t="str" cm="1">
        <f t="array" ref="H167">_xlfn.XLOOKUP(C167,Sheet2!U$2:U695,Sheet2!B$2:B695)</f>
        <v>CA</v>
      </c>
      <c r="I167" s="17" t="s">
        <v>547</v>
      </c>
      <c r="J167" s="17" cm="1">
        <f t="array" ref="J167">_xlfn.XLOOKUP(C167,AST!Y$2:Y464,AST!S$2:S464)</f>
        <v>128</v>
      </c>
      <c r="K167" s="17" t="str" cm="1">
        <f t="array" ref="K167">_xlfn.XLOOKUP(C167,AST!Y$2:Y464,AST!T$2:T464)</f>
        <v xml:space="preserve"> &lt;=1.0000</v>
      </c>
      <c r="L167" s="17" t="str" cm="1">
        <f t="array" ref="L167">_xlfn.XLOOKUP(C167,AST!Y$2:Y464,AST!P$2:P464)</f>
        <v xml:space="preserve"> &lt;=0.1200</v>
      </c>
      <c r="M167" s="17" t="str" cm="1">
        <f t="array" ref="M167">_xlfn.XLOOKUP(C167,AST!Y$2:Y464,AST!K$2:K464)</f>
        <v>&lt;=0.1200</v>
      </c>
      <c r="N167" s="17" t="str" cm="1">
        <f t="array" ref="N167">_xlfn.XLOOKUP(C167,AST!Y$2:Y464,AST!L$2:L464)</f>
        <v>&lt;=0.5000</v>
      </c>
      <c r="O167" s="17" t="str" cm="1">
        <f t="array" ref="O167">_xlfn.XLOOKUP(C167,AST!Y$2:Y464,AST!M$2:M464)</f>
        <v xml:space="preserve"> &lt;=2.0000</v>
      </c>
      <c r="P167" s="17" t="str" cm="1">
        <f t="array" ref="P167">_xlfn.XLOOKUP(C167,AST!Y$2:Y464,AST!N$2:N464)</f>
        <v>&lt;=0.2500</v>
      </c>
      <c r="Q167" s="17" t="str" cm="1">
        <f t="array" ref="Q167">_xlfn.XLOOKUP(C167,AST!Y$2:Y464,AST!O$2:O464)</f>
        <v>&lt;=2.0000</v>
      </c>
      <c r="R167" s="17" t="str" cm="1">
        <f t="array" ref="R167">_xlfn.XLOOKUP(C167,AST!Y$2:Y464,AST!Q$2:Q464)</f>
        <v>&lt;=1.0000</v>
      </c>
      <c r="S167" s="17" t="str" cm="1">
        <f t="array" ref="S167">_xlfn.XLOOKUP(C167,AST!Y$2:Y464,AST!R$2:R464)</f>
        <v>&lt;=0.5000</v>
      </c>
      <c r="T167" s="17" t="s">
        <v>39</v>
      </c>
      <c r="U167" s="17">
        <v>1</v>
      </c>
      <c r="V167" s="17">
        <v>0</v>
      </c>
      <c r="W167" s="17">
        <v>0</v>
      </c>
      <c r="X167" s="17">
        <v>0</v>
      </c>
      <c r="Y167" s="17">
        <v>0</v>
      </c>
      <c r="Z167" s="17">
        <v>0</v>
      </c>
      <c r="AA167" s="17">
        <v>0</v>
      </c>
      <c r="AB167" s="17">
        <v>0</v>
      </c>
      <c r="AC167" s="17">
        <v>0</v>
      </c>
      <c r="AD167" s="17">
        <v>1</v>
      </c>
      <c r="AE167" s="17">
        <v>0</v>
      </c>
      <c r="AF167" s="17">
        <v>1</v>
      </c>
      <c r="AG167" s="17">
        <v>1</v>
      </c>
      <c r="AH167" s="17">
        <v>0</v>
      </c>
      <c r="AI167" s="17">
        <v>0</v>
      </c>
      <c r="AJ167" s="17">
        <v>0</v>
      </c>
      <c r="AK167" s="17">
        <v>0</v>
      </c>
      <c r="AL167" s="17">
        <v>1</v>
      </c>
      <c r="AM167" s="17">
        <v>0</v>
      </c>
      <c r="AN167" s="17">
        <v>0</v>
      </c>
      <c r="AO167" s="17">
        <v>0</v>
      </c>
      <c r="AP167" s="17">
        <v>0</v>
      </c>
      <c r="AQ167" s="17">
        <v>0</v>
      </c>
      <c r="AR167" s="17">
        <v>0</v>
      </c>
      <c r="AS167" s="17">
        <v>1</v>
      </c>
      <c r="AT167" s="17">
        <v>0</v>
      </c>
      <c r="AU167" s="17">
        <v>0</v>
      </c>
      <c r="AV167" s="17">
        <v>0</v>
      </c>
      <c r="AW167" s="17">
        <v>0</v>
      </c>
      <c r="AX167" s="17">
        <v>0</v>
      </c>
      <c r="AY167" s="17">
        <v>0</v>
      </c>
      <c r="AZ167" s="17">
        <v>0</v>
      </c>
      <c r="BA167" s="17">
        <v>0</v>
      </c>
      <c r="BB167" s="17">
        <v>0</v>
      </c>
      <c r="BC167" s="17">
        <v>0</v>
      </c>
      <c r="BD167" s="17">
        <v>0</v>
      </c>
      <c r="BE167" s="17">
        <v>0</v>
      </c>
      <c r="BF167" s="17">
        <v>0</v>
      </c>
      <c r="BG167" s="17">
        <v>0</v>
      </c>
      <c r="BH167" s="17">
        <v>0</v>
      </c>
      <c r="BI167" s="17">
        <v>0</v>
      </c>
      <c r="BJ167" s="17">
        <v>0</v>
      </c>
    </row>
    <row r="168" spans="1:62" hidden="1" x14ac:dyDescent="0.2">
      <c r="A168" s="17">
        <v>228</v>
      </c>
      <c r="B168" s="17">
        <v>228</v>
      </c>
      <c r="C168" s="17" t="s">
        <v>264</v>
      </c>
      <c r="D168" s="10">
        <v>228</v>
      </c>
      <c r="E168" s="4" t="s">
        <v>3</v>
      </c>
      <c r="F168" s="17" t="s">
        <v>29</v>
      </c>
      <c r="G168" s="4">
        <v>1</v>
      </c>
      <c r="H168" s="4" t="str" cm="1">
        <f t="array" ref="H168">_xlfn.XLOOKUP(C168,Sheet2!U$2:U696,Sheet2!B$2:B696)</f>
        <v>CA</v>
      </c>
      <c r="I168" s="17" t="s">
        <v>547</v>
      </c>
      <c r="J168" s="17" t="str" cm="1">
        <f t="array" ref="J168">_xlfn.XLOOKUP(C168,AST!Y$2:Y465,AST!S$2:S465)</f>
        <v xml:space="preserve"> &lt;=32.0000</v>
      </c>
      <c r="K168" s="17" t="str" cm="1">
        <f t="array" ref="K168">_xlfn.XLOOKUP(C168,AST!Y$2:Y465,AST!T$2:T465)</f>
        <v xml:space="preserve"> &lt;=1.0000</v>
      </c>
      <c r="L168" s="17" t="str" cm="1">
        <f t="array" ref="L168">_xlfn.XLOOKUP(C168,AST!Y$2:Y465,AST!P$2:P465)</f>
        <v xml:space="preserve"> &lt;=0.1200</v>
      </c>
      <c r="M168" s="17" t="str" cm="1">
        <f t="array" ref="M168">_xlfn.XLOOKUP(C168,AST!Y$2:Y465,AST!K$2:K465)</f>
        <v>&lt;=0.1200</v>
      </c>
      <c r="N168" s="17" t="str" cm="1">
        <f t="array" ref="N168">_xlfn.XLOOKUP(C168,AST!Y$2:Y465,AST!L$2:L465)</f>
        <v>&lt;=0.5000</v>
      </c>
      <c r="O168" s="17" t="str" cm="1">
        <f t="array" ref="O168">_xlfn.XLOOKUP(C168,AST!Y$2:Y465,AST!M$2:M465)</f>
        <v xml:space="preserve"> &lt;=2.0000</v>
      </c>
      <c r="P168" s="17" cm="1">
        <f t="array" ref="P168">_xlfn.XLOOKUP(C168,AST!Y$2:Y465,AST!N$2:N465)</f>
        <v>0.5</v>
      </c>
      <c r="Q168" s="17" t="str" cm="1">
        <f t="array" ref="Q168">_xlfn.XLOOKUP(C168,AST!Y$2:Y465,AST!O$2:O465)</f>
        <v>&lt;=2.0000</v>
      </c>
      <c r="R168" s="17" t="str" cm="1">
        <f t="array" ref="R168">_xlfn.XLOOKUP(C168,AST!Y$2:Y465,AST!Q$2:Q465)</f>
        <v>&lt;=1.0000</v>
      </c>
      <c r="S168" s="17" t="str" cm="1">
        <f t="array" ref="S168">_xlfn.XLOOKUP(C168,AST!Y$2:Y465,AST!R$2:R465)</f>
        <v>&lt;=0.5000</v>
      </c>
      <c r="T168" s="17" t="s">
        <v>29</v>
      </c>
      <c r="U168" s="17">
        <v>1</v>
      </c>
      <c r="V168" s="17">
        <v>0</v>
      </c>
      <c r="W168" s="17">
        <v>0</v>
      </c>
      <c r="X168" s="17">
        <v>0</v>
      </c>
      <c r="Y168" s="17">
        <v>0</v>
      </c>
      <c r="Z168" s="17">
        <v>0</v>
      </c>
      <c r="AA168" s="17">
        <v>0</v>
      </c>
      <c r="AB168" s="17">
        <v>0</v>
      </c>
      <c r="AC168" s="17">
        <v>0</v>
      </c>
      <c r="AD168" s="17">
        <v>0</v>
      </c>
      <c r="AE168" s="17">
        <v>0</v>
      </c>
      <c r="AF168" s="17">
        <v>1</v>
      </c>
      <c r="AG168" s="17">
        <v>1</v>
      </c>
      <c r="AH168" s="17">
        <v>0</v>
      </c>
      <c r="AI168" s="17">
        <v>0</v>
      </c>
      <c r="AJ168" s="17">
        <v>0</v>
      </c>
      <c r="AK168" s="17">
        <v>0</v>
      </c>
      <c r="AL168" s="17">
        <v>0</v>
      </c>
      <c r="AM168" s="17">
        <v>0</v>
      </c>
      <c r="AN168" s="17">
        <v>0</v>
      </c>
      <c r="AO168" s="17">
        <v>0</v>
      </c>
      <c r="AP168" s="17">
        <v>0</v>
      </c>
      <c r="AQ168" s="17">
        <v>1</v>
      </c>
      <c r="AR168" s="17">
        <v>0</v>
      </c>
      <c r="AS168" s="17">
        <v>1</v>
      </c>
      <c r="AT168" s="17">
        <v>0</v>
      </c>
      <c r="AU168" s="17">
        <v>0</v>
      </c>
      <c r="AV168" s="17">
        <v>0</v>
      </c>
      <c r="AW168" s="17">
        <v>0</v>
      </c>
      <c r="AX168" s="17">
        <v>0</v>
      </c>
      <c r="AY168" s="17">
        <v>0</v>
      </c>
      <c r="AZ168" s="17">
        <v>0</v>
      </c>
      <c r="BA168" s="17">
        <v>0</v>
      </c>
      <c r="BB168" s="17">
        <v>0</v>
      </c>
      <c r="BC168" s="17">
        <v>0</v>
      </c>
      <c r="BD168" s="17">
        <v>0</v>
      </c>
      <c r="BE168" s="17">
        <v>0</v>
      </c>
      <c r="BF168" s="17">
        <v>0</v>
      </c>
      <c r="BG168" s="17">
        <v>0</v>
      </c>
      <c r="BH168" s="17">
        <v>0</v>
      </c>
      <c r="BI168" s="17">
        <v>0</v>
      </c>
      <c r="BJ168" s="17">
        <v>0</v>
      </c>
    </row>
    <row r="169" spans="1:62" hidden="1" x14ac:dyDescent="0.2">
      <c r="A169" s="17">
        <v>229</v>
      </c>
      <c r="B169" s="17">
        <v>229</v>
      </c>
      <c r="C169" s="17" t="s">
        <v>265</v>
      </c>
      <c r="D169" s="10">
        <v>229</v>
      </c>
      <c r="E169" s="4" t="s">
        <v>4</v>
      </c>
      <c r="F169" s="17" t="s">
        <v>29</v>
      </c>
      <c r="G169" s="4">
        <v>1</v>
      </c>
      <c r="H169" s="4" t="str" cm="1">
        <f t="array" ref="H169">_xlfn.XLOOKUP(C169,Sheet2!U$2:U697,Sheet2!B$2:B697)</f>
        <v>CA</v>
      </c>
      <c r="I169" s="17" t="s">
        <v>547</v>
      </c>
      <c r="J169" s="17" t="str" cm="1">
        <f t="array" ref="J169">_xlfn.XLOOKUP(C169,AST!Y$2:Y466,AST!S$2:S466)</f>
        <v xml:space="preserve"> &lt;=32.0000</v>
      </c>
      <c r="K169" s="17" t="str" cm="1">
        <f t="array" ref="K169">_xlfn.XLOOKUP(C169,AST!Y$2:Y466,AST!T$2:T466)</f>
        <v xml:space="preserve"> &lt;=1.0000</v>
      </c>
      <c r="L169" s="17" t="str" cm="1">
        <f t="array" ref="L169">_xlfn.XLOOKUP(C169,AST!Y$2:Y466,AST!P$2:P466)</f>
        <v xml:space="preserve"> &lt;=0.1200</v>
      </c>
      <c r="M169" s="17" t="str" cm="1">
        <f t="array" ref="M169">_xlfn.XLOOKUP(C169,AST!Y$2:Y466,AST!K$2:K466)</f>
        <v>&lt;=0.1200</v>
      </c>
      <c r="N169" s="17" t="str" cm="1">
        <f t="array" ref="N169">_xlfn.XLOOKUP(C169,AST!Y$2:Y466,AST!L$2:L466)</f>
        <v>&lt;=0.5000</v>
      </c>
      <c r="O169" s="17" t="str" cm="1">
        <f t="array" ref="O169">_xlfn.XLOOKUP(C169,AST!Y$2:Y466,AST!M$2:M466)</f>
        <v xml:space="preserve"> &lt;=2.0000</v>
      </c>
      <c r="P169" s="17" cm="1">
        <f t="array" ref="P169">_xlfn.XLOOKUP(C169,AST!Y$2:Y466,AST!N$2:N466)</f>
        <v>4</v>
      </c>
      <c r="Q169" s="17" t="str" cm="1">
        <f t="array" ref="Q169">_xlfn.XLOOKUP(C169,AST!Y$2:Y466,AST!O$2:O466)</f>
        <v>&lt;=2.0000</v>
      </c>
      <c r="R169" s="17" t="str" cm="1">
        <f t="array" ref="R169">_xlfn.XLOOKUP(C169,AST!Y$2:Y466,AST!Q$2:Q466)</f>
        <v>&lt;=1.0000</v>
      </c>
      <c r="S169" s="17" t="str" cm="1">
        <f t="array" ref="S169">_xlfn.XLOOKUP(C169,AST!Y$2:Y466,AST!R$2:R466)</f>
        <v>&lt;=0.5000</v>
      </c>
      <c r="T169" s="17" t="s">
        <v>29</v>
      </c>
      <c r="U169" s="17">
        <v>1</v>
      </c>
      <c r="V169" s="17">
        <v>0</v>
      </c>
      <c r="W169" s="17">
        <v>0</v>
      </c>
      <c r="X169" s="17">
        <v>0</v>
      </c>
      <c r="Y169" s="17">
        <v>0</v>
      </c>
      <c r="Z169" s="17">
        <v>0</v>
      </c>
      <c r="AA169" s="17">
        <v>0</v>
      </c>
      <c r="AB169" s="17">
        <v>0</v>
      </c>
      <c r="AC169" s="17">
        <v>0</v>
      </c>
      <c r="AD169" s="17">
        <v>0</v>
      </c>
      <c r="AE169" s="17">
        <v>0</v>
      </c>
      <c r="AF169" s="17">
        <v>1</v>
      </c>
      <c r="AG169" s="17">
        <v>1</v>
      </c>
      <c r="AH169" s="17">
        <v>0</v>
      </c>
      <c r="AI169" s="17">
        <v>0</v>
      </c>
      <c r="AJ169" s="17">
        <v>0</v>
      </c>
      <c r="AK169" s="17">
        <v>0</v>
      </c>
      <c r="AL169" s="17">
        <v>0</v>
      </c>
      <c r="AM169" s="17">
        <v>0</v>
      </c>
      <c r="AN169" s="17">
        <v>0</v>
      </c>
      <c r="AO169" s="17">
        <v>0</v>
      </c>
      <c r="AP169" s="17">
        <v>1</v>
      </c>
      <c r="AQ169" s="17">
        <v>1</v>
      </c>
      <c r="AR169" s="17">
        <v>0</v>
      </c>
      <c r="AS169" s="17">
        <v>1</v>
      </c>
      <c r="AT169" s="17">
        <v>0</v>
      </c>
      <c r="AU169" s="17">
        <v>0</v>
      </c>
      <c r="AV169" s="17">
        <v>0</v>
      </c>
      <c r="AW169" s="17">
        <v>0</v>
      </c>
      <c r="AX169" s="17">
        <v>0</v>
      </c>
      <c r="AY169" s="17">
        <v>0</v>
      </c>
      <c r="AZ169" s="17">
        <v>0</v>
      </c>
      <c r="BA169" s="17">
        <v>0</v>
      </c>
      <c r="BB169" s="17">
        <v>0</v>
      </c>
      <c r="BC169" s="17">
        <v>0</v>
      </c>
      <c r="BD169" s="17">
        <v>0</v>
      </c>
      <c r="BE169" s="17">
        <v>0</v>
      </c>
      <c r="BF169" s="17">
        <v>0</v>
      </c>
      <c r="BG169" s="17">
        <v>0</v>
      </c>
      <c r="BH169" s="17">
        <v>0</v>
      </c>
      <c r="BI169" s="17">
        <v>0</v>
      </c>
      <c r="BJ169" s="17">
        <v>0</v>
      </c>
    </row>
    <row r="170" spans="1:62" hidden="1" x14ac:dyDescent="0.2">
      <c r="A170" s="17">
        <v>230</v>
      </c>
      <c r="B170" s="17">
        <v>230</v>
      </c>
      <c r="C170" s="17" t="s">
        <v>266</v>
      </c>
      <c r="D170" s="10">
        <v>230</v>
      </c>
      <c r="E170" s="4" t="s">
        <v>3</v>
      </c>
      <c r="F170" s="17" t="s">
        <v>29</v>
      </c>
      <c r="G170" s="4">
        <v>1</v>
      </c>
      <c r="H170" s="4" t="str" cm="1">
        <f t="array" ref="H170">_xlfn.XLOOKUP(C170,Sheet2!U$2:U698,Sheet2!B$2:B698)</f>
        <v>CA</v>
      </c>
      <c r="I170" s="17" t="s">
        <v>547</v>
      </c>
      <c r="J170" s="17" t="str" cm="1">
        <f t="array" ref="J170">_xlfn.XLOOKUP(C170,AST!Y$2:Y467,AST!S$2:S467)</f>
        <v xml:space="preserve"> &lt;=32.0000</v>
      </c>
      <c r="K170" s="17" t="str" cm="1">
        <f t="array" ref="K170">_xlfn.XLOOKUP(C170,AST!Y$2:Y467,AST!T$2:T467)</f>
        <v xml:space="preserve"> &lt;=1.0000</v>
      </c>
      <c r="L170" s="17" t="str" cm="1">
        <f t="array" ref="L170">_xlfn.XLOOKUP(C170,AST!Y$2:Y467,AST!P$2:P467)</f>
        <v xml:space="preserve"> &lt;=0.1200</v>
      </c>
      <c r="M170" s="17" t="str" cm="1">
        <f t="array" ref="M170">_xlfn.XLOOKUP(C170,AST!Y$2:Y467,AST!K$2:K467)</f>
        <v>&lt;=0.1200</v>
      </c>
      <c r="N170" s="17" cm="1">
        <f t="array" ref="N170">_xlfn.XLOOKUP(C170,AST!Y$2:Y467,AST!L$2:L467)</f>
        <v>1</v>
      </c>
      <c r="O170" s="17" t="str" cm="1">
        <f t="array" ref="O170">_xlfn.XLOOKUP(C170,AST!Y$2:Y467,AST!M$2:M467)</f>
        <v xml:space="preserve"> &lt;=2.0000</v>
      </c>
      <c r="P170" s="17" t="str" cm="1">
        <f t="array" ref="P170">_xlfn.XLOOKUP(C170,AST!Y$2:Y467,AST!N$2:N467)</f>
        <v>&lt;=0.2500</v>
      </c>
      <c r="Q170" s="17" t="str" cm="1">
        <f t="array" ref="Q170">_xlfn.XLOOKUP(C170,AST!Y$2:Y467,AST!O$2:O467)</f>
        <v>&lt;=2.0000</v>
      </c>
      <c r="R170" s="17" t="str" cm="1">
        <f t="array" ref="R170">_xlfn.XLOOKUP(C170,AST!Y$2:Y467,AST!Q$2:Q467)</f>
        <v>&lt;=1.0000</v>
      </c>
      <c r="S170" s="17" t="str" cm="1">
        <f t="array" ref="S170">_xlfn.XLOOKUP(C170,AST!Y$2:Y467,AST!R$2:R467)</f>
        <v>&lt;=0.5000</v>
      </c>
      <c r="T170" s="17" t="s">
        <v>29</v>
      </c>
      <c r="U170" s="17">
        <v>1</v>
      </c>
      <c r="V170" s="17">
        <v>0</v>
      </c>
      <c r="W170" s="17">
        <v>0</v>
      </c>
      <c r="X170" s="17">
        <v>0</v>
      </c>
      <c r="Y170" s="17">
        <v>0</v>
      </c>
      <c r="Z170" s="17">
        <v>0</v>
      </c>
      <c r="AA170" s="17">
        <v>0</v>
      </c>
      <c r="AB170" s="17">
        <v>0</v>
      </c>
      <c r="AC170" s="17">
        <v>0</v>
      </c>
      <c r="AD170" s="17">
        <v>0</v>
      </c>
      <c r="AE170" s="17">
        <v>0</v>
      </c>
      <c r="AF170" s="17">
        <v>1</v>
      </c>
      <c r="AG170" s="17">
        <v>1</v>
      </c>
      <c r="AH170" s="17">
        <v>0</v>
      </c>
      <c r="AI170" s="17">
        <v>0</v>
      </c>
      <c r="AJ170" s="17">
        <v>0</v>
      </c>
      <c r="AK170" s="17">
        <v>0</v>
      </c>
      <c r="AL170" s="17">
        <v>0</v>
      </c>
      <c r="AM170" s="17">
        <v>0</v>
      </c>
      <c r="AN170" s="17">
        <v>0</v>
      </c>
      <c r="AO170" s="17">
        <v>0</v>
      </c>
      <c r="AP170" s="17">
        <v>1</v>
      </c>
      <c r="AQ170" s="17">
        <v>0</v>
      </c>
      <c r="AR170" s="17">
        <v>0</v>
      </c>
      <c r="AS170" s="17">
        <v>1</v>
      </c>
      <c r="AT170" s="17">
        <v>0</v>
      </c>
      <c r="AU170" s="17">
        <v>0</v>
      </c>
      <c r="AV170" s="17">
        <v>0</v>
      </c>
      <c r="AW170" s="17">
        <v>0</v>
      </c>
      <c r="AX170" s="17">
        <v>0</v>
      </c>
      <c r="AY170" s="17">
        <v>0</v>
      </c>
      <c r="AZ170" s="17">
        <v>0</v>
      </c>
      <c r="BA170" s="17">
        <v>0</v>
      </c>
      <c r="BB170" s="17">
        <v>0</v>
      </c>
      <c r="BC170" s="17">
        <v>0</v>
      </c>
      <c r="BD170" s="17">
        <v>0</v>
      </c>
      <c r="BE170" s="17">
        <v>0</v>
      </c>
      <c r="BF170" s="17">
        <v>0</v>
      </c>
      <c r="BG170" s="17">
        <v>0</v>
      </c>
      <c r="BH170" s="17">
        <v>0</v>
      </c>
      <c r="BI170" s="17">
        <v>0</v>
      </c>
      <c r="BJ170" s="17">
        <v>0</v>
      </c>
    </row>
    <row r="171" spans="1:62" hidden="1" x14ac:dyDescent="0.2">
      <c r="A171" s="17">
        <v>231</v>
      </c>
      <c r="B171" s="17">
        <v>231</v>
      </c>
      <c r="C171" s="17" t="s">
        <v>267</v>
      </c>
      <c r="D171" s="10">
        <v>231</v>
      </c>
      <c r="E171" s="4" t="s">
        <v>4</v>
      </c>
      <c r="F171" s="17" t="s">
        <v>29</v>
      </c>
      <c r="G171" s="4">
        <v>1</v>
      </c>
      <c r="H171" s="4" t="str" cm="1">
        <f t="array" ref="H171">_xlfn.XLOOKUP(C171,Sheet2!U$2:U699,Sheet2!B$2:B699)</f>
        <v>CA</v>
      </c>
      <c r="I171" s="17" t="s">
        <v>547</v>
      </c>
      <c r="J171" s="17" t="str" cm="1">
        <f t="array" ref="J171">_xlfn.XLOOKUP(C171,AST!Y$2:Y468,AST!S$2:S468)</f>
        <v xml:space="preserve"> &lt;=32.0000</v>
      </c>
      <c r="K171" s="17" t="str" cm="1">
        <f t="array" ref="K171">_xlfn.XLOOKUP(C171,AST!Y$2:Y468,AST!T$2:T468)</f>
        <v xml:space="preserve"> &lt;=1.0000</v>
      </c>
      <c r="L171" s="17" t="str" cm="1">
        <f t="array" ref="L171">_xlfn.XLOOKUP(C171,AST!Y$2:Y468,AST!P$2:P468)</f>
        <v xml:space="preserve"> &lt;=0.1200</v>
      </c>
      <c r="M171" s="17" t="str" cm="1">
        <f t="array" ref="M171">_xlfn.XLOOKUP(C171,AST!Y$2:Y468,AST!K$2:K468)</f>
        <v>&lt;=0.1200</v>
      </c>
      <c r="N171" s="17" t="str" cm="1">
        <f t="array" ref="N171">_xlfn.XLOOKUP(C171,AST!Y$2:Y468,AST!L$2:L468)</f>
        <v>&lt;=0.5000</v>
      </c>
      <c r="O171" s="17" t="str" cm="1">
        <f t="array" ref="O171">_xlfn.XLOOKUP(C171,AST!Y$2:Y468,AST!M$2:M468)</f>
        <v xml:space="preserve"> &lt;=2.0000</v>
      </c>
      <c r="P171" s="17" t="str" cm="1">
        <f t="array" ref="P171">_xlfn.XLOOKUP(C171,AST!Y$2:Y468,AST!N$2:N468)</f>
        <v>&lt;=0.2500</v>
      </c>
      <c r="Q171" s="17" t="str" cm="1">
        <f t="array" ref="Q171">_xlfn.XLOOKUP(C171,AST!Y$2:Y468,AST!O$2:O468)</f>
        <v>&lt;=2.0000</v>
      </c>
      <c r="R171" s="17" t="str" cm="1">
        <f t="array" ref="R171">_xlfn.XLOOKUP(C171,AST!Y$2:Y468,AST!Q$2:Q468)</f>
        <v>&lt;=1.0000</v>
      </c>
      <c r="S171" s="17" t="str" cm="1">
        <f t="array" ref="S171">_xlfn.XLOOKUP(C171,AST!Y$2:Y468,AST!R$2:R468)</f>
        <v>&lt;=0.5000</v>
      </c>
      <c r="T171" s="17" t="s">
        <v>29</v>
      </c>
      <c r="U171" s="17">
        <v>1</v>
      </c>
      <c r="V171" s="17">
        <v>0</v>
      </c>
      <c r="W171" s="17">
        <v>0</v>
      </c>
      <c r="X171" s="17">
        <v>0</v>
      </c>
      <c r="Y171" s="17">
        <v>0</v>
      </c>
      <c r="Z171" s="17">
        <v>0</v>
      </c>
      <c r="AA171" s="17">
        <v>0</v>
      </c>
      <c r="AB171" s="17">
        <v>0</v>
      </c>
      <c r="AC171" s="17">
        <v>0</v>
      </c>
      <c r="AD171" s="17">
        <v>0</v>
      </c>
      <c r="AE171" s="17">
        <v>0</v>
      </c>
      <c r="AF171" s="17">
        <v>1</v>
      </c>
      <c r="AG171" s="17">
        <v>1</v>
      </c>
      <c r="AH171" s="17">
        <v>0</v>
      </c>
      <c r="AI171" s="17">
        <v>0</v>
      </c>
      <c r="AJ171" s="17">
        <v>0</v>
      </c>
      <c r="AK171" s="17">
        <v>0</v>
      </c>
      <c r="AL171" s="17">
        <v>1</v>
      </c>
      <c r="AM171" s="17">
        <v>0</v>
      </c>
      <c r="AN171" s="17">
        <v>0</v>
      </c>
      <c r="AO171" s="17">
        <v>0</v>
      </c>
      <c r="AP171" s="17">
        <v>1</v>
      </c>
      <c r="AQ171" s="17">
        <v>0</v>
      </c>
      <c r="AR171" s="17">
        <v>0</v>
      </c>
      <c r="AS171" s="17">
        <v>1</v>
      </c>
      <c r="AT171" s="17">
        <v>0</v>
      </c>
      <c r="AU171" s="17">
        <v>0</v>
      </c>
      <c r="AV171" s="17">
        <v>0</v>
      </c>
      <c r="AW171" s="17">
        <v>0</v>
      </c>
      <c r="AX171" s="17">
        <v>0</v>
      </c>
      <c r="AY171" s="17">
        <v>0</v>
      </c>
      <c r="AZ171" s="17">
        <v>0</v>
      </c>
      <c r="BA171" s="17">
        <v>0</v>
      </c>
      <c r="BB171" s="17">
        <v>0</v>
      </c>
      <c r="BC171" s="17">
        <v>0</v>
      </c>
      <c r="BD171" s="17">
        <v>0</v>
      </c>
      <c r="BE171" s="17">
        <v>0</v>
      </c>
      <c r="BF171" s="17">
        <v>0</v>
      </c>
      <c r="BG171" s="17">
        <v>0</v>
      </c>
      <c r="BH171" s="17">
        <v>0</v>
      </c>
      <c r="BI171" s="17">
        <v>0</v>
      </c>
      <c r="BJ171" s="17">
        <v>0</v>
      </c>
    </row>
    <row r="172" spans="1:62" hidden="1" x14ac:dyDescent="0.2">
      <c r="A172" s="17">
        <v>233</v>
      </c>
      <c r="B172" s="17">
        <v>233</v>
      </c>
      <c r="C172" s="17" t="s">
        <v>268</v>
      </c>
      <c r="D172" s="10">
        <v>233</v>
      </c>
      <c r="E172" s="4" t="s">
        <v>4</v>
      </c>
      <c r="F172" s="17" t="s">
        <v>29</v>
      </c>
      <c r="G172" s="4">
        <v>2</v>
      </c>
      <c r="H172" s="4" t="str" cm="1">
        <f t="array" ref="H172">_xlfn.XLOOKUP(C172,Sheet2!U$2:U700,Sheet2!B$2:B700)</f>
        <v>CA</v>
      </c>
      <c r="I172" s="17" t="s">
        <v>547</v>
      </c>
      <c r="J172" s="17" t="str" cm="1">
        <f t="array" ref="J172">_xlfn.XLOOKUP(C172,AST!Y$2:Y469,AST!S$2:S469)</f>
        <v xml:space="preserve"> &lt;=32.0000</v>
      </c>
      <c r="K172" s="17" t="str" cm="1">
        <f t="array" ref="K172">_xlfn.XLOOKUP(C172,AST!Y$2:Y469,AST!T$2:T469)</f>
        <v xml:space="preserve"> &lt;=1.0000</v>
      </c>
      <c r="L172" s="17" t="str" cm="1">
        <f t="array" ref="L172">_xlfn.XLOOKUP(C172,AST!Y$2:Y469,AST!P$2:P469)</f>
        <v xml:space="preserve"> &lt;=0.1200</v>
      </c>
      <c r="M172" s="17" t="str" cm="1">
        <f t="array" ref="M172">_xlfn.XLOOKUP(C172,AST!Y$2:Y469,AST!K$2:K469)</f>
        <v>&lt;=0.1200</v>
      </c>
      <c r="N172" s="17" t="str" cm="1">
        <f t="array" ref="N172">_xlfn.XLOOKUP(C172,AST!Y$2:Y469,AST!L$2:L469)</f>
        <v>&lt;=0.5000</v>
      </c>
      <c r="O172" s="17" t="str" cm="1">
        <f t="array" ref="O172">_xlfn.XLOOKUP(C172,AST!Y$2:Y469,AST!M$2:M469)</f>
        <v xml:space="preserve"> &lt;=2.0000</v>
      </c>
      <c r="P172" s="17" cm="1">
        <f t="array" ref="P172">_xlfn.XLOOKUP(C172,AST!Y$2:Y469,AST!N$2:N469)</f>
        <v>4</v>
      </c>
      <c r="Q172" s="17" t="str" cm="1">
        <f t="array" ref="Q172">_xlfn.XLOOKUP(C172,AST!Y$2:Y469,AST!O$2:O469)</f>
        <v>&lt;=2.0000</v>
      </c>
      <c r="R172" s="17" t="str" cm="1">
        <f t="array" ref="R172">_xlfn.XLOOKUP(C172,AST!Y$2:Y469,AST!Q$2:Q469)</f>
        <v>&lt;=1.0000</v>
      </c>
      <c r="S172" s="17" t="str" cm="1">
        <f t="array" ref="S172">_xlfn.XLOOKUP(C172,AST!Y$2:Y469,AST!R$2:R469)</f>
        <v>&lt;=0.5000</v>
      </c>
      <c r="T172" s="17" t="s">
        <v>29</v>
      </c>
      <c r="U172" s="17">
        <v>1</v>
      </c>
      <c r="V172" s="17">
        <v>0</v>
      </c>
      <c r="W172" s="17">
        <v>0</v>
      </c>
      <c r="X172" s="17">
        <v>0</v>
      </c>
      <c r="Y172" s="17">
        <v>0</v>
      </c>
      <c r="Z172" s="17">
        <v>0</v>
      </c>
      <c r="AA172" s="17">
        <v>0</v>
      </c>
      <c r="AB172" s="17">
        <v>0</v>
      </c>
      <c r="AC172" s="17">
        <v>0</v>
      </c>
      <c r="AD172" s="17">
        <v>0</v>
      </c>
      <c r="AE172" s="17">
        <v>0</v>
      </c>
      <c r="AF172" s="17">
        <v>1</v>
      </c>
      <c r="AG172" s="17">
        <v>1</v>
      </c>
      <c r="AH172" s="17">
        <v>0</v>
      </c>
      <c r="AI172" s="17">
        <v>0</v>
      </c>
      <c r="AJ172" s="17">
        <v>0</v>
      </c>
      <c r="AK172" s="17">
        <v>0</v>
      </c>
      <c r="AL172" s="17">
        <v>0</v>
      </c>
      <c r="AM172" s="17">
        <v>0</v>
      </c>
      <c r="AN172" s="17">
        <v>0</v>
      </c>
      <c r="AO172" s="17">
        <v>0</v>
      </c>
      <c r="AP172" s="17">
        <v>0</v>
      </c>
      <c r="AQ172" s="17">
        <v>1</v>
      </c>
      <c r="AR172" s="17">
        <v>0</v>
      </c>
      <c r="AS172" s="17">
        <v>1</v>
      </c>
      <c r="AT172" s="17">
        <v>0</v>
      </c>
      <c r="AU172" s="17">
        <v>0</v>
      </c>
      <c r="AV172" s="17">
        <v>0</v>
      </c>
      <c r="AW172" s="17">
        <v>0</v>
      </c>
      <c r="AX172" s="17">
        <v>0</v>
      </c>
      <c r="AY172" s="17">
        <v>0</v>
      </c>
      <c r="AZ172" s="17">
        <v>0</v>
      </c>
      <c r="BA172" s="17">
        <v>0</v>
      </c>
      <c r="BB172" s="17">
        <v>0</v>
      </c>
      <c r="BC172" s="17">
        <v>0</v>
      </c>
      <c r="BD172" s="17">
        <v>0</v>
      </c>
      <c r="BE172" s="17">
        <v>0</v>
      </c>
      <c r="BF172" s="17">
        <v>0</v>
      </c>
      <c r="BG172" s="17">
        <v>0</v>
      </c>
      <c r="BH172" s="17">
        <v>0</v>
      </c>
      <c r="BI172" s="17">
        <v>0</v>
      </c>
      <c r="BJ172" s="17">
        <v>0</v>
      </c>
    </row>
    <row r="173" spans="1:62" hidden="1" x14ac:dyDescent="0.2">
      <c r="A173" s="17">
        <v>234</v>
      </c>
      <c r="B173" s="17">
        <v>234</v>
      </c>
      <c r="C173" s="17" t="s">
        <v>269</v>
      </c>
      <c r="D173" s="10">
        <v>234</v>
      </c>
      <c r="E173" s="4" t="s">
        <v>3</v>
      </c>
      <c r="F173" s="17" t="s">
        <v>29</v>
      </c>
      <c r="G173" s="4">
        <v>1</v>
      </c>
      <c r="H173" s="4" t="str" cm="1">
        <f t="array" ref="H173">_xlfn.XLOOKUP(C173,Sheet2!U$2:U701,Sheet2!B$2:B701)</f>
        <v>CA</v>
      </c>
      <c r="I173" s="17" t="s">
        <v>547</v>
      </c>
      <c r="J173" s="17" t="str" cm="1">
        <f t="array" ref="J173">_xlfn.XLOOKUP(C173,AST!Y$2:Y470,AST!S$2:S470)</f>
        <v>&gt;256.0000</v>
      </c>
      <c r="K173" s="17" t="str" cm="1">
        <f t="array" ref="K173">_xlfn.XLOOKUP(C173,AST!Y$2:Y470,AST!T$2:T470)</f>
        <v xml:space="preserve"> &lt;=1.0000</v>
      </c>
      <c r="L173" s="17" t="str" cm="1">
        <f t="array" ref="L173">_xlfn.XLOOKUP(C173,AST!Y$2:Y470,AST!P$2:P470)</f>
        <v xml:space="preserve"> &lt;=0.1200</v>
      </c>
      <c r="M173" s="17" t="str" cm="1">
        <f t="array" ref="M173">_xlfn.XLOOKUP(C173,AST!Y$2:Y470,AST!K$2:K470)</f>
        <v>&lt;=0.1200</v>
      </c>
      <c r="N173" s="17" cm="1">
        <f t="array" ref="N173">_xlfn.XLOOKUP(C173,AST!Y$2:Y470,AST!L$2:L470)</f>
        <v>1</v>
      </c>
      <c r="O173" s="17" t="str" cm="1">
        <f t="array" ref="O173">_xlfn.XLOOKUP(C173,AST!Y$2:Y470,AST!M$2:M470)</f>
        <v xml:space="preserve"> &lt;=2.0000</v>
      </c>
      <c r="P173" s="17" t="str" cm="1">
        <f t="array" ref="P173">_xlfn.XLOOKUP(C173,AST!Y$2:Y470,AST!N$2:N470)</f>
        <v>&lt;=0.2500</v>
      </c>
      <c r="Q173" s="17" t="str" cm="1">
        <f t="array" ref="Q173">_xlfn.XLOOKUP(C173,AST!Y$2:Y470,AST!O$2:O470)</f>
        <v>&lt;=2.0000</v>
      </c>
      <c r="R173" s="17" t="str" cm="1">
        <f t="array" ref="R173">_xlfn.XLOOKUP(C173,AST!Y$2:Y470,AST!Q$2:Q470)</f>
        <v>&lt;=1.0000</v>
      </c>
      <c r="S173" s="17" t="str" cm="1">
        <f t="array" ref="S173">_xlfn.XLOOKUP(C173,AST!Y$2:Y470,AST!R$2:R470)</f>
        <v>&lt;=0.5000</v>
      </c>
      <c r="T173" s="17" t="s">
        <v>29</v>
      </c>
      <c r="U173" s="17">
        <v>1</v>
      </c>
      <c r="V173" s="17">
        <v>0</v>
      </c>
      <c r="W173" s="17">
        <v>0</v>
      </c>
      <c r="X173" s="17">
        <v>0</v>
      </c>
      <c r="Y173" s="17">
        <v>0</v>
      </c>
      <c r="Z173" s="17">
        <v>0</v>
      </c>
      <c r="AA173" s="17">
        <v>0</v>
      </c>
      <c r="AB173" s="17">
        <v>0</v>
      </c>
      <c r="AC173" s="17">
        <v>0</v>
      </c>
      <c r="AD173" s="17">
        <v>0</v>
      </c>
      <c r="AE173" s="17">
        <v>0</v>
      </c>
      <c r="AF173" s="17">
        <v>1</v>
      </c>
      <c r="AG173" s="17">
        <v>1</v>
      </c>
      <c r="AH173" s="17">
        <v>0</v>
      </c>
      <c r="AI173" s="17">
        <v>0</v>
      </c>
      <c r="AJ173" s="17">
        <v>0</v>
      </c>
      <c r="AK173" s="17">
        <v>0</v>
      </c>
      <c r="AL173" s="17">
        <v>0</v>
      </c>
      <c r="AM173" s="17">
        <v>0</v>
      </c>
      <c r="AN173" s="17">
        <v>0</v>
      </c>
      <c r="AO173" s="17">
        <v>0</v>
      </c>
      <c r="AP173" s="17">
        <v>1</v>
      </c>
      <c r="AQ173" s="17">
        <v>0</v>
      </c>
      <c r="AR173" s="17">
        <v>0</v>
      </c>
      <c r="AS173" s="17">
        <v>1</v>
      </c>
      <c r="AT173" s="17">
        <v>0</v>
      </c>
      <c r="AU173" s="17">
        <v>0</v>
      </c>
      <c r="AV173" s="17">
        <v>0</v>
      </c>
      <c r="AW173" s="17">
        <v>0</v>
      </c>
      <c r="AX173" s="17">
        <v>0</v>
      </c>
      <c r="AY173" s="17">
        <v>0</v>
      </c>
      <c r="AZ173" s="17">
        <v>0</v>
      </c>
      <c r="BA173" s="17">
        <v>0</v>
      </c>
      <c r="BB173" s="17">
        <v>0</v>
      </c>
      <c r="BC173" s="17">
        <v>0</v>
      </c>
      <c r="BD173" s="17">
        <v>0</v>
      </c>
      <c r="BE173" s="17">
        <v>0</v>
      </c>
      <c r="BF173" s="17">
        <v>0</v>
      </c>
      <c r="BG173" s="17">
        <v>0</v>
      </c>
      <c r="BH173" s="17">
        <v>0</v>
      </c>
      <c r="BI173" s="17">
        <v>0</v>
      </c>
      <c r="BJ173" s="17">
        <v>0</v>
      </c>
    </row>
    <row r="174" spans="1:62" hidden="1" x14ac:dyDescent="0.2">
      <c r="A174" s="17">
        <v>237</v>
      </c>
      <c r="B174" s="17">
        <v>237</v>
      </c>
      <c r="C174" s="17" t="s">
        <v>270</v>
      </c>
      <c r="D174" s="10">
        <v>237</v>
      </c>
      <c r="E174" s="4" t="s">
        <v>4</v>
      </c>
      <c r="F174" s="17" t="s">
        <v>29</v>
      </c>
      <c r="G174" s="4">
        <v>2</v>
      </c>
      <c r="H174" s="4" t="str" cm="1">
        <f t="array" ref="H174">_xlfn.XLOOKUP(C174,Sheet2!U$2:U702,Sheet2!B$2:B702)</f>
        <v>CA</v>
      </c>
      <c r="I174" s="17" t="s">
        <v>547</v>
      </c>
      <c r="J174" s="17" t="str" cm="1">
        <f t="array" ref="J174">_xlfn.XLOOKUP(C174,AST!Y$2:Y471,AST!S$2:S471)</f>
        <v xml:space="preserve"> &lt;=32.0000</v>
      </c>
      <c r="K174" s="17" t="str" cm="1">
        <f t="array" ref="K174">_xlfn.XLOOKUP(C174,AST!Y$2:Y471,AST!T$2:T471)</f>
        <v xml:space="preserve"> &lt;=1.0000</v>
      </c>
      <c r="L174" s="17" t="str" cm="1">
        <f t="array" ref="L174">_xlfn.XLOOKUP(C174,AST!Y$2:Y471,AST!P$2:P471)</f>
        <v xml:space="preserve"> &lt;=0.1200</v>
      </c>
      <c r="M174" s="17" t="str" cm="1">
        <f t="array" ref="M174">_xlfn.XLOOKUP(C174,AST!Y$2:Y471,AST!K$2:K471)</f>
        <v>&lt;=0.1200</v>
      </c>
      <c r="N174" s="17" cm="1">
        <f t="array" ref="N174">_xlfn.XLOOKUP(C174,AST!Y$2:Y471,AST!L$2:L471)</f>
        <v>1</v>
      </c>
      <c r="O174" s="17" t="str" cm="1">
        <f t="array" ref="O174">_xlfn.XLOOKUP(C174,AST!Y$2:Y471,AST!M$2:M471)</f>
        <v xml:space="preserve"> &lt;=2.0000</v>
      </c>
      <c r="P174" s="17" t="str" cm="1">
        <f t="array" ref="P174">_xlfn.XLOOKUP(C174,AST!Y$2:Y471,AST!N$2:N471)</f>
        <v>&lt;=0.2500</v>
      </c>
      <c r="Q174" s="17" t="str" cm="1">
        <f t="array" ref="Q174">_xlfn.XLOOKUP(C174,AST!Y$2:Y471,AST!O$2:O471)</f>
        <v>&lt;=2.0000</v>
      </c>
      <c r="R174" s="17" t="str" cm="1">
        <f t="array" ref="R174">_xlfn.XLOOKUP(C174,AST!Y$2:Y471,AST!Q$2:Q471)</f>
        <v>&lt;=1.0000</v>
      </c>
      <c r="S174" s="17" t="str" cm="1">
        <f t="array" ref="S174">_xlfn.XLOOKUP(C174,AST!Y$2:Y471,AST!R$2:R471)</f>
        <v>&lt;=0.5000</v>
      </c>
      <c r="T174" s="17" t="s">
        <v>29</v>
      </c>
      <c r="U174" s="17">
        <v>1</v>
      </c>
      <c r="V174" s="17">
        <v>0</v>
      </c>
      <c r="W174" s="17">
        <v>0</v>
      </c>
      <c r="X174" s="17">
        <v>0</v>
      </c>
      <c r="Y174" s="17">
        <v>0</v>
      </c>
      <c r="Z174" s="17">
        <v>0</v>
      </c>
      <c r="AA174" s="17">
        <v>0</v>
      </c>
      <c r="AB174" s="17">
        <v>0</v>
      </c>
      <c r="AC174" s="17">
        <v>0</v>
      </c>
      <c r="AD174" s="17">
        <v>0</v>
      </c>
      <c r="AE174" s="17">
        <v>0</v>
      </c>
      <c r="AF174" s="17">
        <v>1</v>
      </c>
      <c r="AG174" s="17">
        <v>1</v>
      </c>
      <c r="AH174" s="17">
        <v>0</v>
      </c>
      <c r="AI174" s="17">
        <v>0</v>
      </c>
      <c r="AJ174" s="17">
        <v>0</v>
      </c>
      <c r="AK174" s="17">
        <v>0</v>
      </c>
      <c r="AL174" s="17">
        <v>1</v>
      </c>
      <c r="AM174" s="17">
        <v>0</v>
      </c>
      <c r="AN174" s="17">
        <v>0</v>
      </c>
      <c r="AO174" s="17">
        <v>0</v>
      </c>
      <c r="AP174" s="17">
        <v>1</v>
      </c>
      <c r="AQ174" s="17">
        <v>0</v>
      </c>
      <c r="AR174" s="17">
        <v>0</v>
      </c>
      <c r="AS174" s="17">
        <v>1</v>
      </c>
      <c r="AT174" s="17">
        <v>0</v>
      </c>
      <c r="AU174" s="17">
        <v>0</v>
      </c>
      <c r="AV174" s="17">
        <v>0</v>
      </c>
      <c r="AW174" s="17">
        <v>0</v>
      </c>
      <c r="AX174" s="17">
        <v>0</v>
      </c>
      <c r="AY174" s="17">
        <v>0</v>
      </c>
      <c r="AZ174" s="17">
        <v>0</v>
      </c>
      <c r="BA174" s="17">
        <v>0</v>
      </c>
      <c r="BB174" s="17">
        <v>0</v>
      </c>
      <c r="BC174" s="17">
        <v>0</v>
      </c>
      <c r="BD174" s="17">
        <v>0</v>
      </c>
      <c r="BE174" s="17">
        <v>0</v>
      </c>
      <c r="BF174" s="17">
        <v>0</v>
      </c>
      <c r="BG174" s="17">
        <v>0</v>
      </c>
      <c r="BH174" s="17">
        <v>0</v>
      </c>
      <c r="BI174" s="17">
        <v>0</v>
      </c>
      <c r="BJ174" s="17">
        <v>0</v>
      </c>
    </row>
    <row r="175" spans="1:62" hidden="1" x14ac:dyDescent="0.2">
      <c r="A175" s="17">
        <v>239</v>
      </c>
      <c r="B175" s="17">
        <v>239</v>
      </c>
      <c r="C175" s="17" t="s">
        <v>271</v>
      </c>
      <c r="D175" s="10">
        <v>239</v>
      </c>
      <c r="E175" s="4" t="s">
        <v>4</v>
      </c>
      <c r="F175" s="17" t="s">
        <v>29</v>
      </c>
      <c r="G175" s="4">
        <v>1</v>
      </c>
      <c r="H175" s="4" t="str" cm="1">
        <f t="array" ref="H175">_xlfn.XLOOKUP(C175,Sheet2!U$2:U703,Sheet2!B$2:B703)</f>
        <v>CA</v>
      </c>
      <c r="I175" s="17" t="s">
        <v>547</v>
      </c>
      <c r="J175" s="17" t="str" cm="1">
        <f t="array" ref="J175">_xlfn.XLOOKUP(C175,AST!Y$2:Y472,AST!S$2:S472)</f>
        <v xml:space="preserve"> &lt;=32.0000</v>
      </c>
      <c r="K175" s="17" t="str" cm="1">
        <f t="array" ref="K175">_xlfn.XLOOKUP(C175,AST!Y$2:Y472,AST!T$2:T472)</f>
        <v xml:space="preserve"> &lt;=1.0000</v>
      </c>
      <c r="L175" s="17" t="str" cm="1">
        <f t="array" ref="L175">_xlfn.XLOOKUP(C175,AST!Y$2:Y472,AST!P$2:P472)</f>
        <v xml:space="preserve"> &lt;=0.1200</v>
      </c>
      <c r="M175" s="17" t="str" cm="1">
        <f t="array" ref="M175">_xlfn.XLOOKUP(C175,AST!Y$2:Y472,AST!K$2:K472)</f>
        <v>&lt;=0.1200</v>
      </c>
      <c r="N175" s="17" t="str" cm="1">
        <f t="array" ref="N175">_xlfn.XLOOKUP(C175,AST!Y$2:Y472,AST!L$2:L472)</f>
        <v>&lt;=0.5000</v>
      </c>
      <c r="O175" s="17" t="str" cm="1">
        <f t="array" ref="O175">_xlfn.XLOOKUP(C175,AST!Y$2:Y472,AST!M$2:M472)</f>
        <v xml:space="preserve"> &lt;=2.0000</v>
      </c>
      <c r="P175" s="17" t="str" cm="1">
        <f t="array" ref="P175">_xlfn.XLOOKUP(C175,AST!Y$2:Y472,AST!N$2:N472)</f>
        <v xml:space="preserve"> &gt;4.0000</v>
      </c>
      <c r="Q175" s="17" t="str" cm="1">
        <f t="array" ref="Q175">_xlfn.XLOOKUP(C175,AST!Y$2:Y472,AST!O$2:O472)</f>
        <v>&lt;=2.0000</v>
      </c>
      <c r="R175" s="17" t="str" cm="1">
        <f t="array" ref="R175">_xlfn.XLOOKUP(C175,AST!Y$2:Y472,AST!Q$2:Q472)</f>
        <v>&lt;=1.0000</v>
      </c>
      <c r="S175" s="17" t="str" cm="1">
        <f t="array" ref="S175">_xlfn.XLOOKUP(C175,AST!Y$2:Y472,AST!R$2:R472)</f>
        <v>&lt;=0.5000</v>
      </c>
      <c r="T175" s="17" t="s">
        <v>29</v>
      </c>
      <c r="U175" s="17">
        <v>1</v>
      </c>
      <c r="V175" s="17">
        <v>0</v>
      </c>
      <c r="W175" s="17">
        <v>0</v>
      </c>
      <c r="X175" s="17">
        <v>0</v>
      </c>
      <c r="Y175" s="17">
        <v>0</v>
      </c>
      <c r="Z175" s="17">
        <v>0</v>
      </c>
      <c r="AA175" s="17">
        <v>0</v>
      </c>
      <c r="AB175" s="17">
        <v>0</v>
      </c>
      <c r="AC175" s="17">
        <v>0</v>
      </c>
      <c r="AD175" s="17">
        <v>0</v>
      </c>
      <c r="AE175" s="17">
        <v>0</v>
      </c>
      <c r="AF175" s="17">
        <v>1</v>
      </c>
      <c r="AG175" s="17">
        <v>1</v>
      </c>
      <c r="AH175" s="17">
        <v>0</v>
      </c>
      <c r="AI175" s="17">
        <v>0</v>
      </c>
      <c r="AJ175" s="17">
        <v>0</v>
      </c>
      <c r="AK175" s="17">
        <v>0</v>
      </c>
      <c r="AL175" s="17">
        <v>0</v>
      </c>
      <c r="AM175" s="17">
        <v>0</v>
      </c>
      <c r="AN175" s="17">
        <v>0</v>
      </c>
      <c r="AO175" s="17">
        <v>0</v>
      </c>
      <c r="AP175" s="17">
        <v>1</v>
      </c>
      <c r="AQ175" s="17">
        <v>1</v>
      </c>
      <c r="AR175" s="17">
        <v>0</v>
      </c>
      <c r="AS175" s="17">
        <v>1</v>
      </c>
      <c r="AT175" s="17">
        <v>0</v>
      </c>
      <c r="AU175" s="17">
        <v>0</v>
      </c>
      <c r="AV175" s="17">
        <v>0</v>
      </c>
      <c r="AW175" s="17">
        <v>0</v>
      </c>
      <c r="AX175" s="17">
        <v>0</v>
      </c>
      <c r="AY175" s="17">
        <v>0</v>
      </c>
      <c r="AZ175" s="17">
        <v>0</v>
      </c>
      <c r="BA175" s="17">
        <v>0</v>
      </c>
      <c r="BB175" s="17">
        <v>0</v>
      </c>
      <c r="BC175" s="17">
        <v>0</v>
      </c>
      <c r="BD175" s="17">
        <v>0</v>
      </c>
      <c r="BE175" s="17">
        <v>0</v>
      </c>
      <c r="BF175" s="17">
        <v>0</v>
      </c>
      <c r="BG175" s="17">
        <v>0</v>
      </c>
      <c r="BH175" s="17">
        <v>0</v>
      </c>
      <c r="BI175" s="17">
        <v>0</v>
      </c>
      <c r="BJ175" s="17">
        <v>0</v>
      </c>
    </row>
    <row r="176" spans="1:62" hidden="1" x14ac:dyDescent="0.2">
      <c r="A176" s="17">
        <v>240</v>
      </c>
      <c r="B176" s="17">
        <v>240</v>
      </c>
      <c r="C176" s="17" t="s">
        <v>272</v>
      </c>
      <c r="D176" s="10">
        <v>240</v>
      </c>
      <c r="E176" s="4" t="s">
        <v>3</v>
      </c>
      <c r="F176" s="17" t="s">
        <v>29</v>
      </c>
      <c r="G176" s="4">
        <v>2</v>
      </c>
      <c r="H176" s="4" t="str" cm="1">
        <f t="array" ref="H176">_xlfn.XLOOKUP(C176,Sheet2!U$2:U704,Sheet2!B$2:B704)</f>
        <v>CA</v>
      </c>
      <c r="I176" s="17" t="s">
        <v>547</v>
      </c>
      <c r="J176" s="17" t="str" cm="1">
        <f t="array" ref="J176">_xlfn.XLOOKUP(C176,AST!Y$2:Y473,AST!S$2:S473)</f>
        <v xml:space="preserve"> &lt;=32.0000</v>
      </c>
      <c r="K176" s="17" t="str" cm="1">
        <f t="array" ref="K176">_xlfn.XLOOKUP(C176,AST!Y$2:Y473,AST!T$2:T473)</f>
        <v xml:space="preserve"> &lt;=1.0000</v>
      </c>
      <c r="L176" s="17" t="str" cm="1">
        <f t="array" ref="L176">_xlfn.XLOOKUP(C176,AST!Y$2:Y473,AST!P$2:P473)</f>
        <v xml:space="preserve"> &lt;=0.1200</v>
      </c>
      <c r="M176" s="17" t="str" cm="1">
        <f t="array" ref="M176">_xlfn.XLOOKUP(C176,AST!Y$2:Y473,AST!K$2:K473)</f>
        <v>&lt;=0.1200</v>
      </c>
      <c r="N176" s="17" cm="1">
        <f t="array" ref="N176">_xlfn.XLOOKUP(C176,AST!Y$2:Y473,AST!L$2:L473)</f>
        <v>1</v>
      </c>
      <c r="O176" s="17" t="str" cm="1">
        <f t="array" ref="O176">_xlfn.XLOOKUP(C176,AST!Y$2:Y473,AST!M$2:M473)</f>
        <v xml:space="preserve"> &lt;=2.0000</v>
      </c>
      <c r="P176" s="17" t="str" cm="1">
        <f t="array" ref="P176">_xlfn.XLOOKUP(C176,AST!Y$2:Y473,AST!N$2:N473)</f>
        <v>&lt;=0.2500</v>
      </c>
      <c r="Q176" s="17" t="str" cm="1">
        <f t="array" ref="Q176">_xlfn.XLOOKUP(C176,AST!Y$2:Y473,AST!O$2:O473)</f>
        <v>&lt;=2.0000</v>
      </c>
      <c r="R176" s="17" t="str" cm="1">
        <f t="array" ref="R176">_xlfn.XLOOKUP(C176,AST!Y$2:Y473,AST!Q$2:Q473)</f>
        <v>&lt;=1.0000</v>
      </c>
      <c r="S176" s="17" t="str" cm="1">
        <f t="array" ref="S176">_xlfn.XLOOKUP(C176,AST!Y$2:Y473,AST!R$2:R473)</f>
        <v>&lt;=0.5000</v>
      </c>
      <c r="T176" s="17" t="s">
        <v>29</v>
      </c>
      <c r="U176" s="17">
        <v>1</v>
      </c>
      <c r="V176" s="17">
        <v>0</v>
      </c>
      <c r="W176" s="17">
        <v>0</v>
      </c>
      <c r="X176" s="17">
        <v>0</v>
      </c>
      <c r="Y176" s="17">
        <v>0</v>
      </c>
      <c r="Z176" s="17">
        <v>0</v>
      </c>
      <c r="AA176" s="17">
        <v>0</v>
      </c>
      <c r="AB176" s="17">
        <v>0</v>
      </c>
      <c r="AC176" s="17">
        <v>0</v>
      </c>
      <c r="AD176" s="17">
        <v>0</v>
      </c>
      <c r="AE176" s="17">
        <v>0</v>
      </c>
      <c r="AF176" s="17">
        <v>1</v>
      </c>
      <c r="AG176" s="17">
        <v>1</v>
      </c>
      <c r="AH176" s="17">
        <v>0</v>
      </c>
      <c r="AI176" s="17">
        <v>0</v>
      </c>
      <c r="AJ176" s="17">
        <v>0</v>
      </c>
      <c r="AK176" s="17">
        <v>0</v>
      </c>
      <c r="AL176" s="17">
        <v>0</v>
      </c>
      <c r="AM176" s="17">
        <v>0</v>
      </c>
      <c r="AN176" s="17">
        <v>0</v>
      </c>
      <c r="AO176" s="17">
        <v>0</v>
      </c>
      <c r="AP176" s="17">
        <v>1</v>
      </c>
      <c r="AQ176" s="17">
        <v>0</v>
      </c>
      <c r="AR176" s="17">
        <v>0</v>
      </c>
      <c r="AS176" s="17">
        <v>1</v>
      </c>
      <c r="AT176" s="17">
        <v>0</v>
      </c>
      <c r="AU176" s="17">
        <v>0</v>
      </c>
      <c r="AV176" s="17">
        <v>0</v>
      </c>
      <c r="AW176" s="17">
        <v>0</v>
      </c>
      <c r="AX176" s="17">
        <v>0</v>
      </c>
      <c r="AY176" s="17">
        <v>0</v>
      </c>
      <c r="AZ176" s="17">
        <v>0</v>
      </c>
      <c r="BA176" s="17">
        <v>0</v>
      </c>
      <c r="BB176" s="17">
        <v>0</v>
      </c>
      <c r="BC176" s="17">
        <v>0</v>
      </c>
      <c r="BD176" s="17">
        <v>0</v>
      </c>
      <c r="BE176" s="17">
        <v>0</v>
      </c>
      <c r="BF176" s="17">
        <v>0</v>
      </c>
      <c r="BG176" s="17">
        <v>0</v>
      </c>
      <c r="BH176" s="17">
        <v>0</v>
      </c>
      <c r="BI176" s="17">
        <v>0</v>
      </c>
      <c r="BJ176" s="17">
        <v>0</v>
      </c>
    </row>
    <row r="177" spans="1:62" hidden="1" x14ac:dyDescent="0.2">
      <c r="A177" s="17">
        <v>241</v>
      </c>
      <c r="B177" s="17">
        <v>241</v>
      </c>
      <c r="C177" s="17" t="s">
        <v>273</v>
      </c>
      <c r="D177" s="10">
        <v>241</v>
      </c>
      <c r="E177" s="4" t="s">
        <v>3</v>
      </c>
      <c r="F177" s="17" t="s">
        <v>38</v>
      </c>
      <c r="G177" s="4">
        <v>1</v>
      </c>
      <c r="H177" s="4" t="str" cm="1">
        <f t="array" ref="H177">_xlfn.XLOOKUP(C177,Sheet2!U$2:U705,Sheet2!B$2:B705)</f>
        <v>CA</v>
      </c>
      <c r="I177" s="17" t="s">
        <v>547</v>
      </c>
      <c r="J177" s="17" t="str" cm="1">
        <f t="array" ref="J177">_xlfn.XLOOKUP(C177,AST!Y$2:Y474,AST!S$2:S474)</f>
        <v>&gt;256.0000</v>
      </c>
      <c r="K177" s="17" t="str" cm="1">
        <f t="array" ref="K177">_xlfn.XLOOKUP(C177,AST!Y$2:Y474,AST!T$2:T474)</f>
        <v xml:space="preserve"> &lt;=1.0000</v>
      </c>
      <c r="L177" s="17" t="str" cm="1">
        <f t="array" ref="L177">_xlfn.XLOOKUP(C177,AST!Y$2:Y474,AST!P$2:P474)</f>
        <v xml:space="preserve"> &lt;=0.1200</v>
      </c>
      <c r="M177" s="17" t="str" cm="1">
        <f t="array" ref="M177">_xlfn.XLOOKUP(C177,AST!Y$2:Y474,AST!K$2:K474)</f>
        <v>&lt;=0.1200</v>
      </c>
      <c r="N177" s="17" t="str" cm="1">
        <f t="array" ref="N177">_xlfn.XLOOKUP(C177,AST!Y$2:Y474,AST!L$2:L474)</f>
        <v>&lt;=0.5000</v>
      </c>
      <c r="O177" s="17" t="str" cm="1">
        <f t="array" ref="O177">_xlfn.XLOOKUP(C177,AST!Y$2:Y474,AST!M$2:M474)</f>
        <v xml:space="preserve"> &lt;=2.0000</v>
      </c>
      <c r="P177" s="17" t="str" cm="1">
        <f t="array" ref="P177">_xlfn.XLOOKUP(C177,AST!Y$2:Y474,AST!N$2:N474)</f>
        <v>&lt;=0.2500</v>
      </c>
      <c r="Q177" s="17" t="str" cm="1">
        <f t="array" ref="Q177">_xlfn.XLOOKUP(C177,AST!Y$2:Y474,AST!O$2:O474)</f>
        <v>&lt;=2.0000</v>
      </c>
      <c r="R177" s="17" t="str" cm="1">
        <f t="array" ref="R177">_xlfn.XLOOKUP(C177,AST!Y$2:Y474,AST!Q$2:Q474)</f>
        <v>&lt;=1.0000</v>
      </c>
      <c r="S177" s="17" t="str" cm="1">
        <f t="array" ref="S177">_xlfn.XLOOKUP(C177,AST!Y$2:Y474,AST!R$2:R474)</f>
        <v>&lt;=0.5000</v>
      </c>
      <c r="T177" s="17" t="s">
        <v>38</v>
      </c>
      <c r="U177" s="17">
        <v>1</v>
      </c>
      <c r="V177" s="17">
        <v>0</v>
      </c>
      <c r="W177" s="17">
        <v>0</v>
      </c>
      <c r="X177" s="17">
        <v>0</v>
      </c>
      <c r="Y177" s="17">
        <v>0</v>
      </c>
      <c r="Z177" s="17">
        <v>0</v>
      </c>
      <c r="AA177" s="17">
        <v>0</v>
      </c>
      <c r="AB177" s="17">
        <v>0</v>
      </c>
      <c r="AC177" s="17">
        <v>0</v>
      </c>
      <c r="AD177" s="17">
        <v>0</v>
      </c>
      <c r="AE177" s="17">
        <v>0</v>
      </c>
      <c r="AF177" s="17">
        <v>1</v>
      </c>
      <c r="AG177" s="17">
        <v>1</v>
      </c>
      <c r="AH177" s="17">
        <v>0</v>
      </c>
      <c r="AI177" s="17">
        <v>0</v>
      </c>
      <c r="AJ177" s="17">
        <v>0</v>
      </c>
      <c r="AK177" s="17">
        <v>0</v>
      </c>
      <c r="AL177" s="17">
        <v>1</v>
      </c>
      <c r="AM177" s="17">
        <v>0</v>
      </c>
      <c r="AN177" s="17">
        <v>0</v>
      </c>
      <c r="AO177" s="17">
        <v>0</v>
      </c>
      <c r="AP177" s="17">
        <v>0</v>
      </c>
      <c r="AQ177" s="17">
        <v>0</v>
      </c>
      <c r="AR177" s="17">
        <v>0</v>
      </c>
      <c r="AS177" s="17">
        <v>1</v>
      </c>
      <c r="AT177" s="17">
        <v>0</v>
      </c>
      <c r="AU177" s="17">
        <v>0</v>
      </c>
      <c r="AV177" s="17">
        <v>0</v>
      </c>
      <c r="AW177" s="17">
        <v>0</v>
      </c>
      <c r="AX177" s="17">
        <v>0</v>
      </c>
      <c r="AY177" s="17">
        <v>0</v>
      </c>
      <c r="AZ177" s="17">
        <v>0</v>
      </c>
      <c r="BA177" s="17">
        <v>0</v>
      </c>
      <c r="BB177" s="17">
        <v>0</v>
      </c>
      <c r="BC177" s="17">
        <v>0</v>
      </c>
      <c r="BD177" s="17">
        <v>0</v>
      </c>
      <c r="BE177" s="17">
        <v>0</v>
      </c>
      <c r="BF177" s="17">
        <v>0</v>
      </c>
      <c r="BG177" s="17">
        <v>0</v>
      </c>
      <c r="BH177" s="17">
        <v>0</v>
      </c>
      <c r="BI177" s="17">
        <v>0</v>
      </c>
      <c r="BJ177" s="17">
        <v>0</v>
      </c>
    </row>
    <row r="178" spans="1:62" hidden="1" x14ac:dyDescent="0.2">
      <c r="A178" s="17">
        <v>242</v>
      </c>
      <c r="B178" s="17">
        <v>242</v>
      </c>
      <c r="C178" s="17" t="s">
        <v>274</v>
      </c>
      <c r="D178" s="10">
        <v>242</v>
      </c>
      <c r="E178" s="4" t="s">
        <v>4</v>
      </c>
      <c r="F178" s="17" t="s">
        <v>37</v>
      </c>
      <c r="G178" s="4">
        <v>1</v>
      </c>
      <c r="H178" s="4" t="str" cm="1">
        <f t="array" ref="H178">_xlfn.XLOOKUP(C178,Sheet2!U$2:U706,Sheet2!B$2:B706)</f>
        <v>CA</v>
      </c>
      <c r="I178" s="17" t="s">
        <v>547</v>
      </c>
      <c r="J178" s="17" cm="1">
        <f t="array" ref="J178">_xlfn.XLOOKUP(C178,AST!Y$2:Y475,AST!S$2:S475)</f>
        <v>128</v>
      </c>
      <c r="K178" s="17" t="str" cm="1">
        <f t="array" ref="K178">_xlfn.XLOOKUP(C178,AST!Y$2:Y475,AST!T$2:T475)</f>
        <v xml:space="preserve"> &lt;=1.0000</v>
      </c>
      <c r="L178" s="17" t="str" cm="1">
        <f t="array" ref="L178">_xlfn.XLOOKUP(C178,AST!Y$2:Y475,AST!P$2:P475)</f>
        <v xml:space="preserve"> &lt;=0.1200</v>
      </c>
      <c r="M178" s="17" t="str" cm="1">
        <f t="array" ref="M178">_xlfn.XLOOKUP(C178,AST!Y$2:Y475,AST!K$2:K475)</f>
        <v>&lt;=0.1200</v>
      </c>
      <c r="N178" s="17" t="str" cm="1">
        <f t="array" ref="N178">_xlfn.XLOOKUP(C178,AST!Y$2:Y475,AST!L$2:L475)</f>
        <v>&lt;=0.5000</v>
      </c>
      <c r="O178" s="17" t="str" cm="1">
        <f t="array" ref="O178">_xlfn.XLOOKUP(C178,AST!Y$2:Y475,AST!M$2:M475)</f>
        <v xml:space="preserve"> &lt;=2.0000</v>
      </c>
      <c r="P178" s="17" t="str" cm="1">
        <f t="array" ref="P178">_xlfn.XLOOKUP(C178,AST!Y$2:Y475,AST!N$2:N475)</f>
        <v>&lt;=0.2500</v>
      </c>
      <c r="Q178" s="17" t="str" cm="1">
        <f t="array" ref="Q178">_xlfn.XLOOKUP(C178,AST!Y$2:Y475,AST!O$2:O475)</f>
        <v>&lt;=2.0000</v>
      </c>
      <c r="R178" s="17" t="str" cm="1">
        <f t="array" ref="R178">_xlfn.XLOOKUP(C178,AST!Y$2:Y475,AST!Q$2:Q475)</f>
        <v>&lt;=1.0000</v>
      </c>
      <c r="S178" s="17" t="str" cm="1">
        <f t="array" ref="S178">_xlfn.XLOOKUP(C178,AST!Y$2:Y475,AST!R$2:R475)</f>
        <v>&lt;=0.5000</v>
      </c>
      <c r="T178" s="17" t="s">
        <v>37</v>
      </c>
      <c r="U178" s="17">
        <v>1</v>
      </c>
      <c r="V178" s="17">
        <v>0</v>
      </c>
      <c r="W178" s="17">
        <v>0</v>
      </c>
      <c r="X178" s="17">
        <v>0</v>
      </c>
      <c r="Y178" s="17">
        <v>0</v>
      </c>
      <c r="Z178" s="17">
        <v>0</v>
      </c>
      <c r="AA178" s="17">
        <v>0</v>
      </c>
      <c r="AB178" s="17">
        <v>0</v>
      </c>
      <c r="AC178" s="17">
        <v>0</v>
      </c>
      <c r="AD178" s="17">
        <v>0</v>
      </c>
      <c r="AE178" s="17">
        <v>0</v>
      </c>
      <c r="AF178" s="17">
        <v>1</v>
      </c>
      <c r="AG178" s="17">
        <v>0</v>
      </c>
      <c r="AH178" s="17">
        <v>0</v>
      </c>
      <c r="AI178" s="17">
        <v>0</v>
      </c>
      <c r="AJ178" s="17">
        <v>0</v>
      </c>
      <c r="AK178" s="17">
        <v>0</v>
      </c>
      <c r="AL178" s="17">
        <v>0</v>
      </c>
      <c r="AM178" s="17">
        <v>0</v>
      </c>
      <c r="AN178" s="17">
        <v>0</v>
      </c>
      <c r="AO178" s="17">
        <v>0</v>
      </c>
      <c r="AP178" s="17">
        <v>0</v>
      </c>
      <c r="AQ178" s="17">
        <v>0</v>
      </c>
      <c r="AR178" s="17">
        <v>0</v>
      </c>
      <c r="AS178" s="17">
        <v>1</v>
      </c>
      <c r="AT178" s="17">
        <v>0</v>
      </c>
      <c r="AU178" s="17">
        <v>0</v>
      </c>
      <c r="AV178" s="17">
        <v>0</v>
      </c>
      <c r="AW178" s="17">
        <v>0</v>
      </c>
      <c r="AX178" s="17">
        <v>0</v>
      </c>
      <c r="AY178" s="17">
        <v>0</v>
      </c>
      <c r="AZ178" s="17">
        <v>0</v>
      </c>
      <c r="BA178" s="17">
        <v>0</v>
      </c>
      <c r="BB178" s="17">
        <v>0</v>
      </c>
      <c r="BC178" s="17">
        <v>0</v>
      </c>
      <c r="BD178" s="17">
        <v>0</v>
      </c>
      <c r="BE178" s="17">
        <v>0</v>
      </c>
      <c r="BF178" s="17">
        <v>0</v>
      </c>
      <c r="BG178" s="17">
        <v>0</v>
      </c>
      <c r="BH178" s="17">
        <v>0</v>
      </c>
      <c r="BI178" s="17">
        <v>0</v>
      </c>
      <c r="BJ178" s="17">
        <v>0</v>
      </c>
    </row>
    <row r="179" spans="1:62" hidden="1" x14ac:dyDescent="0.2">
      <c r="A179" s="17">
        <v>243</v>
      </c>
      <c r="B179" s="17">
        <v>243</v>
      </c>
      <c r="C179" s="17" t="s">
        <v>275</v>
      </c>
      <c r="D179" s="10">
        <v>243</v>
      </c>
      <c r="E179" s="4" t="s">
        <v>4</v>
      </c>
      <c r="F179" s="17" t="s">
        <v>29</v>
      </c>
      <c r="G179" s="4">
        <v>1</v>
      </c>
      <c r="H179" s="4" t="str" cm="1">
        <f t="array" ref="H179">_xlfn.XLOOKUP(C179,Sheet2!U$2:U707,Sheet2!B$2:B707)</f>
        <v>CA</v>
      </c>
      <c r="I179" s="17" t="s">
        <v>547</v>
      </c>
      <c r="J179" s="17" t="str" cm="1">
        <f t="array" ref="J179">_xlfn.XLOOKUP(C179,AST!Y$2:Y476,AST!S$2:S476)</f>
        <v xml:space="preserve"> &lt;=32.0000</v>
      </c>
      <c r="K179" s="17" t="str" cm="1">
        <f t="array" ref="K179">_xlfn.XLOOKUP(C179,AST!Y$2:Y476,AST!T$2:T476)</f>
        <v xml:space="preserve"> &lt;=1.0000</v>
      </c>
      <c r="L179" s="17" t="str" cm="1">
        <f t="array" ref="L179">_xlfn.XLOOKUP(C179,AST!Y$2:Y476,AST!P$2:P476)</f>
        <v xml:space="preserve"> &lt;=0.1200</v>
      </c>
      <c r="M179" s="17" t="str" cm="1">
        <f t="array" ref="M179">_xlfn.XLOOKUP(C179,AST!Y$2:Y476,AST!K$2:K476)</f>
        <v>&lt;=0.1200</v>
      </c>
      <c r="N179" s="17" t="str" cm="1">
        <f t="array" ref="N179">_xlfn.XLOOKUP(C179,AST!Y$2:Y476,AST!L$2:L476)</f>
        <v>&lt;=0.5000</v>
      </c>
      <c r="O179" s="17" t="str" cm="1">
        <f t="array" ref="O179">_xlfn.XLOOKUP(C179,AST!Y$2:Y476,AST!M$2:M476)</f>
        <v xml:space="preserve"> &lt;=2.0000</v>
      </c>
      <c r="P179" s="17" t="str" cm="1">
        <f t="array" ref="P179">_xlfn.XLOOKUP(C179,AST!Y$2:Y476,AST!N$2:N476)</f>
        <v>&lt;=0.2500</v>
      </c>
      <c r="Q179" s="17" t="str" cm="1">
        <f t="array" ref="Q179">_xlfn.XLOOKUP(C179,AST!Y$2:Y476,AST!O$2:O476)</f>
        <v>&lt;=2.0000</v>
      </c>
      <c r="R179" s="17" t="str" cm="1">
        <f t="array" ref="R179">_xlfn.XLOOKUP(C179,AST!Y$2:Y476,AST!Q$2:Q476)</f>
        <v>&lt;=1.0000</v>
      </c>
      <c r="S179" s="17" t="str" cm="1">
        <f t="array" ref="S179">_xlfn.XLOOKUP(C179,AST!Y$2:Y476,AST!R$2:R476)</f>
        <v>&lt;=0.5000</v>
      </c>
      <c r="T179" s="17" t="s">
        <v>29</v>
      </c>
      <c r="U179" s="17">
        <v>1</v>
      </c>
      <c r="V179" s="17">
        <v>0</v>
      </c>
      <c r="W179" s="17">
        <v>0</v>
      </c>
      <c r="X179" s="17">
        <v>0</v>
      </c>
      <c r="Y179" s="17">
        <v>0</v>
      </c>
      <c r="Z179" s="17">
        <v>0</v>
      </c>
      <c r="AA179" s="17">
        <v>0</v>
      </c>
      <c r="AB179" s="17">
        <v>0</v>
      </c>
      <c r="AC179" s="17">
        <v>0</v>
      </c>
      <c r="AD179" s="17">
        <v>0</v>
      </c>
      <c r="AE179" s="17">
        <v>0</v>
      </c>
      <c r="AF179" s="17">
        <v>1</v>
      </c>
      <c r="AG179" s="17">
        <v>1</v>
      </c>
      <c r="AH179" s="17">
        <v>0</v>
      </c>
      <c r="AI179" s="17">
        <v>0</v>
      </c>
      <c r="AJ179" s="17">
        <v>0</v>
      </c>
      <c r="AK179" s="17">
        <v>0</v>
      </c>
      <c r="AL179" s="17">
        <v>0</v>
      </c>
      <c r="AM179" s="17">
        <v>0</v>
      </c>
      <c r="AN179" s="17">
        <v>0</v>
      </c>
      <c r="AO179" s="17">
        <v>0</v>
      </c>
      <c r="AP179" s="17">
        <v>1</v>
      </c>
      <c r="AQ179" s="17">
        <v>0</v>
      </c>
      <c r="AR179" s="17">
        <v>0</v>
      </c>
      <c r="AS179" s="17">
        <v>1</v>
      </c>
      <c r="AT179" s="17">
        <v>0</v>
      </c>
      <c r="AU179" s="17">
        <v>0</v>
      </c>
      <c r="AV179" s="17">
        <v>0</v>
      </c>
      <c r="AW179" s="17">
        <v>0</v>
      </c>
      <c r="AX179" s="17">
        <v>0</v>
      </c>
      <c r="AY179" s="17">
        <v>0</v>
      </c>
      <c r="AZ179" s="17">
        <v>0</v>
      </c>
      <c r="BA179" s="17">
        <v>0</v>
      </c>
      <c r="BB179" s="17">
        <v>0</v>
      </c>
      <c r="BC179" s="17">
        <v>0</v>
      </c>
      <c r="BD179" s="17">
        <v>0</v>
      </c>
      <c r="BE179" s="17">
        <v>0</v>
      </c>
      <c r="BF179" s="17">
        <v>0</v>
      </c>
      <c r="BG179" s="17">
        <v>0</v>
      </c>
      <c r="BH179" s="17">
        <v>0</v>
      </c>
      <c r="BI179" s="17">
        <v>0</v>
      </c>
      <c r="BJ179" s="17">
        <v>0</v>
      </c>
    </row>
    <row r="180" spans="1:62" hidden="1" x14ac:dyDescent="0.2">
      <c r="A180" s="17">
        <v>245</v>
      </c>
      <c r="B180" s="17">
        <v>245</v>
      </c>
      <c r="C180" s="17" t="s">
        <v>276</v>
      </c>
      <c r="D180" s="10">
        <v>245</v>
      </c>
      <c r="E180" s="4" t="s">
        <v>4</v>
      </c>
      <c r="F180" s="17" t="s">
        <v>29</v>
      </c>
      <c r="G180" s="4">
        <v>2</v>
      </c>
      <c r="H180" s="4" t="str" cm="1">
        <f t="array" ref="H180">_xlfn.XLOOKUP(C180,Sheet2!U$2:U708,Sheet2!B$2:B708)</f>
        <v>CA</v>
      </c>
      <c r="I180" s="17" t="s">
        <v>547</v>
      </c>
      <c r="J180" s="17" t="str" cm="1">
        <f t="array" ref="J180">_xlfn.XLOOKUP(C180,AST!Y$2:Y477,AST!S$2:S477)</f>
        <v xml:space="preserve"> &lt;=32.0000</v>
      </c>
      <c r="K180" s="17" t="str" cm="1">
        <f t="array" ref="K180">_xlfn.XLOOKUP(C180,AST!Y$2:Y477,AST!T$2:T477)</f>
        <v xml:space="preserve"> &lt;=1.0000</v>
      </c>
      <c r="L180" s="17" cm="1">
        <f t="array" ref="L180">_xlfn.XLOOKUP(C180,AST!Y$2:Y477,AST!P$2:P477)</f>
        <v>0.25</v>
      </c>
      <c r="M180" s="17" t="str" cm="1">
        <f t="array" ref="M180">_xlfn.XLOOKUP(C180,AST!Y$2:Y477,AST!K$2:K477)</f>
        <v>&lt;=0.1200</v>
      </c>
      <c r="N180" s="17" cm="1">
        <f t="array" ref="N180">_xlfn.XLOOKUP(C180,AST!Y$2:Y477,AST!L$2:L477)</f>
        <v>2</v>
      </c>
      <c r="O180" s="17" t="str" cm="1">
        <f t="array" ref="O180">_xlfn.XLOOKUP(C180,AST!Y$2:Y477,AST!M$2:M477)</f>
        <v xml:space="preserve"> &lt;=2.0000</v>
      </c>
      <c r="P180" s="17" cm="1">
        <f t="array" ref="P180">_xlfn.XLOOKUP(C180,AST!Y$2:Y477,AST!N$2:N477)</f>
        <v>4</v>
      </c>
      <c r="Q180" s="17" t="str" cm="1">
        <f t="array" ref="Q180">_xlfn.XLOOKUP(C180,AST!Y$2:Y477,AST!O$2:O477)</f>
        <v>&lt;=2.0000</v>
      </c>
      <c r="R180" s="17" t="str" cm="1">
        <f t="array" ref="R180">_xlfn.XLOOKUP(C180,AST!Y$2:Y477,AST!Q$2:Q477)</f>
        <v>&lt;=1.0000</v>
      </c>
      <c r="S180" s="17" t="str" cm="1">
        <f t="array" ref="S180">_xlfn.XLOOKUP(C180,AST!Y$2:Y477,AST!R$2:R477)</f>
        <v>&lt;=0.5000</v>
      </c>
      <c r="T180" s="17" t="s">
        <v>29</v>
      </c>
      <c r="U180" s="17">
        <v>1</v>
      </c>
      <c r="V180" s="17">
        <v>0</v>
      </c>
      <c r="W180" s="17">
        <v>0</v>
      </c>
      <c r="X180" s="17">
        <v>0</v>
      </c>
      <c r="Y180" s="17">
        <v>0</v>
      </c>
      <c r="Z180" s="17">
        <v>0</v>
      </c>
      <c r="AA180" s="17">
        <v>0</v>
      </c>
      <c r="AB180" s="17">
        <v>0</v>
      </c>
      <c r="AC180" s="17">
        <v>0</v>
      </c>
      <c r="AD180" s="17">
        <v>0</v>
      </c>
      <c r="AE180" s="17">
        <v>0</v>
      </c>
      <c r="AF180" s="17">
        <v>1</v>
      </c>
      <c r="AG180" s="17">
        <v>1</v>
      </c>
      <c r="AH180" s="17">
        <v>0</v>
      </c>
      <c r="AI180" s="17">
        <v>0</v>
      </c>
      <c r="AJ180" s="17">
        <v>0</v>
      </c>
      <c r="AK180" s="17">
        <v>0</v>
      </c>
      <c r="AL180" s="17">
        <v>1</v>
      </c>
      <c r="AM180" s="17">
        <v>0</v>
      </c>
      <c r="AN180" s="17">
        <v>0</v>
      </c>
      <c r="AO180" s="17">
        <v>0</v>
      </c>
      <c r="AP180" s="17">
        <v>1</v>
      </c>
      <c r="AQ180" s="17">
        <v>1</v>
      </c>
      <c r="AR180" s="17">
        <v>0</v>
      </c>
      <c r="AS180" s="17">
        <v>1</v>
      </c>
      <c r="AT180" s="17">
        <v>0</v>
      </c>
      <c r="AU180" s="17">
        <v>0</v>
      </c>
      <c r="AV180" s="17">
        <v>0</v>
      </c>
      <c r="AW180" s="17">
        <v>0</v>
      </c>
      <c r="AX180" s="17">
        <v>0</v>
      </c>
      <c r="AY180" s="17">
        <v>0</v>
      </c>
      <c r="AZ180" s="17">
        <v>0</v>
      </c>
      <c r="BA180" s="17">
        <v>0</v>
      </c>
      <c r="BB180" s="17">
        <v>0</v>
      </c>
      <c r="BC180" s="17">
        <v>0</v>
      </c>
      <c r="BD180" s="17">
        <v>0</v>
      </c>
      <c r="BE180" s="17">
        <v>0</v>
      </c>
      <c r="BF180" s="17">
        <v>0</v>
      </c>
      <c r="BG180" s="17">
        <v>0</v>
      </c>
      <c r="BH180" s="17">
        <v>0</v>
      </c>
      <c r="BI180" s="17">
        <v>0</v>
      </c>
      <c r="BJ180" s="17">
        <v>0</v>
      </c>
    </row>
    <row r="181" spans="1:62" x14ac:dyDescent="0.2">
      <c r="A181" s="17">
        <v>246</v>
      </c>
      <c r="B181" s="17">
        <v>246</v>
      </c>
      <c r="C181" s="17" t="s">
        <v>277</v>
      </c>
      <c r="D181" s="10">
        <v>246</v>
      </c>
      <c r="E181" s="4" t="s">
        <v>4</v>
      </c>
      <c r="F181" s="17" t="s">
        <v>39</v>
      </c>
      <c r="G181" s="4">
        <v>3</v>
      </c>
      <c r="H181" s="4" t="str" cm="1">
        <f t="array" ref="H181">_xlfn.XLOOKUP(C181,Sheet2!U$2:U709,Sheet2!B$2:B709)</f>
        <v>CA</v>
      </c>
      <c r="I181" s="17" t="s">
        <v>547</v>
      </c>
      <c r="J181" s="17" t="str" cm="1">
        <f t="array" ref="J181">_xlfn.XLOOKUP(C181,AST!Y$2:Y478,AST!S$2:S478)</f>
        <v>&gt;256.0000</v>
      </c>
      <c r="K181" s="17" cm="1">
        <f t="array" ref="K181">_xlfn.XLOOKUP(C181,AST!Y$2:Y478,AST!T$2:T478)</f>
        <v>2</v>
      </c>
      <c r="L181" s="17" cm="1">
        <f t="array" ref="L181">_xlfn.XLOOKUP(C181,AST!Y$2:Y478,AST!P$2:P478)</f>
        <v>0.5</v>
      </c>
      <c r="M181" s="17" cm="1">
        <f t="array" ref="M181">_xlfn.XLOOKUP(C181,AST!Y$2:Y478,AST!K$2:K478)</f>
        <v>0.25</v>
      </c>
      <c r="N181" s="17" t="str" cm="1">
        <f t="array" ref="N181">_xlfn.XLOOKUP(C181,AST!Y$2:Y478,AST!L$2:L478)</f>
        <v>&lt;=0.5000</v>
      </c>
      <c r="O181" s="17" t="str" cm="1">
        <f t="array" ref="O181">_xlfn.XLOOKUP(C181,AST!Y$2:Y478,AST!M$2:M478)</f>
        <v xml:space="preserve"> &lt;=2.0000</v>
      </c>
      <c r="P181" s="17" t="str" cm="1">
        <f t="array" ref="P181">_xlfn.XLOOKUP(C181,AST!Y$2:Y478,AST!N$2:N478)</f>
        <v>&lt;=0.2500</v>
      </c>
      <c r="Q181" s="17" t="str" cm="1">
        <f t="array" ref="Q181">_xlfn.XLOOKUP(C181,AST!Y$2:Y478,AST!O$2:O478)</f>
        <v>&lt;=2.0000</v>
      </c>
      <c r="R181" s="17" t="str" cm="1">
        <f t="array" ref="R181">_xlfn.XLOOKUP(C181,AST!Y$2:Y478,AST!Q$2:Q478)</f>
        <v>&lt;=1.0000</v>
      </c>
      <c r="S181" s="17" t="str" cm="1">
        <f t="array" ref="S181">_xlfn.XLOOKUP(C181,AST!Y$2:Y478,AST!R$2:R478)</f>
        <v>&lt;=0.5000</v>
      </c>
      <c r="T181" s="17" t="s">
        <v>39</v>
      </c>
      <c r="U181" s="17">
        <v>1</v>
      </c>
      <c r="V181" s="17">
        <v>0</v>
      </c>
      <c r="W181" s="17">
        <v>0</v>
      </c>
      <c r="X181" s="17">
        <v>0</v>
      </c>
      <c r="Y181" s="17">
        <v>0</v>
      </c>
      <c r="Z181" s="17">
        <v>0</v>
      </c>
      <c r="AA181" s="17">
        <v>0</v>
      </c>
      <c r="AB181" s="17">
        <v>0</v>
      </c>
      <c r="AC181" s="17">
        <v>0</v>
      </c>
      <c r="AD181" s="17">
        <v>1</v>
      </c>
      <c r="AE181" s="17">
        <v>0</v>
      </c>
      <c r="AF181" s="17">
        <v>1</v>
      </c>
      <c r="AG181" s="17">
        <v>1</v>
      </c>
      <c r="AH181" s="17">
        <v>0</v>
      </c>
      <c r="AI181" s="17">
        <v>0</v>
      </c>
      <c r="AJ181" s="17">
        <v>0</v>
      </c>
      <c r="AK181" s="17">
        <v>0</v>
      </c>
      <c r="AL181" s="17">
        <v>1</v>
      </c>
      <c r="AM181" s="17">
        <v>0</v>
      </c>
      <c r="AN181" s="17">
        <v>0</v>
      </c>
      <c r="AO181" s="17">
        <v>0</v>
      </c>
      <c r="AP181" s="17">
        <v>0</v>
      </c>
      <c r="AQ181" s="17">
        <v>0</v>
      </c>
      <c r="AR181" s="17">
        <v>0</v>
      </c>
      <c r="AS181" s="17">
        <v>1</v>
      </c>
      <c r="AT181" s="17">
        <v>0</v>
      </c>
      <c r="AU181" s="17">
        <v>0</v>
      </c>
      <c r="AV181" s="17">
        <v>0</v>
      </c>
      <c r="AW181" s="17">
        <v>0</v>
      </c>
      <c r="AX181" s="17">
        <v>0</v>
      </c>
      <c r="AY181" s="17">
        <v>0</v>
      </c>
      <c r="AZ181" s="17">
        <v>0</v>
      </c>
      <c r="BA181" s="17">
        <v>0</v>
      </c>
      <c r="BB181" s="17">
        <v>0</v>
      </c>
      <c r="BC181" s="17">
        <v>0</v>
      </c>
      <c r="BD181" s="17">
        <v>0</v>
      </c>
      <c r="BE181" s="17">
        <v>0</v>
      </c>
      <c r="BF181" s="17">
        <v>0</v>
      </c>
      <c r="BG181" s="17">
        <v>0</v>
      </c>
      <c r="BH181" s="17">
        <v>0</v>
      </c>
      <c r="BI181" s="17">
        <v>0</v>
      </c>
      <c r="BJ181" s="17">
        <v>0</v>
      </c>
    </row>
    <row r="182" spans="1:62" x14ac:dyDescent="0.2">
      <c r="A182" s="17">
        <v>248</v>
      </c>
      <c r="B182" s="17">
        <v>248</v>
      </c>
      <c r="C182" s="17" t="s">
        <v>278</v>
      </c>
      <c r="D182" s="10">
        <v>248</v>
      </c>
      <c r="E182" s="4" t="s">
        <v>4</v>
      </c>
      <c r="F182" s="17" t="s">
        <v>39</v>
      </c>
      <c r="G182" s="4">
        <v>3</v>
      </c>
      <c r="H182" s="4" t="str" cm="1">
        <f t="array" ref="H182">_xlfn.XLOOKUP(C182,Sheet2!U$2:U710,Sheet2!B$2:B710)</f>
        <v>CA</v>
      </c>
      <c r="I182" s="17" t="s">
        <v>547</v>
      </c>
      <c r="J182" s="17" t="str" cm="1">
        <f t="array" ref="J182">_xlfn.XLOOKUP(C182,AST!Y$2:Y479,AST!S$2:S479)</f>
        <v>&gt;256.0000</v>
      </c>
      <c r="K182" s="17" cm="1">
        <f t="array" ref="K182">_xlfn.XLOOKUP(C182,AST!Y$2:Y479,AST!T$2:T479)</f>
        <v>4</v>
      </c>
      <c r="L182" s="17" t="str" cm="1">
        <f t="array" ref="L182">_xlfn.XLOOKUP(C182,AST!Y$2:Y479,AST!P$2:P479)</f>
        <v xml:space="preserve"> &lt;=0.1200</v>
      </c>
      <c r="M182" s="17" t="str" cm="1">
        <f t="array" ref="M182">_xlfn.XLOOKUP(C182,AST!Y$2:Y479,AST!K$2:K479)</f>
        <v>&lt;=0.1200</v>
      </c>
      <c r="N182" s="17" t="str" cm="1">
        <f t="array" ref="N182">_xlfn.XLOOKUP(C182,AST!Y$2:Y479,AST!L$2:L479)</f>
        <v>&lt;=0.5000</v>
      </c>
      <c r="O182" s="17" t="str" cm="1">
        <f t="array" ref="O182">_xlfn.XLOOKUP(C182,AST!Y$2:Y479,AST!M$2:M479)</f>
        <v xml:space="preserve"> &lt;=2.0000</v>
      </c>
      <c r="P182" s="17" cm="1">
        <f t="array" ref="P182">_xlfn.XLOOKUP(C182,AST!Y$2:Y479,AST!N$2:N479)</f>
        <v>0.5</v>
      </c>
      <c r="Q182" s="17" t="str" cm="1">
        <f t="array" ref="Q182">_xlfn.XLOOKUP(C182,AST!Y$2:Y479,AST!O$2:O479)</f>
        <v>&lt;=2.0000</v>
      </c>
      <c r="R182" s="17" t="str" cm="1">
        <f t="array" ref="R182">_xlfn.XLOOKUP(C182,AST!Y$2:Y479,AST!Q$2:Q479)</f>
        <v>&lt;=1.0000</v>
      </c>
      <c r="S182" s="17" t="str" cm="1">
        <f t="array" ref="S182">_xlfn.XLOOKUP(C182,AST!Y$2:Y479,AST!R$2:R479)</f>
        <v>&lt;=0.5000</v>
      </c>
      <c r="T182" s="17" t="s">
        <v>39</v>
      </c>
      <c r="U182" s="17">
        <v>1</v>
      </c>
      <c r="V182" s="17">
        <v>0</v>
      </c>
      <c r="W182" s="17">
        <v>0</v>
      </c>
      <c r="X182" s="17">
        <v>0</v>
      </c>
      <c r="Y182" s="17">
        <v>0</v>
      </c>
      <c r="Z182" s="17">
        <v>0</v>
      </c>
      <c r="AA182" s="17">
        <v>0</v>
      </c>
      <c r="AB182" s="17">
        <v>0</v>
      </c>
      <c r="AC182" s="17">
        <v>0</v>
      </c>
      <c r="AD182" s="17">
        <v>1</v>
      </c>
      <c r="AE182" s="17">
        <v>0</v>
      </c>
      <c r="AF182" s="17">
        <v>1</v>
      </c>
      <c r="AG182" s="17">
        <v>1</v>
      </c>
      <c r="AH182" s="17">
        <v>0</v>
      </c>
      <c r="AI182" s="17">
        <v>0</v>
      </c>
      <c r="AJ182" s="17">
        <v>0</v>
      </c>
      <c r="AK182" s="17">
        <v>0</v>
      </c>
      <c r="AL182" s="17">
        <v>1</v>
      </c>
      <c r="AM182" s="17">
        <v>0</v>
      </c>
      <c r="AN182" s="17">
        <v>0</v>
      </c>
      <c r="AO182" s="17">
        <v>0</v>
      </c>
      <c r="AP182" s="17">
        <v>0</v>
      </c>
      <c r="AQ182" s="17">
        <v>0</v>
      </c>
      <c r="AR182" s="17">
        <v>0</v>
      </c>
      <c r="AS182" s="17">
        <v>1</v>
      </c>
      <c r="AT182" s="17">
        <v>0</v>
      </c>
      <c r="AU182" s="17">
        <v>0</v>
      </c>
      <c r="AV182" s="17">
        <v>0</v>
      </c>
      <c r="AW182" s="17">
        <v>0</v>
      </c>
      <c r="AX182" s="17">
        <v>0</v>
      </c>
      <c r="AY182" s="17">
        <v>0</v>
      </c>
      <c r="AZ182" s="17">
        <v>0</v>
      </c>
      <c r="BA182" s="17">
        <v>0</v>
      </c>
      <c r="BB182" s="17">
        <v>0</v>
      </c>
      <c r="BC182" s="17">
        <v>0</v>
      </c>
      <c r="BD182" s="17">
        <v>0</v>
      </c>
      <c r="BE182" s="17">
        <v>0</v>
      </c>
      <c r="BF182" s="17">
        <v>0</v>
      </c>
      <c r="BG182" s="17">
        <v>0</v>
      </c>
      <c r="BH182" s="17">
        <v>0</v>
      </c>
      <c r="BI182" s="17">
        <v>0</v>
      </c>
      <c r="BJ182" s="17">
        <v>0</v>
      </c>
    </row>
    <row r="183" spans="1:62" hidden="1" x14ac:dyDescent="0.2">
      <c r="A183" s="17">
        <v>249</v>
      </c>
      <c r="B183" s="17">
        <v>249</v>
      </c>
      <c r="C183" s="17" t="s">
        <v>279</v>
      </c>
      <c r="D183" s="10">
        <v>249</v>
      </c>
      <c r="E183" s="4" t="s">
        <v>4</v>
      </c>
      <c r="F183" s="17" t="s">
        <v>29</v>
      </c>
      <c r="G183" s="4">
        <v>2</v>
      </c>
      <c r="H183" s="4" t="str" cm="1">
        <f t="array" ref="H183">_xlfn.XLOOKUP(C183,Sheet2!U$2:U711,Sheet2!B$2:B711)</f>
        <v>CA</v>
      </c>
      <c r="I183" s="17" t="s">
        <v>547</v>
      </c>
      <c r="J183" s="17" t="str" cm="1">
        <f t="array" ref="J183">_xlfn.XLOOKUP(C183,AST!Y$2:Y480,AST!S$2:S480)</f>
        <v xml:space="preserve"> &lt;=32.0000</v>
      </c>
      <c r="K183" s="17" t="str" cm="1">
        <f t="array" ref="K183">_xlfn.XLOOKUP(C183,AST!Y$2:Y480,AST!T$2:T480)</f>
        <v xml:space="preserve"> &lt;=1.0000</v>
      </c>
      <c r="L183" s="17" t="str" cm="1">
        <f t="array" ref="L183">_xlfn.XLOOKUP(C183,AST!Y$2:Y480,AST!P$2:P480)</f>
        <v xml:space="preserve"> &lt;=0.1200</v>
      </c>
      <c r="M183" s="17" t="str" cm="1">
        <f t="array" ref="M183">_xlfn.XLOOKUP(C183,AST!Y$2:Y480,AST!K$2:K480)</f>
        <v>&lt;=0.1200</v>
      </c>
      <c r="N183" s="17" cm="1">
        <f t="array" ref="N183">_xlfn.XLOOKUP(C183,AST!Y$2:Y480,AST!L$2:L480)</f>
        <v>2</v>
      </c>
      <c r="O183" s="17" t="str" cm="1">
        <f t="array" ref="O183">_xlfn.XLOOKUP(C183,AST!Y$2:Y480,AST!M$2:M480)</f>
        <v xml:space="preserve"> &lt;=2.0000</v>
      </c>
      <c r="P183" s="17" t="str" cm="1">
        <f t="array" ref="P183">_xlfn.XLOOKUP(C183,AST!Y$2:Y480,AST!N$2:N480)</f>
        <v>&lt;=0.2500</v>
      </c>
      <c r="Q183" s="17" t="str" cm="1">
        <f t="array" ref="Q183">_xlfn.XLOOKUP(C183,AST!Y$2:Y480,AST!O$2:O480)</f>
        <v>&lt;=2.0000</v>
      </c>
      <c r="R183" s="17" t="str" cm="1">
        <f t="array" ref="R183">_xlfn.XLOOKUP(C183,AST!Y$2:Y480,AST!Q$2:Q480)</f>
        <v>&lt;=1.0000</v>
      </c>
      <c r="S183" s="17" t="str" cm="1">
        <f t="array" ref="S183">_xlfn.XLOOKUP(C183,AST!Y$2:Y480,AST!R$2:R480)</f>
        <v>&lt;=0.5000</v>
      </c>
      <c r="T183" s="17" t="s">
        <v>29</v>
      </c>
      <c r="U183" s="17">
        <v>1</v>
      </c>
      <c r="V183" s="17">
        <v>0</v>
      </c>
      <c r="W183" s="17">
        <v>0</v>
      </c>
      <c r="X183" s="17">
        <v>0</v>
      </c>
      <c r="Y183" s="17">
        <v>0</v>
      </c>
      <c r="Z183" s="17">
        <v>0</v>
      </c>
      <c r="AA183" s="17">
        <v>0</v>
      </c>
      <c r="AB183" s="17">
        <v>0</v>
      </c>
      <c r="AC183" s="17">
        <v>0</v>
      </c>
      <c r="AD183" s="17">
        <v>0</v>
      </c>
      <c r="AE183" s="17">
        <v>0</v>
      </c>
      <c r="AF183" s="17">
        <v>1</v>
      </c>
      <c r="AG183" s="17">
        <v>1</v>
      </c>
      <c r="AH183" s="17">
        <v>0</v>
      </c>
      <c r="AI183" s="17">
        <v>0</v>
      </c>
      <c r="AJ183" s="17">
        <v>0</v>
      </c>
      <c r="AK183" s="17">
        <v>0</v>
      </c>
      <c r="AL183" s="17">
        <v>0</v>
      </c>
      <c r="AM183" s="17">
        <v>0</v>
      </c>
      <c r="AN183" s="17">
        <v>0</v>
      </c>
      <c r="AO183" s="17">
        <v>0</v>
      </c>
      <c r="AP183" s="17">
        <v>1</v>
      </c>
      <c r="AQ183" s="17">
        <v>0</v>
      </c>
      <c r="AR183" s="17">
        <v>0</v>
      </c>
      <c r="AS183" s="17">
        <v>1</v>
      </c>
      <c r="AT183" s="17">
        <v>0</v>
      </c>
      <c r="AU183" s="17">
        <v>0</v>
      </c>
      <c r="AV183" s="17">
        <v>0</v>
      </c>
      <c r="AW183" s="17">
        <v>0</v>
      </c>
      <c r="AX183" s="17">
        <v>0</v>
      </c>
      <c r="AY183" s="17">
        <v>0</v>
      </c>
      <c r="AZ183" s="17">
        <v>0</v>
      </c>
      <c r="BA183" s="17">
        <v>0</v>
      </c>
      <c r="BB183" s="17">
        <v>0</v>
      </c>
      <c r="BC183" s="17">
        <v>0</v>
      </c>
      <c r="BD183" s="17">
        <v>0</v>
      </c>
      <c r="BE183" s="17">
        <v>0</v>
      </c>
      <c r="BF183" s="17">
        <v>0</v>
      </c>
      <c r="BG183" s="17">
        <v>0</v>
      </c>
      <c r="BH183" s="17">
        <v>0</v>
      </c>
      <c r="BI183" s="17">
        <v>0</v>
      </c>
      <c r="BJ183" s="17">
        <v>0</v>
      </c>
    </row>
    <row r="184" spans="1:62" hidden="1" x14ac:dyDescent="0.2">
      <c r="A184" s="17">
        <v>250</v>
      </c>
      <c r="B184" s="17">
        <v>250</v>
      </c>
      <c r="C184" s="17" t="s">
        <v>280</v>
      </c>
      <c r="D184" s="10">
        <v>250</v>
      </c>
      <c r="E184" s="4" t="s">
        <v>3</v>
      </c>
      <c r="F184" s="17" t="s">
        <v>37</v>
      </c>
      <c r="G184" s="4">
        <v>2</v>
      </c>
      <c r="H184" s="4" t="str" cm="1">
        <f t="array" ref="H184">_xlfn.XLOOKUP(C184,Sheet2!U$2:U712,Sheet2!B$2:B712)</f>
        <v>CA</v>
      </c>
      <c r="I184" s="17" t="s">
        <v>547</v>
      </c>
      <c r="J184" s="17" cm="1">
        <f t="array" ref="J184">_xlfn.XLOOKUP(C184,AST!Y$2:Y481,AST!S$2:S481)</f>
        <v>64</v>
      </c>
      <c r="K184" s="17" t="str" cm="1">
        <f t="array" ref="K184">_xlfn.XLOOKUP(C184,AST!Y$2:Y481,AST!T$2:T481)</f>
        <v xml:space="preserve"> &lt;=1.0000</v>
      </c>
      <c r="L184" s="17" t="str" cm="1">
        <f t="array" ref="L184">_xlfn.XLOOKUP(C184,AST!Y$2:Y481,AST!P$2:P481)</f>
        <v xml:space="preserve"> &lt;=0.1200</v>
      </c>
      <c r="M184" s="17" t="str" cm="1">
        <f t="array" ref="M184">_xlfn.XLOOKUP(C184,AST!Y$2:Y481,AST!K$2:K481)</f>
        <v>&lt;=0.1200</v>
      </c>
      <c r="N184" s="17" t="str" cm="1">
        <f t="array" ref="N184">_xlfn.XLOOKUP(C184,AST!Y$2:Y481,AST!L$2:L481)</f>
        <v>&lt;=0.5000</v>
      </c>
      <c r="O184" s="17" t="str" cm="1">
        <f t="array" ref="O184">_xlfn.XLOOKUP(C184,AST!Y$2:Y481,AST!M$2:M481)</f>
        <v xml:space="preserve"> &lt;=2.0000</v>
      </c>
      <c r="P184" s="17" t="str" cm="1">
        <f t="array" ref="P184">_xlfn.XLOOKUP(C184,AST!Y$2:Y481,AST!N$2:N481)</f>
        <v>&lt;=0.2500</v>
      </c>
      <c r="Q184" s="17" t="str" cm="1">
        <f t="array" ref="Q184">_xlfn.XLOOKUP(C184,AST!Y$2:Y481,AST!O$2:O481)</f>
        <v>&lt;=2.0000</v>
      </c>
      <c r="R184" s="17" t="str" cm="1">
        <f t="array" ref="R184">_xlfn.XLOOKUP(C184,AST!Y$2:Y481,AST!Q$2:Q481)</f>
        <v>&lt;=1.0000</v>
      </c>
      <c r="S184" s="17" t="str" cm="1">
        <f t="array" ref="S184">_xlfn.XLOOKUP(C184,AST!Y$2:Y481,AST!R$2:R481)</f>
        <v>&lt;=0.5000</v>
      </c>
      <c r="T184" s="17" t="s">
        <v>37</v>
      </c>
      <c r="U184" s="17">
        <v>1</v>
      </c>
      <c r="V184" s="17">
        <v>0</v>
      </c>
      <c r="W184" s="17">
        <v>0</v>
      </c>
      <c r="X184" s="17">
        <v>0</v>
      </c>
      <c r="Y184" s="17">
        <v>0</v>
      </c>
      <c r="Z184" s="17">
        <v>0</v>
      </c>
      <c r="AA184" s="17">
        <v>0</v>
      </c>
      <c r="AB184" s="17">
        <v>0</v>
      </c>
      <c r="AC184" s="17">
        <v>0</v>
      </c>
      <c r="AD184" s="17">
        <v>0</v>
      </c>
      <c r="AE184" s="17">
        <v>0</v>
      </c>
      <c r="AF184" s="17">
        <v>1</v>
      </c>
      <c r="AG184" s="17">
        <v>0</v>
      </c>
      <c r="AH184" s="17">
        <v>0</v>
      </c>
      <c r="AI184" s="17">
        <v>0</v>
      </c>
      <c r="AJ184" s="17">
        <v>0</v>
      </c>
      <c r="AK184" s="17">
        <v>0</v>
      </c>
      <c r="AL184" s="17">
        <v>0</v>
      </c>
      <c r="AM184" s="17">
        <v>0</v>
      </c>
      <c r="AN184" s="17">
        <v>0</v>
      </c>
      <c r="AO184" s="17">
        <v>0</v>
      </c>
      <c r="AP184" s="17">
        <v>0</v>
      </c>
      <c r="AQ184" s="17">
        <v>0</v>
      </c>
      <c r="AR184" s="17">
        <v>0</v>
      </c>
      <c r="AS184" s="17">
        <v>1</v>
      </c>
      <c r="AT184" s="17">
        <v>0</v>
      </c>
      <c r="AU184" s="17">
        <v>0</v>
      </c>
      <c r="AV184" s="17">
        <v>0</v>
      </c>
      <c r="AW184" s="17">
        <v>0</v>
      </c>
      <c r="AX184" s="17">
        <v>0</v>
      </c>
      <c r="AY184" s="17">
        <v>0</v>
      </c>
      <c r="AZ184" s="17">
        <v>0</v>
      </c>
      <c r="BA184" s="17">
        <v>0</v>
      </c>
      <c r="BB184" s="17">
        <v>0</v>
      </c>
      <c r="BC184" s="17">
        <v>0</v>
      </c>
      <c r="BD184" s="17">
        <v>0</v>
      </c>
      <c r="BE184" s="17">
        <v>0</v>
      </c>
      <c r="BF184" s="17">
        <v>0</v>
      </c>
      <c r="BG184" s="17">
        <v>0</v>
      </c>
      <c r="BH184" s="17">
        <v>0</v>
      </c>
      <c r="BI184" s="17">
        <v>0</v>
      </c>
      <c r="BJ184" s="17">
        <v>0</v>
      </c>
    </row>
    <row r="185" spans="1:62" hidden="1" x14ac:dyDescent="0.2">
      <c r="A185" s="17">
        <v>252</v>
      </c>
      <c r="B185" s="17">
        <v>252</v>
      </c>
      <c r="C185" s="17" t="s">
        <v>281</v>
      </c>
      <c r="D185" s="10">
        <v>252</v>
      </c>
      <c r="E185" s="4" t="s">
        <v>3</v>
      </c>
      <c r="F185" s="17" t="s">
        <v>29</v>
      </c>
      <c r="G185" s="4">
        <v>1</v>
      </c>
      <c r="H185" s="4" t="str" cm="1">
        <f t="array" ref="H185">_xlfn.XLOOKUP(C185,Sheet2!U$2:U713,Sheet2!B$2:B713)</f>
        <v>CA</v>
      </c>
      <c r="I185" s="17" t="s">
        <v>547</v>
      </c>
      <c r="J185" s="17" t="str" cm="1">
        <f t="array" ref="J185">_xlfn.XLOOKUP(C185,AST!Y$2:Y482,AST!S$2:S482)</f>
        <v xml:space="preserve"> &lt;=32.0000</v>
      </c>
      <c r="K185" s="17" t="str" cm="1">
        <f t="array" ref="K185">_xlfn.XLOOKUP(C185,AST!Y$2:Y482,AST!T$2:T482)</f>
        <v xml:space="preserve"> &lt;=1.0000</v>
      </c>
      <c r="L185" s="17" t="str" cm="1">
        <f t="array" ref="L185">_xlfn.XLOOKUP(C185,AST!Y$2:Y482,AST!P$2:P482)</f>
        <v xml:space="preserve"> &lt;=0.1200</v>
      </c>
      <c r="M185" s="17" t="str" cm="1">
        <f t="array" ref="M185">_xlfn.XLOOKUP(C185,AST!Y$2:Y482,AST!K$2:K482)</f>
        <v>&lt;=0.1200</v>
      </c>
      <c r="N185" s="17" t="str" cm="1">
        <f t="array" ref="N185">_xlfn.XLOOKUP(C185,AST!Y$2:Y482,AST!L$2:L482)</f>
        <v>&lt;=0.5000</v>
      </c>
      <c r="O185" s="17" t="str" cm="1">
        <f t="array" ref="O185">_xlfn.XLOOKUP(C185,AST!Y$2:Y482,AST!M$2:M482)</f>
        <v xml:space="preserve"> &lt;=2.0000</v>
      </c>
      <c r="P185" s="17" t="str" cm="1">
        <f t="array" ref="P185">_xlfn.XLOOKUP(C185,AST!Y$2:Y482,AST!N$2:N482)</f>
        <v>&lt;=0.2500</v>
      </c>
      <c r="Q185" s="17" t="str" cm="1">
        <f t="array" ref="Q185">_xlfn.XLOOKUP(C185,AST!Y$2:Y482,AST!O$2:O482)</f>
        <v>&lt;=2.0000</v>
      </c>
      <c r="R185" s="17" t="str" cm="1">
        <f t="array" ref="R185">_xlfn.XLOOKUP(C185,AST!Y$2:Y482,AST!Q$2:Q482)</f>
        <v>&lt;=1.0000</v>
      </c>
      <c r="S185" s="17" t="str" cm="1">
        <f t="array" ref="S185">_xlfn.XLOOKUP(C185,AST!Y$2:Y482,AST!R$2:R482)</f>
        <v>&lt;=0.5000</v>
      </c>
      <c r="T185" s="17" t="s">
        <v>29</v>
      </c>
      <c r="U185" s="17">
        <v>1</v>
      </c>
      <c r="V185" s="17">
        <v>0</v>
      </c>
      <c r="W185" s="17">
        <v>0</v>
      </c>
      <c r="X185" s="17">
        <v>0</v>
      </c>
      <c r="Y185" s="17">
        <v>0</v>
      </c>
      <c r="Z185" s="17">
        <v>0</v>
      </c>
      <c r="AA185" s="17">
        <v>0</v>
      </c>
      <c r="AB185" s="17">
        <v>0</v>
      </c>
      <c r="AC185" s="17">
        <v>0</v>
      </c>
      <c r="AD185" s="17">
        <v>0</v>
      </c>
      <c r="AE185" s="17">
        <v>0</v>
      </c>
      <c r="AF185" s="17">
        <v>1</v>
      </c>
      <c r="AG185" s="17">
        <v>1</v>
      </c>
      <c r="AH185" s="17">
        <v>0</v>
      </c>
      <c r="AI185" s="17">
        <v>0</v>
      </c>
      <c r="AJ185" s="17">
        <v>0</v>
      </c>
      <c r="AK185" s="17">
        <v>0</v>
      </c>
      <c r="AL185" s="17">
        <v>1</v>
      </c>
      <c r="AM185" s="17">
        <v>0</v>
      </c>
      <c r="AN185" s="17">
        <v>0</v>
      </c>
      <c r="AO185" s="17">
        <v>0</v>
      </c>
      <c r="AP185" s="17">
        <v>1</v>
      </c>
      <c r="AQ185" s="17">
        <v>0</v>
      </c>
      <c r="AR185" s="17">
        <v>0</v>
      </c>
      <c r="AS185" s="17">
        <v>1</v>
      </c>
      <c r="AT185" s="17">
        <v>0</v>
      </c>
      <c r="AU185" s="17">
        <v>0</v>
      </c>
      <c r="AV185" s="17">
        <v>0</v>
      </c>
      <c r="AW185" s="17">
        <v>0</v>
      </c>
      <c r="AX185" s="17">
        <v>0</v>
      </c>
      <c r="AY185" s="17">
        <v>0</v>
      </c>
      <c r="AZ185" s="17">
        <v>0</v>
      </c>
      <c r="BA185" s="17">
        <v>0</v>
      </c>
      <c r="BB185" s="17">
        <v>0</v>
      </c>
      <c r="BC185" s="17">
        <v>0</v>
      </c>
      <c r="BD185" s="17">
        <v>0</v>
      </c>
      <c r="BE185" s="17">
        <v>0</v>
      </c>
      <c r="BF185" s="17">
        <v>0</v>
      </c>
      <c r="BG185" s="17">
        <v>0</v>
      </c>
      <c r="BH185" s="17">
        <v>0</v>
      </c>
      <c r="BI185" s="17">
        <v>0</v>
      </c>
      <c r="BJ185" s="17">
        <v>0</v>
      </c>
    </row>
    <row r="186" spans="1:62" hidden="1" x14ac:dyDescent="0.2">
      <c r="A186" s="17">
        <v>253</v>
      </c>
      <c r="B186" s="17">
        <v>253</v>
      </c>
      <c r="C186" s="17" t="s">
        <v>282</v>
      </c>
      <c r="D186" s="10">
        <v>253</v>
      </c>
      <c r="E186" s="4" t="s">
        <v>3</v>
      </c>
      <c r="F186" s="17" t="s">
        <v>29</v>
      </c>
      <c r="G186" s="4">
        <v>3</v>
      </c>
      <c r="H186" s="4" t="str" cm="1">
        <f t="array" ref="H186">_xlfn.XLOOKUP(C186,Sheet2!U$2:U714,Sheet2!B$2:B714)</f>
        <v>CA</v>
      </c>
      <c r="I186" s="17" t="s">
        <v>547</v>
      </c>
      <c r="J186" s="17" t="str" cm="1">
        <f t="array" ref="J186">_xlfn.XLOOKUP(C186,AST!Y$2:Y483,AST!S$2:S483)</f>
        <v xml:space="preserve"> &lt;=32.0000</v>
      </c>
      <c r="K186" s="17" t="str" cm="1">
        <f t="array" ref="K186">_xlfn.XLOOKUP(C186,AST!Y$2:Y483,AST!T$2:T483)</f>
        <v xml:space="preserve"> &lt;=1.0000</v>
      </c>
      <c r="L186" s="17" t="str" cm="1">
        <f t="array" ref="L186">_xlfn.XLOOKUP(C186,AST!Y$2:Y483,AST!P$2:P483)</f>
        <v xml:space="preserve"> &lt;=0.1200</v>
      </c>
      <c r="M186" s="17" t="str" cm="1">
        <f t="array" ref="M186">_xlfn.XLOOKUP(C186,AST!Y$2:Y483,AST!K$2:K483)</f>
        <v>&lt;=0.1200</v>
      </c>
      <c r="N186" s="17" t="str" cm="1">
        <f t="array" ref="N186">_xlfn.XLOOKUP(C186,AST!Y$2:Y483,AST!L$2:L483)</f>
        <v>&lt;=0.5000</v>
      </c>
      <c r="O186" s="17" t="str" cm="1">
        <f t="array" ref="O186">_xlfn.XLOOKUP(C186,AST!Y$2:Y483,AST!M$2:M483)</f>
        <v xml:space="preserve"> &lt;=2.0000</v>
      </c>
      <c r="P186" s="17" t="str" cm="1">
        <f t="array" ref="P186">_xlfn.XLOOKUP(C186,AST!Y$2:Y483,AST!N$2:N483)</f>
        <v>&lt;=0.2500</v>
      </c>
      <c r="Q186" s="17" t="str" cm="1">
        <f t="array" ref="Q186">_xlfn.XLOOKUP(C186,AST!Y$2:Y483,AST!O$2:O483)</f>
        <v>&lt;=2.0000</v>
      </c>
      <c r="R186" s="17" t="str" cm="1">
        <f t="array" ref="R186">_xlfn.XLOOKUP(C186,AST!Y$2:Y483,AST!Q$2:Q483)</f>
        <v>&lt;=1.0000</v>
      </c>
      <c r="S186" s="17" t="str" cm="1">
        <f t="array" ref="S186">_xlfn.XLOOKUP(C186,AST!Y$2:Y483,AST!R$2:R483)</f>
        <v>&lt;=0.5000</v>
      </c>
      <c r="T186" s="17" t="s">
        <v>29</v>
      </c>
      <c r="U186" s="17">
        <v>1</v>
      </c>
      <c r="V186" s="17">
        <v>0</v>
      </c>
      <c r="W186" s="17">
        <v>0</v>
      </c>
      <c r="X186" s="17">
        <v>0</v>
      </c>
      <c r="Y186" s="17">
        <v>0</v>
      </c>
      <c r="Z186" s="17">
        <v>0</v>
      </c>
      <c r="AA186" s="17">
        <v>0</v>
      </c>
      <c r="AB186" s="17">
        <v>0</v>
      </c>
      <c r="AC186" s="17">
        <v>0</v>
      </c>
      <c r="AD186" s="17">
        <v>0</v>
      </c>
      <c r="AE186" s="17">
        <v>0</v>
      </c>
      <c r="AF186" s="17">
        <v>1</v>
      </c>
      <c r="AG186" s="17">
        <v>1</v>
      </c>
      <c r="AH186" s="17">
        <v>0</v>
      </c>
      <c r="AI186" s="17">
        <v>0</v>
      </c>
      <c r="AJ186" s="17">
        <v>0</v>
      </c>
      <c r="AK186" s="17">
        <v>0</v>
      </c>
      <c r="AL186" s="17">
        <v>0</v>
      </c>
      <c r="AM186" s="17">
        <v>0</v>
      </c>
      <c r="AN186" s="17">
        <v>0</v>
      </c>
      <c r="AO186" s="17">
        <v>0</v>
      </c>
      <c r="AP186" s="17">
        <v>1</v>
      </c>
      <c r="AQ186" s="17">
        <v>0</v>
      </c>
      <c r="AR186" s="17">
        <v>0</v>
      </c>
      <c r="AS186" s="17">
        <v>1</v>
      </c>
      <c r="AT186" s="17">
        <v>0</v>
      </c>
      <c r="AU186" s="17">
        <v>0</v>
      </c>
      <c r="AV186" s="17">
        <v>0</v>
      </c>
      <c r="AW186" s="17">
        <v>0</v>
      </c>
      <c r="AX186" s="17">
        <v>0</v>
      </c>
      <c r="AY186" s="17">
        <v>0</v>
      </c>
      <c r="AZ186" s="17">
        <v>0</v>
      </c>
      <c r="BA186" s="17">
        <v>0</v>
      </c>
      <c r="BB186" s="17">
        <v>0</v>
      </c>
      <c r="BC186" s="17">
        <v>0</v>
      </c>
      <c r="BD186" s="17">
        <v>0</v>
      </c>
      <c r="BE186" s="17">
        <v>0</v>
      </c>
      <c r="BF186" s="17">
        <v>0</v>
      </c>
      <c r="BG186" s="17">
        <v>0</v>
      </c>
      <c r="BH186" s="17">
        <v>0</v>
      </c>
      <c r="BI186" s="17">
        <v>0</v>
      </c>
      <c r="BJ186" s="17">
        <v>0</v>
      </c>
    </row>
    <row r="187" spans="1:62" hidden="1" x14ac:dyDescent="0.2">
      <c r="A187" s="17">
        <v>254</v>
      </c>
      <c r="B187" s="17">
        <v>254</v>
      </c>
      <c r="C187" s="17" t="s">
        <v>283</v>
      </c>
      <c r="D187" s="10">
        <v>254</v>
      </c>
      <c r="E187" s="4" t="s">
        <v>4</v>
      </c>
      <c r="F187" s="17" t="s">
        <v>29</v>
      </c>
      <c r="G187" s="4">
        <v>3</v>
      </c>
      <c r="H187" s="4" t="str" cm="1">
        <f t="array" ref="H187">_xlfn.XLOOKUP(C187,Sheet2!U$2:U715,Sheet2!B$2:B715)</f>
        <v>CA</v>
      </c>
      <c r="I187" s="17" t="s">
        <v>547</v>
      </c>
      <c r="J187" s="17" t="str" cm="1">
        <f t="array" ref="J187">_xlfn.XLOOKUP(C187,AST!Y$2:Y484,AST!S$2:S484)</f>
        <v xml:space="preserve"> &lt;=32.0000</v>
      </c>
      <c r="K187" s="17" t="str" cm="1">
        <f t="array" ref="K187">_xlfn.XLOOKUP(C187,AST!Y$2:Y484,AST!T$2:T484)</f>
        <v xml:space="preserve"> &lt;=1.0000</v>
      </c>
      <c r="L187" s="17" t="str" cm="1">
        <f t="array" ref="L187">_xlfn.XLOOKUP(C187,AST!Y$2:Y484,AST!P$2:P484)</f>
        <v xml:space="preserve"> &lt;=0.1200</v>
      </c>
      <c r="M187" s="17" t="str" cm="1">
        <f t="array" ref="M187">_xlfn.XLOOKUP(C187,AST!Y$2:Y484,AST!K$2:K484)</f>
        <v>&lt;=0.1200</v>
      </c>
      <c r="N187" s="17" t="str" cm="1">
        <f t="array" ref="N187">_xlfn.XLOOKUP(C187,AST!Y$2:Y484,AST!L$2:L484)</f>
        <v>&lt;=0.5000</v>
      </c>
      <c r="O187" s="17" t="str" cm="1">
        <f t="array" ref="O187">_xlfn.XLOOKUP(C187,AST!Y$2:Y484,AST!M$2:M484)</f>
        <v xml:space="preserve"> &lt;=2.0000</v>
      </c>
      <c r="P187" s="17" cm="1">
        <f t="array" ref="P187">_xlfn.XLOOKUP(C187,AST!Y$2:Y484,AST!N$2:N484)</f>
        <v>4</v>
      </c>
      <c r="Q187" s="17" t="str" cm="1">
        <f t="array" ref="Q187">_xlfn.XLOOKUP(C187,AST!Y$2:Y484,AST!O$2:O484)</f>
        <v>&lt;=2.0000</v>
      </c>
      <c r="R187" s="17" t="str" cm="1">
        <f t="array" ref="R187">_xlfn.XLOOKUP(C187,AST!Y$2:Y484,AST!Q$2:Q484)</f>
        <v>&lt;=1.0000</v>
      </c>
      <c r="S187" s="17" t="str" cm="1">
        <f t="array" ref="S187">_xlfn.XLOOKUP(C187,AST!Y$2:Y484,AST!R$2:R484)</f>
        <v>&lt;=0.5000</v>
      </c>
      <c r="T187" s="17" t="s">
        <v>29</v>
      </c>
      <c r="U187" s="17">
        <v>1</v>
      </c>
      <c r="V187" s="17">
        <v>0</v>
      </c>
      <c r="W187" s="17">
        <v>0</v>
      </c>
      <c r="X187" s="17">
        <v>0</v>
      </c>
      <c r="Y187" s="17">
        <v>0</v>
      </c>
      <c r="Z187" s="17">
        <v>0</v>
      </c>
      <c r="AA187" s="17">
        <v>0</v>
      </c>
      <c r="AB187" s="17">
        <v>0</v>
      </c>
      <c r="AC187" s="17">
        <v>0</v>
      </c>
      <c r="AD187" s="17">
        <v>0</v>
      </c>
      <c r="AE187" s="17">
        <v>0</v>
      </c>
      <c r="AF187" s="17">
        <v>1</v>
      </c>
      <c r="AG187" s="17">
        <v>1</v>
      </c>
      <c r="AH187" s="17">
        <v>0</v>
      </c>
      <c r="AI187" s="17">
        <v>0</v>
      </c>
      <c r="AJ187" s="17">
        <v>0</v>
      </c>
      <c r="AK187" s="17">
        <v>0</v>
      </c>
      <c r="AL187" s="17">
        <v>1</v>
      </c>
      <c r="AM187" s="17">
        <v>0</v>
      </c>
      <c r="AN187" s="17">
        <v>0</v>
      </c>
      <c r="AO187" s="17">
        <v>0</v>
      </c>
      <c r="AP187" s="17">
        <v>0</v>
      </c>
      <c r="AQ187" s="17">
        <v>1</v>
      </c>
      <c r="AR187" s="17">
        <v>0</v>
      </c>
      <c r="AS187" s="17">
        <v>1</v>
      </c>
      <c r="AT187" s="17">
        <v>0</v>
      </c>
      <c r="AU187" s="17">
        <v>0</v>
      </c>
      <c r="AV187" s="17">
        <v>0</v>
      </c>
      <c r="AW187" s="17">
        <v>0</v>
      </c>
      <c r="AX187" s="17">
        <v>0</v>
      </c>
      <c r="AY187" s="17">
        <v>0</v>
      </c>
      <c r="AZ187" s="17">
        <v>1</v>
      </c>
      <c r="BA187" s="17">
        <v>0</v>
      </c>
      <c r="BB187" s="17">
        <v>0</v>
      </c>
      <c r="BC187" s="17">
        <v>0</v>
      </c>
      <c r="BD187" s="17">
        <v>0</v>
      </c>
      <c r="BE187" s="17">
        <v>0</v>
      </c>
      <c r="BF187" s="17">
        <v>0</v>
      </c>
      <c r="BG187" s="17">
        <v>0</v>
      </c>
      <c r="BH187" s="17">
        <v>0</v>
      </c>
      <c r="BI187" s="17">
        <v>0</v>
      </c>
      <c r="BJ187" s="17">
        <v>0</v>
      </c>
    </row>
    <row r="188" spans="1:62" hidden="1" x14ac:dyDescent="0.2">
      <c r="A188" s="17">
        <v>255</v>
      </c>
      <c r="B188" s="17">
        <v>255</v>
      </c>
      <c r="C188" s="17" t="s">
        <v>284</v>
      </c>
      <c r="D188" s="10">
        <v>255</v>
      </c>
      <c r="E188" s="4" t="s">
        <v>3</v>
      </c>
      <c r="F188" s="17" t="s">
        <v>55</v>
      </c>
      <c r="G188" s="4">
        <v>2</v>
      </c>
      <c r="H188" s="4" t="str" cm="1">
        <f t="array" ref="H188">_xlfn.XLOOKUP(C188,Sheet2!U$2:U716,Sheet2!B$2:B716)</f>
        <v>CA</v>
      </c>
      <c r="I188" s="17" t="s">
        <v>547</v>
      </c>
      <c r="J188" s="17" t="str" cm="1">
        <f t="array" ref="J188">_xlfn.XLOOKUP(C188,AST!Y$2:Y485,AST!S$2:S485)</f>
        <v xml:space="preserve"> &lt;=32.0000</v>
      </c>
      <c r="K188" s="17" t="str" cm="1">
        <f t="array" ref="K188">_xlfn.XLOOKUP(C188,AST!Y$2:Y485,AST!T$2:T485)</f>
        <v xml:space="preserve"> &lt;=1.0000</v>
      </c>
      <c r="L188" s="17" t="str" cm="1">
        <f t="array" ref="L188">_xlfn.XLOOKUP(C188,AST!Y$2:Y485,AST!P$2:P485)</f>
        <v xml:space="preserve"> &lt;=0.1200</v>
      </c>
      <c r="M188" s="17" t="str" cm="1">
        <f t="array" ref="M188">_xlfn.XLOOKUP(C188,AST!Y$2:Y485,AST!K$2:K485)</f>
        <v>&lt;=0.1200</v>
      </c>
      <c r="N188" s="17" cm="1">
        <f t="array" ref="N188">_xlfn.XLOOKUP(C188,AST!Y$2:Y485,AST!L$2:L485)</f>
        <v>1</v>
      </c>
      <c r="O188" s="17" t="str" cm="1">
        <f t="array" ref="O188">_xlfn.XLOOKUP(C188,AST!Y$2:Y485,AST!M$2:M485)</f>
        <v xml:space="preserve"> &lt;=2.0000</v>
      </c>
      <c r="P188" s="17" t="str" cm="1">
        <f t="array" ref="P188">_xlfn.XLOOKUP(C188,AST!Y$2:Y485,AST!N$2:N485)</f>
        <v>&lt;=0.2500</v>
      </c>
      <c r="Q188" s="17" t="str" cm="1">
        <f t="array" ref="Q188">_xlfn.XLOOKUP(C188,AST!Y$2:Y485,AST!O$2:O485)</f>
        <v>&lt;=2.0000</v>
      </c>
      <c r="R188" s="17" t="str" cm="1">
        <f t="array" ref="R188">_xlfn.XLOOKUP(C188,AST!Y$2:Y485,AST!Q$2:Q485)</f>
        <v>&lt;=1.0000</v>
      </c>
      <c r="S188" s="17" t="str" cm="1">
        <f t="array" ref="S188">_xlfn.XLOOKUP(C188,AST!Y$2:Y485,AST!R$2:R485)</f>
        <v>&lt;=0.5000</v>
      </c>
      <c r="T188" s="17" t="s">
        <v>36</v>
      </c>
      <c r="U188" s="17">
        <v>1</v>
      </c>
      <c r="V188" s="17">
        <v>0</v>
      </c>
      <c r="W188" s="17">
        <v>0</v>
      </c>
      <c r="X188" s="17">
        <v>0</v>
      </c>
      <c r="Y188" s="17">
        <v>0</v>
      </c>
      <c r="Z188" s="17">
        <v>0</v>
      </c>
      <c r="AA188" s="17">
        <v>0</v>
      </c>
      <c r="AB188" s="17">
        <v>0</v>
      </c>
      <c r="AC188" s="17">
        <v>0</v>
      </c>
      <c r="AD188" s="17">
        <v>0</v>
      </c>
      <c r="AE188" s="17">
        <v>0</v>
      </c>
      <c r="AF188" s="17">
        <v>1</v>
      </c>
      <c r="AG188" s="17">
        <v>1</v>
      </c>
      <c r="AH188" s="17">
        <v>0</v>
      </c>
      <c r="AI188" s="17">
        <v>0</v>
      </c>
      <c r="AJ188" s="17">
        <v>0</v>
      </c>
      <c r="AK188" s="17">
        <v>0</v>
      </c>
      <c r="AL188" s="17">
        <v>0</v>
      </c>
      <c r="AM188" s="17">
        <v>0</v>
      </c>
      <c r="AN188" s="17">
        <v>0</v>
      </c>
      <c r="AO188" s="17">
        <v>0</v>
      </c>
      <c r="AP188" s="17">
        <v>0</v>
      </c>
      <c r="AQ188" s="17">
        <v>0</v>
      </c>
      <c r="AR188" s="17">
        <v>0</v>
      </c>
      <c r="AS188" s="17">
        <v>1</v>
      </c>
      <c r="AT188" s="17">
        <v>0</v>
      </c>
      <c r="AU188" s="17">
        <v>0</v>
      </c>
      <c r="AV188" s="17">
        <v>0</v>
      </c>
      <c r="AW188" s="17">
        <v>0</v>
      </c>
      <c r="AX188" s="17">
        <v>0</v>
      </c>
      <c r="AY188" s="17">
        <v>0</v>
      </c>
      <c r="AZ188" s="17">
        <v>0</v>
      </c>
      <c r="BA188" s="17">
        <v>0</v>
      </c>
      <c r="BB188" s="17">
        <v>1</v>
      </c>
      <c r="BC188" s="17">
        <v>0</v>
      </c>
      <c r="BD188" s="17">
        <v>0</v>
      </c>
      <c r="BE188" s="17">
        <v>0</v>
      </c>
      <c r="BF188" s="17">
        <v>0</v>
      </c>
      <c r="BG188" s="17">
        <v>0</v>
      </c>
      <c r="BH188" s="17">
        <v>0</v>
      </c>
      <c r="BI188" s="17">
        <v>0</v>
      </c>
      <c r="BJ188" s="17">
        <v>0</v>
      </c>
    </row>
    <row r="189" spans="1:62" hidden="1" x14ac:dyDescent="0.2">
      <c r="A189" s="17">
        <v>256</v>
      </c>
      <c r="B189" s="17">
        <v>256</v>
      </c>
      <c r="C189" s="17" t="s">
        <v>285</v>
      </c>
      <c r="D189" s="12">
        <v>256</v>
      </c>
      <c r="E189" s="14" t="s">
        <v>3</v>
      </c>
      <c r="F189" s="17" t="s">
        <v>77</v>
      </c>
      <c r="G189" s="14">
        <v>2</v>
      </c>
      <c r="H189" s="4" t="str" cm="1">
        <f t="array" ref="H189">_xlfn.XLOOKUP(C189,Sheet2!U$2:U717,Sheet2!B$2:B717)</f>
        <v>CA</v>
      </c>
      <c r="I189" s="17" t="s">
        <v>547</v>
      </c>
      <c r="J189" s="17" t="str" cm="1">
        <f t="array" ref="J189">_xlfn.XLOOKUP(C189,AST!Y$2:Y486,AST!S$2:S486)</f>
        <v>&gt;256.0000</v>
      </c>
      <c r="K189" s="17" t="str" cm="1">
        <f t="array" ref="K189">_xlfn.XLOOKUP(C189,AST!Y$2:Y486,AST!T$2:T486)</f>
        <v xml:space="preserve"> &lt;=1.0000</v>
      </c>
      <c r="L189" s="17" t="str" cm="1">
        <f t="array" ref="L189">_xlfn.XLOOKUP(C189,AST!Y$2:Y486,AST!P$2:P486)</f>
        <v xml:space="preserve"> &lt;=0.1200</v>
      </c>
      <c r="M189" s="17" t="str" cm="1">
        <f t="array" ref="M189">_xlfn.XLOOKUP(C189,AST!Y$2:Y486,AST!K$2:K486)</f>
        <v>&lt;=0.1200</v>
      </c>
      <c r="N189" s="17" t="str" cm="1">
        <f t="array" ref="N189">_xlfn.XLOOKUP(C189,AST!Y$2:Y486,AST!L$2:L486)</f>
        <v>&lt;=0.5000</v>
      </c>
      <c r="O189" s="17" t="str" cm="1">
        <f t="array" ref="O189">_xlfn.XLOOKUP(C189,AST!Y$2:Y486,AST!M$2:M486)</f>
        <v xml:space="preserve"> &lt;=2.0000</v>
      </c>
      <c r="P189" s="17" t="str" cm="1">
        <f t="array" ref="P189">_xlfn.XLOOKUP(C189,AST!Y$2:Y486,AST!N$2:N486)</f>
        <v>&lt;=0.2500</v>
      </c>
      <c r="Q189" s="17" t="str" cm="1">
        <f t="array" ref="Q189">_xlfn.XLOOKUP(C189,AST!Y$2:Y486,AST!O$2:O486)</f>
        <v>&lt;=2.0000</v>
      </c>
      <c r="R189" s="17" t="str" cm="1">
        <f t="array" ref="R189">_xlfn.XLOOKUP(C189,AST!Y$2:Y486,AST!Q$2:Q486)</f>
        <v>&lt;=1.0000</v>
      </c>
      <c r="S189" s="17" t="str" cm="1">
        <f t="array" ref="S189">_xlfn.XLOOKUP(C189,AST!Y$2:Y486,AST!R$2:R486)</f>
        <v>&lt;=0.5000</v>
      </c>
      <c r="T189" s="17" t="s">
        <v>77</v>
      </c>
      <c r="U189" s="17">
        <v>1</v>
      </c>
      <c r="V189" s="17">
        <v>0</v>
      </c>
      <c r="W189" s="17">
        <v>0</v>
      </c>
      <c r="X189" s="17">
        <v>0</v>
      </c>
      <c r="Y189" s="17">
        <v>0</v>
      </c>
      <c r="Z189" s="17">
        <v>0</v>
      </c>
      <c r="AA189" s="17">
        <v>0</v>
      </c>
      <c r="AB189" s="17">
        <v>0</v>
      </c>
      <c r="AC189" s="17">
        <v>0</v>
      </c>
      <c r="AD189" s="17">
        <v>0</v>
      </c>
      <c r="AE189" s="17">
        <v>0</v>
      </c>
      <c r="AF189" s="17">
        <v>1</v>
      </c>
      <c r="AG189" s="17">
        <v>0</v>
      </c>
      <c r="AH189" s="17">
        <v>0</v>
      </c>
      <c r="AI189" s="17">
        <v>0</v>
      </c>
      <c r="AJ189" s="17">
        <v>0</v>
      </c>
      <c r="AK189" s="17">
        <v>0</v>
      </c>
      <c r="AL189" s="17">
        <v>0</v>
      </c>
      <c r="AM189" s="17">
        <v>0</v>
      </c>
      <c r="AN189" s="17">
        <v>0</v>
      </c>
      <c r="AO189" s="17">
        <v>0</v>
      </c>
      <c r="AP189" s="17">
        <v>0</v>
      </c>
      <c r="AQ189" s="17">
        <v>0</v>
      </c>
      <c r="AR189" s="17">
        <v>0</v>
      </c>
      <c r="AS189" s="17">
        <v>0</v>
      </c>
      <c r="AT189" s="17">
        <v>0</v>
      </c>
      <c r="AU189" s="17">
        <v>0</v>
      </c>
      <c r="AV189" s="17">
        <v>0</v>
      </c>
      <c r="AW189" s="17">
        <v>0</v>
      </c>
      <c r="AX189" s="17">
        <v>0</v>
      </c>
      <c r="AY189" s="17">
        <v>0</v>
      </c>
      <c r="AZ189" s="17">
        <v>0</v>
      </c>
      <c r="BA189" s="17">
        <v>0</v>
      </c>
      <c r="BB189" s="17">
        <v>0</v>
      </c>
      <c r="BC189" s="17">
        <v>0</v>
      </c>
      <c r="BD189" s="17">
        <v>0</v>
      </c>
      <c r="BE189" s="17">
        <v>0</v>
      </c>
      <c r="BF189" s="17">
        <v>0</v>
      </c>
      <c r="BG189" s="17">
        <v>0</v>
      </c>
      <c r="BH189" s="17">
        <v>0</v>
      </c>
      <c r="BI189" s="17">
        <v>0</v>
      </c>
      <c r="BJ189" s="17">
        <v>0</v>
      </c>
    </row>
    <row r="190" spans="1:62" hidden="1" x14ac:dyDescent="0.2">
      <c r="A190" s="17">
        <v>259</v>
      </c>
      <c r="B190" s="17">
        <v>259</v>
      </c>
      <c r="C190" s="17" t="s">
        <v>286</v>
      </c>
      <c r="D190" s="10">
        <v>259</v>
      </c>
      <c r="E190" s="4" t="s">
        <v>4</v>
      </c>
      <c r="F190" s="17" t="s">
        <v>29</v>
      </c>
      <c r="G190" s="4">
        <v>1</v>
      </c>
      <c r="H190" s="4" t="str" cm="1">
        <f t="array" ref="H190">_xlfn.XLOOKUP(C190,Sheet2!U$2:U718,Sheet2!B$2:B718)</f>
        <v>CA</v>
      </c>
      <c r="I190" s="17" t="s">
        <v>547</v>
      </c>
      <c r="J190" s="17" t="str" cm="1">
        <f t="array" ref="J190">_xlfn.XLOOKUP(C190,AST!Y$2:Y487,AST!S$2:S487)</f>
        <v xml:space="preserve"> &lt;=32.0000</v>
      </c>
      <c r="K190" s="17" t="str" cm="1">
        <f t="array" ref="K190">_xlfn.XLOOKUP(C190,AST!Y$2:Y487,AST!T$2:T487)</f>
        <v xml:space="preserve"> &lt;=1.0000</v>
      </c>
      <c r="L190" s="17" t="str" cm="1">
        <f t="array" ref="L190">_xlfn.XLOOKUP(C190,AST!Y$2:Y487,AST!P$2:P487)</f>
        <v xml:space="preserve"> &lt;=0.1200</v>
      </c>
      <c r="M190" s="17" t="str" cm="1">
        <f t="array" ref="M190">_xlfn.XLOOKUP(C190,AST!Y$2:Y487,AST!K$2:K487)</f>
        <v>&lt;=0.1200</v>
      </c>
      <c r="N190" s="17" t="str" cm="1">
        <f t="array" ref="N190">_xlfn.XLOOKUP(C190,AST!Y$2:Y487,AST!L$2:L487)</f>
        <v>&lt;=0.5000</v>
      </c>
      <c r="O190" s="17" t="str" cm="1">
        <f t="array" ref="O190">_xlfn.XLOOKUP(C190,AST!Y$2:Y487,AST!M$2:M487)</f>
        <v xml:space="preserve"> &lt;=2.0000</v>
      </c>
      <c r="P190" s="17" t="str" cm="1">
        <f t="array" ref="P190">_xlfn.XLOOKUP(C190,AST!Y$2:Y487,AST!N$2:N487)</f>
        <v>&lt;=0.2500</v>
      </c>
      <c r="Q190" s="17" t="str" cm="1">
        <f t="array" ref="Q190">_xlfn.XLOOKUP(C190,AST!Y$2:Y487,AST!O$2:O487)</f>
        <v>&lt;=2.0000</v>
      </c>
      <c r="R190" s="17" t="str" cm="1">
        <f t="array" ref="R190">_xlfn.XLOOKUP(C190,AST!Y$2:Y487,AST!Q$2:Q487)</f>
        <v>&lt;=1.0000</v>
      </c>
      <c r="S190" s="17" t="str" cm="1">
        <f t="array" ref="S190">_xlfn.XLOOKUP(C190,AST!Y$2:Y487,AST!R$2:R487)</f>
        <v>&lt;=0.5000</v>
      </c>
      <c r="T190" s="17" t="s">
        <v>29</v>
      </c>
      <c r="U190" s="17">
        <v>1</v>
      </c>
      <c r="V190" s="17">
        <v>0</v>
      </c>
      <c r="W190" s="17">
        <v>0</v>
      </c>
      <c r="X190" s="17">
        <v>0</v>
      </c>
      <c r="Y190" s="17">
        <v>0</v>
      </c>
      <c r="Z190" s="17">
        <v>0</v>
      </c>
      <c r="AA190" s="17">
        <v>0</v>
      </c>
      <c r="AB190" s="17">
        <v>0</v>
      </c>
      <c r="AC190" s="17">
        <v>0</v>
      </c>
      <c r="AD190" s="17">
        <v>0</v>
      </c>
      <c r="AE190" s="17">
        <v>0</v>
      </c>
      <c r="AF190" s="17">
        <v>1</v>
      </c>
      <c r="AG190" s="17">
        <v>1</v>
      </c>
      <c r="AH190" s="17">
        <v>0</v>
      </c>
      <c r="AI190" s="17">
        <v>0</v>
      </c>
      <c r="AJ190" s="17">
        <v>0</v>
      </c>
      <c r="AK190" s="17">
        <v>0</v>
      </c>
      <c r="AL190" s="17">
        <v>0</v>
      </c>
      <c r="AM190" s="17">
        <v>0</v>
      </c>
      <c r="AN190" s="17">
        <v>0</v>
      </c>
      <c r="AO190" s="17">
        <v>0</v>
      </c>
      <c r="AP190" s="17">
        <v>1</v>
      </c>
      <c r="AQ190" s="17">
        <v>0</v>
      </c>
      <c r="AR190" s="17">
        <v>0</v>
      </c>
      <c r="AS190" s="17">
        <v>1</v>
      </c>
      <c r="AT190" s="17">
        <v>0</v>
      </c>
      <c r="AU190" s="17">
        <v>0</v>
      </c>
      <c r="AV190" s="17">
        <v>0</v>
      </c>
      <c r="AW190" s="17">
        <v>0</v>
      </c>
      <c r="AX190" s="17">
        <v>0</v>
      </c>
      <c r="AY190" s="17">
        <v>0</v>
      </c>
      <c r="AZ190" s="17">
        <v>0</v>
      </c>
      <c r="BA190" s="17">
        <v>0</v>
      </c>
      <c r="BB190" s="17">
        <v>0</v>
      </c>
      <c r="BC190" s="17">
        <v>0</v>
      </c>
      <c r="BD190" s="17">
        <v>0</v>
      </c>
      <c r="BE190" s="17">
        <v>0</v>
      </c>
      <c r="BF190" s="17">
        <v>0</v>
      </c>
      <c r="BG190" s="17">
        <v>0</v>
      </c>
      <c r="BH190" s="17">
        <v>0</v>
      </c>
      <c r="BI190" s="17">
        <v>0</v>
      </c>
      <c r="BJ190" s="17">
        <v>0</v>
      </c>
    </row>
    <row r="191" spans="1:62" hidden="1" x14ac:dyDescent="0.2">
      <c r="A191" s="17">
        <v>260</v>
      </c>
      <c r="B191" s="17">
        <v>260</v>
      </c>
      <c r="C191" s="17" t="s">
        <v>287</v>
      </c>
      <c r="D191" s="10">
        <v>260</v>
      </c>
      <c r="E191" s="4" t="s">
        <v>3</v>
      </c>
      <c r="F191" s="17" t="s">
        <v>59</v>
      </c>
      <c r="G191" s="4">
        <v>3</v>
      </c>
      <c r="H191" s="4" t="str" cm="1">
        <f t="array" ref="H191">_xlfn.XLOOKUP(C191,Sheet2!U$2:U719,Sheet2!B$2:B719)</f>
        <v>CA</v>
      </c>
      <c r="I191" s="17" t="s">
        <v>547</v>
      </c>
      <c r="J191" s="17" t="str" cm="1">
        <f t="array" ref="J191">_xlfn.XLOOKUP(C191,AST!Y$2:Y488,AST!S$2:S488)</f>
        <v>&gt;256.0000</v>
      </c>
      <c r="K191" s="17" t="str" cm="1">
        <f t="array" ref="K191">_xlfn.XLOOKUP(C191,AST!Y$2:Y488,AST!T$2:T488)</f>
        <v xml:space="preserve"> &lt;=1.0000</v>
      </c>
      <c r="L191" s="17" t="str" cm="1">
        <f t="array" ref="L191">_xlfn.XLOOKUP(C191,AST!Y$2:Y488,AST!P$2:P488)</f>
        <v xml:space="preserve"> &lt;=0.1200</v>
      </c>
      <c r="M191" s="17" t="str" cm="1">
        <f t="array" ref="M191">_xlfn.XLOOKUP(C191,AST!Y$2:Y488,AST!K$2:K488)</f>
        <v>&lt;=0.1200</v>
      </c>
      <c r="N191" s="17" t="str" cm="1">
        <f t="array" ref="N191">_xlfn.XLOOKUP(C191,AST!Y$2:Y488,AST!L$2:L488)</f>
        <v>&lt;=0.5000</v>
      </c>
      <c r="O191" s="17" t="str" cm="1">
        <f t="array" ref="O191">_xlfn.XLOOKUP(C191,AST!Y$2:Y488,AST!M$2:M488)</f>
        <v xml:space="preserve"> &lt;=2.0000</v>
      </c>
      <c r="P191" s="17" t="str" cm="1">
        <f t="array" ref="P191">_xlfn.XLOOKUP(C191,AST!Y$2:Y488,AST!N$2:N488)</f>
        <v>&lt;=0.2500</v>
      </c>
      <c r="Q191" s="17" t="str" cm="1">
        <f t="array" ref="Q191">_xlfn.XLOOKUP(C191,AST!Y$2:Y488,AST!O$2:O488)</f>
        <v>&lt;=2.0000</v>
      </c>
      <c r="R191" s="17" t="str" cm="1">
        <f t="array" ref="R191">_xlfn.XLOOKUP(C191,AST!Y$2:Y488,AST!Q$2:Q488)</f>
        <v>&lt;=1.0000</v>
      </c>
      <c r="S191" s="17" t="str" cm="1">
        <f t="array" ref="S191">_xlfn.XLOOKUP(C191,AST!Y$2:Y488,AST!R$2:R488)</f>
        <v>&lt;=0.5000</v>
      </c>
      <c r="T191" s="17" t="s">
        <v>59</v>
      </c>
      <c r="U191" s="17">
        <v>1</v>
      </c>
      <c r="V191" s="17">
        <v>0</v>
      </c>
      <c r="W191" s="17">
        <v>0</v>
      </c>
      <c r="X191" s="17">
        <v>0</v>
      </c>
      <c r="Y191" s="17">
        <v>0</v>
      </c>
      <c r="Z191" s="17">
        <v>0</v>
      </c>
      <c r="AA191" s="17">
        <v>0</v>
      </c>
      <c r="AB191" s="17">
        <v>0</v>
      </c>
      <c r="AC191" s="17">
        <v>0</v>
      </c>
      <c r="AD191" s="17">
        <v>0</v>
      </c>
      <c r="AE191" s="17">
        <v>0</v>
      </c>
      <c r="AF191" s="17">
        <v>1</v>
      </c>
      <c r="AG191" s="17">
        <v>1</v>
      </c>
      <c r="AH191" s="17">
        <v>0</v>
      </c>
      <c r="AI191" s="17">
        <v>0</v>
      </c>
      <c r="AJ191" s="17">
        <v>0</v>
      </c>
      <c r="AK191" s="17">
        <v>0</v>
      </c>
      <c r="AL191" s="17">
        <v>0</v>
      </c>
      <c r="AM191" s="17">
        <v>0</v>
      </c>
      <c r="AN191" s="17">
        <v>0</v>
      </c>
      <c r="AO191" s="17">
        <v>0</v>
      </c>
      <c r="AP191" s="17">
        <v>0</v>
      </c>
      <c r="AQ191" s="17">
        <v>0</v>
      </c>
      <c r="AR191" s="17">
        <v>0</v>
      </c>
      <c r="AS191" s="17">
        <v>1</v>
      </c>
      <c r="AT191" s="17">
        <v>0</v>
      </c>
      <c r="AU191" s="17">
        <v>0</v>
      </c>
      <c r="AV191" s="17">
        <v>0</v>
      </c>
      <c r="AW191" s="17">
        <v>0</v>
      </c>
      <c r="AX191" s="17">
        <v>0</v>
      </c>
      <c r="AY191" s="17">
        <v>0</v>
      </c>
      <c r="AZ191" s="17">
        <v>0</v>
      </c>
      <c r="BA191" s="17">
        <v>0</v>
      </c>
      <c r="BB191" s="17">
        <v>0</v>
      </c>
      <c r="BC191" s="17">
        <v>0</v>
      </c>
      <c r="BD191" s="17">
        <v>0</v>
      </c>
      <c r="BE191" s="17">
        <v>0</v>
      </c>
      <c r="BF191" s="17">
        <v>0</v>
      </c>
      <c r="BG191" s="17">
        <v>0</v>
      </c>
      <c r="BH191" s="17">
        <v>0</v>
      </c>
      <c r="BI191" s="17">
        <v>0</v>
      </c>
      <c r="BJ191" s="17">
        <v>0</v>
      </c>
    </row>
    <row r="192" spans="1:62" x14ac:dyDescent="0.2">
      <c r="A192" s="17">
        <v>261</v>
      </c>
      <c r="B192" s="17">
        <v>261</v>
      </c>
      <c r="C192" s="17" t="s">
        <v>288</v>
      </c>
      <c r="D192" s="10">
        <v>261</v>
      </c>
      <c r="E192" s="4" t="s">
        <v>4</v>
      </c>
      <c r="F192" s="17" t="s">
        <v>39</v>
      </c>
      <c r="G192" s="4">
        <v>3</v>
      </c>
      <c r="H192" s="4" t="str" cm="1">
        <f t="array" ref="H192">_xlfn.XLOOKUP(C192,Sheet2!U$2:U720,Sheet2!B$2:B720)</f>
        <v>CA</v>
      </c>
      <c r="I192" s="17" t="s">
        <v>547</v>
      </c>
      <c r="J192" s="17" t="str" cm="1">
        <f t="array" ref="J192">_xlfn.XLOOKUP(C192,AST!Y$2:Y489,AST!S$2:S489)</f>
        <v>&gt;256.0000</v>
      </c>
      <c r="K192" s="17" cm="1">
        <f t="array" ref="K192">_xlfn.XLOOKUP(C192,AST!Y$2:Y489,AST!T$2:T489)</f>
        <v>2</v>
      </c>
      <c r="L192" s="17" cm="1">
        <f t="array" ref="L192">_xlfn.XLOOKUP(C192,AST!Y$2:Y489,AST!P$2:P489)</f>
        <v>0.25</v>
      </c>
      <c r="M192" s="17" t="str" cm="1">
        <f t="array" ref="M192">_xlfn.XLOOKUP(C192,AST!Y$2:Y489,AST!K$2:K489)</f>
        <v>&lt;=0.1200</v>
      </c>
      <c r="N192" s="17" t="str" cm="1">
        <f t="array" ref="N192">_xlfn.XLOOKUP(C192,AST!Y$2:Y489,AST!L$2:L489)</f>
        <v>&lt;=0.5000</v>
      </c>
      <c r="O192" s="17" t="str" cm="1">
        <f t="array" ref="O192">_xlfn.XLOOKUP(C192,AST!Y$2:Y489,AST!M$2:M489)</f>
        <v xml:space="preserve"> &lt;=2.0000</v>
      </c>
      <c r="P192" s="17" t="str" cm="1">
        <f t="array" ref="P192">_xlfn.XLOOKUP(C192,AST!Y$2:Y489,AST!N$2:N489)</f>
        <v>&lt;=0.2500</v>
      </c>
      <c r="Q192" s="17" t="str" cm="1">
        <f t="array" ref="Q192">_xlfn.XLOOKUP(C192,AST!Y$2:Y489,AST!O$2:O489)</f>
        <v>&lt;=2.0000</v>
      </c>
      <c r="R192" s="17" t="str" cm="1">
        <f t="array" ref="R192">_xlfn.XLOOKUP(C192,AST!Y$2:Y489,AST!Q$2:Q489)</f>
        <v>&lt;=1.0000</v>
      </c>
      <c r="S192" s="17" t="str" cm="1">
        <f t="array" ref="S192">_xlfn.XLOOKUP(C192,AST!Y$2:Y489,AST!R$2:R489)</f>
        <v>&lt;=0.5000</v>
      </c>
      <c r="T192" s="17" t="s">
        <v>39</v>
      </c>
      <c r="U192" s="17">
        <v>1</v>
      </c>
      <c r="V192" s="17">
        <v>0</v>
      </c>
      <c r="W192" s="17">
        <v>0</v>
      </c>
      <c r="X192" s="17">
        <v>0</v>
      </c>
      <c r="Y192" s="17">
        <v>0</v>
      </c>
      <c r="Z192" s="17">
        <v>0</v>
      </c>
      <c r="AA192" s="17">
        <v>0</v>
      </c>
      <c r="AB192" s="17">
        <v>0</v>
      </c>
      <c r="AC192" s="17">
        <v>0</v>
      </c>
      <c r="AD192" s="17">
        <v>1</v>
      </c>
      <c r="AE192" s="17">
        <v>0</v>
      </c>
      <c r="AF192" s="17">
        <v>1</v>
      </c>
      <c r="AG192" s="17">
        <v>1</v>
      </c>
      <c r="AH192" s="17">
        <v>0</v>
      </c>
      <c r="AI192" s="17">
        <v>0</v>
      </c>
      <c r="AJ192" s="17">
        <v>0</v>
      </c>
      <c r="AK192" s="17">
        <v>0</v>
      </c>
      <c r="AL192" s="17">
        <v>1</v>
      </c>
      <c r="AM192" s="17">
        <v>0</v>
      </c>
      <c r="AN192" s="17">
        <v>0</v>
      </c>
      <c r="AO192" s="17">
        <v>0</v>
      </c>
      <c r="AP192" s="17">
        <v>0</v>
      </c>
      <c r="AQ192" s="17">
        <v>0</v>
      </c>
      <c r="AR192" s="17">
        <v>0</v>
      </c>
      <c r="AS192" s="17">
        <v>1</v>
      </c>
      <c r="AT192" s="17">
        <v>0</v>
      </c>
      <c r="AU192" s="17">
        <v>0</v>
      </c>
      <c r="AV192" s="17">
        <v>0</v>
      </c>
      <c r="AW192" s="17">
        <v>0</v>
      </c>
      <c r="AX192" s="17">
        <v>0</v>
      </c>
      <c r="AY192" s="17">
        <v>0</v>
      </c>
      <c r="AZ192" s="17">
        <v>0</v>
      </c>
      <c r="BA192" s="17">
        <v>0</v>
      </c>
      <c r="BB192" s="17">
        <v>0</v>
      </c>
      <c r="BC192" s="17">
        <v>0</v>
      </c>
      <c r="BD192" s="17">
        <v>0</v>
      </c>
      <c r="BE192" s="17">
        <v>0</v>
      </c>
      <c r="BF192" s="17">
        <v>0</v>
      </c>
      <c r="BG192" s="17">
        <v>0</v>
      </c>
      <c r="BH192" s="17">
        <v>0</v>
      </c>
      <c r="BI192" s="17">
        <v>0</v>
      </c>
      <c r="BJ192" s="17">
        <v>0</v>
      </c>
    </row>
    <row r="193" spans="1:62" hidden="1" x14ac:dyDescent="0.2">
      <c r="A193" s="17">
        <v>262</v>
      </c>
      <c r="B193" s="17">
        <v>262</v>
      </c>
      <c r="C193" s="17" t="s">
        <v>289</v>
      </c>
      <c r="D193" s="10">
        <v>262</v>
      </c>
      <c r="E193" s="4" t="s">
        <v>4</v>
      </c>
      <c r="F193" s="17" t="s">
        <v>29</v>
      </c>
      <c r="G193" s="4">
        <v>3</v>
      </c>
      <c r="H193" s="4" t="str" cm="1">
        <f t="array" ref="H193">_xlfn.XLOOKUP(C193,Sheet2!U$2:U721,Sheet2!B$2:B721)</f>
        <v>CA</v>
      </c>
      <c r="I193" s="17" t="s">
        <v>547</v>
      </c>
      <c r="J193" s="17" t="str" cm="1">
        <f t="array" ref="J193">_xlfn.XLOOKUP(C193,AST!Y$2:Y490,AST!S$2:S490)</f>
        <v xml:space="preserve"> &lt;=32.0000</v>
      </c>
      <c r="K193" s="17" t="str" cm="1">
        <f t="array" ref="K193">_xlfn.XLOOKUP(C193,AST!Y$2:Y490,AST!T$2:T490)</f>
        <v xml:space="preserve"> &lt;=1.0000</v>
      </c>
      <c r="L193" s="17" t="str" cm="1">
        <f t="array" ref="L193">_xlfn.XLOOKUP(C193,AST!Y$2:Y490,AST!P$2:P490)</f>
        <v xml:space="preserve"> &lt;=0.1200</v>
      </c>
      <c r="M193" s="17" t="str" cm="1">
        <f t="array" ref="M193">_xlfn.XLOOKUP(C193,AST!Y$2:Y490,AST!K$2:K490)</f>
        <v>&lt;=0.1200</v>
      </c>
      <c r="N193" s="17" cm="1">
        <f t="array" ref="N193">_xlfn.XLOOKUP(C193,AST!Y$2:Y490,AST!L$2:L490)</f>
        <v>1</v>
      </c>
      <c r="O193" s="17" t="str" cm="1">
        <f t="array" ref="O193">_xlfn.XLOOKUP(C193,AST!Y$2:Y490,AST!M$2:M490)</f>
        <v xml:space="preserve"> &lt;=2.0000</v>
      </c>
      <c r="P193" s="17" cm="1">
        <f t="array" ref="P193">_xlfn.XLOOKUP(C193,AST!Y$2:Y490,AST!N$2:N490)</f>
        <v>4</v>
      </c>
      <c r="Q193" s="17" t="str" cm="1">
        <f t="array" ref="Q193">_xlfn.XLOOKUP(C193,AST!Y$2:Y490,AST!O$2:O490)</f>
        <v>&lt;=2.0000</v>
      </c>
      <c r="R193" s="17" t="str" cm="1">
        <f t="array" ref="R193">_xlfn.XLOOKUP(C193,AST!Y$2:Y490,AST!Q$2:Q490)</f>
        <v>&lt;=1.0000</v>
      </c>
      <c r="S193" s="17" t="str" cm="1">
        <f t="array" ref="S193">_xlfn.XLOOKUP(C193,AST!Y$2:Y490,AST!R$2:R490)</f>
        <v>&lt;=0.5000</v>
      </c>
      <c r="T193" s="17" t="s">
        <v>29</v>
      </c>
      <c r="U193" s="17">
        <v>1</v>
      </c>
      <c r="V193" s="17">
        <v>0</v>
      </c>
      <c r="W193" s="17">
        <v>0</v>
      </c>
      <c r="X193" s="17">
        <v>0</v>
      </c>
      <c r="Y193" s="17">
        <v>0</v>
      </c>
      <c r="Z193" s="17">
        <v>0</v>
      </c>
      <c r="AA193" s="17">
        <v>0</v>
      </c>
      <c r="AB193" s="17">
        <v>0</v>
      </c>
      <c r="AC193" s="17">
        <v>0</v>
      </c>
      <c r="AD193" s="17">
        <v>0</v>
      </c>
      <c r="AE193" s="17">
        <v>0</v>
      </c>
      <c r="AF193" s="17">
        <v>1</v>
      </c>
      <c r="AG193" s="17">
        <v>1</v>
      </c>
      <c r="AH193" s="17">
        <v>0</v>
      </c>
      <c r="AI193" s="17">
        <v>0</v>
      </c>
      <c r="AJ193" s="17">
        <v>0</v>
      </c>
      <c r="AK193" s="17">
        <v>0</v>
      </c>
      <c r="AL193" s="17">
        <v>0</v>
      </c>
      <c r="AM193" s="17">
        <v>0</v>
      </c>
      <c r="AN193" s="17">
        <v>0</v>
      </c>
      <c r="AO193" s="17">
        <v>0</v>
      </c>
      <c r="AP193" s="17">
        <v>1</v>
      </c>
      <c r="AQ193" s="17">
        <v>1</v>
      </c>
      <c r="AR193" s="17">
        <v>0</v>
      </c>
      <c r="AS193" s="17">
        <v>1</v>
      </c>
      <c r="AT193" s="17">
        <v>0</v>
      </c>
      <c r="AU193" s="17">
        <v>0</v>
      </c>
      <c r="AV193" s="17">
        <v>0</v>
      </c>
      <c r="AW193" s="17">
        <v>0</v>
      </c>
      <c r="AX193" s="17">
        <v>0</v>
      </c>
      <c r="AY193" s="17">
        <v>0</v>
      </c>
      <c r="AZ193" s="17">
        <v>0</v>
      </c>
      <c r="BA193" s="17">
        <v>0</v>
      </c>
      <c r="BB193" s="17">
        <v>0</v>
      </c>
      <c r="BC193" s="17">
        <v>0</v>
      </c>
      <c r="BD193" s="17">
        <v>0</v>
      </c>
      <c r="BE193" s="17">
        <v>0</v>
      </c>
      <c r="BF193" s="17">
        <v>0</v>
      </c>
      <c r="BG193" s="17">
        <v>0</v>
      </c>
      <c r="BH193" s="17">
        <v>0</v>
      </c>
      <c r="BI193" s="17">
        <v>0</v>
      </c>
      <c r="BJ193" s="17">
        <v>0</v>
      </c>
    </row>
    <row r="194" spans="1:62" hidden="1" x14ac:dyDescent="0.2">
      <c r="A194" s="17">
        <v>263</v>
      </c>
      <c r="B194" s="17">
        <v>263</v>
      </c>
      <c r="C194" s="17" t="s">
        <v>290</v>
      </c>
      <c r="D194" s="10">
        <v>263</v>
      </c>
      <c r="E194" s="4" t="s">
        <v>4</v>
      </c>
      <c r="F194" s="17" t="s">
        <v>29</v>
      </c>
      <c r="G194" s="4">
        <v>3</v>
      </c>
      <c r="H194" s="4" t="str" cm="1">
        <f t="array" ref="H194">_xlfn.XLOOKUP(C194,Sheet2!U$2:U722,Sheet2!B$2:B722)</f>
        <v>CA</v>
      </c>
      <c r="I194" s="17" t="s">
        <v>547</v>
      </c>
      <c r="J194" s="17" t="str" cm="1">
        <f t="array" ref="J194">_xlfn.XLOOKUP(C194,AST!Y$2:Y491,AST!S$2:S491)</f>
        <v xml:space="preserve"> &lt;=32.0000</v>
      </c>
      <c r="K194" s="17" t="str" cm="1">
        <f t="array" ref="K194">_xlfn.XLOOKUP(C194,AST!Y$2:Y491,AST!T$2:T491)</f>
        <v xml:space="preserve"> &lt;=1.0000</v>
      </c>
      <c r="L194" s="17" t="str" cm="1">
        <f t="array" ref="L194">_xlfn.XLOOKUP(C194,AST!Y$2:Y491,AST!P$2:P491)</f>
        <v xml:space="preserve"> &lt;=0.1200</v>
      </c>
      <c r="M194" s="17" t="str" cm="1">
        <f t="array" ref="M194">_xlfn.XLOOKUP(C194,AST!Y$2:Y491,AST!K$2:K491)</f>
        <v>&lt;=0.1200</v>
      </c>
      <c r="N194" s="17" cm="1">
        <f t="array" ref="N194">_xlfn.XLOOKUP(C194,AST!Y$2:Y491,AST!L$2:L491)</f>
        <v>1</v>
      </c>
      <c r="O194" s="17" t="str" cm="1">
        <f t="array" ref="O194">_xlfn.XLOOKUP(C194,AST!Y$2:Y491,AST!M$2:M491)</f>
        <v xml:space="preserve"> &lt;=2.0000</v>
      </c>
      <c r="P194" s="17" t="str" cm="1">
        <f t="array" ref="P194">_xlfn.XLOOKUP(C194,AST!Y$2:Y491,AST!N$2:N491)</f>
        <v>&lt;=0.2500</v>
      </c>
      <c r="Q194" s="17" t="str" cm="1">
        <f t="array" ref="Q194">_xlfn.XLOOKUP(C194,AST!Y$2:Y491,AST!O$2:O491)</f>
        <v>&lt;=2.0000</v>
      </c>
      <c r="R194" s="17" t="str" cm="1">
        <f t="array" ref="R194">_xlfn.XLOOKUP(C194,AST!Y$2:Y491,AST!Q$2:Q491)</f>
        <v>&lt;=1.0000</v>
      </c>
      <c r="S194" s="17" t="str" cm="1">
        <f t="array" ref="S194">_xlfn.XLOOKUP(C194,AST!Y$2:Y491,AST!R$2:R491)</f>
        <v>&lt;=0.5000</v>
      </c>
      <c r="T194" s="17" t="s">
        <v>29</v>
      </c>
      <c r="U194" s="17">
        <v>1</v>
      </c>
      <c r="V194" s="17">
        <v>0</v>
      </c>
      <c r="W194" s="17">
        <v>0</v>
      </c>
      <c r="X194" s="17">
        <v>0</v>
      </c>
      <c r="Y194" s="17">
        <v>0</v>
      </c>
      <c r="Z194" s="17">
        <v>0</v>
      </c>
      <c r="AA194" s="17">
        <v>0</v>
      </c>
      <c r="AB194" s="17">
        <v>0</v>
      </c>
      <c r="AC194" s="17">
        <v>0</v>
      </c>
      <c r="AD194" s="17">
        <v>0</v>
      </c>
      <c r="AE194" s="17">
        <v>0</v>
      </c>
      <c r="AF194" s="17">
        <v>1</v>
      </c>
      <c r="AG194" s="17">
        <v>1</v>
      </c>
      <c r="AH194" s="17">
        <v>0</v>
      </c>
      <c r="AI194" s="17">
        <v>0</v>
      </c>
      <c r="AJ194" s="17">
        <v>0</v>
      </c>
      <c r="AK194" s="17">
        <v>0</v>
      </c>
      <c r="AL194" s="17">
        <v>0</v>
      </c>
      <c r="AM194" s="17">
        <v>0</v>
      </c>
      <c r="AN194" s="17">
        <v>0</v>
      </c>
      <c r="AO194" s="17">
        <v>0</v>
      </c>
      <c r="AP194" s="17">
        <v>1</v>
      </c>
      <c r="AQ194" s="17">
        <v>0</v>
      </c>
      <c r="AR194" s="17">
        <v>0</v>
      </c>
      <c r="AS194" s="17">
        <v>1</v>
      </c>
      <c r="AT194" s="17">
        <v>0</v>
      </c>
      <c r="AU194" s="17">
        <v>0</v>
      </c>
      <c r="AV194" s="17">
        <v>0</v>
      </c>
      <c r="AW194" s="17">
        <v>0</v>
      </c>
      <c r="AX194" s="17">
        <v>0</v>
      </c>
      <c r="AY194" s="17">
        <v>0</v>
      </c>
      <c r="AZ194" s="17">
        <v>0</v>
      </c>
      <c r="BA194" s="17">
        <v>0</v>
      </c>
      <c r="BB194" s="17">
        <v>0</v>
      </c>
      <c r="BC194" s="17">
        <v>0</v>
      </c>
      <c r="BD194" s="17">
        <v>0</v>
      </c>
      <c r="BE194" s="17">
        <v>0</v>
      </c>
      <c r="BF194" s="17">
        <v>0</v>
      </c>
      <c r="BG194" s="17">
        <v>0</v>
      </c>
      <c r="BH194" s="17">
        <v>0</v>
      </c>
      <c r="BI194" s="17">
        <v>0</v>
      </c>
      <c r="BJ194" s="17">
        <v>0</v>
      </c>
    </row>
    <row r="195" spans="1:62" hidden="1" x14ac:dyDescent="0.2">
      <c r="A195" s="17">
        <v>265</v>
      </c>
      <c r="B195" s="17">
        <v>265</v>
      </c>
      <c r="C195" s="17" t="s">
        <v>291</v>
      </c>
      <c r="D195" s="10">
        <v>265</v>
      </c>
      <c r="E195" s="4" t="s">
        <v>4</v>
      </c>
      <c r="F195" s="17" t="s">
        <v>29</v>
      </c>
      <c r="G195" s="4">
        <v>2</v>
      </c>
      <c r="H195" s="4" t="str" cm="1">
        <f t="array" ref="H195">_xlfn.XLOOKUP(C195,Sheet2!U$2:U723,Sheet2!B$2:B723)</f>
        <v>CA</v>
      </c>
      <c r="I195" s="17" t="s">
        <v>547</v>
      </c>
      <c r="J195" s="17" t="str" cm="1">
        <f t="array" ref="J195">_xlfn.XLOOKUP(C195,AST!Y$2:Y492,AST!S$2:S492)</f>
        <v xml:space="preserve"> &lt;=32.0000</v>
      </c>
      <c r="K195" s="17" t="str" cm="1">
        <f t="array" ref="K195">_xlfn.XLOOKUP(C195,AST!Y$2:Y492,AST!T$2:T492)</f>
        <v xml:space="preserve"> &lt;=1.0000</v>
      </c>
      <c r="L195" s="17" t="str" cm="1">
        <f t="array" ref="L195">_xlfn.XLOOKUP(C195,AST!Y$2:Y492,AST!P$2:P492)</f>
        <v xml:space="preserve"> &lt;=0.1200</v>
      </c>
      <c r="M195" s="17" t="str" cm="1">
        <f t="array" ref="M195">_xlfn.XLOOKUP(C195,AST!Y$2:Y492,AST!K$2:K492)</f>
        <v>&lt;=0.1200</v>
      </c>
      <c r="N195" s="17" t="str" cm="1">
        <f t="array" ref="N195">_xlfn.XLOOKUP(C195,AST!Y$2:Y492,AST!L$2:L492)</f>
        <v>&lt;=0.5000</v>
      </c>
      <c r="O195" s="17" t="str" cm="1">
        <f t="array" ref="O195">_xlfn.XLOOKUP(C195,AST!Y$2:Y492,AST!M$2:M492)</f>
        <v xml:space="preserve"> &lt;=2.0000</v>
      </c>
      <c r="P195" s="17" t="str" cm="1">
        <f t="array" ref="P195">_xlfn.XLOOKUP(C195,AST!Y$2:Y492,AST!N$2:N492)</f>
        <v xml:space="preserve"> &gt;4.0000</v>
      </c>
      <c r="Q195" s="17" t="str" cm="1">
        <f t="array" ref="Q195">_xlfn.XLOOKUP(C195,AST!Y$2:Y492,AST!O$2:O492)</f>
        <v>&lt;=2.0000</v>
      </c>
      <c r="R195" s="17" t="str" cm="1">
        <f t="array" ref="R195">_xlfn.XLOOKUP(C195,AST!Y$2:Y492,AST!Q$2:Q492)</f>
        <v>&lt;=1.0000</v>
      </c>
      <c r="S195" s="17" t="str" cm="1">
        <f t="array" ref="S195">_xlfn.XLOOKUP(C195,AST!Y$2:Y492,AST!R$2:R492)</f>
        <v>&lt;=0.5000</v>
      </c>
      <c r="T195" s="17" t="s">
        <v>29</v>
      </c>
      <c r="U195" s="17">
        <v>1</v>
      </c>
      <c r="V195" s="17">
        <v>0</v>
      </c>
      <c r="W195" s="17">
        <v>0</v>
      </c>
      <c r="X195" s="17">
        <v>0</v>
      </c>
      <c r="Y195" s="17">
        <v>0</v>
      </c>
      <c r="Z195" s="17">
        <v>0</v>
      </c>
      <c r="AA195" s="17">
        <v>0</v>
      </c>
      <c r="AB195" s="17">
        <v>0</v>
      </c>
      <c r="AC195" s="17">
        <v>0</v>
      </c>
      <c r="AD195" s="17">
        <v>0</v>
      </c>
      <c r="AE195" s="17">
        <v>0</v>
      </c>
      <c r="AF195" s="17">
        <v>1</v>
      </c>
      <c r="AG195" s="17">
        <v>1</v>
      </c>
      <c r="AH195" s="17">
        <v>0</v>
      </c>
      <c r="AI195" s="17">
        <v>0</v>
      </c>
      <c r="AJ195" s="17">
        <v>0</v>
      </c>
      <c r="AK195" s="17">
        <v>0</v>
      </c>
      <c r="AL195" s="17">
        <v>1</v>
      </c>
      <c r="AM195" s="17">
        <v>0</v>
      </c>
      <c r="AN195" s="17">
        <v>0</v>
      </c>
      <c r="AO195" s="17">
        <v>0</v>
      </c>
      <c r="AP195" s="17">
        <v>1</v>
      </c>
      <c r="AQ195" s="17">
        <v>1</v>
      </c>
      <c r="AR195" s="17">
        <v>0</v>
      </c>
      <c r="AS195" s="17">
        <v>1</v>
      </c>
      <c r="AT195" s="17">
        <v>0</v>
      </c>
      <c r="AU195" s="17">
        <v>0</v>
      </c>
      <c r="AV195" s="17">
        <v>0</v>
      </c>
      <c r="AW195" s="17">
        <v>0</v>
      </c>
      <c r="AX195" s="17">
        <v>0</v>
      </c>
      <c r="AY195" s="17">
        <v>0</v>
      </c>
      <c r="AZ195" s="17">
        <v>0</v>
      </c>
      <c r="BA195" s="17">
        <v>0</v>
      </c>
      <c r="BB195" s="17">
        <v>0</v>
      </c>
      <c r="BC195" s="17">
        <v>0</v>
      </c>
      <c r="BD195" s="17">
        <v>0</v>
      </c>
      <c r="BE195" s="17">
        <v>0</v>
      </c>
      <c r="BF195" s="17">
        <v>0</v>
      </c>
      <c r="BG195" s="17">
        <v>0</v>
      </c>
      <c r="BH195" s="17">
        <v>0</v>
      </c>
      <c r="BI195" s="17">
        <v>0</v>
      </c>
      <c r="BJ195" s="17">
        <v>0</v>
      </c>
    </row>
    <row r="196" spans="1:62" hidden="1" x14ac:dyDescent="0.2">
      <c r="A196" s="17">
        <v>266</v>
      </c>
      <c r="B196" s="17">
        <v>266</v>
      </c>
      <c r="C196" s="17" t="s">
        <v>292</v>
      </c>
      <c r="D196" s="10">
        <v>266</v>
      </c>
      <c r="E196" s="4" t="s">
        <v>3</v>
      </c>
      <c r="F196" s="17" t="s">
        <v>29</v>
      </c>
      <c r="G196" s="4">
        <v>2</v>
      </c>
      <c r="H196" s="4" t="str" cm="1">
        <f t="array" ref="H196">_xlfn.XLOOKUP(C196,Sheet2!U$2:U724,Sheet2!B$2:B724)</f>
        <v>CA</v>
      </c>
      <c r="I196" s="17" t="s">
        <v>547</v>
      </c>
      <c r="J196" s="17" t="str" cm="1">
        <f t="array" ref="J196">_xlfn.XLOOKUP(C196,AST!Y$2:Y493,AST!S$2:S493)</f>
        <v xml:space="preserve"> &lt;=32.0000</v>
      </c>
      <c r="K196" s="17" t="str" cm="1">
        <f t="array" ref="K196">_xlfn.XLOOKUP(C196,AST!Y$2:Y493,AST!T$2:T493)</f>
        <v xml:space="preserve"> &lt;=1.0000</v>
      </c>
      <c r="L196" s="17" t="str" cm="1">
        <f t="array" ref="L196">_xlfn.XLOOKUP(C196,AST!Y$2:Y493,AST!P$2:P493)</f>
        <v xml:space="preserve"> &lt;=0.1200</v>
      </c>
      <c r="M196" s="17" t="str" cm="1">
        <f t="array" ref="M196">_xlfn.XLOOKUP(C196,AST!Y$2:Y493,AST!K$2:K493)</f>
        <v>&lt;=0.1200</v>
      </c>
      <c r="N196" s="17" t="str" cm="1">
        <f t="array" ref="N196">_xlfn.XLOOKUP(C196,AST!Y$2:Y493,AST!L$2:L493)</f>
        <v>&lt;=0.5000</v>
      </c>
      <c r="O196" s="17" t="str" cm="1">
        <f t="array" ref="O196">_xlfn.XLOOKUP(C196,AST!Y$2:Y493,AST!M$2:M493)</f>
        <v xml:space="preserve"> &lt;=2.0000</v>
      </c>
      <c r="P196" s="17" cm="1">
        <f t="array" ref="P196">_xlfn.XLOOKUP(C196,AST!Y$2:Y493,AST!N$2:N493)</f>
        <v>0.5</v>
      </c>
      <c r="Q196" s="17" t="str" cm="1">
        <f t="array" ref="Q196">_xlfn.XLOOKUP(C196,AST!Y$2:Y493,AST!O$2:O493)</f>
        <v>&lt;=2.0000</v>
      </c>
      <c r="R196" s="17" t="str" cm="1">
        <f t="array" ref="R196">_xlfn.XLOOKUP(C196,AST!Y$2:Y493,AST!Q$2:Q493)</f>
        <v>&lt;=1.0000</v>
      </c>
      <c r="S196" s="17" t="str" cm="1">
        <f t="array" ref="S196">_xlfn.XLOOKUP(C196,AST!Y$2:Y493,AST!R$2:R493)</f>
        <v>&lt;=0.5000</v>
      </c>
      <c r="T196" s="17" t="s">
        <v>29</v>
      </c>
      <c r="U196" s="17">
        <v>1</v>
      </c>
      <c r="V196" s="17">
        <v>0</v>
      </c>
      <c r="W196" s="17">
        <v>0</v>
      </c>
      <c r="X196" s="17">
        <v>0</v>
      </c>
      <c r="Y196" s="17">
        <v>0</v>
      </c>
      <c r="Z196" s="17">
        <v>0</v>
      </c>
      <c r="AA196" s="17">
        <v>0</v>
      </c>
      <c r="AB196" s="17">
        <v>0</v>
      </c>
      <c r="AC196" s="17">
        <v>0</v>
      </c>
      <c r="AD196" s="17">
        <v>0</v>
      </c>
      <c r="AE196" s="17">
        <v>0</v>
      </c>
      <c r="AF196" s="17">
        <v>1</v>
      </c>
      <c r="AG196" s="17">
        <v>1</v>
      </c>
      <c r="AH196" s="17">
        <v>0</v>
      </c>
      <c r="AI196" s="17">
        <v>0</v>
      </c>
      <c r="AJ196" s="17">
        <v>0</v>
      </c>
      <c r="AK196" s="17">
        <v>0</v>
      </c>
      <c r="AL196" s="17">
        <v>0</v>
      </c>
      <c r="AM196" s="17">
        <v>0</v>
      </c>
      <c r="AN196" s="17">
        <v>0</v>
      </c>
      <c r="AO196" s="17">
        <v>0</v>
      </c>
      <c r="AP196" s="17">
        <v>1</v>
      </c>
      <c r="AQ196" s="17">
        <v>1</v>
      </c>
      <c r="AR196" s="17">
        <v>0</v>
      </c>
      <c r="AS196" s="17">
        <v>1</v>
      </c>
      <c r="AT196" s="17">
        <v>0</v>
      </c>
      <c r="AU196" s="17">
        <v>0</v>
      </c>
      <c r="AV196" s="17">
        <v>0</v>
      </c>
      <c r="AW196" s="17">
        <v>0</v>
      </c>
      <c r="AX196" s="17">
        <v>0</v>
      </c>
      <c r="AY196" s="17">
        <v>0</v>
      </c>
      <c r="AZ196" s="17">
        <v>0</v>
      </c>
      <c r="BA196" s="17">
        <v>0</v>
      </c>
      <c r="BB196" s="17">
        <v>0</v>
      </c>
      <c r="BC196" s="17">
        <v>0</v>
      </c>
      <c r="BD196" s="17">
        <v>0</v>
      </c>
      <c r="BE196" s="17">
        <v>0</v>
      </c>
      <c r="BF196" s="17">
        <v>0</v>
      </c>
      <c r="BG196" s="17">
        <v>0</v>
      </c>
      <c r="BH196" s="17">
        <v>0</v>
      </c>
      <c r="BI196" s="17">
        <v>0</v>
      </c>
      <c r="BJ196" s="17">
        <v>0</v>
      </c>
    </row>
    <row r="197" spans="1:62" hidden="1" x14ac:dyDescent="0.2">
      <c r="A197" s="17">
        <v>267</v>
      </c>
      <c r="B197" s="17">
        <v>267</v>
      </c>
      <c r="C197" s="17" t="s">
        <v>293</v>
      </c>
      <c r="D197" s="10">
        <v>267</v>
      </c>
      <c r="E197" s="4" t="s">
        <v>4</v>
      </c>
      <c r="F197" s="17" t="s">
        <v>29</v>
      </c>
      <c r="G197" s="4">
        <v>2</v>
      </c>
      <c r="H197" s="4" t="str" cm="1">
        <f t="array" ref="H197">_xlfn.XLOOKUP(C197,Sheet2!U$2:U725,Sheet2!B$2:B725)</f>
        <v>CA</v>
      </c>
      <c r="I197" s="17" t="s">
        <v>547</v>
      </c>
      <c r="J197" s="17" t="str" cm="1">
        <f t="array" ref="J197">_xlfn.XLOOKUP(C197,AST!Y$2:Y494,AST!S$2:S494)</f>
        <v xml:space="preserve"> &lt;=32.0000</v>
      </c>
      <c r="K197" s="17" t="str" cm="1">
        <f t="array" ref="K197">_xlfn.XLOOKUP(C197,AST!Y$2:Y494,AST!T$2:T494)</f>
        <v xml:space="preserve"> &lt;=1.0000</v>
      </c>
      <c r="L197" s="17" t="str" cm="1">
        <f t="array" ref="L197">_xlfn.XLOOKUP(C197,AST!Y$2:Y494,AST!P$2:P494)</f>
        <v xml:space="preserve"> &lt;=0.1200</v>
      </c>
      <c r="M197" s="17" t="str" cm="1">
        <f t="array" ref="M197">_xlfn.XLOOKUP(C197,AST!Y$2:Y494,AST!K$2:K494)</f>
        <v>&lt;=0.1200</v>
      </c>
      <c r="N197" s="17" t="str" cm="1">
        <f t="array" ref="N197">_xlfn.XLOOKUP(C197,AST!Y$2:Y494,AST!L$2:L494)</f>
        <v>&lt;=0.5000</v>
      </c>
      <c r="O197" s="17" t="str" cm="1">
        <f t="array" ref="O197">_xlfn.XLOOKUP(C197,AST!Y$2:Y494,AST!M$2:M494)</f>
        <v xml:space="preserve"> &lt;=2.0000</v>
      </c>
      <c r="P197" s="17" t="str" cm="1">
        <f t="array" ref="P197">_xlfn.XLOOKUP(C197,AST!Y$2:Y494,AST!N$2:N494)</f>
        <v>&lt;=0.2500</v>
      </c>
      <c r="Q197" s="17" t="str" cm="1">
        <f t="array" ref="Q197">_xlfn.XLOOKUP(C197,AST!Y$2:Y494,AST!O$2:O494)</f>
        <v>&lt;=2.0000</v>
      </c>
      <c r="R197" s="17" t="str" cm="1">
        <f t="array" ref="R197">_xlfn.XLOOKUP(C197,AST!Y$2:Y494,AST!Q$2:Q494)</f>
        <v>&lt;=1.0000</v>
      </c>
      <c r="S197" s="17" t="str" cm="1">
        <f t="array" ref="S197">_xlfn.XLOOKUP(C197,AST!Y$2:Y494,AST!R$2:R494)</f>
        <v>&lt;=0.5000</v>
      </c>
      <c r="T197" s="17" t="s">
        <v>29</v>
      </c>
      <c r="U197" s="17">
        <v>1</v>
      </c>
      <c r="V197" s="17">
        <v>0</v>
      </c>
      <c r="W197" s="17">
        <v>0</v>
      </c>
      <c r="X197" s="17">
        <v>0</v>
      </c>
      <c r="Y197" s="17">
        <v>0</v>
      </c>
      <c r="Z197" s="17">
        <v>0</v>
      </c>
      <c r="AA197" s="17">
        <v>0</v>
      </c>
      <c r="AB197" s="17">
        <v>0</v>
      </c>
      <c r="AC197" s="17">
        <v>0</v>
      </c>
      <c r="AD197" s="17">
        <v>0</v>
      </c>
      <c r="AE197" s="17">
        <v>0</v>
      </c>
      <c r="AF197" s="17">
        <v>1</v>
      </c>
      <c r="AG197" s="17">
        <v>1</v>
      </c>
      <c r="AH197" s="17">
        <v>0</v>
      </c>
      <c r="AI197" s="17">
        <v>0</v>
      </c>
      <c r="AJ197" s="17">
        <v>0</v>
      </c>
      <c r="AK197" s="17">
        <v>0</v>
      </c>
      <c r="AL197" s="17">
        <v>1</v>
      </c>
      <c r="AM197" s="17">
        <v>0</v>
      </c>
      <c r="AN197" s="17">
        <v>0</v>
      </c>
      <c r="AO197" s="17">
        <v>0</v>
      </c>
      <c r="AP197" s="17">
        <v>1</v>
      </c>
      <c r="AQ197" s="17">
        <v>0</v>
      </c>
      <c r="AR197" s="17">
        <v>0</v>
      </c>
      <c r="AS197" s="17">
        <v>1</v>
      </c>
      <c r="AT197" s="17">
        <v>0</v>
      </c>
      <c r="AU197" s="17">
        <v>0</v>
      </c>
      <c r="AV197" s="17">
        <v>0</v>
      </c>
      <c r="AW197" s="17">
        <v>0</v>
      </c>
      <c r="AX197" s="17">
        <v>0</v>
      </c>
      <c r="AY197" s="17">
        <v>0</v>
      </c>
      <c r="AZ197" s="17">
        <v>0</v>
      </c>
      <c r="BA197" s="17">
        <v>0</v>
      </c>
      <c r="BB197" s="17">
        <v>0</v>
      </c>
      <c r="BC197" s="17">
        <v>0</v>
      </c>
      <c r="BD197" s="17">
        <v>0</v>
      </c>
      <c r="BE197" s="17">
        <v>0</v>
      </c>
      <c r="BF197" s="17">
        <v>0</v>
      </c>
      <c r="BG197" s="17">
        <v>0</v>
      </c>
      <c r="BH197" s="17">
        <v>0</v>
      </c>
      <c r="BI197" s="17">
        <v>0</v>
      </c>
      <c r="BJ197" s="17">
        <v>0</v>
      </c>
    </row>
    <row r="198" spans="1:62" hidden="1" x14ac:dyDescent="0.2">
      <c r="A198" s="17">
        <v>270</v>
      </c>
      <c r="B198" s="17">
        <v>270</v>
      </c>
      <c r="C198" s="17" t="s">
        <v>294</v>
      </c>
      <c r="D198" s="10">
        <v>270</v>
      </c>
      <c r="E198" s="4" t="s">
        <v>4</v>
      </c>
      <c r="F198" s="17" t="s">
        <v>29</v>
      </c>
      <c r="G198" s="4">
        <v>1</v>
      </c>
      <c r="H198" s="4" t="str" cm="1">
        <f t="array" ref="H198">_xlfn.XLOOKUP(C198,Sheet2!U$2:U726,Sheet2!B$2:B726)</f>
        <v>CA</v>
      </c>
      <c r="I198" s="17" t="s">
        <v>547</v>
      </c>
      <c r="J198" s="17" t="str" cm="1">
        <f t="array" ref="J198">_xlfn.XLOOKUP(C198,AST!Y$2:Y495,AST!S$2:S495)</f>
        <v xml:space="preserve"> &lt;=32.0000</v>
      </c>
      <c r="K198" s="17" t="str" cm="1">
        <f t="array" ref="K198">_xlfn.XLOOKUP(C198,AST!Y$2:Y495,AST!T$2:T495)</f>
        <v xml:space="preserve"> &lt;=1.0000</v>
      </c>
      <c r="L198" s="17" t="str" cm="1">
        <f t="array" ref="L198">_xlfn.XLOOKUP(C198,AST!Y$2:Y495,AST!P$2:P495)</f>
        <v xml:space="preserve"> &lt;=0.1200</v>
      </c>
      <c r="M198" s="17" t="str" cm="1">
        <f t="array" ref="M198">_xlfn.XLOOKUP(C198,AST!Y$2:Y495,AST!K$2:K495)</f>
        <v>&lt;=0.1200</v>
      </c>
      <c r="N198" s="17" t="str" cm="1">
        <f t="array" ref="N198">_xlfn.XLOOKUP(C198,AST!Y$2:Y495,AST!L$2:L495)</f>
        <v>&lt;=0.5000</v>
      </c>
      <c r="O198" s="17" t="str" cm="1">
        <f t="array" ref="O198">_xlfn.XLOOKUP(C198,AST!Y$2:Y495,AST!M$2:M495)</f>
        <v xml:space="preserve"> &lt;=2.0000</v>
      </c>
      <c r="P198" s="17" cm="1">
        <f t="array" ref="P198">_xlfn.XLOOKUP(C198,AST!Y$2:Y495,AST!N$2:N495)</f>
        <v>4</v>
      </c>
      <c r="Q198" s="17" t="str" cm="1">
        <f t="array" ref="Q198">_xlfn.XLOOKUP(C198,AST!Y$2:Y495,AST!O$2:O495)</f>
        <v>&lt;=2.0000</v>
      </c>
      <c r="R198" s="17" t="str" cm="1">
        <f t="array" ref="R198">_xlfn.XLOOKUP(C198,AST!Y$2:Y495,AST!Q$2:Q495)</f>
        <v>&lt;=1.0000</v>
      </c>
      <c r="S198" s="17" t="str" cm="1">
        <f t="array" ref="S198">_xlfn.XLOOKUP(C198,AST!Y$2:Y495,AST!R$2:R495)</f>
        <v>&lt;=0.5000</v>
      </c>
      <c r="T198" s="17" t="s">
        <v>29</v>
      </c>
      <c r="U198" s="17">
        <v>1</v>
      </c>
      <c r="V198" s="17">
        <v>0</v>
      </c>
      <c r="W198" s="17">
        <v>0</v>
      </c>
      <c r="X198" s="17">
        <v>0</v>
      </c>
      <c r="Y198" s="17">
        <v>0</v>
      </c>
      <c r="Z198" s="17">
        <v>0</v>
      </c>
      <c r="AA198" s="17">
        <v>0</v>
      </c>
      <c r="AB198" s="17">
        <v>0</v>
      </c>
      <c r="AC198" s="17">
        <v>0</v>
      </c>
      <c r="AD198" s="17">
        <v>0</v>
      </c>
      <c r="AE198" s="17">
        <v>0</v>
      </c>
      <c r="AF198" s="17">
        <v>1</v>
      </c>
      <c r="AG198" s="17">
        <v>1</v>
      </c>
      <c r="AH198" s="17">
        <v>0</v>
      </c>
      <c r="AI198" s="17">
        <v>0</v>
      </c>
      <c r="AJ198" s="17">
        <v>0</v>
      </c>
      <c r="AK198" s="17">
        <v>0</v>
      </c>
      <c r="AL198" s="17">
        <v>0</v>
      </c>
      <c r="AM198" s="17">
        <v>0</v>
      </c>
      <c r="AN198" s="17">
        <v>0</v>
      </c>
      <c r="AO198" s="17">
        <v>0</v>
      </c>
      <c r="AP198" s="17">
        <v>1</v>
      </c>
      <c r="AQ198" s="17">
        <v>1</v>
      </c>
      <c r="AR198" s="17">
        <v>0</v>
      </c>
      <c r="AS198" s="17">
        <v>1</v>
      </c>
      <c r="AT198" s="17">
        <v>0</v>
      </c>
      <c r="AU198" s="17">
        <v>0</v>
      </c>
      <c r="AV198" s="17">
        <v>0</v>
      </c>
      <c r="AW198" s="17">
        <v>0</v>
      </c>
      <c r="AX198" s="17">
        <v>0</v>
      </c>
      <c r="AY198" s="17">
        <v>0</v>
      </c>
      <c r="AZ198" s="17">
        <v>0</v>
      </c>
      <c r="BA198" s="17">
        <v>0</v>
      </c>
      <c r="BB198" s="17">
        <v>0</v>
      </c>
      <c r="BC198" s="17">
        <v>0</v>
      </c>
      <c r="BD198" s="17">
        <v>0</v>
      </c>
      <c r="BE198" s="17">
        <v>0</v>
      </c>
      <c r="BF198" s="17">
        <v>0</v>
      </c>
      <c r="BG198" s="17">
        <v>0</v>
      </c>
      <c r="BH198" s="17">
        <v>0</v>
      </c>
      <c r="BI198" s="17">
        <v>0</v>
      </c>
      <c r="BJ198" s="17">
        <v>0</v>
      </c>
    </row>
    <row r="199" spans="1:62" hidden="1" x14ac:dyDescent="0.2">
      <c r="A199" s="17">
        <v>272</v>
      </c>
      <c r="B199" s="17">
        <v>272</v>
      </c>
      <c r="C199" s="17" t="s">
        <v>295</v>
      </c>
      <c r="D199" s="10">
        <v>272</v>
      </c>
      <c r="E199" s="4" t="s">
        <v>4</v>
      </c>
      <c r="F199" s="17" t="s">
        <v>29</v>
      </c>
      <c r="G199" s="4">
        <v>2</v>
      </c>
      <c r="H199" s="4" t="str" cm="1">
        <f t="array" ref="H199">_xlfn.XLOOKUP(C199,Sheet2!U$2:U727,Sheet2!B$2:B727)</f>
        <v>CA</v>
      </c>
      <c r="I199" s="17" t="s">
        <v>547</v>
      </c>
      <c r="J199" s="17" t="str" cm="1">
        <f t="array" ref="J199">_xlfn.XLOOKUP(C199,AST!Y$2:Y496,AST!S$2:S496)</f>
        <v xml:space="preserve"> &lt;=32.0000</v>
      </c>
      <c r="K199" s="17" t="str" cm="1">
        <f t="array" ref="K199">_xlfn.XLOOKUP(C199,AST!Y$2:Y496,AST!T$2:T496)</f>
        <v xml:space="preserve"> &lt;=1.0000</v>
      </c>
      <c r="L199" s="17" t="str" cm="1">
        <f t="array" ref="L199">_xlfn.XLOOKUP(C199,AST!Y$2:Y496,AST!P$2:P496)</f>
        <v xml:space="preserve"> &lt;=0.1200</v>
      </c>
      <c r="M199" s="17" t="str" cm="1">
        <f t="array" ref="M199">_xlfn.XLOOKUP(C199,AST!Y$2:Y496,AST!K$2:K496)</f>
        <v>&lt;=0.1200</v>
      </c>
      <c r="N199" s="17" t="str" cm="1">
        <f t="array" ref="N199">_xlfn.XLOOKUP(C199,AST!Y$2:Y496,AST!L$2:L496)</f>
        <v>&lt;=0.5000</v>
      </c>
      <c r="O199" s="17" t="str" cm="1">
        <f t="array" ref="O199">_xlfn.XLOOKUP(C199,AST!Y$2:Y496,AST!M$2:M496)</f>
        <v xml:space="preserve"> &lt;=2.0000</v>
      </c>
      <c r="P199" s="17" t="str" cm="1">
        <f t="array" ref="P199">_xlfn.XLOOKUP(C199,AST!Y$2:Y496,AST!N$2:N496)</f>
        <v>&lt;=0.2500</v>
      </c>
      <c r="Q199" s="17" t="str" cm="1">
        <f t="array" ref="Q199">_xlfn.XLOOKUP(C199,AST!Y$2:Y496,AST!O$2:O496)</f>
        <v>&lt;=2.0000</v>
      </c>
      <c r="R199" s="17" t="str" cm="1">
        <f t="array" ref="R199">_xlfn.XLOOKUP(C199,AST!Y$2:Y496,AST!Q$2:Q496)</f>
        <v>&lt;=1.0000</v>
      </c>
      <c r="S199" s="17" t="str" cm="1">
        <f t="array" ref="S199">_xlfn.XLOOKUP(C199,AST!Y$2:Y496,AST!R$2:R496)</f>
        <v>&lt;=0.5000</v>
      </c>
      <c r="T199" s="17" t="s">
        <v>29</v>
      </c>
      <c r="U199" s="17">
        <v>1</v>
      </c>
      <c r="V199" s="17">
        <v>0</v>
      </c>
      <c r="W199" s="17">
        <v>0</v>
      </c>
      <c r="X199" s="17">
        <v>0</v>
      </c>
      <c r="Y199" s="17">
        <v>0</v>
      </c>
      <c r="Z199" s="17">
        <v>0</v>
      </c>
      <c r="AA199" s="17">
        <v>0</v>
      </c>
      <c r="AB199" s="17">
        <v>0</v>
      </c>
      <c r="AC199" s="17">
        <v>0</v>
      </c>
      <c r="AD199" s="17">
        <v>0</v>
      </c>
      <c r="AE199" s="17">
        <v>0</v>
      </c>
      <c r="AF199" s="17">
        <v>1</v>
      </c>
      <c r="AG199" s="17">
        <v>1</v>
      </c>
      <c r="AH199" s="17">
        <v>0</v>
      </c>
      <c r="AI199" s="17">
        <v>0</v>
      </c>
      <c r="AJ199" s="17">
        <v>0</v>
      </c>
      <c r="AK199" s="17">
        <v>0</v>
      </c>
      <c r="AL199" s="17">
        <v>1</v>
      </c>
      <c r="AM199" s="17">
        <v>0</v>
      </c>
      <c r="AN199" s="17">
        <v>0</v>
      </c>
      <c r="AO199" s="17">
        <v>0</v>
      </c>
      <c r="AP199" s="17">
        <v>1</v>
      </c>
      <c r="AQ199" s="17">
        <v>0</v>
      </c>
      <c r="AR199" s="17">
        <v>0</v>
      </c>
      <c r="AS199" s="17">
        <v>1</v>
      </c>
      <c r="AT199" s="17">
        <v>0</v>
      </c>
      <c r="AU199" s="17">
        <v>0</v>
      </c>
      <c r="AV199" s="17">
        <v>0</v>
      </c>
      <c r="AW199" s="17">
        <v>0</v>
      </c>
      <c r="AX199" s="17">
        <v>0</v>
      </c>
      <c r="AY199" s="17">
        <v>0</v>
      </c>
      <c r="AZ199" s="17">
        <v>0</v>
      </c>
      <c r="BA199" s="17">
        <v>0</v>
      </c>
      <c r="BB199" s="17">
        <v>0</v>
      </c>
      <c r="BC199" s="17">
        <v>0</v>
      </c>
      <c r="BD199" s="17">
        <v>0</v>
      </c>
      <c r="BE199" s="17">
        <v>0</v>
      </c>
      <c r="BF199" s="17">
        <v>0</v>
      </c>
      <c r="BG199" s="17">
        <v>0</v>
      </c>
      <c r="BH199" s="17">
        <v>0</v>
      </c>
      <c r="BI199" s="17">
        <v>0</v>
      </c>
      <c r="BJ199" s="17">
        <v>0</v>
      </c>
    </row>
    <row r="200" spans="1:62" hidden="1" x14ac:dyDescent="0.2">
      <c r="A200" s="17">
        <v>273</v>
      </c>
      <c r="B200" s="17">
        <v>273</v>
      </c>
      <c r="C200" s="17" t="s">
        <v>296</v>
      </c>
      <c r="D200" s="10">
        <v>273</v>
      </c>
      <c r="E200" s="4" t="s">
        <v>4</v>
      </c>
      <c r="F200" s="17" t="s">
        <v>37</v>
      </c>
      <c r="G200" s="4">
        <v>1</v>
      </c>
      <c r="H200" s="4" t="str" cm="1">
        <f t="array" ref="H200">_xlfn.XLOOKUP(C200,Sheet2!U$2:U728,Sheet2!B$2:B728)</f>
        <v>CA</v>
      </c>
      <c r="I200" s="17" t="s">
        <v>547</v>
      </c>
      <c r="J200" s="17" t="str" cm="1">
        <f t="array" ref="J200">_xlfn.XLOOKUP(C200,AST!Y$2:Y497,AST!S$2:S497)</f>
        <v>&gt;256.0000</v>
      </c>
      <c r="K200" s="17" t="str" cm="1">
        <f t="array" ref="K200">_xlfn.XLOOKUP(C200,AST!Y$2:Y497,AST!T$2:T497)</f>
        <v xml:space="preserve"> &lt;=1.0000</v>
      </c>
      <c r="L200" s="17" t="str" cm="1">
        <f t="array" ref="L200">_xlfn.XLOOKUP(C200,AST!Y$2:Y497,AST!P$2:P497)</f>
        <v xml:space="preserve"> &lt;=0.1200</v>
      </c>
      <c r="M200" s="17" t="str" cm="1">
        <f t="array" ref="M200">_xlfn.XLOOKUP(C200,AST!Y$2:Y497,AST!K$2:K497)</f>
        <v>&lt;=0.1200</v>
      </c>
      <c r="N200" s="17" t="str" cm="1">
        <f t="array" ref="N200">_xlfn.XLOOKUP(C200,AST!Y$2:Y497,AST!L$2:L497)</f>
        <v>&lt;=0.5000</v>
      </c>
      <c r="O200" s="17" t="str" cm="1">
        <f t="array" ref="O200">_xlfn.XLOOKUP(C200,AST!Y$2:Y497,AST!M$2:M497)</f>
        <v xml:space="preserve"> &lt;=2.0000</v>
      </c>
      <c r="P200" s="17" t="str" cm="1">
        <f t="array" ref="P200">_xlfn.XLOOKUP(C200,AST!Y$2:Y497,AST!N$2:N497)</f>
        <v>&lt;=0.2500</v>
      </c>
      <c r="Q200" s="17" t="str" cm="1">
        <f t="array" ref="Q200">_xlfn.XLOOKUP(C200,AST!Y$2:Y497,AST!O$2:O497)</f>
        <v>&lt;=2.0000</v>
      </c>
      <c r="R200" s="17" t="str" cm="1">
        <f t="array" ref="R200">_xlfn.XLOOKUP(C200,AST!Y$2:Y497,AST!Q$2:Q497)</f>
        <v>&lt;=1.0000</v>
      </c>
      <c r="S200" s="17" t="str" cm="1">
        <f t="array" ref="S200">_xlfn.XLOOKUP(C200,AST!Y$2:Y497,AST!R$2:R497)</f>
        <v>&lt;=0.5000</v>
      </c>
      <c r="T200" s="17" t="s">
        <v>37</v>
      </c>
      <c r="U200" s="17">
        <v>1</v>
      </c>
      <c r="V200" s="17">
        <v>0</v>
      </c>
      <c r="W200" s="17">
        <v>0</v>
      </c>
      <c r="X200" s="17">
        <v>0</v>
      </c>
      <c r="Y200" s="17">
        <v>0</v>
      </c>
      <c r="Z200" s="17">
        <v>0</v>
      </c>
      <c r="AA200" s="17">
        <v>0</v>
      </c>
      <c r="AB200" s="17">
        <v>0</v>
      </c>
      <c r="AC200" s="17">
        <v>0</v>
      </c>
      <c r="AD200" s="17">
        <v>0</v>
      </c>
      <c r="AE200" s="17">
        <v>0</v>
      </c>
      <c r="AF200" s="17">
        <v>1</v>
      </c>
      <c r="AG200" s="17">
        <v>0</v>
      </c>
      <c r="AH200" s="17">
        <v>0</v>
      </c>
      <c r="AI200" s="17">
        <v>0</v>
      </c>
      <c r="AJ200" s="17">
        <v>0</v>
      </c>
      <c r="AK200" s="17">
        <v>0</v>
      </c>
      <c r="AL200" s="17">
        <v>0</v>
      </c>
      <c r="AM200" s="17">
        <v>0</v>
      </c>
      <c r="AN200" s="17">
        <v>0</v>
      </c>
      <c r="AO200" s="17">
        <v>0</v>
      </c>
      <c r="AP200" s="17">
        <v>0</v>
      </c>
      <c r="AQ200" s="17">
        <v>0</v>
      </c>
      <c r="AR200" s="17">
        <v>0</v>
      </c>
      <c r="AS200" s="17">
        <v>1</v>
      </c>
      <c r="AT200" s="17">
        <v>0</v>
      </c>
      <c r="AU200" s="17">
        <v>0</v>
      </c>
      <c r="AV200" s="17">
        <v>0</v>
      </c>
      <c r="AW200" s="17">
        <v>0</v>
      </c>
      <c r="AX200" s="17">
        <v>0</v>
      </c>
      <c r="AY200" s="17">
        <v>0</v>
      </c>
      <c r="AZ200" s="17">
        <v>0</v>
      </c>
      <c r="BA200" s="17">
        <v>0</v>
      </c>
      <c r="BB200" s="17">
        <v>0</v>
      </c>
      <c r="BC200" s="17">
        <v>0</v>
      </c>
      <c r="BD200" s="17">
        <v>0</v>
      </c>
      <c r="BE200" s="17">
        <v>0</v>
      </c>
      <c r="BF200" s="17">
        <v>0</v>
      </c>
      <c r="BG200" s="17">
        <v>0</v>
      </c>
      <c r="BH200" s="17">
        <v>1</v>
      </c>
      <c r="BI200" s="17">
        <v>0</v>
      </c>
      <c r="BJ200" s="17">
        <v>0</v>
      </c>
    </row>
    <row r="201" spans="1:62" hidden="1" x14ac:dyDescent="0.2">
      <c r="A201" s="17">
        <v>274</v>
      </c>
      <c r="B201" s="17">
        <v>274</v>
      </c>
      <c r="C201" s="17" t="s">
        <v>297</v>
      </c>
      <c r="D201" s="10">
        <v>274</v>
      </c>
      <c r="E201" s="4" t="s">
        <v>4</v>
      </c>
      <c r="F201" s="17" t="s">
        <v>59</v>
      </c>
      <c r="G201" s="4">
        <v>1</v>
      </c>
      <c r="H201" s="4" t="str" cm="1">
        <f t="array" ref="H201">_xlfn.XLOOKUP(C201,Sheet2!U$2:U729,Sheet2!B$2:B729)</f>
        <v>CA</v>
      </c>
      <c r="I201" s="17" t="s">
        <v>547</v>
      </c>
      <c r="J201" s="17" t="str" cm="1">
        <f t="array" ref="J201">_xlfn.XLOOKUP(C201,AST!Y$2:Y498,AST!S$2:S498)</f>
        <v>&gt;256.0000</v>
      </c>
      <c r="K201" s="17" t="str" cm="1">
        <f t="array" ref="K201">_xlfn.XLOOKUP(C201,AST!Y$2:Y498,AST!T$2:T498)</f>
        <v xml:space="preserve"> &lt;=1.0000</v>
      </c>
      <c r="L201" s="17" t="str" cm="1">
        <f t="array" ref="L201">_xlfn.XLOOKUP(C201,AST!Y$2:Y498,AST!P$2:P498)</f>
        <v xml:space="preserve"> &lt;=0.1200</v>
      </c>
      <c r="M201" s="17" t="str" cm="1">
        <f t="array" ref="M201">_xlfn.XLOOKUP(C201,AST!Y$2:Y498,AST!K$2:K498)</f>
        <v>&lt;=0.1200</v>
      </c>
      <c r="N201" s="17" t="str" cm="1">
        <f t="array" ref="N201">_xlfn.XLOOKUP(C201,AST!Y$2:Y498,AST!L$2:L498)</f>
        <v>&lt;=0.5000</v>
      </c>
      <c r="O201" s="17" t="str" cm="1">
        <f t="array" ref="O201">_xlfn.XLOOKUP(C201,AST!Y$2:Y498,AST!M$2:M498)</f>
        <v xml:space="preserve"> &lt;=2.0000</v>
      </c>
      <c r="P201" s="17" t="str" cm="1">
        <f t="array" ref="P201">_xlfn.XLOOKUP(C201,AST!Y$2:Y498,AST!N$2:N498)</f>
        <v>&lt;=0.2500</v>
      </c>
      <c r="Q201" s="17" t="str" cm="1">
        <f t="array" ref="Q201">_xlfn.XLOOKUP(C201,AST!Y$2:Y498,AST!O$2:O498)</f>
        <v>&lt;=2.0000</v>
      </c>
      <c r="R201" s="17" t="str" cm="1">
        <f t="array" ref="R201">_xlfn.XLOOKUP(C201,AST!Y$2:Y498,AST!Q$2:Q498)</f>
        <v>&lt;=1.0000</v>
      </c>
      <c r="S201" s="17" t="str" cm="1">
        <f t="array" ref="S201">_xlfn.XLOOKUP(C201,AST!Y$2:Y498,AST!R$2:R498)</f>
        <v>&lt;=0.5000</v>
      </c>
      <c r="T201" s="17" t="s">
        <v>59</v>
      </c>
      <c r="U201" s="17">
        <v>1</v>
      </c>
      <c r="V201" s="17">
        <v>0</v>
      </c>
      <c r="W201" s="17">
        <v>0</v>
      </c>
      <c r="X201" s="17">
        <v>1</v>
      </c>
      <c r="Y201" s="17">
        <v>1</v>
      </c>
      <c r="Z201" s="17">
        <v>0</v>
      </c>
      <c r="AA201" s="17">
        <v>0</v>
      </c>
      <c r="AB201" s="17">
        <v>0</v>
      </c>
      <c r="AC201" s="17">
        <v>1</v>
      </c>
      <c r="AD201" s="17">
        <v>1</v>
      </c>
      <c r="AE201" s="17">
        <v>0</v>
      </c>
      <c r="AF201" s="17">
        <v>1</v>
      </c>
      <c r="AG201" s="17">
        <v>1</v>
      </c>
      <c r="AH201" s="17">
        <v>0</v>
      </c>
      <c r="AI201" s="17">
        <v>1</v>
      </c>
      <c r="AJ201" s="17">
        <v>0</v>
      </c>
      <c r="AK201" s="17">
        <v>0</v>
      </c>
      <c r="AL201" s="17">
        <v>0</v>
      </c>
      <c r="AM201" s="17">
        <v>0</v>
      </c>
      <c r="AN201" s="17">
        <v>1</v>
      </c>
      <c r="AO201" s="17">
        <v>1</v>
      </c>
      <c r="AP201" s="17">
        <v>0</v>
      </c>
      <c r="AQ201" s="17">
        <v>0</v>
      </c>
      <c r="AR201" s="17">
        <v>1</v>
      </c>
      <c r="AS201" s="17">
        <v>1</v>
      </c>
      <c r="AT201" s="17">
        <v>0</v>
      </c>
      <c r="AU201" s="17">
        <v>1</v>
      </c>
      <c r="AV201" s="17">
        <v>1</v>
      </c>
      <c r="AW201" s="17">
        <v>1</v>
      </c>
      <c r="AX201" s="17">
        <v>0</v>
      </c>
      <c r="AY201" s="17">
        <v>0</v>
      </c>
      <c r="AZ201" s="17">
        <v>0</v>
      </c>
      <c r="BA201" s="17">
        <v>1</v>
      </c>
      <c r="BB201" s="17">
        <v>0</v>
      </c>
      <c r="BC201" s="17">
        <v>0</v>
      </c>
      <c r="BD201" s="17">
        <v>0</v>
      </c>
      <c r="BE201" s="17">
        <v>1</v>
      </c>
      <c r="BF201" s="17">
        <v>0</v>
      </c>
      <c r="BG201" s="17">
        <v>0</v>
      </c>
      <c r="BH201" s="17">
        <v>0</v>
      </c>
      <c r="BI201" s="17">
        <v>1</v>
      </c>
      <c r="BJ201" s="17">
        <v>1</v>
      </c>
    </row>
    <row r="202" spans="1:62" hidden="1" x14ac:dyDescent="0.2">
      <c r="A202" s="17">
        <v>275</v>
      </c>
      <c r="B202" s="17">
        <v>275</v>
      </c>
      <c r="C202" s="17" t="s">
        <v>298</v>
      </c>
      <c r="D202" s="10">
        <v>275</v>
      </c>
      <c r="E202" s="4" t="s">
        <v>3</v>
      </c>
      <c r="F202" s="17" t="s">
        <v>29</v>
      </c>
      <c r="G202" s="4">
        <v>2</v>
      </c>
      <c r="H202" s="4" t="str" cm="1">
        <f t="array" ref="H202">_xlfn.XLOOKUP(C202,Sheet2!U$2:U730,Sheet2!B$2:B730)</f>
        <v>CA</v>
      </c>
      <c r="I202" s="17" t="s">
        <v>547</v>
      </c>
      <c r="J202" s="17" t="str" cm="1">
        <f t="array" ref="J202">_xlfn.XLOOKUP(C202,AST!Y$2:Y499,AST!S$2:S499)</f>
        <v xml:space="preserve"> &lt;=32.0000</v>
      </c>
      <c r="K202" s="17" t="str" cm="1">
        <f t="array" ref="K202">_xlfn.XLOOKUP(C202,AST!Y$2:Y499,AST!T$2:T499)</f>
        <v xml:space="preserve"> &lt;=1.0000</v>
      </c>
      <c r="L202" s="17" t="str" cm="1">
        <f t="array" ref="L202">_xlfn.XLOOKUP(C202,AST!Y$2:Y499,AST!P$2:P499)</f>
        <v xml:space="preserve"> &lt;=0.1200</v>
      </c>
      <c r="M202" s="17" t="str" cm="1">
        <f t="array" ref="M202">_xlfn.XLOOKUP(C202,AST!Y$2:Y499,AST!K$2:K499)</f>
        <v>&lt;=0.1200</v>
      </c>
      <c r="N202" s="17" t="str" cm="1">
        <f t="array" ref="N202">_xlfn.XLOOKUP(C202,AST!Y$2:Y499,AST!L$2:L499)</f>
        <v>&lt;=0.5000</v>
      </c>
      <c r="O202" s="17" t="str" cm="1">
        <f t="array" ref="O202">_xlfn.XLOOKUP(C202,AST!Y$2:Y499,AST!M$2:M499)</f>
        <v xml:space="preserve"> &lt;=2.0000</v>
      </c>
      <c r="P202" s="17" t="str" cm="1">
        <f t="array" ref="P202">_xlfn.XLOOKUP(C202,AST!Y$2:Y499,AST!N$2:N499)</f>
        <v>&lt;=0.2500</v>
      </c>
      <c r="Q202" s="17" t="str" cm="1">
        <f t="array" ref="Q202">_xlfn.XLOOKUP(C202,AST!Y$2:Y499,AST!O$2:O499)</f>
        <v>&lt;=2.0000</v>
      </c>
      <c r="R202" s="17" t="str" cm="1">
        <f t="array" ref="R202">_xlfn.XLOOKUP(C202,AST!Y$2:Y499,AST!Q$2:Q499)</f>
        <v>&lt;=1.0000</v>
      </c>
      <c r="S202" s="17" t="str" cm="1">
        <f t="array" ref="S202">_xlfn.XLOOKUP(C202,AST!Y$2:Y499,AST!R$2:R499)</f>
        <v>&lt;=0.5000</v>
      </c>
      <c r="T202" s="17" t="s">
        <v>29</v>
      </c>
      <c r="U202" s="17">
        <v>1</v>
      </c>
      <c r="V202" s="17">
        <v>0</v>
      </c>
      <c r="W202" s="17">
        <v>0</v>
      </c>
      <c r="X202" s="17">
        <v>0</v>
      </c>
      <c r="Y202" s="17">
        <v>0</v>
      </c>
      <c r="Z202" s="17">
        <v>0</v>
      </c>
      <c r="AA202" s="17">
        <v>0</v>
      </c>
      <c r="AB202" s="17">
        <v>0</v>
      </c>
      <c r="AC202" s="17">
        <v>0</v>
      </c>
      <c r="AD202" s="17">
        <v>0</v>
      </c>
      <c r="AE202" s="17">
        <v>0</v>
      </c>
      <c r="AF202" s="17">
        <v>1</v>
      </c>
      <c r="AG202" s="17">
        <v>1</v>
      </c>
      <c r="AH202" s="17">
        <v>0</v>
      </c>
      <c r="AI202" s="17">
        <v>0</v>
      </c>
      <c r="AJ202" s="17">
        <v>0</v>
      </c>
      <c r="AK202" s="17">
        <v>0</v>
      </c>
      <c r="AL202" s="17">
        <v>1</v>
      </c>
      <c r="AM202" s="17">
        <v>0</v>
      </c>
      <c r="AN202" s="17">
        <v>0</v>
      </c>
      <c r="AO202" s="17">
        <v>0</v>
      </c>
      <c r="AP202" s="17">
        <v>1</v>
      </c>
      <c r="AQ202" s="17">
        <v>0</v>
      </c>
      <c r="AR202" s="17">
        <v>0</v>
      </c>
      <c r="AS202" s="17">
        <v>1</v>
      </c>
      <c r="AT202" s="17">
        <v>0</v>
      </c>
      <c r="AU202" s="17">
        <v>0</v>
      </c>
      <c r="AV202" s="17">
        <v>0</v>
      </c>
      <c r="AW202" s="17">
        <v>0</v>
      </c>
      <c r="AX202" s="17">
        <v>0</v>
      </c>
      <c r="AY202" s="17">
        <v>0</v>
      </c>
      <c r="AZ202" s="17">
        <v>0</v>
      </c>
      <c r="BA202" s="17">
        <v>0</v>
      </c>
      <c r="BB202" s="17">
        <v>0</v>
      </c>
      <c r="BC202" s="17">
        <v>0</v>
      </c>
      <c r="BD202" s="17">
        <v>0</v>
      </c>
      <c r="BE202" s="17">
        <v>0</v>
      </c>
      <c r="BF202" s="17">
        <v>0</v>
      </c>
      <c r="BG202" s="17">
        <v>0</v>
      </c>
      <c r="BH202" s="17">
        <v>0</v>
      </c>
      <c r="BI202" s="17">
        <v>0</v>
      </c>
      <c r="BJ202" s="17">
        <v>0</v>
      </c>
    </row>
    <row r="203" spans="1:62" hidden="1" x14ac:dyDescent="0.2">
      <c r="A203" s="17">
        <v>276</v>
      </c>
      <c r="B203" s="17">
        <v>276</v>
      </c>
      <c r="C203" s="17" t="s">
        <v>299</v>
      </c>
      <c r="D203" s="12">
        <v>276</v>
      </c>
      <c r="E203" s="14" t="s">
        <v>3</v>
      </c>
      <c r="F203" s="17" t="s">
        <v>57</v>
      </c>
      <c r="G203" s="14">
        <v>2</v>
      </c>
      <c r="H203" s="4" t="str" cm="1">
        <f t="array" ref="H203">_xlfn.XLOOKUP(C203,Sheet2!U$2:U731,Sheet2!B$2:B731)</f>
        <v>CA</v>
      </c>
      <c r="I203" s="17" t="s">
        <v>547</v>
      </c>
      <c r="J203" s="17" t="str" cm="1">
        <f t="array" ref="J203">_xlfn.XLOOKUP(C203,AST!Y$2:Y500,AST!S$2:S500)</f>
        <v xml:space="preserve"> &lt;=32.0000</v>
      </c>
      <c r="K203" s="17" cm="1">
        <f t="array" ref="K203">_xlfn.XLOOKUP(C203,AST!Y$2:Y500,AST!T$2:T500)</f>
        <v>2</v>
      </c>
      <c r="L203" s="17" t="str" cm="1">
        <f t="array" ref="L203">_xlfn.XLOOKUP(C203,AST!Y$2:Y500,AST!P$2:P500)</f>
        <v xml:space="preserve"> &lt;=0.1200</v>
      </c>
      <c r="M203" s="17" t="str" cm="1">
        <f t="array" ref="M203">_xlfn.XLOOKUP(C203,AST!Y$2:Y500,AST!K$2:K500)</f>
        <v>&lt;=0.1200</v>
      </c>
      <c r="N203" s="17" t="str" cm="1">
        <f t="array" ref="N203">_xlfn.XLOOKUP(C203,AST!Y$2:Y500,AST!L$2:L500)</f>
        <v>&lt;=0.5000</v>
      </c>
      <c r="O203" s="17" t="str" cm="1">
        <f t="array" ref="O203">_xlfn.XLOOKUP(C203,AST!Y$2:Y500,AST!M$2:M500)</f>
        <v xml:space="preserve"> &lt;=2.0000</v>
      </c>
      <c r="P203" s="17" t="str" cm="1">
        <f t="array" ref="P203">_xlfn.XLOOKUP(C203,AST!Y$2:Y500,AST!N$2:N500)</f>
        <v xml:space="preserve"> &gt;4.0000</v>
      </c>
      <c r="Q203" s="17" t="str" cm="1">
        <f t="array" ref="Q203">_xlfn.XLOOKUP(C203,AST!Y$2:Y500,AST!O$2:O500)</f>
        <v>&lt;=2.0000</v>
      </c>
      <c r="R203" s="17" t="str" cm="1">
        <f t="array" ref="R203">_xlfn.XLOOKUP(C203,AST!Y$2:Y500,AST!Q$2:Q500)</f>
        <v>&lt;=1.0000</v>
      </c>
      <c r="S203" s="17" t="str" cm="1">
        <f t="array" ref="S203">_xlfn.XLOOKUP(C203,AST!Y$2:Y500,AST!R$2:R500)</f>
        <v>&lt;=0.5000</v>
      </c>
      <c r="T203" s="17" t="s">
        <v>57</v>
      </c>
      <c r="U203" s="17">
        <v>1</v>
      </c>
      <c r="V203" s="17">
        <v>0</v>
      </c>
      <c r="W203" s="17">
        <v>0</v>
      </c>
      <c r="X203" s="17">
        <v>0</v>
      </c>
      <c r="Y203" s="17">
        <v>0</v>
      </c>
      <c r="Z203" s="17">
        <v>0</v>
      </c>
      <c r="AA203" s="17">
        <v>0</v>
      </c>
      <c r="AB203" s="17">
        <v>0</v>
      </c>
      <c r="AC203" s="17">
        <v>0</v>
      </c>
      <c r="AD203" s="17">
        <v>0</v>
      </c>
      <c r="AE203" s="17">
        <v>0</v>
      </c>
      <c r="AF203" s="17">
        <v>1</v>
      </c>
      <c r="AG203" s="17">
        <v>1</v>
      </c>
      <c r="AH203" s="17">
        <v>0</v>
      </c>
      <c r="AI203" s="17">
        <v>0</v>
      </c>
      <c r="AJ203" s="17">
        <v>0</v>
      </c>
      <c r="AK203" s="17">
        <v>0</v>
      </c>
      <c r="AL203" s="17">
        <v>1</v>
      </c>
      <c r="AM203" s="17">
        <v>0</v>
      </c>
      <c r="AN203" s="17">
        <v>0</v>
      </c>
      <c r="AO203" s="17">
        <v>0</v>
      </c>
      <c r="AP203" s="17">
        <v>1</v>
      </c>
      <c r="AQ203" s="17">
        <v>0</v>
      </c>
      <c r="AR203" s="17">
        <v>0</v>
      </c>
      <c r="AS203" s="17">
        <v>1</v>
      </c>
      <c r="AT203" s="17">
        <v>0</v>
      </c>
      <c r="AU203" s="17">
        <v>0</v>
      </c>
      <c r="AV203" s="17">
        <v>0</v>
      </c>
      <c r="AW203" s="17">
        <v>0</v>
      </c>
      <c r="AX203" s="17">
        <v>0</v>
      </c>
      <c r="AY203" s="17">
        <v>0</v>
      </c>
      <c r="AZ203" s="17">
        <v>0</v>
      </c>
      <c r="BA203" s="17">
        <v>0</v>
      </c>
      <c r="BB203" s="17">
        <v>0</v>
      </c>
      <c r="BC203" s="17">
        <v>0</v>
      </c>
      <c r="BD203" s="17">
        <v>0</v>
      </c>
      <c r="BE203" s="17">
        <v>0</v>
      </c>
      <c r="BF203" s="17">
        <v>0</v>
      </c>
      <c r="BG203" s="17">
        <v>0</v>
      </c>
      <c r="BH203" s="17">
        <v>0</v>
      </c>
      <c r="BI203" s="17">
        <v>0</v>
      </c>
      <c r="BJ203" s="17">
        <v>0</v>
      </c>
    </row>
    <row r="204" spans="1:62" hidden="1" x14ac:dyDescent="0.2">
      <c r="C204" s="17"/>
      <c r="U204">
        <f t="shared" ref="U204:BJ204" si="0">SUM(U2:U203)</f>
        <v>202</v>
      </c>
      <c r="V204">
        <f t="shared" si="0"/>
        <v>1</v>
      </c>
      <c r="W204">
        <f t="shared" si="0"/>
        <v>0</v>
      </c>
      <c r="X204">
        <f t="shared" si="0"/>
        <v>1</v>
      </c>
      <c r="Y204">
        <f t="shared" si="0"/>
        <v>2</v>
      </c>
      <c r="Z204">
        <f t="shared" si="0"/>
        <v>6</v>
      </c>
      <c r="AA204" s="69">
        <f t="shared" si="0"/>
        <v>6</v>
      </c>
      <c r="AB204" s="69">
        <f t="shared" si="0"/>
        <v>7</v>
      </c>
      <c r="AC204">
        <f t="shared" si="0"/>
        <v>1</v>
      </c>
      <c r="AD204">
        <f t="shared" si="0"/>
        <v>90</v>
      </c>
      <c r="AE204">
        <f t="shared" si="0"/>
        <v>0</v>
      </c>
      <c r="AF204">
        <f t="shared" si="0"/>
        <v>202</v>
      </c>
      <c r="AG204">
        <f t="shared" si="0"/>
        <v>160</v>
      </c>
      <c r="AH204">
        <f t="shared" si="0"/>
        <v>3</v>
      </c>
      <c r="AI204">
        <f t="shared" si="0"/>
        <v>1</v>
      </c>
      <c r="AJ204">
        <f t="shared" si="0"/>
        <v>3</v>
      </c>
      <c r="AK204">
        <f t="shared" si="0"/>
        <v>5</v>
      </c>
      <c r="AL204">
        <f t="shared" si="0"/>
        <v>139</v>
      </c>
      <c r="AM204">
        <f t="shared" si="0"/>
        <v>1</v>
      </c>
      <c r="AN204">
        <f t="shared" si="0"/>
        <v>1</v>
      </c>
      <c r="AO204">
        <f t="shared" si="0"/>
        <v>1</v>
      </c>
      <c r="AP204">
        <f t="shared" si="0"/>
        <v>28</v>
      </c>
      <c r="AQ204">
        <f t="shared" si="0"/>
        <v>15</v>
      </c>
      <c r="AR204">
        <f t="shared" si="0"/>
        <v>1</v>
      </c>
      <c r="AS204">
        <f t="shared" si="0"/>
        <v>181</v>
      </c>
      <c r="AT204">
        <f t="shared" si="0"/>
        <v>1</v>
      </c>
      <c r="AU204">
        <f t="shared" si="0"/>
        <v>1</v>
      </c>
      <c r="AV204">
        <f t="shared" si="0"/>
        <v>1</v>
      </c>
      <c r="AW204">
        <f t="shared" si="0"/>
        <v>1</v>
      </c>
      <c r="AX204" s="69">
        <f t="shared" si="0"/>
        <v>7</v>
      </c>
      <c r="AY204">
        <f t="shared" si="0"/>
        <v>4</v>
      </c>
      <c r="AZ204">
        <f t="shared" si="0"/>
        <v>3</v>
      </c>
      <c r="BA204">
        <f t="shared" si="0"/>
        <v>1</v>
      </c>
      <c r="BB204">
        <f t="shared" si="0"/>
        <v>19</v>
      </c>
      <c r="BC204">
        <f t="shared" si="0"/>
        <v>3</v>
      </c>
      <c r="BD204">
        <f t="shared" si="0"/>
        <v>7</v>
      </c>
      <c r="BE204">
        <f t="shared" si="0"/>
        <v>2</v>
      </c>
      <c r="BF204">
        <f t="shared" si="0"/>
        <v>0</v>
      </c>
      <c r="BG204">
        <f t="shared" si="0"/>
        <v>0</v>
      </c>
      <c r="BH204">
        <f t="shared" si="0"/>
        <v>2</v>
      </c>
      <c r="BI204">
        <f t="shared" si="0"/>
        <v>1</v>
      </c>
      <c r="BJ204">
        <f t="shared" si="0"/>
        <v>1</v>
      </c>
    </row>
    <row r="205" spans="1:62" x14ac:dyDescent="0.2">
      <c r="C205" s="17"/>
    </row>
    <row r="206" spans="1:62" x14ac:dyDescent="0.2">
      <c r="C206" s="17"/>
    </row>
    <row r="207" spans="1:62" x14ac:dyDescent="0.2">
      <c r="C207" s="17"/>
    </row>
    <row r="208" spans="1:62" x14ac:dyDescent="0.2">
      <c r="C208" s="17"/>
    </row>
    <row r="209" spans="12:12" x14ac:dyDescent="0.2">
      <c r="L209" t="s">
        <v>473</v>
      </c>
    </row>
  </sheetData>
  <autoFilter ref="A1:BY204" xr:uid="{91FE09EA-7B2A-E845-932F-293455DC7BE4}">
    <filterColumn colId="5">
      <filters>
        <filter val="epidermidis"/>
      </filters>
    </filterColumn>
    <filterColumn colId="52">
      <filters>
        <filter val="0"/>
      </filters>
    </filterColumn>
    <filterColumn colId="53">
      <filters>
        <filter val="0"/>
      </filters>
    </filterColumn>
    <filterColumn colId="54">
      <filters>
        <filter val="0"/>
      </filters>
    </filterColumn>
    <filterColumn colId="55">
      <filters>
        <filter val="0"/>
      </filters>
    </filterColumn>
  </autoFilter>
  <sortState xmlns:xlrd2="http://schemas.microsoft.com/office/spreadsheetml/2017/richdata2" ref="A2:BY209">
    <sortCondition ref="D2:D209"/>
  </sortState>
  <phoneticPr fontId="11" type="noConversion"/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B68A6-962D-E549-BF1F-86A19D11A399}">
  <dimension ref="A1:CP300"/>
  <sheetViews>
    <sheetView topLeftCell="BE22" zoomScaleNormal="160" workbookViewId="0">
      <selection activeCell="BV33" sqref="BV33"/>
    </sheetView>
  </sheetViews>
  <sheetFormatPr baseColWidth="10" defaultRowHeight="15" x14ac:dyDescent="0.2"/>
  <cols>
    <col min="2" max="2" width="8.83203125"/>
    <col min="3" max="3" width="12.33203125" style="19" bestFit="1" customWidth="1"/>
    <col min="4" max="4" width="14.33203125" bestFit="1" customWidth="1"/>
    <col min="5" max="5" width="20.83203125" style="19" customWidth="1"/>
    <col min="6" max="6" width="13.6640625" style="19" bestFit="1" customWidth="1"/>
    <col min="7" max="7" width="8.83203125"/>
    <col min="8" max="8" width="13.6640625" style="19" customWidth="1"/>
    <col min="9" max="9" width="9" style="19" bestFit="1" customWidth="1"/>
    <col min="10" max="11" width="8.6640625" style="19" bestFit="1" customWidth="1"/>
    <col min="12" max="12" width="9.83203125" style="19" bestFit="1" customWidth="1"/>
    <col min="13" max="13" width="8.6640625" style="19" bestFit="1" customWidth="1"/>
    <col min="14" max="14" width="11.5" style="19" bestFit="1" customWidth="1"/>
    <col min="15" max="15" width="9.83203125" style="19" bestFit="1" customWidth="1"/>
    <col min="18" max="18" width="15.5" bestFit="1" customWidth="1"/>
    <col min="19" max="19" width="14.83203125" bestFit="1" customWidth="1"/>
    <col min="20" max="20" width="8.33203125" bestFit="1" customWidth="1"/>
    <col min="21" max="21" width="10" bestFit="1" customWidth="1"/>
    <col min="22" max="22" width="8.33203125" bestFit="1" customWidth="1"/>
    <col min="23" max="23" width="16.33203125" bestFit="1" customWidth="1"/>
    <col min="24" max="24" width="10" bestFit="1" customWidth="1"/>
    <col min="25" max="25" width="10" customWidth="1"/>
    <col min="26" max="26" width="10" bestFit="1" customWidth="1"/>
    <col min="27" max="27" width="15.5" bestFit="1" customWidth="1"/>
    <col min="28" max="28" width="14.83203125" bestFit="1" customWidth="1"/>
    <col min="29" max="29" width="8.6640625" bestFit="1" customWidth="1"/>
    <col min="30" max="30" width="10.1640625" bestFit="1" customWidth="1"/>
    <col min="31" max="31" width="9.6640625" bestFit="1" customWidth="1"/>
    <col min="32" max="32" width="9.5" bestFit="1" customWidth="1"/>
    <col min="33" max="35" width="10.1640625" bestFit="1" customWidth="1"/>
    <col min="36" max="36" width="12.1640625" bestFit="1" customWidth="1"/>
    <col min="37" max="37" width="14.83203125" bestFit="1" customWidth="1"/>
    <col min="38" max="39" width="6.1640625" bestFit="1" customWidth="1"/>
    <col min="40" max="40" width="8.6640625" bestFit="1" customWidth="1"/>
    <col min="41" max="41" width="16.5" bestFit="1" customWidth="1"/>
    <col min="42" max="42" width="14.83203125" bestFit="1" customWidth="1"/>
    <col min="43" max="43" width="8.33203125" bestFit="1" customWidth="1"/>
    <col min="44" max="44" width="10.1640625" bestFit="1" customWidth="1"/>
    <col min="45" max="45" width="7.83203125" bestFit="1" customWidth="1"/>
    <col min="46" max="46" width="8.33203125" bestFit="1" customWidth="1"/>
    <col min="47" max="49" width="10.1640625" bestFit="1" customWidth="1"/>
    <col min="50" max="50" width="10.1640625" style="19" bestFit="1" customWidth="1"/>
    <col min="51" max="51" width="6.1640625" style="19" bestFit="1" customWidth="1"/>
    <col min="52" max="52" width="7.1640625" style="19" bestFit="1" customWidth="1"/>
    <col min="53" max="53" width="10" style="19" bestFit="1" customWidth="1"/>
    <col min="54" max="54" width="8.6640625" bestFit="1" customWidth="1"/>
    <col min="55" max="55" width="14.83203125" bestFit="1" customWidth="1"/>
    <col min="56" max="56" width="17.5" bestFit="1" customWidth="1"/>
    <col min="57" max="57" width="17.33203125" bestFit="1" customWidth="1"/>
    <col min="58" max="59" width="3.1640625" bestFit="1" customWidth="1"/>
    <col min="60" max="60" width="7.6640625" bestFit="1" customWidth="1"/>
    <col min="61" max="61" width="6.33203125" bestFit="1" customWidth="1"/>
    <col min="62" max="63" width="3.1640625" bestFit="1" customWidth="1"/>
    <col min="64" max="64" width="8.83203125" bestFit="1" customWidth="1"/>
    <col min="65" max="65" width="4.6640625" bestFit="1" customWidth="1"/>
    <col min="66" max="67" width="3.1640625" bestFit="1" customWidth="1"/>
    <col min="68" max="68" width="7.1640625" bestFit="1" customWidth="1"/>
    <col min="69" max="70" width="10" bestFit="1" customWidth="1"/>
    <col min="71" max="71" width="8.6640625" bestFit="1" customWidth="1"/>
    <col min="72" max="72" width="14.6640625" bestFit="1" customWidth="1"/>
    <col min="73" max="73" width="14.83203125" bestFit="1" customWidth="1"/>
    <col min="74" max="74" width="8.6640625" bestFit="1" customWidth="1"/>
    <col min="75" max="75" width="10" bestFit="1" customWidth="1"/>
    <col min="76" max="76" width="8.6640625" bestFit="1" customWidth="1"/>
    <col min="77" max="77" width="7.5" bestFit="1" customWidth="1"/>
    <col min="78" max="78" width="10" bestFit="1" customWidth="1"/>
    <col min="79" max="79" width="8.6640625" bestFit="1" customWidth="1"/>
    <col min="80" max="80" width="7.83203125" bestFit="1" customWidth="1"/>
    <col min="81" max="81" width="10" customWidth="1"/>
    <col min="82" max="82" width="12.33203125" bestFit="1" customWidth="1"/>
    <col min="83" max="83" width="8" bestFit="1" customWidth="1"/>
    <col min="84" max="84" width="8.5" bestFit="1" customWidth="1"/>
    <col min="85" max="85" width="9" bestFit="1" customWidth="1"/>
    <col min="86" max="86" width="7" bestFit="1" customWidth="1"/>
    <col min="87" max="87" width="12.1640625" bestFit="1" customWidth="1"/>
    <col min="88" max="88" width="8" bestFit="1" customWidth="1"/>
    <col min="89" max="89" width="8.6640625" bestFit="1" customWidth="1"/>
    <col min="90" max="90" width="7.83203125" bestFit="1" customWidth="1"/>
    <col min="91" max="91" width="6" bestFit="1" customWidth="1"/>
    <col min="92" max="92" width="8.33203125" bestFit="1" customWidth="1"/>
    <col min="93" max="93" width="7.1640625" bestFit="1" customWidth="1"/>
    <col min="94" max="94" width="10" bestFit="1" customWidth="1"/>
  </cols>
  <sheetData>
    <row r="1" spans="1:92" ht="32" x14ac:dyDescent="0.2">
      <c r="A1" s="17" t="s">
        <v>462</v>
      </c>
      <c r="B1" s="18" t="s">
        <v>7</v>
      </c>
      <c r="C1" s="18" t="s">
        <v>0</v>
      </c>
      <c r="D1" s="18" t="s">
        <v>16</v>
      </c>
      <c r="E1" s="18"/>
      <c r="F1" s="115" t="s">
        <v>623</v>
      </c>
      <c r="G1" s="18" t="s">
        <v>624</v>
      </c>
      <c r="H1" s="31" t="s">
        <v>624</v>
      </c>
      <c r="I1" s="31" t="s">
        <v>1</v>
      </c>
      <c r="J1" s="31" t="s">
        <v>625</v>
      </c>
      <c r="K1" s="31" t="s">
        <v>626</v>
      </c>
      <c r="L1" s="31" t="s">
        <v>627</v>
      </c>
      <c r="M1" s="31" t="s">
        <v>628</v>
      </c>
      <c r="N1" s="31" t="s">
        <v>629</v>
      </c>
      <c r="O1" s="31" t="s">
        <v>630</v>
      </c>
      <c r="P1" t="s">
        <v>631</v>
      </c>
      <c r="Q1" t="s">
        <v>632</v>
      </c>
      <c r="R1" t="s">
        <v>633</v>
      </c>
      <c r="S1" t="s">
        <v>634</v>
      </c>
      <c r="T1" t="s">
        <v>635</v>
      </c>
      <c r="U1" t="s">
        <v>636</v>
      </c>
      <c r="X1" t="s">
        <v>637</v>
      </c>
      <c r="Y1" t="s">
        <v>970</v>
      </c>
    </row>
    <row r="2" spans="1:92" x14ac:dyDescent="0.2">
      <c r="A2" cm="1">
        <f t="array" ref="A2">_xlfn.XLOOKUP(AST!Y2,'Matching NGS ID and Doe ID'!H$2:H230,'Matching NGS ID and Doe ID'!B$2:B230)</f>
        <v>44</v>
      </c>
      <c r="B2">
        <v>33</v>
      </c>
      <c r="C2" s="19" t="s">
        <v>586</v>
      </c>
      <c r="D2">
        <v>2</v>
      </c>
      <c r="E2" s="116" t="s">
        <v>39</v>
      </c>
      <c r="F2" s="116" t="s">
        <v>546</v>
      </c>
      <c r="G2" s="30" t="s">
        <v>9</v>
      </c>
      <c r="H2" s="72" t="s">
        <v>9</v>
      </c>
      <c r="I2" s="72" t="s">
        <v>3</v>
      </c>
      <c r="J2" s="72">
        <v>1</v>
      </c>
      <c r="K2" s="19" t="s">
        <v>84</v>
      </c>
      <c r="L2" s="19" t="s">
        <v>484</v>
      </c>
      <c r="M2" s="19" t="s">
        <v>638</v>
      </c>
      <c r="N2" s="19" t="s">
        <v>486</v>
      </c>
      <c r="O2" s="19" t="s">
        <v>485</v>
      </c>
      <c r="P2">
        <v>0.25</v>
      </c>
      <c r="Q2" t="s">
        <v>487</v>
      </c>
      <c r="R2" t="s">
        <v>484</v>
      </c>
      <c r="S2" t="s">
        <v>488</v>
      </c>
      <c r="T2">
        <v>2</v>
      </c>
      <c r="U2" t="s">
        <v>639</v>
      </c>
      <c r="V2">
        <v>1</v>
      </c>
      <c r="W2" t="s">
        <v>946</v>
      </c>
      <c r="X2" t="s">
        <v>671</v>
      </c>
      <c r="Y2" t="str">
        <f>B2&amp;I2&amp;H2</f>
        <v>33LDO</v>
      </c>
      <c r="Z2" t="s">
        <v>950</v>
      </c>
      <c r="AA2" s="36" t="s">
        <v>948</v>
      </c>
      <c r="AB2" s="36" t="s">
        <v>307</v>
      </c>
      <c r="AN2" t="s">
        <v>626</v>
      </c>
      <c r="AO2" s="36" t="s">
        <v>948</v>
      </c>
      <c r="AP2" s="36" t="s">
        <v>307</v>
      </c>
      <c r="BB2" t="s">
        <v>626</v>
      </c>
      <c r="BD2" s="36" t="s">
        <v>963</v>
      </c>
      <c r="BE2" s="141" t="s">
        <v>307</v>
      </c>
      <c r="BG2" s="142"/>
      <c r="BH2" s="142"/>
      <c r="BI2" s="142"/>
      <c r="BJ2" s="142"/>
      <c r="BK2" s="142"/>
      <c r="BL2" s="142"/>
      <c r="BM2" s="142"/>
      <c r="BN2" s="142"/>
      <c r="BO2" s="142"/>
      <c r="BP2" s="17"/>
      <c r="BQ2" s="17"/>
      <c r="BS2" t="s">
        <v>626</v>
      </c>
      <c r="BT2" s="36" t="s">
        <v>948</v>
      </c>
      <c r="BU2" s="36" t="s">
        <v>307</v>
      </c>
      <c r="BV2" s="19"/>
      <c r="BW2" s="19"/>
      <c r="BX2" s="19"/>
      <c r="BY2" s="19"/>
      <c r="BZ2" s="19"/>
      <c r="CA2" s="19"/>
      <c r="CB2" s="19"/>
      <c r="CC2" s="19"/>
    </row>
    <row r="3" spans="1:92" x14ac:dyDescent="0.2">
      <c r="A3" cm="1">
        <f t="array" ref="A3">_xlfn.XLOOKUP(AST!Y3,'Matching NGS ID and Doe ID'!H$2:H231,'Matching NGS ID and Doe ID'!B$2:B231)</f>
        <v>128</v>
      </c>
      <c r="B3">
        <v>33</v>
      </c>
      <c r="C3" s="19" t="s">
        <v>586</v>
      </c>
      <c r="D3">
        <v>2</v>
      </c>
      <c r="E3" s="116" t="s">
        <v>39</v>
      </c>
      <c r="F3" s="116" t="s">
        <v>546</v>
      </c>
      <c r="G3" s="30" t="s">
        <v>10</v>
      </c>
      <c r="H3" s="19" t="s">
        <v>10</v>
      </c>
      <c r="I3" s="19" t="s">
        <v>3</v>
      </c>
      <c r="J3" s="19">
        <v>47</v>
      </c>
      <c r="K3" s="19">
        <v>0.25</v>
      </c>
      <c r="L3" s="19" t="s">
        <v>484</v>
      </c>
      <c r="M3" s="19" t="s">
        <v>638</v>
      </c>
      <c r="N3" s="19" t="s">
        <v>486</v>
      </c>
      <c r="O3" s="19" t="s">
        <v>485</v>
      </c>
      <c r="P3">
        <v>0.25</v>
      </c>
      <c r="Q3" t="s">
        <v>487</v>
      </c>
      <c r="R3" t="s">
        <v>484</v>
      </c>
      <c r="S3" t="s">
        <v>488</v>
      </c>
      <c r="T3">
        <v>2</v>
      </c>
      <c r="U3" t="s">
        <v>639</v>
      </c>
      <c r="V3">
        <v>1</v>
      </c>
      <c r="W3" s="19" t="s">
        <v>947</v>
      </c>
      <c r="X3" t="s">
        <v>672</v>
      </c>
      <c r="Y3" t="str">
        <f t="shared" ref="Y3:Y66" si="0">B3&amp;I3&amp;H3</f>
        <v>33LPF</v>
      </c>
      <c r="AA3" s="36" t="s">
        <v>304</v>
      </c>
      <c r="AB3">
        <v>0.25</v>
      </c>
      <c r="AC3">
        <v>0.5</v>
      </c>
      <c r="AD3">
        <v>1</v>
      </c>
      <c r="AE3">
        <v>2</v>
      </c>
      <c r="AF3">
        <v>4</v>
      </c>
      <c r="AG3">
        <v>8</v>
      </c>
      <c r="AH3" t="s">
        <v>84</v>
      </c>
      <c r="AI3" t="s">
        <v>305</v>
      </c>
      <c r="AJ3" s="108">
        <v>0.5</v>
      </c>
      <c r="AK3" s="132">
        <v>0.9</v>
      </c>
      <c r="AL3" t="s">
        <v>564</v>
      </c>
      <c r="AM3" t="s">
        <v>565</v>
      </c>
      <c r="AO3" s="36" t="s">
        <v>304</v>
      </c>
      <c r="AP3">
        <v>0.25</v>
      </c>
      <c r="AQ3">
        <v>0.5</v>
      </c>
      <c r="AR3">
        <v>1</v>
      </c>
      <c r="AS3">
        <v>2</v>
      </c>
      <c r="AT3">
        <v>4</v>
      </c>
      <c r="AU3">
        <v>8</v>
      </c>
      <c r="AV3" t="s">
        <v>84</v>
      </c>
      <c r="AW3" t="s">
        <v>305</v>
      </c>
      <c r="AX3" s="97">
        <v>0.5</v>
      </c>
      <c r="AY3" s="134">
        <v>0.9</v>
      </c>
      <c r="AZ3" s="19" t="s">
        <v>564</v>
      </c>
      <c r="BA3" s="19" t="s">
        <v>565</v>
      </c>
      <c r="BE3" s="142" t="s">
        <v>9</v>
      </c>
      <c r="BF3" s="142"/>
      <c r="BG3" s="142"/>
      <c r="BH3" s="142" t="s">
        <v>670</v>
      </c>
      <c r="BI3" s="142" t="s">
        <v>547</v>
      </c>
      <c r="BJ3" s="142"/>
      <c r="BK3" s="142"/>
      <c r="BL3" s="142" t="s">
        <v>570</v>
      </c>
      <c r="BM3" s="142" t="s">
        <v>10</v>
      </c>
      <c r="BN3" s="142"/>
      <c r="BO3" s="142"/>
      <c r="BP3" s="17" t="s">
        <v>619</v>
      </c>
      <c r="BQ3" s="17" t="s">
        <v>305</v>
      </c>
      <c r="BT3" s="99" t="s">
        <v>304</v>
      </c>
      <c r="BU3" s="19">
        <v>0.25</v>
      </c>
      <c r="BV3" s="19">
        <v>0.5</v>
      </c>
      <c r="BW3" s="19">
        <v>1</v>
      </c>
      <c r="BX3" s="19">
        <v>2</v>
      </c>
      <c r="BY3" s="19">
        <v>4</v>
      </c>
      <c r="BZ3" s="19">
        <v>8</v>
      </c>
      <c r="CA3" s="19" t="s">
        <v>84</v>
      </c>
      <c r="CB3" s="19" t="s">
        <v>305</v>
      </c>
      <c r="CC3" s="97">
        <v>0.5</v>
      </c>
      <c r="CD3" s="97">
        <v>0.9</v>
      </c>
      <c r="CE3" s="19" t="s">
        <v>564</v>
      </c>
      <c r="CF3" s="19" t="s">
        <v>565</v>
      </c>
      <c r="CG3" s="100" t="s">
        <v>84</v>
      </c>
      <c r="CH3" s="100">
        <v>0.25</v>
      </c>
      <c r="CI3" s="100">
        <v>0.5</v>
      </c>
      <c r="CJ3" s="100">
        <v>1</v>
      </c>
      <c r="CK3" s="100">
        <v>2</v>
      </c>
      <c r="CL3" s="100">
        <v>4</v>
      </c>
      <c r="CM3" s="100">
        <v>8</v>
      </c>
    </row>
    <row r="4" spans="1:92" x14ac:dyDescent="0.2">
      <c r="A4" t="e" cm="1">
        <f t="array" ref="A4">_xlfn.XLOOKUP(AST!Y4,'Matching NGS ID and Doe ID'!H$2:H232,'Matching NGS ID and Doe ID'!B$2:B232)</f>
        <v>#N/A</v>
      </c>
      <c r="B4" s="20">
        <v>149</v>
      </c>
      <c r="C4" s="22" t="s">
        <v>589</v>
      </c>
      <c r="D4" s="21">
        <v>2</v>
      </c>
      <c r="E4" s="116" t="s">
        <v>37</v>
      </c>
      <c r="F4" s="19" t="s">
        <v>620</v>
      </c>
      <c r="G4" s="30" t="s">
        <v>547</v>
      </c>
      <c r="H4" s="19" t="s">
        <v>10</v>
      </c>
      <c r="I4" s="19" t="s">
        <v>3</v>
      </c>
      <c r="J4" s="19">
        <v>64</v>
      </c>
      <c r="K4" s="19" t="s">
        <v>84</v>
      </c>
      <c r="L4" s="19">
        <v>1</v>
      </c>
      <c r="M4" s="19" t="s">
        <v>638</v>
      </c>
      <c r="N4" s="19" t="s">
        <v>486</v>
      </c>
      <c r="O4" s="19" t="s">
        <v>485</v>
      </c>
      <c r="P4" t="s">
        <v>640</v>
      </c>
      <c r="Q4" t="s">
        <v>487</v>
      </c>
      <c r="R4" t="s">
        <v>484</v>
      </c>
      <c r="S4" t="s">
        <v>488</v>
      </c>
      <c r="T4" t="s">
        <v>641</v>
      </c>
      <c r="U4" t="s">
        <v>642</v>
      </c>
      <c r="V4">
        <v>1</v>
      </c>
      <c r="W4" t="s">
        <v>656</v>
      </c>
      <c r="X4" t="s">
        <v>673</v>
      </c>
      <c r="Y4" t="str">
        <f t="shared" si="0"/>
        <v>149LPF</v>
      </c>
      <c r="AA4" s="37" t="s">
        <v>586</v>
      </c>
      <c r="AB4">
        <v>28</v>
      </c>
      <c r="AC4">
        <v>4</v>
      </c>
      <c r="AD4">
        <v>1</v>
      </c>
      <c r="AG4">
        <v>1</v>
      </c>
      <c r="AH4">
        <v>91</v>
      </c>
      <c r="AI4">
        <v>125</v>
      </c>
      <c r="AJ4" s="95"/>
      <c r="AK4" s="133"/>
      <c r="AO4" s="37" t="s">
        <v>9</v>
      </c>
      <c r="AP4">
        <v>13</v>
      </c>
      <c r="AQ4">
        <v>4</v>
      </c>
      <c r="AS4">
        <v>1</v>
      </c>
      <c r="AU4">
        <v>1</v>
      </c>
      <c r="AV4">
        <v>51</v>
      </c>
      <c r="AW4">
        <v>70</v>
      </c>
      <c r="AY4" s="128"/>
      <c r="BB4" s="137" t="s">
        <v>9</v>
      </c>
      <c r="BD4" s="36" t="s">
        <v>304</v>
      </c>
      <c r="BE4">
        <v>1</v>
      </c>
      <c r="BF4">
        <v>2</v>
      </c>
      <c r="BG4">
        <v>3</v>
      </c>
      <c r="BH4" s="142"/>
      <c r="BI4">
        <v>1</v>
      </c>
      <c r="BJ4">
        <v>2</v>
      </c>
      <c r="BK4">
        <v>3</v>
      </c>
      <c r="BL4" s="142"/>
      <c r="BM4">
        <v>1</v>
      </c>
      <c r="BN4">
        <v>2</v>
      </c>
      <c r="BO4">
        <v>3</v>
      </c>
      <c r="BP4" s="17"/>
      <c r="BQ4" s="17"/>
      <c r="BT4" s="37" t="s">
        <v>9</v>
      </c>
      <c r="BU4" s="19">
        <v>13</v>
      </c>
      <c r="BV4" s="19">
        <v>4</v>
      </c>
      <c r="BW4" s="19"/>
      <c r="BX4" s="19">
        <v>1</v>
      </c>
      <c r="BY4" s="19"/>
      <c r="BZ4" s="19">
        <v>1</v>
      </c>
      <c r="CA4" s="19">
        <v>51</v>
      </c>
      <c r="CB4" s="19">
        <v>70</v>
      </c>
      <c r="CC4" s="98">
        <f>CB4*0.5</f>
        <v>35</v>
      </c>
      <c r="CD4" s="98">
        <f>CB4*0.9</f>
        <v>63</v>
      </c>
      <c r="CE4" s="136" t="s">
        <v>663</v>
      </c>
      <c r="CF4" s="19">
        <v>0.25</v>
      </c>
      <c r="CG4" s="107">
        <f>CA4/70</f>
        <v>0.72857142857142854</v>
      </c>
      <c r="CH4" s="107">
        <f>BU4/70</f>
        <v>0.18571428571428572</v>
      </c>
      <c r="CI4" s="107">
        <f t="shared" ref="CI4:CM4" si="1">BV4/70</f>
        <v>5.7142857142857141E-2</v>
      </c>
      <c r="CJ4" s="107">
        <f t="shared" si="1"/>
        <v>0</v>
      </c>
      <c r="CK4" s="107">
        <f t="shared" si="1"/>
        <v>1.4285714285714285E-2</v>
      </c>
      <c r="CL4" s="107">
        <f t="shared" si="1"/>
        <v>0</v>
      </c>
      <c r="CM4" s="107">
        <f t="shared" si="1"/>
        <v>1.4285714285714285E-2</v>
      </c>
      <c r="CN4" s="107">
        <f>SUM(CG4:CM4)</f>
        <v>0.99999999999999989</v>
      </c>
    </row>
    <row r="5" spans="1:92" x14ac:dyDescent="0.2">
      <c r="A5" cm="1">
        <f t="array" ref="A5">_xlfn.XLOOKUP(AST!Y5,'Matching NGS ID and Doe ID'!H$2:H233,'Matching NGS ID and Doe ID'!B$2:B233)</f>
        <v>189</v>
      </c>
      <c r="B5" s="21">
        <v>157</v>
      </c>
      <c r="C5" s="22" t="s">
        <v>589</v>
      </c>
      <c r="D5" s="21">
        <v>1</v>
      </c>
      <c r="E5" s="116" t="s">
        <v>38</v>
      </c>
      <c r="F5" s="19" t="s">
        <v>620</v>
      </c>
      <c r="G5" s="30" t="s">
        <v>547</v>
      </c>
      <c r="H5" s="19" t="s">
        <v>10</v>
      </c>
      <c r="I5" s="19" t="s">
        <v>3</v>
      </c>
      <c r="J5" s="19">
        <v>61.1</v>
      </c>
      <c r="K5" s="19" t="s">
        <v>84</v>
      </c>
      <c r="L5" s="19" t="s">
        <v>484</v>
      </c>
      <c r="M5" s="19" t="s">
        <v>638</v>
      </c>
      <c r="N5" s="19" t="s">
        <v>486</v>
      </c>
      <c r="O5" s="19" t="s">
        <v>485</v>
      </c>
      <c r="P5" t="s">
        <v>640</v>
      </c>
      <c r="Q5" t="s">
        <v>487</v>
      </c>
      <c r="R5" t="s">
        <v>484</v>
      </c>
      <c r="S5" t="s">
        <v>645</v>
      </c>
      <c r="T5" t="s">
        <v>85</v>
      </c>
      <c r="U5" t="s">
        <v>642</v>
      </c>
      <c r="V5">
        <v>1</v>
      </c>
      <c r="X5" t="s">
        <v>674</v>
      </c>
      <c r="Y5" t="str">
        <f t="shared" si="0"/>
        <v>157LPF</v>
      </c>
      <c r="AA5" s="44">
        <v>1</v>
      </c>
      <c r="AB5">
        <v>6</v>
      </c>
      <c r="AC5">
        <v>2</v>
      </c>
      <c r="AG5">
        <v>1</v>
      </c>
      <c r="AH5">
        <v>36</v>
      </c>
      <c r="AI5">
        <v>45</v>
      </c>
      <c r="AJ5" s="95">
        <f>AH5*0.5</f>
        <v>18</v>
      </c>
      <c r="AK5" s="133">
        <f>AI5*0.9</f>
        <v>40.5</v>
      </c>
      <c r="AL5" s="109" t="s">
        <v>663</v>
      </c>
      <c r="AM5">
        <v>0.25</v>
      </c>
      <c r="AO5" s="44" t="s">
        <v>586</v>
      </c>
      <c r="AP5">
        <v>13</v>
      </c>
      <c r="AQ5">
        <v>3</v>
      </c>
      <c r="AV5">
        <v>24</v>
      </c>
      <c r="AW5">
        <v>40</v>
      </c>
      <c r="AX5" s="98">
        <f>(AW5*0.5)</f>
        <v>20</v>
      </c>
      <c r="AY5" s="135">
        <f>(AW5*0.9)</f>
        <v>36</v>
      </c>
      <c r="AZ5" s="136" t="s">
        <v>663</v>
      </c>
      <c r="BA5" s="19">
        <v>0.25</v>
      </c>
      <c r="BB5" s="44" t="s">
        <v>586</v>
      </c>
      <c r="BD5" s="37" t="s">
        <v>77</v>
      </c>
      <c r="BE5" s="142"/>
      <c r="BF5" s="142"/>
      <c r="BG5" s="142"/>
      <c r="BH5" s="142"/>
      <c r="BI5" s="142">
        <v>1</v>
      </c>
      <c r="BJ5" s="142">
        <v>3</v>
      </c>
      <c r="BK5" s="142">
        <v>1</v>
      </c>
      <c r="BL5" s="142">
        <v>5</v>
      </c>
      <c r="BM5" s="142"/>
      <c r="BN5" s="142"/>
      <c r="BO5" s="142"/>
      <c r="BP5" s="17"/>
      <c r="BQ5" s="17">
        <v>5</v>
      </c>
      <c r="BT5" s="37" t="s">
        <v>547</v>
      </c>
      <c r="BU5" s="19">
        <v>7</v>
      </c>
      <c r="BV5" s="19">
        <v>7</v>
      </c>
      <c r="BW5" s="19">
        <v>4</v>
      </c>
      <c r="BX5" s="19">
        <v>1</v>
      </c>
      <c r="BY5" s="19"/>
      <c r="BZ5" s="19"/>
      <c r="CA5" s="19">
        <v>110</v>
      </c>
      <c r="CB5" s="19">
        <v>129</v>
      </c>
      <c r="CC5" s="98">
        <f t="shared" ref="CC5:CC6" si="2">CB5*0.5</f>
        <v>64.5</v>
      </c>
      <c r="CD5" s="98">
        <f t="shared" ref="CD5:CD6" si="3">CB5*0.9</f>
        <v>116.10000000000001</v>
      </c>
      <c r="CE5" s="136" t="s">
        <v>663</v>
      </c>
      <c r="CF5" s="19">
        <v>0.25</v>
      </c>
      <c r="CG5" s="107">
        <f>CA5/129</f>
        <v>0.8527131782945736</v>
      </c>
      <c r="CH5" s="107">
        <f>BU5/129</f>
        <v>5.4263565891472867E-2</v>
      </c>
      <c r="CI5" s="107">
        <f t="shared" ref="CI5:CM5" si="4">BV5/129</f>
        <v>5.4263565891472867E-2</v>
      </c>
      <c r="CJ5" s="107">
        <f t="shared" si="4"/>
        <v>3.1007751937984496E-2</v>
      </c>
      <c r="CK5" s="107">
        <f t="shared" si="4"/>
        <v>7.7519379844961239E-3</v>
      </c>
      <c r="CL5" s="107">
        <f t="shared" si="4"/>
        <v>0</v>
      </c>
      <c r="CM5" s="107">
        <f t="shared" si="4"/>
        <v>0</v>
      </c>
      <c r="CN5" s="107">
        <f t="shared" ref="CN5:CN6" si="5">SUM(CG5:CM5)</f>
        <v>1</v>
      </c>
    </row>
    <row r="6" spans="1:92" x14ac:dyDescent="0.2">
      <c r="A6" cm="1">
        <f t="array" ref="A6">_xlfn.XLOOKUP(AST!Y6,'Matching NGS ID and Doe ID'!H$2:H234,'Matching NGS ID and Doe ID'!B$2:B234)</f>
        <v>189</v>
      </c>
      <c r="B6" s="21">
        <v>157</v>
      </c>
      <c r="C6" s="22" t="s">
        <v>589</v>
      </c>
      <c r="D6" s="21">
        <v>1</v>
      </c>
      <c r="E6" s="116" t="s">
        <v>77</v>
      </c>
      <c r="F6" s="19" t="s">
        <v>620</v>
      </c>
      <c r="G6" s="30" t="s">
        <v>547</v>
      </c>
      <c r="H6" s="19" t="s">
        <v>10</v>
      </c>
      <c r="I6" s="19" t="s">
        <v>3</v>
      </c>
      <c r="J6" s="19">
        <v>61.2</v>
      </c>
      <c r="K6" s="19" t="s">
        <v>84</v>
      </c>
      <c r="L6" s="19" t="s">
        <v>484</v>
      </c>
      <c r="M6" s="19" t="s">
        <v>638</v>
      </c>
      <c r="N6" s="19" t="s">
        <v>486</v>
      </c>
      <c r="O6" s="19" t="s">
        <v>485</v>
      </c>
      <c r="P6" t="s">
        <v>640</v>
      </c>
      <c r="Q6" t="s">
        <v>487</v>
      </c>
      <c r="R6" t="s">
        <v>484</v>
      </c>
      <c r="S6" t="s">
        <v>645</v>
      </c>
      <c r="T6" t="s">
        <v>85</v>
      </c>
      <c r="U6" t="s">
        <v>642</v>
      </c>
      <c r="V6">
        <v>1</v>
      </c>
      <c r="X6" t="s">
        <v>674</v>
      </c>
      <c r="Y6" t="str">
        <f t="shared" si="0"/>
        <v>157LPF</v>
      </c>
      <c r="AA6" s="44">
        <v>2</v>
      </c>
      <c r="AB6">
        <v>7</v>
      </c>
      <c r="AC6">
        <v>1</v>
      </c>
      <c r="AD6">
        <v>1</v>
      </c>
      <c r="AH6">
        <v>34</v>
      </c>
      <c r="AI6">
        <v>43</v>
      </c>
      <c r="AJ6" s="95">
        <f t="shared" ref="AJ6:AJ15" si="6">AH6*0.5</f>
        <v>17</v>
      </c>
      <c r="AK6" s="133">
        <f t="shared" ref="AK6:AK15" si="7">AI6*0.9</f>
        <v>38.700000000000003</v>
      </c>
      <c r="AL6" s="109" t="s">
        <v>663</v>
      </c>
      <c r="AM6">
        <v>0.25</v>
      </c>
      <c r="AO6" s="44" t="s">
        <v>589</v>
      </c>
      <c r="AV6">
        <v>8</v>
      </c>
      <c r="AW6">
        <v>8</v>
      </c>
      <c r="AX6" s="98">
        <f t="shared" ref="AX6:AX15" si="8">(AW6*0.5)</f>
        <v>4</v>
      </c>
      <c r="AY6" s="135">
        <f t="shared" ref="AY6:AY15" si="9">(AW6*0.9)</f>
        <v>7.2</v>
      </c>
      <c r="AZ6" s="136" t="s">
        <v>663</v>
      </c>
      <c r="BA6" s="136" t="s">
        <v>663</v>
      </c>
      <c r="BB6" s="44" t="s">
        <v>589</v>
      </c>
      <c r="BD6" s="37" t="s">
        <v>38</v>
      </c>
      <c r="BE6" s="142">
        <v>1</v>
      </c>
      <c r="BF6" s="142"/>
      <c r="BG6" s="142">
        <v>8</v>
      </c>
      <c r="BH6" s="142">
        <v>9</v>
      </c>
      <c r="BI6" s="142">
        <v>7</v>
      </c>
      <c r="BJ6" s="142">
        <v>7</v>
      </c>
      <c r="BK6" s="142">
        <v>9</v>
      </c>
      <c r="BL6" s="142">
        <v>23</v>
      </c>
      <c r="BM6" s="142">
        <v>1</v>
      </c>
      <c r="BN6" s="142"/>
      <c r="BO6" s="142">
        <v>8</v>
      </c>
      <c r="BP6" s="17">
        <v>9</v>
      </c>
      <c r="BQ6" s="17">
        <v>41</v>
      </c>
      <c r="BT6" s="37" t="s">
        <v>10</v>
      </c>
      <c r="BU6" s="19">
        <v>12</v>
      </c>
      <c r="BV6" s="19">
        <v>3</v>
      </c>
      <c r="BW6" s="19">
        <v>1</v>
      </c>
      <c r="BX6" s="19">
        <v>2</v>
      </c>
      <c r="BY6" s="19">
        <v>1</v>
      </c>
      <c r="BZ6" s="19">
        <v>1</v>
      </c>
      <c r="CA6" s="19">
        <v>53</v>
      </c>
      <c r="CB6" s="19">
        <v>73</v>
      </c>
      <c r="CC6" s="98">
        <f t="shared" si="2"/>
        <v>36.5</v>
      </c>
      <c r="CD6" s="98">
        <f t="shared" si="3"/>
        <v>65.7</v>
      </c>
      <c r="CE6" s="136" t="s">
        <v>663</v>
      </c>
      <c r="CF6" s="19">
        <v>0.5</v>
      </c>
      <c r="CG6" s="107">
        <f>CA6/73</f>
        <v>0.72602739726027399</v>
      </c>
      <c r="CH6" s="107">
        <f>BU6/73</f>
        <v>0.16438356164383561</v>
      </c>
      <c r="CI6" s="107">
        <f t="shared" ref="CI6:CM6" si="10">BV6/73</f>
        <v>4.1095890410958902E-2</v>
      </c>
      <c r="CJ6" s="107">
        <f t="shared" si="10"/>
        <v>1.3698630136986301E-2</v>
      </c>
      <c r="CK6" s="107">
        <f t="shared" si="10"/>
        <v>2.7397260273972601E-2</v>
      </c>
      <c r="CL6" s="107">
        <f t="shared" si="10"/>
        <v>1.3698630136986301E-2</v>
      </c>
      <c r="CM6" s="107">
        <f t="shared" si="10"/>
        <v>1.3698630136986301E-2</v>
      </c>
      <c r="CN6" s="107">
        <f t="shared" si="5"/>
        <v>1</v>
      </c>
    </row>
    <row r="7" spans="1:92" x14ac:dyDescent="0.2">
      <c r="A7" cm="1">
        <f t="array" ref="A7">_xlfn.XLOOKUP(AST!Y7,'Matching NGS ID and Doe ID'!H$2:H235,'Matching NGS ID and Doe ID'!B$2:B235)</f>
        <v>190</v>
      </c>
      <c r="B7" s="21">
        <v>157</v>
      </c>
      <c r="C7" s="22" t="s">
        <v>589</v>
      </c>
      <c r="D7" s="21">
        <v>1</v>
      </c>
      <c r="E7" s="116" t="s">
        <v>54</v>
      </c>
      <c r="F7" s="116" t="s">
        <v>620</v>
      </c>
      <c r="G7" s="30" t="s">
        <v>547</v>
      </c>
      <c r="H7" s="19" t="s">
        <v>10</v>
      </c>
      <c r="I7" s="19" t="s">
        <v>4</v>
      </c>
      <c r="J7" s="19">
        <v>63</v>
      </c>
      <c r="K7" s="19" t="s">
        <v>84</v>
      </c>
      <c r="L7" s="19" t="s">
        <v>484</v>
      </c>
      <c r="M7" s="19" t="s">
        <v>638</v>
      </c>
      <c r="N7" s="19">
        <v>1</v>
      </c>
      <c r="O7" s="19" t="s">
        <v>485</v>
      </c>
      <c r="P7" t="s">
        <v>640</v>
      </c>
      <c r="Q7" t="s">
        <v>487</v>
      </c>
      <c r="R7" t="s">
        <v>484</v>
      </c>
      <c r="S7" t="s">
        <v>645</v>
      </c>
      <c r="T7">
        <v>4</v>
      </c>
      <c r="U7" t="s">
        <v>642</v>
      </c>
      <c r="V7">
        <v>1</v>
      </c>
      <c r="X7" t="s">
        <v>675</v>
      </c>
      <c r="Y7" t="str">
        <f t="shared" si="0"/>
        <v>157RPF</v>
      </c>
      <c r="AA7" s="44">
        <v>3</v>
      </c>
      <c r="AB7">
        <v>15</v>
      </c>
      <c r="AC7">
        <v>1</v>
      </c>
      <c r="AH7">
        <v>21</v>
      </c>
      <c r="AI7">
        <v>37</v>
      </c>
      <c r="AJ7" s="95">
        <f t="shared" si="6"/>
        <v>10.5</v>
      </c>
      <c r="AK7" s="133">
        <f t="shared" si="7"/>
        <v>33.300000000000004</v>
      </c>
      <c r="AL7" s="109" t="s">
        <v>663</v>
      </c>
      <c r="AM7">
        <v>0.25</v>
      </c>
      <c r="AO7" s="44" t="s">
        <v>588</v>
      </c>
      <c r="AQ7">
        <v>1</v>
      </c>
      <c r="AS7">
        <v>1</v>
      </c>
      <c r="AU7">
        <v>1</v>
      </c>
      <c r="AV7">
        <v>19</v>
      </c>
      <c r="AW7">
        <v>22</v>
      </c>
      <c r="AX7" s="98">
        <f t="shared" si="8"/>
        <v>11</v>
      </c>
      <c r="AY7" s="135">
        <f t="shared" si="9"/>
        <v>19.8</v>
      </c>
      <c r="AZ7" s="136" t="s">
        <v>663</v>
      </c>
      <c r="BA7" s="19">
        <v>0.5</v>
      </c>
      <c r="BB7" s="44" t="s">
        <v>588</v>
      </c>
      <c r="BD7" s="37" t="s">
        <v>36</v>
      </c>
      <c r="BE7" s="142">
        <v>1</v>
      </c>
      <c r="BF7" s="142">
        <v>3</v>
      </c>
      <c r="BG7" s="142">
        <v>4</v>
      </c>
      <c r="BH7" s="142">
        <v>8</v>
      </c>
      <c r="BI7" s="142">
        <v>5</v>
      </c>
      <c r="BJ7" s="142">
        <v>6</v>
      </c>
      <c r="BK7" s="142">
        <v>3</v>
      </c>
      <c r="BL7" s="142">
        <v>14</v>
      </c>
      <c r="BM7" s="142">
        <v>1</v>
      </c>
      <c r="BN7" s="142">
        <v>2</v>
      </c>
      <c r="BO7" s="142">
        <v>5</v>
      </c>
      <c r="BP7" s="17">
        <v>8</v>
      </c>
      <c r="BQ7" s="17">
        <v>30</v>
      </c>
      <c r="BT7" s="37" t="s">
        <v>305</v>
      </c>
      <c r="BU7" s="19">
        <v>32</v>
      </c>
      <c r="BV7" s="19">
        <v>14</v>
      </c>
      <c r="BW7" s="19">
        <v>5</v>
      </c>
      <c r="BX7" s="19">
        <v>4</v>
      </c>
      <c r="BY7" s="19">
        <v>1</v>
      </c>
      <c r="BZ7" s="19">
        <v>2</v>
      </c>
      <c r="CA7" s="19">
        <v>214</v>
      </c>
      <c r="CB7" s="19">
        <v>272</v>
      </c>
      <c r="CC7" s="19"/>
      <c r="CD7" s="19"/>
    </row>
    <row r="8" spans="1:92" x14ac:dyDescent="0.2">
      <c r="A8" t="e" cm="1">
        <f t="array" ref="A8">_xlfn.XLOOKUP(AST!Y8,'Matching NGS ID and Doe ID'!H$2:H236,'Matching NGS ID and Doe ID'!B$2:B236)</f>
        <v>#N/A</v>
      </c>
      <c r="B8" s="21">
        <v>165</v>
      </c>
      <c r="C8" s="22" t="s">
        <v>589</v>
      </c>
      <c r="D8" s="21">
        <v>3</v>
      </c>
      <c r="E8" s="116" t="s">
        <v>36</v>
      </c>
      <c r="F8" s="116" t="s">
        <v>547</v>
      </c>
      <c r="G8" s="30" t="s">
        <v>547</v>
      </c>
      <c r="H8" s="19" t="s">
        <v>10</v>
      </c>
      <c r="I8" s="19" t="s">
        <v>3</v>
      </c>
      <c r="J8" s="19">
        <v>64.099999999999994</v>
      </c>
      <c r="K8" s="19">
        <v>0.5</v>
      </c>
      <c r="L8" s="19" t="s">
        <v>484</v>
      </c>
      <c r="M8" s="19" t="s">
        <v>638</v>
      </c>
      <c r="N8" s="19">
        <v>0.5</v>
      </c>
      <c r="O8" s="19" t="s">
        <v>485</v>
      </c>
      <c r="P8">
        <v>0.5</v>
      </c>
      <c r="Q8" t="s">
        <v>487</v>
      </c>
      <c r="R8" t="s">
        <v>484</v>
      </c>
      <c r="S8" t="s">
        <v>645</v>
      </c>
      <c r="T8" t="s">
        <v>641</v>
      </c>
      <c r="U8" t="s">
        <v>642</v>
      </c>
      <c r="V8">
        <v>1</v>
      </c>
      <c r="X8" t="s">
        <v>676</v>
      </c>
      <c r="Y8" t="str">
        <f t="shared" si="0"/>
        <v>165LPF</v>
      </c>
      <c r="AA8" s="37" t="s">
        <v>589</v>
      </c>
      <c r="AC8">
        <v>5</v>
      </c>
      <c r="AD8">
        <v>1</v>
      </c>
      <c r="AH8">
        <v>64</v>
      </c>
      <c r="AI8">
        <v>70</v>
      </c>
      <c r="AJ8" s="95"/>
      <c r="AK8" s="133"/>
      <c r="AO8" s="37" t="s">
        <v>547</v>
      </c>
      <c r="AP8">
        <v>7</v>
      </c>
      <c r="AQ8">
        <v>7</v>
      </c>
      <c r="AR8">
        <v>4</v>
      </c>
      <c r="AS8">
        <v>1</v>
      </c>
      <c r="AV8">
        <v>110</v>
      </c>
      <c r="AW8">
        <v>129</v>
      </c>
      <c r="AX8" s="98"/>
      <c r="AY8" s="135"/>
      <c r="BB8" s="137" t="s">
        <v>547</v>
      </c>
      <c r="BD8" s="37" t="s">
        <v>46</v>
      </c>
      <c r="BE8" s="142"/>
      <c r="BF8" s="142"/>
      <c r="BG8" s="142"/>
      <c r="BH8" s="142"/>
      <c r="BI8" s="142"/>
      <c r="BJ8" s="142"/>
      <c r="BK8" s="142">
        <v>1</v>
      </c>
      <c r="BL8" s="142">
        <v>1</v>
      </c>
      <c r="BM8" s="142"/>
      <c r="BN8" s="142"/>
      <c r="BO8" s="142"/>
      <c r="BP8" s="17"/>
      <c r="BQ8" s="17">
        <v>1</v>
      </c>
    </row>
    <row r="9" spans="1:92" x14ac:dyDescent="0.2">
      <c r="A9" t="e" cm="1">
        <f t="array" ref="A9">_xlfn.XLOOKUP(AST!Y9,'Matching NGS ID and Doe ID'!H$2:H237,'Matching NGS ID and Doe ID'!B$2:B237)</f>
        <v>#N/A</v>
      </c>
      <c r="B9" s="21">
        <v>165</v>
      </c>
      <c r="C9" s="22" t="s">
        <v>589</v>
      </c>
      <c r="D9" s="21">
        <v>3</v>
      </c>
      <c r="E9" s="116" t="s">
        <v>77</v>
      </c>
      <c r="F9" s="116" t="s">
        <v>547</v>
      </c>
      <c r="G9" s="30" t="s">
        <v>547</v>
      </c>
      <c r="H9" s="19" t="s">
        <v>10</v>
      </c>
      <c r="I9" s="19" t="s">
        <v>3</v>
      </c>
      <c r="J9" s="19">
        <v>64.2</v>
      </c>
      <c r="K9" s="19">
        <v>0.5</v>
      </c>
      <c r="L9" s="19" t="s">
        <v>484</v>
      </c>
      <c r="M9" s="19" t="s">
        <v>638</v>
      </c>
      <c r="N9" s="19">
        <v>0.5</v>
      </c>
      <c r="O9" s="19" t="s">
        <v>485</v>
      </c>
      <c r="P9">
        <v>0.5</v>
      </c>
      <c r="Q9" t="s">
        <v>487</v>
      </c>
      <c r="R9" t="s">
        <v>484</v>
      </c>
      <c r="S9" t="s">
        <v>645</v>
      </c>
      <c r="T9" t="s">
        <v>641</v>
      </c>
      <c r="U9" t="s">
        <v>642</v>
      </c>
      <c r="V9">
        <v>1</v>
      </c>
      <c r="X9" t="s">
        <v>676</v>
      </c>
      <c r="Y9" t="str">
        <f t="shared" si="0"/>
        <v>165LPF</v>
      </c>
      <c r="AA9" s="44">
        <v>1</v>
      </c>
      <c r="AC9">
        <v>3</v>
      </c>
      <c r="AH9">
        <v>18</v>
      </c>
      <c r="AI9">
        <v>21</v>
      </c>
      <c r="AJ9" s="95">
        <f t="shared" si="6"/>
        <v>9</v>
      </c>
      <c r="AK9" s="133">
        <f t="shared" si="7"/>
        <v>18.900000000000002</v>
      </c>
      <c r="AL9" s="109" t="s">
        <v>663</v>
      </c>
      <c r="AM9">
        <v>0.5</v>
      </c>
      <c r="AO9" s="44" t="s">
        <v>586</v>
      </c>
      <c r="AP9">
        <v>1</v>
      </c>
      <c r="AV9">
        <v>42</v>
      </c>
      <c r="AW9">
        <v>43</v>
      </c>
      <c r="AX9" s="98">
        <f t="shared" si="8"/>
        <v>21.5</v>
      </c>
      <c r="AY9" s="135">
        <f t="shared" si="9"/>
        <v>38.700000000000003</v>
      </c>
      <c r="AZ9" s="136" t="s">
        <v>663</v>
      </c>
      <c r="BA9" s="136" t="s">
        <v>663</v>
      </c>
      <c r="BB9" s="44" t="s">
        <v>586</v>
      </c>
      <c r="BD9" s="37" t="s">
        <v>39</v>
      </c>
      <c r="BE9" s="142">
        <v>13</v>
      </c>
      <c r="BF9" s="142">
        <v>13</v>
      </c>
      <c r="BG9" s="142">
        <v>17</v>
      </c>
      <c r="BH9" s="142">
        <v>43</v>
      </c>
      <c r="BI9" s="142">
        <v>3</v>
      </c>
      <c r="BJ9" s="142">
        <v>5</v>
      </c>
      <c r="BK9" s="142">
        <v>11</v>
      </c>
      <c r="BL9" s="142">
        <v>19</v>
      </c>
      <c r="BM9" s="142">
        <v>13</v>
      </c>
      <c r="BN9" s="142">
        <v>13</v>
      </c>
      <c r="BO9" s="142">
        <v>18</v>
      </c>
      <c r="BP9" s="17">
        <v>44</v>
      </c>
      <c r="BQ9" s="17">
        <v>106</v>
      </c>
      <c r="BS9" t="s">
        <v>627</v>
      </c>
      <c r="BT9" s="36" t="s">
        <v>949</v>
      </c>
      <c r="BU9" s="36" t="s">
        <v>307</v>
      </c>
      <c r="BV9" s="19"/>
      <c r="BW9" s="19"/>
      <c r="BX9" s="19"/>
      <c r="BY9" s="19"/>
      <c r="BZ9" s="19"/>
    </row>
    <row r="10" spans="1:92" x14ac:dyDescent="0.2">
      <c r="A10" cm="1">
        <f t="array" ref="A10">_xlfn.XLOOKUP(AST!Y10,'Matching NGS ID and Doe ID'!H$2:H238,'Matching NGS ID and Doe ID'!B$2:B238)</f>
        <v>192</v>
      </c>
      <c r="B10" s="21">
        <v>188</v>
      </c>
      <c r="C10" s="22" t="s">
        <v>589</v>
      </c>
      <c r="D10" s="21">
        <v>3</v>
      </c>
      <c r="E10" s="116" t="s">
        <v>37</v>
      </c>
      <c r="F10" s="116" t="s">
        <v>547</v>
      </c>
      <c r="G10" s="30" t="s">
        <v>547</v>
      </c>
      <c r="H10" s="19" t="s">
        <v>10</v>
      </c>
      <c r="I10" s="19" t="s">
        <v>3</v>
      </c>
      <c r="J10" s="19">
        <v>65</v>
      </c>
      <c r="K10" s="19" t="s">
        <v>84</v>
      </c>
      <c r="L10" s="19">
        <v>1</v>
      </c>
      <c r="M10" s="19" t="s">
        <v>638</v>
      </c>
      <c r="N10" s="19" t="s">
        <v>486</v>
      </c>
      <c r="O10" s="19" t="s">
        <v>485</v>
      </c>
      <c r="P10" t="s">
        <v>640</v>
      </c>
      <c r="Q10" t="s">
        <v>487</v>
      </c>
      <c r="R10" t="s">
        <v>484</v>
      </c>
      <c r="S10" t="s">
        <v>488</v>
      </c>
      <c r="T10" t="s">
        <v>641</v>
      </c>
      <c r="U10" t="s">
        <v>642</v>
      </c>
      <c r="V10">
        <v>1</v>
      </c>
      <c r="X10" t="s">
        <v>677</v>
      </c>
      <c r="Y10" t="str">
        <f t="shared" si="0"/>
        <v>188LPF</v>
      </c>
      <c r="AA10" s="44">
        <v>2</v>
      </c>
      <c r="AD10">
        <v>1</v>
      </c>
      <c r="AH10">
        <v>20</v>
      </c>
      <c r="AI10">
        <v>21</v>
      </c>
      <c r="AJ10" s="95">
        <f t="shared" si="6"/>
        <v>10</v>
      </c>
      <c r="AK10" s="133">
        <f t="shared" si="7"/>
        <v>18.900000000000002</v>
      </c>
      <c r="AL10" s="109" t="s">
        <v>663</v>
      </c>
      <c r="AM10" s="109" t="s">
        <v>663</v>
      </c>
      <c r="AO10" s="44" t="s">
        <v>589</v>
      </c>
      <c r="AQ10">
        <v>4</v>
      </c>
      <c r="AR10">
        <v>1</v>
      </c>
      <c r="AV10">
        <v>42</v>
      </c>
      <c r="AW10">
        <v>47</v>
      </c>
      <c r="AX10" s="98">
        <f t="shared" si="8"/>
        <v>23.5</v>
      </c>
      <c r="AY10" s="135">
        <f t="shared" si="9"/>
        <v>42.300000000000004</v>
      </c>
      <c r="AZ10" s="136" t="s">
        <v>663</v>
      </c>
      <c r="BA10" s="136" t="s">
        <v>663</v>
      </c>
      <c r="BB10" s="44" t="s">
        <v>589</v>
      </c>
      <c r="BD10" s="37" t="s">
        <v>651</v>
      </c>
      <c r="BE10" s="142"/>
      <c r="BF10" s="142"/>
      <c r="BG10" s="142"/>
      <c r="BH10" s="142"/>
      <c r="BI10" s="142">
        <v>16</v>
      </c>
      <c r="BJ10" s="142">
        <v>14</v>
      </c>
      <c r="BK10" s="142">
        <v>4</v>
      </c>
      <c r="BL10" s="142">
        <v>34</v>
      </c>
      <c r="BM10" s="142"/>
      <c r="BN10" s="142"/>
      <c r="BO10" s="142"/>
      <c r="BP10" s="17"/>
      <c r="BQ10" s="17">
        <v>34</v>
      </c>
      <c r="BT10" s="99" t="s">
        <v>304</v>
      </c>
      <c r="BU10" s="19">
        <v>1</v>
      </c>
      <c r="BV10" s="19">
        <v>2</v>
      </c>
      <c r="BW10" s="19">
        <v>4</v>
      </c>
      <c r="BX10" s="19" t="s">
        <v>643</v>
      </c>
      <c r="BY10" s="19" t="s">
        <v>484</v>
      </c>
      <c r="BZ10" s="19" t="s">
        <v>305</v>
      </c>
      <c r="CA10" s="100" t="s">
        <v>484</v>
      </c>
      <c r="CB10" s="100">
        <v>1</v>
      </c>
      <c r="CC10" s="100">
        <v>2</v>
      </c>
      <c r="CD10" s="100">
        <v>4</v>
      </c>
      <c r="CE10" s="100" t="s">
        <v>643</v>
      </c>
      <c r="CF10" s="97">
        <v>0.5</v>
      </c>
      <c r="CG10" s="97">
        <v>0.9</v>
      </c>
      <c r="CH10" s="19" t="s">
        <v>564</v>
      </c>
      <c r="CI10" s="19" t="s">
        <v>565</v>
      </c>
    </row>
    <row r="11" spans="1:92" x14ac:dyDescent="0.2">
      <c r="A11" cm="1">
        <f t="array" ref="A11">_xlfn.XLOOKUP(AST!Y11,'Matching NGS ID and Doe ID'!H$2:H239,'Matching NGS ID and Doe ID'!B$2:B239)</f>
        <v>194</v>
      </c>
      <c r="B11" s="21">
        <v>204</v>
      </c>
      <c r="C11" s="22" t="s">
        <v>589</v>
      </c>
      <c r="D11" s="21">
        <v>2</v>
      </c>
      <c r="E11" s="116" t="s">
        <v>37</v>
      </c>
      <c r="F11" s="116" t="s">
        <v>547</v>
      </c>
      <c r="G11" s="30" t="s">
        <v>547</v>
      </c>
      <c r="H11" s="19" t="s">
        <v>10</v>
      </c>
      <c r="I11" s="19" t="s">
        <v>3</v>
      </c>
      <c r="J11" s="19">
        <v>66</v>
      </c>
      <c r="K11" s="19" t="s">
        <v>84</v>
      </c>
      <c r="L11" s="19">
        <v>1</v>
      </c>
      <c r="M11" s="19" t="s">
        <v>638</v>
      </c>
      <c r="N11" s="19" t="s">
        <v>486</v>
      </c>
      <c r="O11" s="19" t="s">
        <v>485</v>
      </c>
      <c r="P11" t="s">
        <v>640</v>
      </c>
      <c r="Q11" t="s">
        <v>487</v>
      </c>
      <c r="R11" t="s">
        <v>484</v>
      </c>
      <c r="S11" t="s">
        <v>645</v>
      </c>
      <c r="T11" t="s">
        <v>641</v>
      </c>
      <c r="U11" t="s">
        <v>642</v>
      </c>
      <c r="V11">
        <v>1</v>
      </c>
      <c r="X11" t="s">
        <v>678</v>
      </c>
      <c r="Y11" t="str">
        <f t="shared" si="0"/>
        <v>204LPF</v>
      </c>
      <c r="AA11" s="44">
        <v>3</v>
      </c>
      <c r="AC11">
        <v>2</v>
      </c>
      <c r="AH11">
        <v>26</v>
      </c>
      <c r="AI11">
        <v>28</v>
      </c>
      <c r="AJ11" s="95">
        <f t="shared" si="6"/>
        <v>13</v>
      </c>
      <c r="AK11" s="133">
        <f t="shared" si="7"/>
        <v>25.2</v>
      </c>
      <c r="AL11" s="109" t="s">
        <v>663</v>
      </c>
      <c r="AM11" s="109" t="s">
        <v>663</v>
      </c>
      <c r="AO11" s="44" t="s">
        <v>588</v>
      </c>
      <c r="AP11">
        <v>6</v>
      </c>
      <c r="AQ11">
        <v>3</v>
      </c>
      <c r="AR11">
        <v>3</v>
      </c>
      <c r="AS11">
        <v>1</v>
      </c>
      <c r="AV11">
        <v>26</v>
      </c>
      <c r="AW11">
        <v>39</v>
      </c>
      <c r="AX11" s="98">
        <f t="shared" si="8"/>
        <v>19.5</v>
      </c>
      <c r="AY11" s="135">
        <f t="shared" si="9"/>
        <v>35.1</v>
      </c>
      <c r="AZ11" s="136" t="s">
        <v>663</v>
      </c>
      <c r="BA11" s="19">
        <v>0.25</v>
      </c>
      <c r="BB11" s="44" t="s">
        <v>588</v>
      </c>
      <c r="BD11" s="37" t="s">
        <v>59</v>
      </c>
      <c r="BE11" s="142"/>
      <c r="BF11" s="142"/>
      <c r="BG11" s="142"/>
      <c r="BH11" s="142"/>
      <c r="BI11" s="142">
        <v>2</v>
      </c>
      <c r="BJ11" s="142"/>
      <c r="BK11" s="142">
        <v>1</v>
      </c>
      <c r="BL11" s="142">
        <v>3</v>
      </c>
      <c r="BM11" s="142"/>
      <c r="BN11" s="142"/>
      <c r="BO11" s="142"/>
      <c r="BP11" s="17"/>
      <c r="BQ11" s="17">
        <v>3</v>
      </c>
      <c r="BT11" s="37" t="s">
        <v>9</v>
      </c>
      <c r="BU11" s="19">
        <v>5</v>
      </c>
      <c r="BV11" s="19">
        <v>1</v>
      </c>
      <c r="BW11" s="19"/>
      <c r="BX11" s="19"/>
      <c r="BY11" s="19">
        <v>64</v>
      </c>
      <c r="BZ11" s="19">
        <v>70</v>
      </c>
      <c r="CA11" s="107">
        <f>BY11/70</f>
        <v>0.91428571428571426</v>
      </c>
      <c r="CB11" s="107">
        <f>BU11/70</f>
        <v>7.1428571428571425E-2</v>
      </c>
      <c r="CC11" s="107">
        <f>BV11/70</f>
        <v>1.4285714285714285E-2</v>
      </c>
      <c r="CD11" s="107">
        <f>BW11/70</f>
        <v>0</v>
      </c>
      <c r="CE11" s="107">
        <f>BX11/70</f>
        <v>0</v>
      </c>
      <c r="CF11" s="98">
        <v>35</v>
      </c>
      <c r="CG11" s="98">
        <v>63</v>
      </c>
      <c r="CH11" s="136" t="s">
        <v>664</v>
      </c>
      <c r="CI11" s="136" t="s">
        <v>664</v>
      </c>
      <c r="CJ11" s="107">
        <f>SUM(CA11:CE11)</f>
        <v>0.99999999999999989</v>
      </c>
    </row>
    <row r="12" spans="1:92" x14ac:dyDescent="0.2">
      <c r="A12" cm="1">
        <f t="array" ref="A12">_xlfn.XLOOKUP(AST!Y12,'Matching NGS ID and Doe ID'!H$2:H240,'Matching NGS ID and Doe ID'!B$2:B240)</f>
        <v>196</v>
      </c>
      <c r="B12" s="20">
        <v>219</v>
      </c>
      <c r="C12" s="22" t="s">
        <v>589</v>
      </c>
      <c r="D12" s="21">
        <v>2</v>
      </c>
      <c r="E12" s="19" t="s">
        <v>648</v>
      </c>
      <c r="F12" s="116" t="s">
        <v>547</v>
      </c>
      <c r="G12" s="30" t="s">
        <v>547</v>
      </c>
      <c r="H12" s="19" t="s">
        <v>10</v>
      </c>
      <c r="I12" s="19" t="s">
        <v>3</v>
      </c>
      <c r="J12" s="19">
        <v>66</v>
      </c>
      <c r="K12" s="19" t="s">
        <v>84</v>
      </c>
      <c r="L12" s="19" t="s">
        <v>484</v>
      </c>
      <c r="M12" s="19" t="s">
        <v>638</v>
      </c>
      <c r="N12" s="19" t="s">
        <v>486</v>
      </c>
      <c r="O12" s="19" t="s">
        <v>485</v>
      </c>
      <c r="P12" t="s">
        <v>640</v>
      </c>
      <c r="Q12" t="s">
        <v>487</v>
      </c>
      <c r="R12" t="s">
        <v>484</v>
      </c>
      <c r="S12" t="s">
        <v>488</v>
      </c>
      <c r="T12" t="s">
        <v>641</v>
      </c>
      <c r="U12" t="s">
        <v>642</v>
      </c>
      <c r="V12">
        <v>1</v>
      </c>
      <c r="X12" t="s">
        <v>679</v>
      </c>
      <c r="Y12" t="str">
        <f t="shared" si="0"/>
        <v>219LPF</v>
      </c>
      <c r="AA12" s="37" t="s">
        <v>588</v>
      </c>
      <c r="AB12">
        <v>8</v>
      </c>
      <c r="AC12">
        <v>5</v>
      </c>
      <c r="AD12">
        <v>4</v>
      </c>
      <c r="AE12">
        <v>4</v>
      </c>
      <c r="AF12">
        <v>1</v>
      </c>
      <c r="AG12">
        <v>1</v>
      </c>
      <c r="AH12">
        <v>79</v>
      </c>
      <c r="AI12">
        <v>102</v>
      </c>
      <c r="AJ12" s="95"/>
      <c r="AK12" s="133"/>
      <c r="AO12" s="37" t="s">
        <v>10</v>
      </c>
      <c r="AP12">
        <v>12</v>
      </c>
      <c r="AQ12">
        <v>3</v>
      </c>
      <c r="AR12">
        <v>1</v>
      </c>
      <c r="AS12">
        <v>2</v>
      </c>
      <c r="AT12">
        <v>1</v>
      </c>
      <c r="AU12">
        <v>1</v>
      </c>
      <c r="AV12">
        <v>53</v>
      </c>
      <c r="AW12">
        <v>73</v>
      </c>
      <c r="AX12" s="98"/>
      <c r="AY12" s="135"/>
      <c r="BB12" s="137" t="s">
        <v>10</v>
      </c>
      <c r="BD12" s="37" t="s">
        <v>647</v>
      </c>
      <c r="BE12" s="142"/>
      <c r="BF12" s="142">
        <v>1</v>
      </c>
      <c r="BG12" s="142"/>
      <c r="BH12" s="142">
        <v>1</v>
      </c>
      <c r="BI12" s="142"/>
      <c r="BJ12" s="142"/>
      <c r="BK12" s="142"/>
      <c r="BL12" s="142"/>
      <c r="BM12" s="142"/>
      <c r="BN12" s="142">
        <v>1</v>
      </c>
      <c r="BO12" s="142"/>
      <c r="BP12" s="17">
        <v>1</v>
      </c>
      <c r="BQ12" s="17">
        <v>2</v>
      </c>
      <c r="BT12" s="37" t="s">
        <v>547</v>
      </c>
      <c r="BU12" s="19">
        <v>37</v>
      </c>
      <c r="BV12" s="19">
        <v>7</v>
      </c>
      <c r="BW12" s="19"/>
      <c r="BX12" s="19">
        <v>1</v>
      </c>
      <c r="BY12" s="19">
        <v>84</v>
      </c>
      <c r="BZ12" s="19">
        <v>129</v>
      </c>
      <c r="CA12" s="107">
        <f>BY12/129</f>
        <v>0.65116279069767447</v>
      </c>
      <c r="CB12" s="107">
        <f>BU12/129</f>
        <v>0.2868217054263566</v>
      </c>
      <c r="CC12" s="107">
        <f>BV12/129</f>
        <v>5.4263565891472867E-2</v>
      </c>
      <c r="CD12" s="107">
        <f>BW12/129</f>
        <v>0</v>
      </c>
      <c r="CE12" s="107">
        <f>BX12/129</f>
        <v>7.7519379844961239E-3</v>
      </c>
      <c r="CF12" s="98">
        <v>64.5</v>
      </c>
      <c r="CG12" s="98">
        <v>116.10000000000001</v>
      </c>
      <c r="CH12" s="136" t="s">
        <v>664</v>
      </c>
      <c r="CI12" s="19">
        <v>1</v>
      </c>
      <c r="CJ12" s="107">
        <f t="shared" ref="CJ12:CJ13" si="11">SUM(CA12:CE12)</f>
        <v>1</v>
      </c>
    </row>
    <row r="13" spans="1:92" x14ac:dyDescent="0.2">
      <c r="A13" t="e" cm="1">
        <f t="array" ref="A13">_xlfn.XLOOKUP(AST!Y13,'Matching NGS ID and Doe ID'!H$2:H241,'Matching NGS ID and Doe ID'!B$2:B241)</f>
        <v>#N/A</v>
      </c>
      <c r="B13" s="21">
        <v>220</v>
      </c>
      <c r="C13" s="22" t="s">
        <v>589</v>
      </c>
      <c r="D13" s="21">
        <v>2</v>
      </c>
      <c r="E13" s="116" t="s">
        <v>38</v>
      </c>
      <c r="F13" s="116" t="s">
        <v>547</v>
      </c>
      <c r="G13" s="30" t="s">
        <v>547</v>
      </c>
      <c r="H13" s="19" t="s">
        <v>10</v>
      </c>
      <c r="I13" s="19" t="s">
        <v>3</v>
      </c>
      <c r="J13" s="19">
        <v>67</v>
      </c>
      <c r="K13" s="19" t="s">
        <v>84</v>
      </c>
      <c r="L13" s="19">
        <v>1</v>
      </c>
      <c r="M13" s="19" t="s">
        <v>638</v>
      </c>
      <c r="N13" s="19" t="s">
        <v>486</v>
      </c>
      <c r="O13" s="19" t="s">
        <v>485</v>
      </c>
      <c r="P13" t="s">
        <v>640</v>
      </c>
      <c r="Q13" t="s">
        <v>487</v>
      </c>
      <c r="R13" t="s">
        <v>484</v>
      </c>
      <c r="S13" t="s">
        <v>645</v>
      </c>
      <c r="T13" t="s">
        <v>641</v>
      </c>
      <c r="U13" t="s">
        <v>642</v>
      </c>
      <c r="V13">
        <v>1</v>
      </c>
      <c r="X13" t="s">
        <v>680</v>
      </c>
      <c r="Y13" t="str">
        <f t="shared" si="0"/>
        <v>220LPF</v>
      </c>
      <c r="AA13" s="44">
        <v>1</v>
      </c>
      <c r="AD13">
        <v>1</v>
      </c>
      <c r="AH13">
        <v>15</v>
      </c>
      <c r="AI13">
        <v>16</v>
      </c>
      <c r="AJ13" s="95">
        <f t="shared" si="6"/>
        <v>7.5</v>
      </c>
      <c r="AK13" s="133">
        <f t="shared" si="7"/>
        <v>14.4</v>
      </c>
      <c r="AL13" s="109" t="s">
        <v>663</v>
      </c>
      <c r="AM13" s="109" t="s">
        <v>663</v>
      </c>
      <c r="AO13" s="44" t="s">
        <v>586</v>
      </c>
      <c r="AP13">
        <v>12</v>
      </c>
      <c r="AQ13">
        <v>1</v>
      </c>
      <c r="AR13">
        <v>1</v>
      </c>
      <c r="AU13">
        <v>1</v>
      </c>
      <c r="AV13">
        <v>25</v>
      </c>
      <c r="AW13">
        <v>40</v>
      </c>
      <c r="AX13" s="98">
        <f t="shared" si="8"/>
        <v>20</v>
      </c>
      <c r="AY13" s="135">
        <f t="shared" si="9"/>
        <v>36</v>
      </c>
      <c r="AZ13" s="136" t="s">
        <v>663</v>
      </c>
      <c r="BA13" s="19">
        <v>0.25</v>
      </c>
      <c r="BB13" s="44" t="s">
        <v>586</v>
      </c>
      <c r="BD13" s="37" t="s">
        <v>648</v>
      </c>
      <c r="BE13" s="142"/>
      <c r="BF13" s="142"/>
      <c r="BG13" s="142">
        <v>2</v>
      </c>
      <c r="BH13" s="142">
        <v>2</v>
      </c>
      <c r="BI13" s="142"/>
      <c r="BJ13" s="142">
        <v>2</v>
      </c>
      <c r="BK13" s="142">
        <v>1</v>
      </c>
      <c r="BL13" s="142">
        <v>3</v>
      </c>
      <c r="BM13" s="142"/>
      <c r="BN13" s="142"/>
      <c r="BO13" s="142">
        <v>2</v>
      </c>
      <c r="BP13" s="17">
        <v>2</v>
      </c>
      <c r="BQ13" s="17">
        <v>7</v>
      </c>
      <c r="BT13" s="37" t="s">
        <v>10</v>
      </c>
      <c r="BU13" s="19">
        <v>10</v>
      </c>
      <c r="BV13" s="19"/>
      <c r="BW13" s="19">
        <v>1</v>
      </c>
      <c r="BX13" s="19"/>
      <c r="BY13" s="19">
        <v>62</v>
      </c>
      <c r="BZ13" s="19">
        <v>73</v>
      </c>
      <c r="CA13" s="107">
        <f>BY13/73</f>
        <v>0.84931506849315064</v>
      </c>
      <c r="CB13" s="107">
        <f>BU13/73</f>
        <v>0.13698630136986301</v>
      </c>
      <c r="CC13" s="107">
        <f>BV13/73</f>
        <v>0</v>
      </c>
      <c r="CD13" s="107">
        <f>BW13/73</f>
        <v>1.3698630136986301E-2</v>
      </c>
      <c r="CE13" s="107">
        <f>BX13/73</f>
        <v>0</v>
      </c>
      <c r="CF13" s="95">
        <v>36.5</v>
      </c>
      <c r="CG13" s="95">
        <v>65.7</v>
      </c>
      <c r="CH13" s="136" t="s">
        <v>664</v>
      </c>
      <c r="CI13" s="19">
        <v>1</v>
      </c>
      <c r="CJ13" s="107">
        <f t="shared" si="11"/>
        <v>1</v>
      </c>
    </row>
    <row r="14" spans="1:92" x14ac:dyDescent="0.2">
      <c r="A14" cm="1">
        <f t="array" ref="A14">_xlfn.XLOOKUP(AST!Y14,'Matching NGS ID and Doe ID'!H$2:H242,'Matching NGS ID and Doe ID'!B$2:B242)</f>
        <v>198</v>
      </c>
      <c r="B14" s="21">
        <v>220</v>
      </c>
      <c r="C14" s="22" t="s">
        <v>589</v>
      </c>
      <c r="D14" s="21">
        <v>2</v>
      </c>
      <c r="E14" s="116" t="s">
        <v>38</v>
      </c>
      <c r="F14" s="116" t="s">
        <v>547</v>
      </c>
      <c r="G14" s="30" t="s">
        <v>547</v>
      </c>
      <c r="H14" s="19" t="s">
        <v>10</v>
      </c>
      <c r="I14" s="19" t="s">
        <v>4</v>
      </c>
      <c r="J14" s="19">
        <v>68.099999999999994</v>
      </c>
      <c r="K14" s="19" t="s">
        <v>84</v>
      </c>
      <c r="L14" s="19">
        <v>1</v>
      </c>
      <c r="M14" s="19" t="s">
        <v>638</v>
      </c>
      <c r="N14" s="19" t="s">
        <v>486</v>
      </c>
      <c r="O14" s="19" t="s">
        <v>485</v>
      </c>
      <c r="P14" t="s">
        <v>640</v>
      </c>
      <c r="Q14" t="s">
        <v>487</v>
      </c>
      <c r="R14" t="s">
        <v>484</v>
      </c>
      <c r="S14" t="s">
        <v>645</v>
      </c>
      <c r="T14" t="s">
        <v>641</v>
      </c>
      <c r="U14" t="s">
        <v>642</v>
      </c>
      <c r="V14">
        <v>1</v>
      </c>
      <c r="X14" t="s">
        <v>681</v>
      </c>
      <c r="Y14" t="str">
        <f t="shared" si="0"/>
        <v>220RPF</v>
      </c>
      <c r="AA14" s="44">
        <v>2</v>
      </c>
      <c r="AB14">
        <v>2</v>
      </c>
      <c r="AC14">
        <v>2</v>
      </c>
      <c r="AE14">
        <v>1</v>
      </c>
      <c r="AH14">
        <v>15</v>
      </c>
      <c r="AI14">
        <v>20</v>
      </c>
      <c r="AJ14" s="95">
        <f t="shared" si="6"/>
        <v>7.5</v>
      </c>
      <c r="AK14" s="133">
        <f t="shared" si="7"/>
        <v>18</v>
      </c>
      <c r="AL14" s="109" t="s">
        <v>663</v>
      </c>
      <c r="AM14">
        <v>0.5</v>
      </c>
      <c r="AO14" s="44" t="s">
        <v>589</v>
      </c>
      <c r="AQ14">
        <v>1</v>
      </c>
      <c r="AV14">
        <v>7</v>
      </c>
      <c r="AW14">
        <v>8</v>
      </c>
      <c r="AX14" s="98">
        <f t="shared" si="8"/>
        <v>4</v>
      </c>
      <c r="AY14" s="135">
        <f t="shared" si="9"/>
        <v>7.2</v>
      </c>
      <c r="AZ14" s="136" t="s">
        <v>663</v>
      </c>
      <c r="BA14" s="136" t="s">
        <v>663</v>
      </c>
      <c r="BB14" s="44" t="s">
        <v>589</v>
      </c>
      <c r="BD14" s="37" t="s">
        <v>649</v>
      </c>
      <c r="BE14" s="142"/>
      <c r="BF14" s="142"/>
      <c r="BG14" s="142"/>
      <c r="BH14" s="142"/>
      <c r="BI14" s="142">
        <v>2</v>
      </c>
      <c r="BJ14" s="142"/>
      <c r="BK14" s="142">
        <v>1</v>
      </c>
      <c r="BL14" s="142">
        <v>3</v>
      </c>
      <c r="BM14" s="142"/>
      <c r="BN14" s="142"/>
      <c r="BO14" s="142"/>
      <c r="BP14" s="17"/>
      <c r="BQ14" s="17">
        <v>3</v>
      </c>
      <c r="BT14" s="37" t="s">
        <v>305</v>
      </c>
      <c r="BU14" s="19">
        <v>52</v>
      </c>
      <c r="BV14" s="19">
        <v>8</v>
      </c>
      <c r="BW14" s="19">
        <v>1</v>
      </c>
      <c r="BX14" s="19">
        <v>1</v>
      </c>
      <c r="BY14" s="19">
        <v>210</v>
      </c>
      <c r="BZ14" s="19">
        <v>272</v>
      </c>
      <c r="CH14" s="19"/>
      <c r="CI14" s="19"/>
    </row>
    <row r="15" spans="1:92" x14ac:dyDescent="0.2">
      <c r="A15" cm="1">
        <f t="array" ref="A15">_xlfn.XLOOKUP(AST!Y15,'Matching NGS ID and Doe ID'!H$2:H243,'Matching NGS ID and Doe ID'!B$2:B243)</f>
        <v>198</v>
      </c>
      <c r="B15" s="21">
        <v>220</v>
      </c>
      <c r="C15" s="22" t="s">
        <v>589</v>
      </c>
      <c r="D15" s="21">
        <v>2</v>
      </c>
      <c r="E15" s="32" t="s">
        <v>77</v>
      </c>
      <c r="F15" s="116" t="s">
        <v>547</v>
      </c>
      <c r="G15" s="30" t="s">
        <v>547</v>
      </c>
      <c r="H15" s="19" t="s">
        <v>10</v>
      </c>
      <c r="I15" s="19" t="s">
        <v>4</v>
      </c>
      <c r="J15" s="19">
        <v>68.2</v>
      </c>
      <c r="K15" s="19" t="s">
        <v>84</v>
      </c>
      <c r="L15" s="19">
        <v>1</v>
      </c>
      <c r="M15" s="19" t="s">
        <v>638</v>
      </c>
      <c r="N15" s="19" t="s">
        <v>486</v>
      </c>
      <c r="O15" s="19" t="s">
        <v>485</v>
      </c>
      <c r="P15" t="s">
        <v>640</v>
      </c>
      <c r="Q15" t="s">
        <v>487</v>
      </c>
      <c r="R15" t="s">
        <v>484</v>
      </c>
      <c r="S15" t="s">
        <v>645</v>
      </c>
      <c r="T15" t="s">
        <v>641</v>
      </c>
      <c r="U15" t="s">
        <v>642</v>
      </c>
      <c r="V15">
        <v>1</v>
      </c>
      <c r="X15" t="s">
        <v>681</v>
      </c>
      <c r="Y15" t="str">
        <f t="shared" si="0"/>
        <v>220RPF</v>
      </c>
      <c r="AA15" s="44">
        <v>3</v>
      </c>
      <c r="AB15">
        <v>6</v>
      </c>
      <c r="AC15">
        <v>3</v>
      </c>
      <c r="AD15">
        <v>3</v>
      </c>
      <c r="AE15">
        <v>3</v>
      </c>
      <c r="AF15">
        <v>1</v>
      </c>
      <c r="AG15">
        <v>1</v>
      </c>
      <c r="AH15">
        <v>49</v>
      </c>
      <c r="AI15">
        <v>66</v>
      </c>
      <c r="AJ15" s="95">
        <f t="shared" si="6"/>
        <v>24.5</v>
      </c>
      <c r="AK15" s="133">
        <f t="shared" si="7"/>
        <v>59.4</v>
      </c>
      <c r="AL15" s="109" t="s">
        <v>663</v>
      </c>
      <c r="AM15">
        <v>1</v>
      </c>
      <c r="AO15" s="44" t="s">
        <v>588</v>
      </c>
      <c r="AQ15">
        <v>1</v>
      </c>
      <c r="AS15">
        <v>2</v>
      </c>
      <c r="AT15">
        <v>1</v>
      </c>
      <c r="AV15">
        <v>21</v>
      </c>
      <c r="AW15">
        <v>25</v>
      </c>
      <c r="AX15" s="98">
        <f t="shared" si="8"/>
        <v>12.5</v>
      </c>
      <c r="AY15" s="135">
        <f t="shared" si="9"/>
        <v>22.5</v>
      </c>
      <c r="AZ15" s="136" t="s">
        <v>663</v>
      </c>
      <c r="BA15" s="19">
        <v>2</v>
      </c>
      <c r="BB15" s="44" t="s">
        <v>588</v>
      </c>
      <c r="BD15" s="37" t="s">
        <v>54</v>
      </c>
      <c r="BE15" s="142"/>
      <c r="BF15" s="142"/>
      <c r="BG15" s="142"/>
      <c r="BH15" s="142"/>
      <c r="BI15" s="142">
        <v>1</v>
      </c>
      <c r="BJ15" s="142"/>
      <c r="BK15" s="142"/>
      <c r="BL15" s="142">
        <v>1</v>
      </c>
      <c r="BM15" s="142"/>
      <c r="BN15" s="142"/>
      <c r="BO15" s="142"/>
      <c r="BP15" s="17"/>
      <c r="BQ15" s="17">
        <v>1</v>
      </c>
    </row>
    <row r="16" spans="1:92" x14ac:dyDescent="0.2">
      <c r="A16" cm="1">
        <f t="array" ref="A16">_xlfn.XLOOKUP(AST!Y16,'Matching NGS ID and Doe ID'!H$2:H244,'Matching NGS ID and Doe ID'!B$2:B244)</f>
        <v>28</v>
      </c>
      <c r="B16" s="20">
        <v>223</v>
      </c>
      <c r="C16" s="22" t="s">
        <v>589</v>
      </c>
      <c r="D16" s="21">
        <v>1</v>
      </c>
      <c r="E16" s="19" t="s">
        <v>650</v>
      </c>
      <c r="F16" s="19" t="s">
        <v>546</v>
      </c>
      <c r="G16" s="30" t="s">
        <v>9</v>
      </c>
      <c r="H16" s="19" t="s">
        <v>9</v>
      </c>
      <c r="I16" s="19" t="s">
        <v>3</v>
      </c>
      <c r="J16" s="19">
        <v>22</v>
      </c>
      <c r="K16" s="19" t="s">
        <v>84</v>
      </c>
      <c r="L16" s="19" t="s">
        <v>484</v>
      </c>
      <c r="M16" s="19" t="s">
        <v>638</v>
      </c>
      <c r="N16" s="19" t="s">
        <v>486</v>
      </c>
      <c r="O16" s="19" t="s">
        <v>485</v>
      </c>
      <c r="P16" t="s">
        <v>640</v>
      </c>
      <c r="Q16" t="s">
        <v>487</v>
      </c>
      <c r="R16" t="s">
        <v>484</v>
      </c>
      <c r="S16" t="s">
        <v>488</v>
      </c>
      <c r="T16" t="s">
        <v>641</v>
      </c>
      <c r="U16" t="s">
        <v>642</v>
      </c>
      <c r="V16">
        <v>1</v>
      </c>
      <c r="X16" t="s">
        <v>682</v>
      </c>
      <c r="Y16" t="str">
        <f t="shared" si="0"/>
        <v>223LDO</v>
      </c>
      <c r="AA16" s="37" t="s">
        <v>305</v>
      </c>
      <c r="AB16">
        <v>36</v>
      </c>
      <c r="AC16">
        <v>14</v>
      </c>
      <c r="AD16">
        <v>6</v>
      </c>
      <c r="AE16">
        <v>4</v>
      </c>
      <c r="AF16">
        <v>1</v>
      </c>
      <c r="AG16">
        <v>2</v>
      </c>
      <c r="AH16">
        <v>234</v>
      </c>
      <c r="AI16">
        <v>297</v>
      </c>
      <c r="AO16" s="37" t="s">
        <v>305</v>
      </c>
      <c r="AP16">
        <v>32</v>
      </c>
      <c r="AQ16">
        <v>14</v>
      </c>
      <c r="AR16">
        <v>5</v>
      </c>
      <c r="AS16">
        <v>4</v>
      </c>
      <c r="AT16">
        <v>1</v>
      </c>
      <c r="AU16">
        <v>2</v>
      </c>
      <c r="AV16">
        <v>214</v>
      </c>
      <c r="AW16">
        <v>272</v>
      </c>
      <c r="BD16" s="37" t="s">
        <v>37</v>
      </c>
      <c r="BE16" s="142">
        <v>3</v>
      </c>
      <c r="BF16" s="142">
        <v>1</v>
      </c>
      <c r="BG16" s="142">
        <v>3</v>
      </c>
      <c r="BH16" s="142">
        <v>7</v>
      </c>
      <c r="BI16" s="142">
        <v>6</v>
      </c>
      <c r="BJ16" s="142">
        <v>6</v>
      </c>
      <c r="BK16" s="142">
        <v>8</v>
      </c>
      <c r="BL16" s="142">
        <v>20</v>
      </c>
      <c r="BM16" s="142">
        <v>3</v>
      </c>
      <c r="BN16" s="142">
        <v>1</v>
      </c>
      <c r="BO16" s="142">
        <v>5</v>
      </c>
      <c r="BP16" s="17">
        <v>9</v>
      </c>
      <c r="BQ16" s="17">
        <v>36</v>
      </c>
      <c r="BS16" t="s">
        <v>628</v>
      </c>
      <c r="BT16" s="36" t="s">
        <v>951</v>
      </c>
      <c r="BU16" s="36" t="s">
        <v>307</v>
      </c>
      <c r="BV16" s="19"/>
      <c r="BW16" s="19"/>
    </row>
    <row r="17" spans="1:90" x14ac:dyDescent="0.2">
      <c r="A17" cm="1">
        <f t="array" ref="A17">_xlfn.XLOOKUP(AST!Y17,'Matching NGS ID and Doe ID'!H$2:H245,'Matching NGS ID and Doe ID'!B$2:B245)</f>
        <v>112</v>
      </c>
      <c r="B17" s="21">
        <v>223</v>
      </c>
      <c r="C17" s="22" t="s">
        <v>589</v>
      </c>
      <c r="D17" s="21">
        <v>1</v>
      </c>
      <c r="E17" s="116" t="s">
        <v>38</v>
      </c>
      <c r="F17" s="116" t="s">
        <v>546</v>
      </c>
      <c r="G17" s="30" t="s">
        <v>10</v>
      </c>
      <c r="H17" s="19" t="s">
        <v>10</v>
      </c>
      <c r="I17" s="19" t="s">
        <v>3</v>
      </c>
      <c r="J17" s="19">
        <v>69</v>
      </c>
      <c r="K17" s="19" t="s">
        <v>84</v>
      </c>
      <c r="L17" s="19" t="s">
        <v>484</v>
      </c>
      <c r="M17" s="19" t="s">
        <v>638</v>
      </c>
      <c r="N17" s="19" t="s">
        <v>486</v>
      </c>
      <c r="O17" s="19" t="s">
        <v>485</v>
      </c>
      <c r="P17" t="s">
        <v>640</v>
      </c>
      <c r="Q17" t="s">
        <v>487</v>
      </c>
      <c r="R17" t="s">
        <v>484</v>
      </c>
      <c r="S17" t="s">
        <v>645</v>
      </c>
      <c r="T17" t="s">
        <v>641</v>
      </c>
      <c r="U17" t="s">
        <v>642</v>
      </c>
      <c r="V17">
        <v>1</v>
      </c>
      <c r="X17" t="s">
        <v>683</v>
      </c>
      <c r="Y17" t="str">
        <f t="shared" si="0"/>
        <v>223LPF</v>
      </c>
      <c r="BD17" s="37" t="s">
        <v>58</v>
      </c>
      <c r="BE17" s="142"/>
      <c r="BF17" s="142"/>
      <c r="BG17" s="142"/>
      <c r="BH17" s="142"/>
      <c r="BI17" s="142"/>
      <c r="BJ17" s="142"/>
      <c r="BK17" s="142">
        <v>1</v>
      </c>
      <c r="BL17" s="142">
        <v>1</v>
      </c>
      <c r="BM17" s="142"/>
      <c r="BN17" s="142"/>
      <c r="BO17" s="142"/>
      <c r="BP17" s="17"/>
      <c r="BQ17" s="17">
        <v>1</v>
      </c>
      <c r="BT17" s="99" t="s">
        <v>304</v>
      </c>
      <c r="BU17">
        <v>16</v>
      </c>
      <c r="BV17" t="s">
        <v>638</v>
      </c>
      <c r="BW17" s="19" t="s">
        <v>305</v>
      </c>
      <c r="BX17" s="57" t="s">
        <v>638</v>
      </c>
      <c r="BY17" s="57">
        <v>16</v>
      </c>
      <c r="BZ17" s="97">
        <v>0.5</v>
      </c>
      <c r="CA17" s="97">
        <v>0.9</v>
      </c>
      <c r="CB17" s="19" t="s">
        <v>564</v>
      </c>
      <c r="CC17" s="19" t="s">
        <v>565</v>
      </c>
    </row>
    <row r="18" spans="1:90" x14ac:dyDescent="0.2">
      <c r="A18" t="e" cm="1">
        <f t="array" ref="A18">_xlfn.XLOOKUP(AST!Y18,'Matching NGS ID and Doe ID'!H$2:H246,'Matching NGS ID and Doe ID'!B$2:B246)</f>
        <v>#N/A</v>
      </c>
      <c r="B18" s="110">
        <v>243</v>
      </c>
      <c r="C18" s="111" t="s">
        <v>589</v>
      </c>
      <c r="D18" s="112">
        <v>2</v>
      </c>
      <c r="E18" s="54" t="s">
        <v>651</v>
      </c>
      <c r="F18" s="54" t="s">
        <v>21</v>
      </c>
      <c r="G18" s="54" t="s">
        <v>21</v>
      </c>
      <c r="H18" s="19" t="s">
        <v>9</v>
      </c>
      <c r="I18" s="19" t="s">
        <v>3</v>
      </c>
      <c r="J18" s="19">
        <v>23</v>
      </c>
      <c r="K18" s="19" t="s">
        <v>84</v>
      </c>
      <c r="L18" s="19" t="s">
        <v>484</v>
      </c>
      <c r="M18" s="19" t="s">
        <v>638</v>
      </c>
      <c r="N18" s="19" t="s">
        <v>643</v>
      </c>
      <c r="O18" s="19" t="s">
        <v>485</v>
      </c>
      <c r="P18" t="s">
        <v>640</v>
      </c>
      <c r="Q18" t="s">
        <v>487</v>
      </c>
      <c r="R18" t="s">
        <v>484</v>
      </c>
      <c r="S18" t="s">
        <v>645</v>
      </c>
      <c r="T18" t="s">
        <v>641</v>
      </c>
      <c r="U18" t="s">
        <v>642</v>
      </c>
      <c r="V18">
        <v>1</v>
      </c>
      <c r="X18" t="s">
        <v>684</v>
      </c>
      <c r="Y18" t="str">
        <f t="shared" si="0"/>
        <v>243LDO</v>
      </c>
      <c r="Z18" t="s">
        <v>627</v>
      </c>
      <c r="AA18" s="36" t="s">
        <v>949</v>
      </c>
      <c r="AB18" s="36" t="s">
        <v>307</v>
      </c>
      <c r="AN18" t="s">
        <v>627</v>
      </c>
      <c r="AO18" s="36" t="s">
        <v>949</v>
      </c>
      <c r="AP18" s="36" t="s">
        <v>307</v>
      </c>
      <c r="BB18" t="s">
        <v>627</v>
      </c>
      <c r="BD18" s="37" t="s">
        <v>60</v>
      </c>
      <c r="BE18" s="142"/>
      <c r="BF18" s="142"/>
      <c r="BG18" s="142"/>
      <c r="BH18" s="142"/>
      <c r="BI18" s="142">
        <v>1</v>
      </c>
      <c r="BJ18" s="142"/>
      <c r="BK18" s="142"/>
      <c r="BL18" s="142">
        <v>1</v>
      </c>
      <c r="BM18" s="142"/>
      <c r="BN18" s="142"/>
      <c r="BO18" s="142"/>
      <c r="BP18" s="17"/>
      <c r="BQ18" s="17">
        <v>1</v>
      </c>
      <c r="BT18" s="37" t="s">
        <v>9</v>
      </c>
      <c r="BU18" s="19"/>
      <c r="BV18" s="19">
        <v>70</v>
      </c>
      <c r="BW18" s="19">
        <v>70</v>
      </c>
      <c r="BX18" s="107">
        <f>BV18/70</f>
        <v>1</v>
      </c>
      <c r="BY18" s="107">
        <f>BU18/70</f>
        <v>0</v>
      </c>
      <c r="BZ18" s="98">
        <v>35</v>
      </c>
      <c r="CA18" s="98">
        <v>63</v>
      </c>
      <c r="CB18" s="144" t="s">
        <v>968</v>
      </c>
      <c r="CC18" s="144" t="s">
        <v>968</v>
      </c>
    </row>
    <row r="19" spans="1:90" x14ac:dyDescent="0.2">
      <c r="A19" cm="1">
        <f t="array" ref="A19">_xlfn.XLOOKUP(AST!Y19,'Matching NGS ID and Doe ID'!H$2:H247,'Matching NGS ID and Doe ID'!B$2:B247)</f>
        <v>113</v>
      </c>
      <c r="B19" s="20">
        <v>243</v>
      </c>
      <c r="C19" s="22" t="s">
        <v>589</v>
      </c>
      <c r="D19" s="21">
        <v>2</v>
      </c>
      <c r="E19" s="19" t="s">
        <v>648</v>
      </c>
      <c r="F19" s="19" t="s">
        <v>547</v>
      </c>
      <c r="G19" s="30" t="s">
        <v>547</v>
      </c>
      <c r="H19" s="19" t="s">
        <v>10</v>
      </c>
      <c r="I19" s="19" t="s">
        <v>3</v>
      </c>
      <c r="J19" s="19">
        <v>49</v>
      </c>
      <c r="K19" s="19" t="s">
        <v>84</v>
      </c>
      <c r="L19" s="19" t="s">
        <v>484</v>
      </c>
      <c r="M19" s="19" t="s">
        <v>638</v>
      </c>
      <c r="N19" s="19" t="s">
        <v>486</v>
      </c>
      <c r="O19" s="19" t="s">
        <v>485</v>
      </c>
      <c r="P19" t="s">
        <v>640</v>
      </c>
      <c r="Q19" t="s">
        <v>487</v>
      </c>
      <c r="R19" t="s">
        <v>484</v>
      </c>
      <c r="S19" t="s">
        <v>488</v>
      </c>
      <c r="T19" t="s">
        <v>641</v>
      </c>
      <c r="U19" s="19" t="s">
        <v>642</v>
      </c>
      <c r="V19" s="19">
        <v>1</v>
      </c>
      <c r="W19" s="19"/>
      <c r="X19" t="s">
        <v>685</v>
      </c>
      <c r="Y19" t="str">
        <f t="shared" si="0"/>
        <v>243LPF</v>
      </c>
      <c r="Z19" s="19"/>
      <c r="AA19" s="36" t="s">
        <v>304</v>
      </c>
      <c r="AB19">
        <v>1</v>
      </c>
      <c r="AC19">
        <v>2</v>
      </c>
      <c r="AD19">
        <v>4</v>
      </c>
      <c r="AE19" t="s">
        <v>643</v>
      </c>
      <c r="AF19" t="s">
        <v>484</v>
      </c>
      <c r="AG19" t="s">
        <v>305</v>
      </c>
      <c r="AH19" s="108">
        <v>0.5</v>
      </c>
      <c r="AI19" s="132">
        <v>0.9</v>
      </c>
      <c r="AJ19" t="s">
        <v>564</v>
      </c>
      <c r="AK19" t="s">
        <v>565</v>
      </c>
      <c r="AO19" s="36" t="s">
        <v>304</v>
      </c>
      <c r="AP19">
        <v>1</v>
      </c>
      <c r="AQ19">
        <v>2</v>
      </c>
      <c r="AR19">
        <v>4</v>
      </c>
      <c r="AS19" t="s">
        <v>643</v>
      </c>
      <c r="AT19" t="s">
        <v>484</v>
      </c>
      <c r="AU19" t="s">
        <v>305</v>
      </c>
      <c r="AV19" s="108">
        <v>0.5</v>
      </c>
      <c r="AW19" s="132">
        <v>0.9</v>
      </c>
      <c r="AX19" s="19" t="s">
        <v>564</v>
      </c>
      <c r="AY19" s="19" t="s">
        <v>565</v>
      </c>
      <c r="BD19" s="37" t="s">
        <v>57</v>
      </c>
      <c r="BE19" s="142"/>
      <c r="BF19" s="142"/>
      <c r="BG19" s="142"/>
      <c r="BH19" s="142"/>
      <c r="BI19" s="142"/>
      <c r="BJ19" s="142"/>
      <c r="BK19" s="142">
        <v>1</v>
      </c>
      <c r="BL19" s="142">
        <v>1</v>
      </c>
      <c r="BM19" s="142"/>
      <c r="BN19" s="142"/>
      <c r="BO19" s="142"/>
      <c r="BP19" s="17"/>
      <c r="BQ19" s="17">
        <v>1</v>
      </c>
      <c r="BT19" s="37" t="s">
        <v>547</v>
      </c>
      <c r="BU19" s="19">
        <v>1</v>
      </c>
      <c r="BV19" s="19">
        <v>128</v>
      </c>
      <c r="BW19" s="19">
        <v>129</v>
      </c>
      <c r="BX19" s="107">
        <f>BV19/129</f>
        <v>0.99224806201550386</v>
      </c>
      <c r="BY19" s="107">
        <f>BU19/129</f>
        <v>7.7519379844961239E-3</v>
      </c>
      <c r="BZ19" s="98">
        <v>64.5</v>
      </c>
      <c r="CA19" s="98">
        <v>116.10000000000001</v>
      </c>
      <c r="CB19" s="144" t="s">
        <v>968</v>
      </c>
      <c r="CC19" s="144" t="s">
        <v>968</v>
      </c>
    </row>
    <row r="20" spans="1:90" x14ac:dyDescent="0.2">
      <c r="A20" cm="1">
        <f t="array" ref="A20">_xlfn.XLOOKUP(AST!Y20,'Matching NGS ID and Doe ID'!H$2:H248,'Matching NGS ID and Doe ID'!B$2:B248)</f>
        <v>199</v>
      </c>
      <c r="B20" s="21">
        <v>243</v>
      </c>
      <c r="C20" s="22" t="s">
        <v>589</v>
      </c>
      <c r="D20" s="21">
        <v>2</v>
      </c>
      <c r="E20" s="116" t="s">
        <v>37</v>
      </c>
      <c r="F20" s="116" t="s">
        <v>547</v>
      </c>
      <c r="G20" s="30" t="s">
        <v>547</v>
      </c>
      <c r="H20" s="19" t="s">
        <v>10</v>
      </c>
      <c r="I20" s="19" t="s">
        <v>4</v>
      </c>
      <c r="J20" s="19">
        <v>71</v>
      </c>
      <c r="K20" s="19" t="s">
        <v>84</v>
      </c>
      <c r="L20" s="19" t="s">
        <v>484</v>
      </c>
      <c r="M20" s="19" t="s">
        <v>638</v>
      </c>
      <c r="N20" s="19" t="s">
        <v>486</v>
      </c>
      <c r="O20" s="19" t="s">
        <v>485</v>
      </c>
      <c r="P20" t="s">
        <v>640</v>
      </c>
      <c r="Q20" t="s">
        <v>487</v>
      </c>
      <c r="R20" t="s">
        <v>484</v>
      </c>
      <c r="S20" t="s">
        <v>488</v>
      </c>
      <c r="T20" t="s">
        <v>641</v>
      </c>
      <c r="U20" t="s">
        <v>642</v>
      </c>
      <c r="V20">
        <v>1</v>
      </c>
      <c r="X20" t="s">
        <v>686</v>
      </c>
      <c r="Y20" t="str">
        <f t="shared" si="0"/>
        <v>243RPF</v>
      </c>
      <c r="Z20" s="19"/>
      <c r="AA20" s="37" t="s">
        <v>586</v>
      </c>
      <c r="AB20">
        <v>12</v>
      </c>
      <c r="AC20">
        <v>2</v>
      </c>
      <c r="AF20">
        <v>111</v>
      </c>
      <c r="AG20">
        <v>125</v>
      </c>
      <c r="AH20" s="95"/>
      <c r="AI20" s="133"/>
      <c r="AO20" s="37" t="s">
        <v>9</v>
      </c>
      <c r="AP20">
        <v>5</v>
      </c>
      <c r="AQ20">
        <v>1</v>
      </c>
      <c r="AT20">
        <v>64</v>
      </c>
      <c r="AU20">
        <v>70</v>
      </c>
      <c r="AW20" s="60"/>
      <c r="AZ20" s="137" t="s">
        <v>9</v>
      </c>
      <c r="BD20" s="37" t="s">
        <v>305</v>
      </c>
      <c r="BE20" s="142">
        <v>18</v>
      </c>
      <c r="BF20" s="142">
        <v>18</v>
      </c>
      <c r="BG20" s="142">
        <v>34</v>
      </c>
      <c r="BH20" s="142">
        <v>70</v>
      </c>
      <c r="BI20" s="142">
        <v>44</v>
      </c>
      <c r="BJ20" s="142">
        <v>43</v>
      </c>
      <c r="BK20" s="142">
        <v>42</v>
      </c>
      <c r="BL20" s="142">
        <v>129</v>
      </c>
      <c r="BM20" s="142">
        <v>18</v>
      </c>
      <c r="BN20" s="142">
        <v>17</v>
      </c>
      <c r="BO20" s="142">
        <v>38</v>
      </c>
      <c r="BP20" s="17">
        <v>73</v>
      </c>
      <c r="BQ20" s="17">
        <v>272</v>
      </c>
      <c r="BT20" s="37" t="s">
        <v>10</v>
      </c>
      <c r="BU20" s="19"/>
      <c r="BV20" s="19">
        <v>73</v>
      </c>
      <c r="BW20" s="19">
        <v>73</v>
      </c>
      <c r="BX20" s="107">
        <f>BV20/73</f>
        <v>1</v>
      </c>
      <c r="BY20" s="107">
        <f>BU20/73</f>
        <v>0</v>
      </c>
      <c r="BZ20" s="98">
        <v>36.5</v>
      </c>
      <c r="CA20" s="98">
        <v>65.7</v>
      </c>
      <c r="CB20" s="144" t="s">
        <v>968</v>
      </c>
      <c r="CC20" s="144" t="s">
        <v>968</v>
      </c>
    </row>
    <row r="21" spans="1:90" x14ac:dyDescent="0.2">
      <c r="A21" cm="1">
        <f t="array" ref="A21">_xlfn.XLOOKUP(AST!Y21,'Matching NGS ID and Doe ID'!H$2:H249,'Matching NGS ID and Doe ID'!B$2:B249)</f>
        <v>200</v>
      </c>
      <c r="B21" s="20">
        <v>244</v>
      </c>
      <c r="C21" s="22" t="s">
        <v>589</v>
      </c>
      <c r="D21" s="21">
        <v>1</v>
      </c>
      <c r="E21" s="19" t="s">
        <v>650</v>
      </c>
      <c r="F21" s="19" t="s">
        <v>547</v>
      </c>
      <c r="G21" s="30" t="s">
        <v>547</v>
      </c>
      <c r="H21" s="19" t="s">
        <v>10</v>
      </c>
      <c r="I21" s="19" t="s">
        <v>4</v>
      </c>
      <c r="J21" s="19">
        <v>67</v>
      </c>
      <c r="K21" s="19" t="s">
        <v>84</v>
      </c>
      <c r="L21" s="19" t="s">
        <v>484</v>
      </c>
      <c r="M21" s="19" t="s">
        <v>638</v>
      </c>
      <c r="N21" s="19" t="s">
        <v>486</v>
      </c>
      <c r="O21" s="19" t="s">
        <v>485</v>
      </c>
      <c r="P21" t="s">
        <v>640</v>
      </c>
      <c r="Q21" t="s">
        <v>487</v>
      </c>
      <c r="R21" t="s">
        <v>484</v>
      </c>
      <c r="S21" t="s">
        <v>488</v>
      </c>
      <c r="T21" t="s">
        <v>641</v>
      </c>
      <c r="U21" t="s">
        <v>642</v>
      </c>
      <c r="V21">
        <v>1</v>
      </c>
      <c r="X21" t="s">
        <v>687</v>
      </c>
      <c r="Y21" t="str">
        <f t="shared" si="0"/>
        <v>244RPF</v>
      </c>
      <c r="Z21" s="97"/>
      <c r="AA21" s="44">
        <v>1</v>
      </c>
      <c r="AB21">
        <v>5</v>
      </c>
      <c r="AF21">
        <v>40</v>
      </c>
      <c r="AG21">
        <v>45</v>
      </c>
      <c r="AH21" s="95">
        <v>18</v>
      </c>
      <c r="AI21" s="133">
        <f>AG21*0.9</f>
        <v>40.5</v>
      </c>
      <c r="AJ21" s="109" t="s">
        <v>664</v>
      </c>
      <c r="AK21">
        <v>1</v>
      </c>
      <c r="AO21" s="44" t="s">
        <v>586</v>
      </c>
      <c r="AP21">
        <v>1</v>
      </c>
      <c r="AT21">
        <v>39</v>
      </c>
      <c r="AU21">
        <v>40</v>
      </c>
      <c r="AV21" s="95">
        <v>20</v>
      </c>
      <c r="AW21" s="133">
        <v>36</v>
      </c>
      <c r="AX21" s="136" t="s">
        <v>664</v>
      </c>
      <c r="AY21" s="136" t="s">
        <v>664</v>
      </c>
      <c r="AZ21" s="44" t="s">
        <v>586</v>
      </c>
      <c r="BC21" s="20"/>
      <c r="BT21" s="37" t="s">
        <v>305</v>
      </c>
      <c r="BU21" s="19">
        <v>1</v>
      </c>
      <c r="BV21" s="19">
        <v>271</v>
      </c>
      <c r="BW21" s="19">
        <v>272</v>
      </c>
    </row>
    <row r="22" spans="1:90" x14ac:dyDescent="0.2">
      <c r="A22" cm="1">
        <f t="array" ref="A22">_xlfn.XLOOKUP(AST!Y22,'Matching NGS ID and Doe ID'!H$2:H250,'Matching NGS ID and Doe ID'!B$2:B250)</f>
        <v>202</v>
      </c>
      <c r="B22" s="21">
        <v>251</v>
      </c>
      <c r="C22" s="22" t="s">
        <v>589</v>
      </c>
      <c r="D22" s="21">
        <v>1</v>
      </c>
      <c r="E22" s="116" t="s">
        <v>37</v>
      </c>
      <c r="F22" s="116" t="s">
        <v>547</v>
      </c>
      <c r="G22" s="30" t="s">
        <v>547</v>
      </c>
      <c r="H22" s="19" t="s">
        <v>10</v>
      </c>
      <c r="I22" s="19" t="s">
        <v>4</v>
      </c>
      <c r="J22" s="19">
        <v>73</v>
      </c>
      <c r="K22" s="19" t="s">
        <v>84</v>
      </c>
      <c r="L22" s="19" t="s">
        <v>484</v>
      </c>
      <c r="M22" s="19" t="s">
        <v>638</v>
      </c>
      <c r="N22" s="19" t="s">
        <v>486</v>
      </c>
      <c r="O22" s="19" t="s">
        <v>485</v>
      </c>
      <c r="P22">
        <v>0.25</v>
      </c>
      <c r="Q22" t="s">
        <v>487</v>
      </c>
      <c r="R22" t="s">
        <v>484</v>
      </c>
      <c r="S22" t="s">
        <v>488</v>
      </c>
      <c r="T22">
        <v>4</v>
      </c>
      <c r="U22" t="s">
        <v>642</v>
      </c>
      <c r="V22">
        <v>1</v>
      </c>
      <c r="X22" t="s">
        <v>688</v>
      </c>
      <c r="Y22" t="str">
        <f t="shared" si="0"/>
        <v>251RPF</v>
      </c>
      <c r="Z22" s="98"/>
      <c r="AA22" s="44">
        <v>2</v>
      </c>
      <c r="AB22">
        <v>4</v>
      </c>
      <c r="AC22">
        <v>2</v>
      </c>
      <c r="AF22">
        <v>37</v>
      </c>
      <c r="AG22">
        <v>43</v>
      </c>
      <c r="AH22" s="95">
        <v>17</v>
      </c>
      <c r="AI22" s="133">
        <f>AG22*0.9</f>
        <v>38.700000000000003</v>
      </c>
      <c r="AJ22" s="109" t="s">
        <v>664</v>
      </c>
      <c r="AK22">
        <v>1</v>
      </c>
      <c r="AO22" s="44" t="s">
        <v>589</v>
      </c>
      <c r="AP22">
        <v>1</v>
      </c>
      <c r="AT22">
        <v>7</v>
      </c>
      <c r="AU22">
        <v>8</v>
      </c>
      <c r="AV22" s="95">
        <v>4</v>
      </c>
      <c r="AW22" s="133">
        <v>7.2</v>
      </c>
      <c r="AX22" s="136" t="s">
        <v>664</v>
      </c>
      <c r="AY22" s="136" t="s">
        <v>664</v>
      </c>
      <c r="AZ22" s="44" t="s">
        <v>589</v>
      </c>
      <c r="BC22" s="20"/>
      <c r="BS22" t="s">
        <v>629</v>
      </c>
      <c r="BT22" s="36" t="s">
        <v>952</v>
      </c>
      <c r="BU22" s="36" t="s">
        <v>307</v>
      </c>
      <c r="BV22" s="19"/>
      <c r="BW22" s="19"/>
      <c r="BX22" s="19"/>
      <c r="BY22" s="19"/>
      <c r="BZ22" s="19"/>
      <c r="CA22" s="19"/>
    </row>
    <row r="23" spans="1:90" x14ac:dyDescent="0.2">
      <c r="A23" cm="1">
        <f t="array" ref="A23">_xlfn.XLOOKUP(AST!Y23,'Matching NGS ID and Doe ID'!H$2:H251,'Matching NGS ID and Doe ID'!B$2:B251)</f>
        <v>203</v>
      </c>
      <c r="B23" s="21">
        <v>264</v>
      </c>
      <c r="C23" s="22" t="s">
        <v>589</v>
      </c>
      <c r="D23" s="21">
        <v>3</v>
      </c>
      <c r="E23" s="116" t="s">
        <v>38</v>
      </c>
      <c r="F23" s="116" t="s">
        <v>547</v>
      </c>
      <c r="G23" s="30" t="s">
        <v>547</v>
      </c>
      <c r="H23" s="19" t="s">
        <v>10</v>
      </c>
      <c r="I23" s="19" t="s">
        <v>4</v>
      </c>
      <c r="J23" s="19">
        <v>74</v>
      </c>
      <c r="K23" s="19" t="s">
        <v>84</v>
      </c>
      <c r="L23" s="19" t="s">
        <v>484</v>
      </c>
      <c r="M23" s="19" t="s">
        <v>638</v>
      </c>
      <c r="N23" s="19" t="s">
        <v>486</v>
      </c>
      <c r="O23" s="19" t="s">
        <v>485</v>
      </c>
      <c r="P23" t="s">
        <v>640</v>
      </c>
      <c r="Q23" t="s">
        <v>487</v>
      </c>
      <c r="R23" t="s">
        <v>484</v>
      </c>
      <c r="S23" t="s">
        <v>645</v>
      </c>
      <c r="T23" t="s">
        <v>641</v>
      </c>
      <c r="U23" t="s">
        <v>642</v>
      </c>
      <c r="V23">
        <v>1</v>
      </c>
      <c r="X23" t="s">
        <v>689</v>
      </c>
      <c r="Y23" t="str">
        <f t="shared" si="0"/>
        <v>264RPF</v>
      </c>
      <c r="Z23" s="98"/>
      <c r="AA23" s="44">
        <v>3</v>
      </c>
      <c r="AB23">
        <v>3</v>
      </c>
      <c r="AF23">
        <v>34</v>
      </c>
      <c r="AG23">
        <v>37</v>
      </c>
      <c r="AH23" s="95">
        <v>10.5</v>
      </c>
      <c r="AI23" s="133">
        <f>AG23*0.9</f>
        <v>33.300000000000004</v>
      </c>
      <c r="AJ23" s="109" t="s">
        <v>664</v>
      </c>
      <c r="AK23" s="109" t="s">
        <v>664</v>
      </c>
      <c r="AO23" s="44" t="s">
        <v>588</v>
      </c>
      <c r="AP23">
        <v>3</v>
      </c>
      <c r="AQ23">
        <v>1</v>
      </c>
      <c r="AT23">
        <v>18</v>
      </c>
      <c r="AU23">
        <v>22</v>
      </c>
      <c r="AV23" s="95">
        <v>11</v>
      </c>
      <c r="AW23" s="133">
        <v>19.8</v>
      </c>
      <c r="AX23" s="136" t="s">
        <v>664</v>
      </c>
      <c r="AY23" s="19">
        <v>1</v>
      </c>
      <c r="AZ23" s="44" t="s">
        <v>588</v>
      </c>
      <c r="BC23" s="20"/>
      <c r="BL23" s="108"/>
      <c r="BM23" s="108"/>
      <c r="BT23" s="99" t="s">
        <v>304</v>
      </c>
      <c r="BU23" s="19">
        <v>0.5</v>
      </c>
      <c r="BV23" s="19">
        <v>1</v>
      </c>
      <c r="BW23" s="19">
        <v>2</v>
      </c>
      <c r="BX23" s="19">
        <v>4</v>
      </c>
      <c r="BY23" s="19" t="s">
        <v>643</v>
      </c>
      <c r="BZ23" s="19" t="s">
        <v>486</v>
      </c>
      <c r="CA23" s="19" t="s">
        <v>305</v>
      </c>
      <c r="CB23" s="143" t="s">
        <v>486</v>
      </c>
      <c r="CC23" s="143">
        <v>0.5</v>
      </c>
      <c r="CD23" s="143">
        <v>1</v>
      </c>
      <c r="CE23" s="143">
        <v>2</v>
      </c>
      <c r="CF23" s="143">
        <v>4</v>
      </c>
      <c r="CG23" s="143" t="s">
        <v>643</v>
      </c>
      <c r="CH23" s="97">
        <v>0.5</v>
      </c>
      <c r="CI23" s="97">
        <v>0.9</v>
      </c>
      <c r="CJ23" s="19" t="s">
        <v>564</v>
      </c>
      <c r="CK23" s="19" t="s">
        <v>565</v>
      </c>
    </row>
    <row r="24" spans="1:90" x14ac:dyDescent="0.2">
      <c r="A24" cm="1">
        <f t="array" ref="A24">_xlfn.XLOOKUP(AST!Y24,'Matching NGS ID and Doe ID'!H$2:H252,'Matching NGS ID and Doe ID'!B$2:B252)</f>
        <v>204</v>
      </c>
      <c r="B24" s="21">
        <v>271</v>
      </c>
      <c r="C24" s="22" t="s">
        <v>589</v>
      </c>
      <c r="D24" s="21">
        <v>3</v>
      </c>
      <c r="E24" s="116" t="s">
        <v>57</v>
      </c>
      <c r="F24" s="116" t="s">
        <v>547</v>
      </c>
      <c r="G24" s="30" t="s">
        <v>547</v>
      </c>
      <c r="H24" s="19" t="s">
        <v>10</v>
      </c>
      <c r="I24" s="19" t="s">
        <v>3</v>
      </c>
      <c r="J24" s="19">
        <v>75</v>
      </c>
      <c r="K24" s="19" t="s">
        <v>84</v>
      </c>
      <c r="L24" s="19" t="s">
        <v>484</v>
      </c>
      <c r="M24" s="19" t="s">
        <v>638</v>
      </c>
      <c r="N24" s="19" t="s">
        <v>643</v>
      </c>
      <c r="O24" s="19" t="s">
        <v>485</v>
      </c>
      <c r="P24" t="s">
        <v>640</v>
      </c>
      <c r="Q24" t="s">
        <v>487</v>
      </c>
      <c r="R24" t="s">
        <v>484</v>
      </c>
      <c r="S24" t="s">
        <v>645</v>
      </c>
      <c r="T24" t="s">
        <v>641</v>
      </c>
      <c r="U24" t="s">
        <v>642</v>
      </c>
      <c r="V24">
        <v>1</v>
      </c>
      <c r="X24" t="s">
        <v>690</v>
      </c>
      <c r="Y24" t="str">
        <f t="shared" si="0"/>
        <v>271LPF</v>
      </c>
      <c r="Z24" s="98"/>
      <c r="AA24" s="37" t="s">
        <v>589</v>
      </c>
      <c r="AB24">
        <v>29</v>
      </c>
      <c r="AC24">
        <v>1</v>
      </c>
      <c r="AF24">
        <v>40</v>
      </c>
      <c r="AG24">
        <v>70</v>
      </c>
      <c r="AH24" s="95"/>
      <c r="AI24" s="133"/>
      <c r="AO24" s="37" t="s">
        <v>547</v>
      </c>
      <c r="AP24">
        <v>37</v>
      </c>
      <c r="AQ24">
        <v>7</v>
      </c>
      <c r="AS24">
        <v>1</v>
      </c>
      <c r="AT24">
        <v>84</v>
      </c>
      <c r="AU24">
        <v>129</v>
      </c>
      <c r="AV24" s="95"/>
      <c r="AW24" s="133"/>
      <c r="AZ24" s="137" t="s">
        <v>547</v>
      </c>
      <c r="BC24" s="20" t="s">
        <v>626</v>
      </c>
      <c r="BD24" s="36" t="s">
        <v>948</v>
      </c>
      <c r="BE24" s="99" t="s">
        <v>307</v>
      </c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T24" s="37" t="s">
        <v>9</v>
      </c>
      <c r="BU24" s="19">
        <v>1</v>
      </c>
      <c r="BV24" s="19"/>
      <c r="BW24" s="19"/>
      <c r="BX24" s="19"/>
      <c r="BY24" s="19">
        <v>5</v>
      </c>
      <c r="BZ24" s="19">
        <v>64</v>
      </c>
      <c r="CA24" s="19">
        <v>70</v>
      </c>
      <c r="CB24" s="107">
        <f>BZ24/70</f>
        <v>0.91428571428571426</v>
      </c>
      <c r="CC24" s="107">
        <f>BU24/70</f>
        <v>1.4285714285714285E-2</v>
      </c>
      <c r="CD24" s="107">
        <f>BV24/70</f>
        <v>0</v>
      </c>
      <c r="CE24" s="107">
        <f>BW24/70</f>
        <v>0</v>
      </c>
      <c r="CF24" s="107">
        <f>BX24/70</f>
        <v>0</v>
      </c>
      <c r="CG24" s="107">
        <f>BY24/70</f>
        <v>7.1428571428571425E-2</v>
      </c>
      <c r="CH24" s="98">
        <v>35</v>
      </c>
      <c r="CI24" s="98">
        <v>63</v>
      </c>
      <c r="CJ24" s="136" t="s">
        <v>666</v>
      </c>
      <c r="CK24" s="136" t="s">
        <v>666</v>
      </c>
      <c r="CL24" s="107">
        <f>SUM(CB24:CG24)</f>
        <v>0.99999999999999989</v>
      </c>
    </row>
    <row r="25" spans="1:90" x14ac:dyDescent="0.2">
      <c r="A25" cm="1">
        <f t="array" ref="A25">_xlfn.XLOOKUP(AST!Y25,'Matching NGS ID and Doe ID'!H$2:H253,'Matching NGS ID and Doe ID'!B$2:B253)</f>
        <v>205</v>
      </c>
      <c r="B25" s="21">
        <v>271</v>
      </c>
      <c r="C25" s="22" t="s">
        <v>589</v>
      </c>
      <c r="D25" s="21">
        <v>3</v>
      </c>
      <c r="E25" s="116" t="s">
        <v>58</v>
      </c>
      <c r="F25" s="116" t="s">
        <v>547</v>
      </c>
      <c r="G25" s="30" t="s">
        <v>547</v>
      </c>
      <c r="H25" s="19" t="s">
        <v>10</v>
      </c>
      <c r="I25" s="19" t="s">
        <v>4</v>
      </c>
      <c r="J25" s="19">
        <v>76</v>
      </c>
      <c r="K25" s="19" t="s">
        <v>84</v>
      </c>
      <c r="L25" s="19">
        <v>2</v>
      </c>
      <c r="M25" s="19" t="s">
        <v>638</v>
      </c>
      <c r="N25" s="19" t="s">
        <v>486</v>
      </c>
      <c r="O25" s="19" t="s">
        <v>485</v>
      </c>
      <c r="P25" t="s">
        <v>640</v>
      </c>
      <c r="Q25" t="s">
        <v>487</v>
      </c>
      <c r="R25" t="s">
        <v>484</v>
      </c>
      <c r="S25" t="s">
        <v>645</v>
      </c>
      <c r="T25" t="s">
        <v>641</v>
      </c>
      <c r="U25" t="s">
        <v>642</v>
      </c>
      <c r="V25">
        <v>1</v>
      </c>
      <c r="X25" t="s">
        <v>691</v>
      </c>
      <c r="Y25" t="str">
        <f t="shared" si="0"/>
        <v>271RPF</v>
      </c>
      <c r="Z25" s="98"/>
      <c r="AA25" s="44">
        <v>1</v>
      </c>
      <c r="AB25">
        <v>9</v>
      </c>
      <c r="AF25">
        <v>12</v>
      </c>
      <c r="AG25">
        <v>21</v>
      </c>
      <c r="AH25" s="95">
        <v>9</v>
      </c>
      <c r="AI25" s="133">
        <f>AG25*0.9</f>
        <v>18.900000000000002</v>
      </c>
      <c r="AJ25" s="109" t="s">
        <v>664</v>
      </c>
      <c r="AK25">
        <v>1</v>
      </c>
      <c r="AO25" s="44" t="s">
        <v>586</v>
      </c>
      <c r="AP25">
        <v>8</v>
      </c>
      <c r="AQ25">
        <v>2</v>
      </c>
      <c r="AT25">
        <v>33</v>
      </c>
      <c r="AU25">
        <v>43</v>
      </c>
      <c r="AV25" s="95">
        <v>21.5</v>
      </c>
      <c r="AW25" s="133">
        <v>38.700000000000003</v>
      </c>
      <c r="AX25" s="136" t="s">
        <v>664</v>
      </c>
      <c r="AY25" s="19">
        <v>1</v>
      </c>
      <c r="AZ25" s="44" t="s">
        <v>586</v>
      </c>
      <c r="BC25" s="20"/>
      <c r="BE25" s="19">
        <v>1</v>
      </c>
      <c r="BF25" s="19"/>
      <c r="BG25" s="19"/>
      <c r="BH25" s="19" t="s">
        <v>964</v>
      </c>
      <c r="BI25" s="19">
        <v>2</v>
      </c>
      <c r="BJ25" s="19"/>
      <c r="BK25" s="19"/>
      <c r="BL25" s="19" t="s">
        <v>965</v>
      </c>
      <c r="BM25" s="19">
        <v>3</v>
      </c>
      <c r="BN25" s="19"/>
      <c r="BO25" s="19"/>
      <c r="BP25" s="19" t="s">
        <v>966</v>
      </c>
      <c r="BQ25" s="19" t="s">
        <v>305</v>
      </c>
      <c r="BT25" s="37" t="s">
        <v>547</v>
      </c>
      <c r="BU25" s="19">
        <v>12</v>
      </c>
      <c r="BV25" s="19">
        <v>3</v>
      </c>
      <c r="BW25" s="19">
        <v>1</v>
      </c>
      <c r="BX25" s="19">
        <v>9</v>
      </c>
      <c r="BY25" s="19">
        <v>10</v>
      </c>
      <c r="BZ25" s="19">
        <v>94</v>
      </c>
      <c r="CA25" s="19">
        <v>129</v>
      </c>
      <c r="CB25" s="107">
        <f>BZ25/129</f>
        <v>0.72868217054263562</v>
      </c>
      <c r="CC25" s="107">
        <f>BU25/129</f>
        <v>9.3023255813953487E-2</v>
      </c>
      <c r="CD25" s="107">
        <f>BV25/129</f>
        <v>2.3255813953488372E-2</v>
      </c>
      <c r="CE25" s="107">
        <f>BW25/129</f>
        <v>7.7519379844961239E-3</v>
      </c>
      <c r="CF25" s="107">
        <f>BX25/129</f>
        <v>6.9767441860465115E-2</v>
      </c>
      <c r="CG25" s="107">
        <f>BY25/129</f>
        <v>7.7519379844961239E-2</v>
      </c>
      <c r="CH25" s="98">
        <v>64.5</v>
      </c>
      <c r="CI25" s="98">
        <v>116.10000000000001</v>
      </c>
      <c r="CJ25" s="136" t="s">
        <v>666</v>
      </c>
      <c r="CK25" s="19">
        <v>0.5</v>
      </c>
      <c r="CL25" s="107">
        <f t="shared" ref="CL25:CL26" si="12">SUM(CB25:CG25)</f>
        <v>1</v>
      </c>
    </row>
    <row r="26" spans="1:90" x14ac:dyDescent="0.2">
      <c r="A26" cm="1">
        <f t="array" ref="A26">_xlfn.XLOOKUP(AST!Y26,'Matching NGS ID and Doe ID'!H$2:H254,'Matching NGS ID and Doe ID'!B$2:B254)</f>
        <v>206</v>
      </c>
      <c r="B26" s="21">
        <v>279</v>
      </c>
      <c r="C26" s="22" t="s">
        <v>589</v>
      </c>
      <c r="D26" s="21">
        <v>1</v>
      </c>
      <c r="E26" s="116" t="s">
        <v>59</v>
      </c>
      <c r="F26" s="116" t="s">
        <v>547</v>
      </c>
      <c r="G26" s="30" t="s">
        <v>547</v>
      </c>
      <c r="H26" s="19" t="s">
        <v>10</v>
      </c>
      <c r="I26" s="19" t="s">
        <v>3</v>
      </c>
      <c r="J26" s="19">
        <v>77</v>
      </c>
      <c r="K26" s="19">
        <v>0.5</v>
      </c>
      <c r="L26" s="19">
        <v>1</v>
      </c>
      <c r="M26" s="19" t="s">
        <v>638</v>
      </c>
      <c r="N26" s="19" t="s">
        <v>486</v>
      </c>
      <c r="O26" s="19" t="s">
        <v>485</v>
      </c>
      <c r="P26">
        <v>0.25</v>
      </c>
      <c r="Q26" t="s">
        <v>487</v>
      </c>
      <c r="R26" t="s">
        <v>484</v>
      </c>
      <c r="S26" t="s">
        <v>488</v>
      </c>
      <c r="T26">
        <v>2</v>
      </c>
      <c r="U26" t="s">
        <v>642</v>
      </c>
      <c r="V26">
        <v>1</v>
      </c>
      <c r="X26" t="s">
        <v>692</v>
      </c>
      <c r="Y26" t="str">
        <f t="shared" si="0"/>
        <v>279LPF</v>
      </c>
      <c r="Z26" s="98"/>
      <c r="AA26" s="44">
        <v>2</v>
      </c>
      <c r="AB26">
        <v>10</v>
      </c>
      <c r="AF26">
        <v>11</v>
      </c>
      <c r="AG26">
        <v>21</v>
      </c>
      <c r="AH26" s="95">
        <v>10</v>
      </c>
      <c r="AI26" s="133">
        <f>AG26*0.9</f>
        <v>18.900000000000002</v>
      </c>
      <c r="AJ26" s="109" t="s">
        <v>664</v>
      </c>
      <c r="AK26">
        <v>1</v>
      </c>
      <c r="AO26" s="44" t="s">
        <v>589</v>
      </c>
      <c r="AP26">
        <v>21</v>
      </c>
      <c r="AQ26">
        <v>1</v>
      </c>
      <c r="AT26">
        <v>25</v>
      </c>
      <c r="AU26">
        <v>47</v>
      </c>
      <c r="AV26" s="95">
        <v>23.5</v>
      </c>
      <c r="AW26" s="133">
        <v>42.300000000000004</v>
      </c>
      <c r="AX26" s="136" t="s">
        <v>664</v>
      </c>
      <c r="AY26" s="19">
        <v>1</v>
      </c>
      <c r="AZ26" s="44" t="s">
        <v>589</v>
      </c>
      <c r="BC26" s="20"/>
      <c r="BD26" s="36" t="s">
        <v>304</v>
      </c>
      <c r="BE26" s="19" t="s">
        <v>9</v>
      </c>
      <c r="BF26" s="19" t="s">
        <v>547</v>
      </c>
      <c r="BG26" s="19" t="s">
        <v>10</v>
      </c>
      <c r="BH26" s="19"/>
      <c r="BI26" s="19" t="s">
        <v>9</v>
      </c>
      <c r="BJ26" s="19" t="s">
        <v>547</v>
      </c>
      <c r="BK26" s="19" t="s">
        <v>10</v>
      </c>
      <c r="BL26" s="19"/>
      <c r="BM26" s="19" t="s">
        <v>9</v>
      </c>
      <c r="BN26" s="19" t="s">
        <v>547</v>
      </c>
      <c r="BO26" s="19" t="s">
        <v>10</v>
      </c>
      <c r="BP26" s="19"/>
      <c r="BQ26" s="19"/>
      <c r="BT26" s="37" t="s">
        <v>10</v>
      </c>
      <c r="BU26" s="19">
        <v>4</v>
      </c>
      <c r="BV26" s="19"/>
      <c r="BW26" s="19"/>
      <c r="BX26" s="19"/>
      <c r="BY26" s="19">
        <v>8</v>
      </c>
      <c r="BZ26" s="19">
        <v>61</v>
      </c>
      <c r="CA26" s="19">
        <v>73</v>
      </c>
      <c r="CB26" s="107">
        <f>BZ26/73</f>
        <v>0.83561643835616439</v>
      </c>
      <c r="CC26" s="107">
        <f>BU26/73</f>
        <v>5.4794520547945202E-2</v>
      </c>
      <c r="CD26" s="107">
        <f>BV26/73</f>
        <v>0</v>
      </c>
      <c r="CE26" s="107">
        <f>BW26/73</f>
        <v>0</v>
      </c>
      <c r="CF26" s="107">
        <f>BX26/73</f>
        <v>0</v>
      </c>
      <c r="CG26" s="107">
        <f>BY26/73</f>
        <v>0.1095890410958904</v>
      </c>
      <c r="CH26" s="95">
        <v>36.5</v>
      </c>
      <c r="CI26" s="95">
        <v>65.7</v>
      </c>
      <c r="CJ26" s="136" t="s">
        <v>666</v>
      </c>
      <c r="CK26" s="46" t="s">
        <v>969</v>
      </c>
      <c r="CL26" s="107">
        <f t="shared" si="12"/>
        <v>1</v>
      </c>
    </row>
    <row r="27" spans="1:90" x14ac:dyDescent="0.2">
      <c r="A27" cm="1">
        <f t="array" ref="A27">_xlfn.XLOOKUP(AST!Y27,'Matching NGS ID and Doe ID'!H$2:H255,'Matching NGS ID and Doe ID'!B$2:B255)</f>
        <v>207</v>
      </c>
      <c r="B27" s="21">
        <v>279</v>
      </c>
      <c r="C27" s="22" t="s">
        <v>589</v>
      </c>
      <c r="D27" s="21">
        <v>1</v>
      </c>
      <c r="E27" s="117" t="s">
        <v>60</v>
      </c>
      <c r="F27" s="116" t="s">
        <v>547</v>
      </c>
      <c r="G27" s="30" t="s">
        <v>547</v>
      </c>
      <c r="H27" s="19" t="s">
        <v>10</v>
      </c>
      <c r="I27" s="19" t="s">
        <v>4</v>
      </c>
      <c r="J27" s="19">
        <v>78</v>
      </c>
      <c r="K27" s="19" t="s">
        <v>84</v>
      </c>
      <c r="L27" s="19" t="s">
        <v>484</v>
      </c>
      <c r="M27" s="19" t="s">
        <v>638</v>
      </c>
      <c r="N27" s="19" t="s">
        <v>486</v>
      </c>
      <c r="O27" s="19" t="s">
        <v>485</v>
      </c>
      <c r="P27" t="s">
        <v>640</v>
      </c>
      <c r="Q27" t="s">
        <v>487</v>
      </c>
      <c r="R27" t="s">
        <v>484</v>
      </c>
      <c r="S27" t="s">
        <v>645</v>
      </c>
      <c r="T27" t="s">
        <v>641</v>
      </c>
      <c r="U27" t="s">
        <v>642</v>
      </c>
      <c r="V27">
        <v>1</v>
      </c>
      <c r="X27" t="s">
        <v>693</v>
      </c>
      <c r="Y27" t="str">
        <f t="shared" si="0"/>
        <v>279RPF</v>
      </c>
      <c r="Z27" s="98"/>
      <c r="AA27" s="44">
        <v>3</v>
      </c>
      <c r="AB27">
        <v>10</v>
      </c>
      <c r="AC27">
        <v>1</v>
      </c>
      <c r="AF27">
        <v>17</v>
      </c>
      <c r="AG27">
        <v>28</v>
      </c>
      <c r="AH27" s="95">
        <v>13</v>
      </c>
      <c r="AI27" s="133">
        <f>AG27*0.9</f>
        <v>25.2</v>
      </c>
      <c r="AJ27" s="109" t="s">
        <v>664</v>
      </c>
      <c r="AK27">
        <v>1</v>
      </c>
      <c r="AO27" s="44" t="s">
        <v>588</v>
      </c>
      <c r="AP27">
        <v>8</v>
      </c>
      <c r="AQ27">
        <v>4</v>
      </c>
      <c r="AS27">
        <v>1</v>
      </c>
      <c r="AT27">
        <v>26</v>
      </c>
      <c r="AU27">
        <v>39</v>
      </c>
      <c r="AV27" s="95">
        <v>19.5</v>
      </c>
      <c r="AW27" s="133">
        <v>35.1</v>
      </c>
      <c r="AX27" s="136" t="s">
        <v>664</v>
      </c>
      <c r="AY27" s="19">
        <v>1</v>
      </c>
      <c r="AZ27" s="44" t="s">
        <v>588</v>
      </c>
      <c r="BC27" s="20"/>
      <c r="BD27" s="37">
        <v>0.25</v>
      </c>
      <c r="BE27" s="19">
        <v>2</v>
      </c>
      <c r="BF27" s="19"/>
      <c r="BG27" s="19">
        <v>4</v>
      </c>
      <c r="BH27" s="19">
        <v>6</v>
      </c>
      <c r="BI27" s="19">
        <v>4</v>
      </c>
      <c r="BJ27" s="19">
        <v>2</v>
      </c>
      <c r="BK27" s="19">
        <v>3</v>
      </c>
      <c r="BL27" s="19">
        <v>9</v>
      </c>
      <c r="BM27" s="19">
        <v>7</v>
      </c>
      <c r="BN27" s="19">
        <v>5</v>
      </c>
      <c r="BO27" s="19">
        <v>5</v>
      </c>
      <c r="BP27" s="19">
        <v>17</v>
      </c>
      <c r="BQ27" s="19">
        <v>32</v>
      </c>
      <c r="BT27" s="37" t="s">
        <v>305</v>
      </c>
      <c r="BU27" s="19">
        <v>17</v>
      </c>
      <c r="BV27" s="19">
        <v>3</v>
      </c>
      <c r="BW27" s="19">
        <v>1</v>
      </c>
      <c r="BX27" s="19">
        <v>9</v>
      </c>
      <c r="BY27" s="19">
        <v>23</v>
      </c>
      <c r="BZ27" s="19">
        <v>219</v>
      </c>
      <c r="CA27" s="19">
        <v>272</v>
      </c>
    </row>
    <row r="28" spans="1:90" x14ac:dyDescent="0.2">
      <c r="A28" cm="1">
        <f t="array" ref="A28">_xlfn.XLOOKUP(AST!Y28,'Matching NGS ID and Doe ID'!H$2:H256,'Matching NGS ID and Doe ID'!B$2:B256)</f>
        <v>30</v>
      </c>
      <c r="B28" s="110">
        <v>294</v>
      </c>
      <c r="C28" s="111" t="s">
        <v>589</v>
      </c>
      <c r="D28" s="112">
        <v>2</v>
      </c>
      <c r="E28" s="118" t="s">
        <v>648</v>
      </c>
      <c r="F28" s="54" t="s">
        <v>21</v>
      </c>
      <c r="G28" s="54" t="s">
        <v>21</v>
      </c>
      <c r="H28" s="19" t="s">
        <v>9</v>
      </c>
      <c r="I28" s="19" t="s">
        <v>3</v>
      </c>
      <c r="J28" s="19">
        <v>24</v>
      </c>
      <c r="K28" s="19" t="s">
        <v>84</v>
      </c>
      <c r="L28" s="19" t="s">
        <v>484</v>
      </c>
      <c r="M28" s="19" t="s">
        <v>638</v>
      </c>
      <c r="N28" s="19" t="s">
        <v>486</v>
      </c>
      <c r="O28" s="19" t="s">
        <v>485</v>
      </c>
      <c r="P28" t="s">
        <v>640</v>
      </c>
      <c r="Q28" t="s">
        <v>487</v>
      </c>
      <c r="R28" t="s">
        <v>484</v>
      </c>
      <c r="S28" t="s">
        <v>488</v>
      </c>
      <c r="T28" t="s">
        <v>641</v>
      </c>
      <c r="U28" t="s">
        <v>642</v>
      </c>
      <c r="V28">
        <v>1</v>
      </c>
      <c r="X28" t="s">
        <v>694</v>
      </c>
      <c r="Y28" t="str">
        <f t="shared" si="0"/>
        <v>294LDO</v>
      </c>
      <c r="Z28" s="98"/>
      <c r="AA28" s="37" t="s">
        <v>588</v>
      </c>
      <c r="AB28">
        <v>15</v>
      </c>
      <c r="AC28">
        <v>5</v>
      </c>
      <c r="AD28">
        <v>1</v>
      </c>
      <c r="AE28">
        <v>1</v>
      </c>
      <c r="AF28">
        <v>80</v>
      </c>
      <c r="AG28">
        <v>102</v>
      </c>
      <c r="AH28" s="95"/>
      <c r="AI28" s="133"/>
      <c r="AO28" s="37" t="s">
        <v>10</v>
      </c>
      <c r="AP28">
        <v>10</v>
      </c>
      <c r="AR28">
        <v>1</v>
      </c>
      <c r="AT28">
        <v>62</v>
      </c>
      <c r="AU28">
        <v>73</v>
      </c>
      <c r="AV28" s="95"/>
      <c r="AW28" s="133"/>
      <c r="AZ28" s="137" t="s">
        <v>10</v>
      </c>
      <c r="BC28" s="20"/>
      <c r="BD28" s="37">
        <v>0.5</v>
      </c>
      <c r="BE28" s="19">
        <v>2</v>
      </c>
      <c r="BF28" s="19">
        <v>2</v>
      </c>
      <c r="BG28" s="19">
        <v>1</v>
      </c>
      <c r="BH28" s="19">
        <v>5</v>
      </c>
      <c r="BI28" s="19"/>
      <c r="BJ28" s="19">
        <v>2</v>
      </c>
      <c r="BK28" s="19">
        <v>1</v>
      </c>
      <c r="BL28" s="19">
        <v>3</v>
      </c>
      <c r="BM28" s="19">
        <v>2</v>
      </c>
      <c r="BN28" s="19">
        <v>3</v>
      </c>
      <c r="BO28" s="19">
        <v>1</v>
      </c>
      <c r="BP28" s="19">
        <v>6</v>
      </c>
      <c r="BQ28" s="19">
        <v>14</v>
      </c>
    </row>
    <row r="29" spans="1:90" x14ac:dyDescent="0.2">
      <c r="A29" cm="1">
        <f t="array" ref="A29">_xlfn.XLOOKUP(AST!Y29,'Matching NGS ID and Doe ID'!H$2:H257,'Matching NGS ID and Doe ID'!B$2:B257)</f>
        <v>114</v>
      </c>
      <c r="B29" s="21">
        <v>294</v>
      </c>
      <c r="C29" s="22" t="s">
        <v>589</v>
      </c>
      <c r="D29" s="21">
        <v>2</v>
      </c>
      <c r="E29" s="117" t="s">
        <v>39</v>
      </c>
      <c r="F29" s="116" t="s">
        <v>547</v>
      </c>
      <c r="G29" s="30" t="s">
        <v>547</v>
      </c>
      <c r="H29" s="19" t="s">
        <v>10</v>
      </c>
      <c r="I29" s="19" t="s">
        <v>3</v>
      </c>
      <c r="J29" s="19">
        <v>79</v>
      </c>
      <c r="K29" s="19" t="s">
        <v>84</v>
      </c>
      <c r="L29" s="19" t="s">
        <v>484</v>
      </c>
      <c r="M29" s="19" t="s">
        <v>638</v>
      </c>
      <c r="N29" s="19" t="s">
        <v>486</v>
      </c>
      <c r="O29" s="19" t="s">
        <v>485</v>
      </c>
      <c r="P29" t="s">
        <v>640</v>
      </c>
      <c r="Q29" t="s">
        <v>487</v>
      </c>
      <c r="R29" t="s">
        <v>484</v>
      </c>
      <c r="S29" t="s">
        <v>645</v>
      </c>
      <c r="T29">
        <v>2</v>
      </c>
      <c r="U29" t="s">
        <v>642</v>
      </c>
      <c r="V29">
        <v>1</v>
      </c>
      <c r="X29" t="s">
        <v>695</v>
      </c>
      <c r="Y29" t="str">
        <f t="shared" si="0"/>
        <v>294LPF</v>
      </c>
      <c r="Z29" s="98"/>
      <c r="AA29" s="44">
        <v>1</v>
      </c>
      <c r="AB29">
        <v>2</v>
      </c>
      <c r="AC29">
        <v>1</v>
      </c>
      <c r="AF29">
        <v>13</v>
      </c>
      <c r="AG29">
        <v>16</v>
      </c>
      <c r="AH29" s="95">
        <v>7.5</v>
      </c>
      <c r="AI29" s="133">
        <f>AG29*0.9</f>
        <v>14.4</v>
      </c>
      <c r="AJ29" s="109" t="s">
        <v>664</v>
      </c>
      <c r="AK29">
        <v>1</v>
      </c>
      <c r="AO29" s="44" t="s">
        <v>586</v>
      </c>
      <c r="AP29">
        <v>2</v>
      </c>
      <c r="AT29">
        <v>38</v>
      </c>
      <c r="AU29">
        <v>40</v>
      </c>
      <c r="AV29" s="95">
        <v>20</v>
      </c>
      <c r="AW29" s="133">
        <v>36</v>
      </c>
      <c r="AX29" s="136" t="s">
        <v>664</v>
      </c>
      <c r="AY29" s="136" t="s">
        <v>664</v>
      </c>
      <c r="AZ29" s="44" t="s">
        <v>586</v>
      </c>
      <c r="BC29" s="20"/>
      <c r="BD29" s="37">
        <v>1</v>
      </c>
      <c r="BE29" s="19"/>
      <c r="BF29" s="19">
        <v>1</v>
      </c>
      <c r="BG29" s="19"/>
      <c r="BH29" s="19">
        <v>1</v>
      </c>
      <c r="BI29" s="19"/>
      <c r="BJ29" s="19">
        <v>1</v>
      </c>
      <c r="BK29" s="19">
        <v>1</v>
      </c>
      <c r="BL29" s="19">
        <v>2</v>
      </c>
      <c r="BM29" s="19"/>
      <c r="BN29" s="19">
        <v>2</v>
      </c>
      <c r="BO29" s="19"/>
      <c r="BP29" s="19">
        <v>2</v>
      </c>
      <c r="BQ29" s="19">
        <v>5</v>
      </c>
    </row>
    <row r="30" spans="1:90" x14ac:dyDescent="0.2">
      <c r="A30" cm="1">
        <f t="array" ref="A30">_xlfn.XLOOKUP(AST!Y30,'Matching NGS ID and Doe ID'!H$2:H258,'Matching NGS ID and Doe ID'!B$2:B258)</f>
        <v>208</v>
      </c>
      <c r="B30" s="21">
        <v>294</v>
      </c>
      <c r="C30" s="22" t="s">
        <v>589</v>
      </c>
      <c r="D30" s="21">
        <v>2</v>
      </c>
      <c r="E30" s="116" t="s">
        <v>38</v>
      </c>
      <c r="F30" s="116" t="s">
        <v>620</v>
      </c>
      <c r="G30" s="30" t="s">
        <v>547</v>
      </c>
      <c r="H30" s="19" t="s">
        <v>10</v>
      </c>
      <c r="I30" s="19" t="s">
        <v>4</v>
      </c>
      <c r="J30" s="19">
        <v>80.099999999999994</v>
      </c>
      <c r="K30" s="19" t="s">
        <v>84</v>
      </c>
      <c r="L30" s="19" t="s">
        <v>484</v>
      </c>
      <c r="M30" s="19" t="s">
        <v>638</v>
      </c>
      <c r="N30" s="19" t="s">
        <v>486</v>
      </c>
      <c r="O30" s="19" t="s">
        <v>485</v>
      </c>
      <c r="P30" t="s">
        <v>640</v>
      </c>
      <c r="Q30" t="s">
        <v>487</v>
      </c>
      <c r="R30" t="s">
        <v>484</v>
      </c>
      <c r="S30" t="s">
        <v>645</v>
      </c>
      <c r="T30" t="s">
        <v>641</v>
      </c>
      <c r="U30" t="s">
        <v>642</v>
      </c>
      <c r="V30">
        <v>1</v>
      </c>
      <c r="X30" t="s">
        <v>696</v>
      </c>
      <c r="Y30" t="str">
        <f t="shared" si="0"/>
        <v>294RPF</v>
      </c>
      <c r="Z30" s="98"/>
      <c r="AA30" s="44">
        <v>2</v>
      </c>
      <c r="AB30">
        <v>2</v>
      </c>
      <c r="AC30">
        <v>2</v>
      </c>
      <c r="AE30">
        <v>1</v>
      </c>
      <c r="AF30">
        <v>15</v>
      </c>
      <c r="AG30">
        <v>20</v>
      </c>
      <c r="AH30" s="95">
        <v>7.5</v>
      </c>
      <c r="AI30" s="133">
        <f>AG30*0.9</f>
        <v>18</v>
      </c>
      <c r="AJ30" s="109" t="s">
        <v>664</v>
      </c>
      <c r="AK30">
        <v>2</v>
      </c>
      <c r="AO30" s="44" t="s">
        <v>589</v>
      </c>
      <c r="AP30">
        <v>4</v>
      </c>
      <c r="AT30">
        <v>4</v>
      </c>
      <c r="AU30">
        <v>8</v>
      </c>
      <c r="AV30" s="95">
        <v>4</v>
      </c>
      <c r="AW30" s="133">
        <v>7.2</v>
      </c>
      <c r="AX30" s="136" t="s">
        <v>664</v>
      </c>
      <c r="AY30" s="19">
        <v>1</v>
      </c>
      <c r="AZ30" s="44" t="s">
        <v>589</v>
      </c>
      <c r="BC30" s="20"/>
      <c r="BD30" s="37">
        <v>2</v>
      </c>
      <c r="BE30" s="19"/>
      <c r="BF30" s="19"/>
      <c r="BG30" s="19"/>
      <c r="BH30" s="19"/>
      <c r="BI30" s="19"/>
      <c r="BJ30" s="19">
        <v>1</v>
      </c>
      <c r="BK30" s="19"/>
      <c r="BL30" s="19">
        <v>1</v>
      </c>
      <c r="BM30" s="19">
        <v>1</v>
      </c>
      <c r="BN30" s="19"/>
      <c r="BO30" s="19">
        <v>2</v>
      </c>
      <c r="BP30" s="19">
        <v>3</v>
      </c>
      <c r="BQ30" s="19">
        <v>4</v>
      </c>
      <c r="BS30" t="s">
        <v>954</v>
      </c>
      <c r="BT30" s="36" t="s">
        <v>953</v>
      </c>
      <c r="BU30" s="36" t="s">
        <v>307</v>
      </c>
      <c r="BV30" s="19"/>
      <c r="BW30" s="19"/>
    </row>
    <row r="31" spans="1:90" x14ac:dyDescent="0.2">
      <c r="A31" cm="1">
        <f t="array" ref="A31">_xlfn.XLOOKUP(AST!Y31,'Matching NGS ID and Doe ID'!H$2:H259,'Matching NGS ID and Doe ID'!B$2:B259)</f>
        <v>208</v>
      </c>
      <c r="B31" s="21">
        <v>294</v>
      </c>
      <c r="C31" s="22" t="s">
        <v>589</v>
      </c>
      <c r="D31" s="21">
        <v>2</v>
      </c>
      <c r="E31" s="116" t="s">
        <v>36</v>
      </c>
      <c r="F31" s="116" t="s">
        <v>620</v>
      </c>
      <c r="G31" s="30" t="s">
        <v>547</v>
      </c>
      <c r="H31" s="19" t="s">
        <v>10</v>
      </c>
      <c r="I31" s="19" t="s">
        <v>4</v>
      </c>
      <c r="J31" s="19">
        <v>80.2</v>
      </c>
      <c r="K31" s="19" t="s">
        <v>84</v>
      </c>
      <c r="L31" s="19" t="s">
        <v>484</v>
      </c>
      <c r="M31" s="19" t="s">
        <v>638</v>
      </c>
      <c r="N31" s="19" t="s">
        <v>486</v>
      </c>
      <c r="O31" s="19" t="s">
        <v>485</v>
      </c>
      <c r="P31" t="s">
        <v>640</v>
      </c>
      <c r="Q31" t="s">
        <v>487</v>
      </c>
      <c r="R31" t="s">
        <v>484</v>
      </c>
      <c r="S31" t="s">
        <v>645</v>
      </c>
      <c r="T31" t="s">
        <v>641</v>
      </c>
      <c r="U31" s="19" t="s">
        <v>642</v>
      </c>
      <c r="V31" s="19">
        <v>1</v>
      </c>
      <c r="W31" s="19"/>
      <c r="X31" t="s">
        <v>696</v>
      </c>
      <c r="Y31" t="str">
        <f t="shared" si="0"/>
        <v>294RPF</v>
      </c>
      <c r="Z31" s="19"/>
      <c r="AA31" s="44">
        <v>3</v>
      </c>
      <c r="AB31">
        <v>11</v>
      </c>
      <c r="AC31">
        <v>2</v>
      </c>
      <c r="AD31">
        <v>1</v>
      </c>
      <c r="AF31">
        <v>52</v>
      </c>
      <c r="AG31">
        <v>66</v>
      </c>
      <c r="AH31" s="95">
        <v>24.5</v>
      </c>
      <c r="AI31" s="133">
        <f>AG31*0.9</f>
        <v>59.4</v>
      </c>
      <c r="AJ31" s="109" t="s">
        <v>664</v>
      </c>
      <c r="AK31">
        <v>1</v>
      </c>
      <c r="AO31" s="44" t="s">
        <v>588</v>
      </c>
      <c r="AP31">
        <v>4</v>
      </c>
      <c r="AR31">
        <v>1</v>
      </c>
      <c r="AT31">
        <v>20</v>
      </c>
      <c r="AU31">
        <v>25</v>
      </c>
      <c r="AV31" s="95">
        <v>12.5</v>
      </c>
      <c r="AW31" s="133">
        <v>22.5</v>
      </c>
      <c r="AX31" s="136" t="s">
        <v>664</v>
      </c>
      <c r="AY31" s="19">
        <v>1</v>
      </c>
      <c r="AZ31" s="44" t="s">
        <v>588</v>
      </c>
      <c r="BC31" s="20"/>
      <c r="BD31" s="37">
        <v>4</v>
      </c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>
        <v>1</v>
      </c>
      <c r="BP31" s="19">
        <v>1</v>
      </c>
      <c r="BQ31" s="19">
        <v>1</v>
      </c>
      <c r="BT31" s="99" t="s">
        <v>304</v>
      </c>
      <c r="BU31">
        <v>4</v>
      </c>
      <c r="BV31" t="s">
        <v>485</v>
      </c>
      <c r="BW31" s="19" t="s">
        <v>305</v>
      </c>
      <c r="BX31" s="57" t="s">
        <v>485</v>
      </c>
      <c r="BY31" s="57">
        <v>4</v>
      </c>
      <c r="BZ31" s="97">
        <v>0.5</v>
      </c>
      <c r="CA31" s="97">
        <v>0.9</v>
      </c>
      <c r="CB31" s="19" t="s">
        <v>564</v>
      </c>
      <c r="CC31" s="19" t="s">
        <v>565</v>
      </c>
    </row>
    <row r="32" spans="1:90" x14ac:dyDescent="0.2">
      <c r="A32" cm="1">
        <f t="array" ref="A32">_xlfn.XLOOKUP(AST!Y32,'Matching NGS ID and Doe ID'!H$2:H260,'Matching NGS ID and Doe ID'!B$2:B260)</f>
        <v>31</v>
      </c>
      <c r="B32" s="110">
        <v>296</v>
      </c>
      <c r="C32" s="111" t="s">
        <v>589</v>
      </c>
      <c r="D32" s="112">
        <v>2</v>
      </c>
      <c r="E32" s="54" t="s">
        <v>652</v>
      </c>
      <c r="F32" s="54" t="s">
        <v>21</v>
      </c>
      <c r="G32" s="54" t="s">
        <v>21</v>
      </c>
      <c r="H32" s="19" t="s">
        <v>9</v>
      </c>
      <c r="I32" s="19" t="s">
        <v>4</v>
      </c>
      <c r="J32" s="19">
        <v>25</v>
      </c>
      <c r="K32" s="19" t="s">
        <v>84</v>
      </c>
      <c r="L32" s="19">
        <v>1</v>
      </c>
      <c r="M32" s="19" t="s">
        <v>638</v>
      </c>
      <c r="N32" s="19" t="s">
        <v>486</v>
      </c>
      <c r="O32" s="19" t="s">
        <v>485</v>
      </c>
      <c r="P32" t="s">
        <v>640</v>
      </c>
      <c r="Q32" t="s">
        <v>487</v>
      </c>
      <c r="R32" t="s">
        <v>484</v>
      </c>
      <c r="S32" t="s">
        <v>488</v>
      </c>
      <c r="T32" t="s">
        <v>641</v>
      </c>
      <c r="U32" s="19" t="s">
        <v>642</v>
      </c>
      <c r="V32" s="19">
        <v>1</v>
      </c>
      <c r="W32" s="19"/>
      <c r="X32" t="s">
        <v>697</v>
      </c>
      <c r="Y32" t="str">
        <f t="shared" si="0"/>
        <v>296RDO</v>
      </c>
      <c r="Z32" s="19"/>
      <c r="AA32" s="37" t="s">
        <v>305</v>
      </c>
      <c r="AB32">
        <v>56</v>
      </c>
      <c r="AC32">
        <v>8</v>
      </c>
      <c r="AD32">
        <v>1</v>
      </c>
      <c r="AE32">
        <v>1</v>
      </c>
      <c r="AF32">
        <v>231</v>
      </c>
      <c r="AG32">
        <v>297</v>
      </c>
      <c r="AO32" s="37" t="s">
        <v>305</v>
      </c>
      <c r="AP32">
        <v>52</v>
      </c>
      <c r="AQ32">
        <v>8</v>
      </c>
      <c r="AR32">
        <v>1</v>
      </c>
      <c r="AS32">
        <v>1</v>
      </c>
      <c r="AT32">
        <v>210</v>
      </c>
      <c r="AU32">
        <v>272</v>
      </c>
      <c r="BC32" s="20"/>
      <c r="BD32" s="37">
        <v>8</v>
      </c>
      <c r="BE32" s="19"/>
      <c r="BF32" s="19"/>
      <c r="BG32" s="19">
        <v>1</v>
      </c>
      <c r="BH32" s="19">
        <v>1</v>
      </c>
      <c r="BI32" s="19"/>
      <c r="BJ32" s="19"/>
      <c r="BK32" s="19"/>
      <c r="BL32" s="19"/>
      <c r="BM32" s="19">
        <v>1</v>
      </c>
      <c r="BN32" s="19"/>
      <c r="BO32" s="19"/>
      <c r="BP32" s="19">
        <v>1</v>
      </c>
      <c r="BQ32" s="19">
        <v>2</v>
      </c>
      <c r="BT32" s="37" t="s">
        <v>9</v>
      </c>
      <c r="BU32" s="19"/>
      <c r="BV32" s="19">
        <v>70</v>
      </c>
      <c r="BW32" s="19">
        <v>70</v>
      </c>
      <c r="BX32" s="107">
        <f>BV32/70</f>
        <v>1</v>
      </c>
      <c r="BY32" s="107">
        <f>BU32/70</f>
        <v>0</v>
      </c>
      <c r="BZ32" s="98">
        <v>35</v>
      </c>
      <c r="CA32" s="98">
        <v>63</v>
      </c>
      <c r="CB32" s="144" t="s">
        <v>968</v>
      </c>
      <c r="CC32" s="144" t="s">
        <v>968</v>
      </c>
    </row>
    <row r="33" spans="1:94" x14ac:dyDescent="0.2">
      <c r="A33" cm="1">
        <f t="array" ref="A33">_xlfn.XLOOKUP(AST!Y33,'Matching NGS ID and Doe ID'!H$2:H261,'Matching NGS ID and Doe ID'!B$2:B261)</f>
        <v>115</v>
      </c>
      <c r="B33" s="20">
        <v>296</v>
      </c>
      <c r="C33" s="22" t="s">
        <v>589</v>
      </c>
      <c r="D33" s="21">
        <v>2</v>
      </c>
      <c r="E33" s="116" t="s">
        <v>37</v>
      </c>
      <c r="F33" s="19" t="s">
        <v>547</v>
      </c>
      <c r="G33" s="30" t="s">
        <v>547</v>
      </c>
      <c r="H33" s="19" t="s">
        <v>10</v>
      </c>
      <c r="I33" s="19" t="s">
        <v>4</v>
      </c>
      <c r="J33" s="19">
        <v>50</v>
      </c>
      <c r="K33" s="19" t="s">
        <v>84</v>
      </c>
      <c r="L33" s="19">
        <v>1</v>
      </c>
      <c r="M33" s="19" t="s">
        <v>638</v>
      </c>
      <c r="N33" s="19" t="s">
        <v>486</v>
      </c>
      <c r="O33" s="19" t="s">
        <v>485</v>
      </c>
      <c r="P33" t="s">
        <v>640</v>
      </c>
      <c r="Q33" t="s">
        <v>487</v>
      </c>
      <c r="R33" t="s">
        <v>484</v>
      </c>
      <c r="S33" t="s">
        <v>488</v>
      </c>
      <c r="T33" t="s">
        <v>641</v>
      </c>
      <c r="U33" t="s">
        <v>642</v>
      </c>
      <c r="V33" s="19">
        <v>1</v>
      </c>
      <c r="W33" s="19"/>
      <c r="X33" t="s">
        <v>698</v>
      </c>
      <c r="Y33" t="str">
        <f t="shared" si="0"/>
        <v>296RPF</v>
      </c>
      <c r="Z33" s="19"/>
      <c r="BC33" s="20"/>
      <c r="BD33" s="37" t="s">
        <v>84</v>
      </c>
      <c r="BE33" s="19">
        <v>14</v>
      </c>
      <c r="BF33" s="19">
        <v>41</v>
      </c>
      <c r="BG33" s="19">
        <v>12</v>
      </c>
      <c r="BH33" s="19">
        <v>67</v>
      </c>
      <c r="BI33" s="19">
        <v>14</v>
      </c>
      <c r="BJ33" s="19">
        <v>37</v>
      </c>
      <c r="BK33" s="19">
        <v>12</v>
      </c>
      <c r="BL33" s="19">
        <v>63</v>
      </c>
      <c r="BM33" s="19">
        <v>23</v>
      </c>
      <c r="BN33" s="19">
        <v>32</v>
      </c>
      <c r="BO33" s="19">
        <v>29</v>
      </c>
      <c r="BP33" s="19">
        <v>84</v>
      </c>
      <c r="BQ33" s="19">
        <v>214</v>
      </c>
      <c r="BT33" s="37" t="s">
        <v>547</v>
      </c>
      <c r="BU33" s="19">
        <v>1</v>
      </c>
      <c r="BV33" s="19">
        <v>128</v>
      </c>
      <c r="BW33" s="19">
        <v>129</v>
      </c>
      <c r="BX33" s="107">
        <f>BV33/129</f>
        <v>0.99224806201550386</v>
      </c>
      <c r="BY33" s="107">
        <f>BU33/129</f>
        <v>7.7519379844961239E-3</v>
      </c>
      <c r="BZ33" s="98">
        <v>64.5</v>
      </c>
      <c r="CA33" s="98">
        <v>116.10000000000001</v>
      </c>
      <c r="CB33" s="144" t="s">
        <v>968</v>
      </c>
      <c r="CC33" s="144" t="s">
        <v>968</v>
      </c>
    </row>
    <row r="34" spans="1:94" x14ac:dyDescent="0.2">
      <c r="A34" cm="1">
        <f t="array" ref="A34">_xlfn.XLOOKUP(AST!Y34,'Matching NGS ID and Doe ID'!H$2:H262,'Matching NGS ID and Doe ID'!B$2:B262)</f>
        <v>209</v>
      </c>
      <c r="B34" s="21">
        <v>307</v>
      </c>
      <c r="C34" s="22" t="s">
        <v>589</v>
      </c>
      <c r="D34" s="21">
        <v>2</v>
      </c>
      <c r="E34" s="116" t="s">
        <v>36</v>
      </c>
      <c r="F34" s="116" t="s">
        <v>547</v>
      </c>
      <c r="G34" s="30" t="s">
        <v>547</v>
      </c>
      <c r="H34" s="19" t="s">
        <v>10</v>
      </c>
      <c r="I34" s="19" t="s">
        <v>4</v>
      </c>
      <c r="J34" s="19">
        <v>81</v>
      </c>
      <c r="K34" s="19" t="s">
        <v>84</v>
      </c>
      <c r="L34" s="19">
        <v>1</v>
      </c>
      <c r="M34" s="19" t="s">
        <v>638</v>
      </c>
      <c r="N34" s="19" t="s">
        <v>486</v>
      </c>
      <c r="O34" s="19" t="s">
        <v>485</v>
      </c>
      <c r="P34" t="s">
        <v>640</v>
      </c>
      <c r="Q34" t="s">
        <v>487</v>
      </c>
      <c r="R34" t="s">
        <v>484</v>
      </c>
      <c r="S34">
        <v>64</v>
      </c>
      <c r="T34" t="s">
        <v>641</v>
      </c>
      <c r="U34" t="s">
        <v>642</v>
      </c>
      <c r="V34" s="97">
        <v>1</v>
      </c>
      <c r="W34" s="97"/>
      <c r="X34" t="s">
        <v>699</v>
      </c>
      <c r="Y34" t="str">
        <f t="shared" si="0"/>
        <v>307RPF</v>
      </c>
      <c r="Z34" s="19"/>
      <c r="BC34" s="20"/>
      <c r="BD34" s="37" t="s">
        <v>305</v>
      </c>
      <c r="BE34" s="19">
        <v>18</v>
      </c>
      <c r="BF34" s="19">
        <v>44</v>
      </c>
      <c r="BG34" s="19">
        <v>18</v>
      </c>
      <c r="BH34" s="19">
        <v>80</v>
      </c>
      <c r="BI34" s="19">
        <v>18</v>
      </c>
      <c r="BJ34" s="19">
        <v>43</v>
      </c>
      <c r="BK34" s="19">
        <v>17</v>
      </c>
      <c r="BL34" s="19">
        <v>78</v>
      </c>
      <c r="BM34" s="19">
        <v>34</v>
      </c>
      <c r="BN34" s="19">
        <v>42</v>
      </c>
      <c r="BO34" s="19">
        <v>38</v>
      </c>
      <c r="BP34" s="19">
        <v>114</v>
      </c>
      <c r="BQ34" s="19">
        <v>272</v>
      </c>
      <c r="BT34" s="37" t="s">
        <v>10</v>
      </c>
      <c r="BU34" s="19"/>
      <c r="BV34" s="19">
        <v>73</v>
      </c>
      <c r="BW34" s="19">
        <v>73</v>
      </c>
      <c r="BX34" s="107">
        <f>BV34/73</f>
        <v>1</v>
      </c>
      <c r="BY34" s="107">
        <f>BU34/73</f>
        <v>0</v>
      </c>
      <c r="BZ34" s="95">
        <v>36.5</v>
      </c>
      <c r="CA34" s="95">
        <v>65.7</v>
      </c>
      <c r="CB34" s="144" t="s">
        <v>968</v>
      </c>
      <c r="CC34" s="144" t="s">
        <v>968</v>
      </c>
    </row>
    <row r="35" spans="1:94" x14ac:dyDescent="0.2">
      <c r="A35" cm="1">
        <f t="array" ref="A35">_xlfn.XLOOKUP(AST!Y35,'Matching NGS ID and Doe ID'!H$2:H263,'Matching NGS ID and Doe ID'!B$2:B263)</f>
        <v>32</v>
      </c>
      <c r="B35" s="20">
        <v>317</v>
      </c>
      <c r="C35" s="22" t="s">
        <v>589</v>
      </c>
      <c r="D35" s="21">
        <v>1</v>
      </c>
      <c r="E35" s="116" t="s">
        <v>37</v>
      </c>
      <c r="F35" s="19" t="s">
        <v>546</v>
      </c>
      <c r="G35" s="30" t="s">
        <v>9</v>
      </c>
      <c r="H35" s="19" t="s">
        <v>9</v>
      </c>
      <c r="I35" s="19" t="s">
        <v>3</v>
      </c>
      <c r="J35" s="19">
        <v>26</v>
      </c>
      <c r="K35" s="19" t="s">
        <v>84</v>
      </c>
      <c r="L35" s="19" t="s">
        <v>484</v>
      </c>
      <c r="M35" s="19" t="s">
        <v>638</v>
      </c>
      <c r="N35" s="19" t="s">
        <v>486</v>
      </c>
      <c r="O35" s="19" t="s">
        <v>485</v>
      </c>
      <c r="P35" t="s">
        <v>640</v>
      </c>
      <c r="Q35" t="s">
        <v>487</v>
      </c>
      <c r="R35" t="s">
        <v>484</v>
      </c>
      <c r="S35" t="s">
        <v>488</v>
      </c>
      <c r="T35">
        <v>2</v>
      </c>
      <c r="U35" t="s">
        <v>642</v>
      </c>
      <c r="V35" s="98">
        <v>1</v>
      </c>
      <c r="W35" s="98"/>
      <c r="X35" t="s">
        <v>700</v>
      </c>
      <c r="Y35" t="str">
        <f t="shared" si="0"/>
        <v>317LDO</v>
      </c>
      <c r="Z35" s="19"/>
      <c r="BC35" s="20"/>
      <c r="BD35" s="139">
        <v>0.5</v>
      </c>
      <c r="BE35" s="98">
        <f>BE34*0.5</f>
        <v>9</v>
      </c>
      <c r="BF35" s="98">
        <f t="shared" ref="BF35:BO35" si="13">BF34*0.5</f>
        <v>22</v>
      </c>
      <c r="BG35" s="98">
        <f t="shared" si="13"/>
        <v>9</v>
      </c>
      <c r="BH35" s="98"/>
      <c r="BI35" s="98">
        <f t="shared" si="13"/>
        <v>9</v>
      </c>
      <c r="BJ35" s="98">
        <f t="shared" si="13"/>
        <v>21.5</v>
      </c>
      <c r="BK35" s="98">
        <f t="shared" si="13"/>
        <v>8.5</v>
      </c>
      <c r="BL35" s="98"/>
      <c r="BM35" s="98">
        <f t="shared" si="13"/>
        <v>17</v>
      </c>
      <c r="BN35" s="98">
        <f t="shared" si="13"/>
        <v>21</v>
      </c>
      <c r="BO35" s="98">
        <f t="shared" si="13"/>
        <v>19</v>
      </c>
      <c r="BP35" s="19"/>
      <c r="BQ35" s="19"/>
      <c r="BT35" s="37" t="s">
        <v>305</v>
      </c>
      <c r="BU35" s="19">
        <v>1</v>
      </c>
      <c r="BV35" s="19">
        <v>271</v>
      </c>
      <c r="BW35" s="19">
        <v>272</v>
      </c>
    </row>
    <row r="36" spans="1:94" x14ac:dyDescent="0.2">
      <c r="A36" cm="1">
        <f t="array" ref="A36">_xlfn.XLOOKUP(AST!Y36,'Matching NGS ID and Doe ID'!H$2:H264,'Matching NGS ID and Doe ID'!B$2:B264)</f>
        <v>33</v>
      </c>
      <c r="B36" s="20">
        <v>317</v>
      </c>
      <c r="C36" s="22" t="s">
        <v>589</v>
      </c>
      <c r="D36" s="21">
        <v>1</v>
      </c>
      <c r="E36" s="116" t="s">
        <v>37</v>
      </c>
      <c r="F36" s="19" t="s">
        <v>546</v>
      </c>
      <c r="G36" s="30" t="s">
        <v>9</v>
      </c>
      <c r="H36" s="19" t="s">
        <v>9</v>
      </c>
      <c r="I36" s="19" t="s">
        <v>4</v>
      </c>
      <c r="J36" s="19">
        <v>27</v>
      </c>
      <c r="K36" s="19" t="s">
        <v>84</v>
      </c>
      <c r="L36" s="19" t="s">
        <v>484</v>
      </c>
      <c r="M36" s="19" t="s">
        <v>638</v>
      </c>
      <c r="N36" s="19" t="s">
        <v>486</v>
      </c>
      <c r="O36" s="19" t="s">
        <v>485</v>
      </c>
      <c r="P36" t="s">
        <v>640</v>
      </c>
      <c r="Q36" t="s">
        <v>487</v>
      </c>
      <c r="R36" t="s">
        <v>484</v>
      </c>
      <c r="S36" t="s">
        <v>488</v>
      </c>
      <c r="T36" t="s">
        <v>641</v>
      </c>
      <c r="U36" t="s">
        <v>642</v>
      </c>
      <c r="V36" s="98">
        <v>1</v>
      </c>
      <c r="W36" s="98"/>
      <c r="X36" t="s">
        <v>701</v>
      </c>
      <c r="Y36" t="str">
        <f t="shared" si="0"/>
        <v>317RDO</v>
      </c>
      <c r="Z36" s="19" t="s">
        <v>628</v>
      </c>
      <c r="AA36" s="36" t="s">
        <v>951</v>
      </c>
      <c r="AB36" s="36" t="s">
        <v>307</v>
      </c>
      <c r="BC36" s="20"/>
      <c r="BD36" s="139">
        <v>0.9</v>
      </c>
      <c r="BE36" s="98">
        <f>BE34*0.9</f>
        <v>16.2</v>
      </c>
      <c r="BF36" s="98">
        <f t="shared" ref="BF36:BO36" si="14">BF34*0.9</f>
        <v>39.6</v>
      </c>
      <c r="BG36" s="98">
        <f t="shared" si="14"/>
        <v>16.2</v>
      </c>
      <c r="BH36" s="98"/>
      <c r="BI36" s="98">
        <f t="shared" si="14"/>
        <v>16.2</v>
      </c>
      <c r="BJ36" s="98">
        <f t="shared" si="14"/>
        <v>38.700000000000003</v>
      </c>
      <c r="BK36" s="98">
        <f t="shared" si="14"/>
        <v>15.3</v>
      </c>
      <c r="BL36" s="98"/>
      <c r="BM36" s="98">
        <f t="shared" si="14"/>
        <v>30.6</v>
      </c>
      <c r="BN36" s="98">
        <f t="shared" si="14"/>
        <v>37.800000000000004</v>
      </c>
      <c r="BO36" s="98">
        <f t="shared" si="14"/>
        <v>34.200000000000003</v>
      </c>
      <c r="BP36" s="19"/>
      <c r="BQ36" s="19"/>
    </row>
    <row r="37" spans="1:94" x14ac:dyDescent="0.2">
      <c r="A37" cm="1">
        <f t="array" ref="A37">_xlfn.XLOOKUP(AST!Y37,'Matching NGS ID and Doe ID'!H$2:H265,'Matching NGS ID and Doe ID'!B$2:B265)</f>
        <v>116</v>
      </c>
      <c r="B37" s="20">
        <v>317</v>
      </c>
      <c r="C37" s="22" t="s">
        <v>589</v>
      </c>
      <c r="D37" s="21">
        <v>1</v>
      </c>
      <c r="E37" s="116" t="s">
        <v>37</v>
      </c>
      <c r="F37" s="19" t="s">
        <v>546</v>
      </c>
      <c r="G37" s="30" t="s">
        <v>10</v>
      </c>
      <c r="H37" s="19" t="s">
        <v>10</v>
      </c>
      <c r="I37" s="19" t="s">
        <v>3</v>
      </c>
      <c r="J37" s="19">
        <v>51</v>
      </c>
      <c r="K37" s="19" t="s">
        <v>84</v>
      </c>
      <c r="L37" s="19" t="s">
        <v>484</v>
      </c>
      <c r="M37" s="19" t="s">
        <v>638</v>
      </c>
      <c r="N37" s="19" t="s">
        <v>486</v>
      </c>
      <c r="O37" s="19" t="s">
        <v>485</v>
      </c>
      <c r="P37" t="s">
        <v>640</v>
      </c>
      <c r="Q37" t="s">
        <v>487</v>
      </c>
      <c r="R37" t="s">
        <v>484</v>
      </c>
      <c r="S37" t="s">
        <v>488</v>
      </c>
      <c r="T37" t="s">
        <v>641</v>
      </c>
      <c r="U37" t="s">
        <v>642</v>
      </c>
      <c r="V37" s="98">
        <v>1</v>
      </c>
      <c r="W37" s="98"/>
      <c r="X37" t="s">
        <v>702</v>
      </c>
      <c r="Y37" t="str">
        <f t="shared" si="0"/>
        <v>317LPF</v>
      </c>
      <c r="Z37" s="19"/>
      <c r="AA37" s="36" t="s">
        <v>304</v>
      </c>
      <c r="AB37">
        <v>16</v>
      </c>
      <c r="AC37" t="s">
        <v>638</v>
      </c>
      <c r="AD37" t="s">
        <v>305</v>
      </c>
      <c r="AE37" s="108">
        <v>0.5</v>
      </c>
      <c r="AF37" s="132">
        <v>0.9</v>
      </c>
      <c r="AG37" t="s">
        <v>564</v>
      </c>
      <c r="AH37" t="s">
        <v>565</v>
      </c>
      <c r="BD37" t="s">
        <v>564</v>
      </c>
      <c r="BE37" s="109" t="s">
        <v>663</v>
      </c>
      <c r="BF37" s="109" t="s">
        <v>663</v>
      </c>
      <c r="BG37" s="109" t="s">
        <v>663</v>
      </c>
      <c r="BI37" s="109" t="s">
        <v>663</v>
      </c>
      <c r="BJ37" s="109" t="s">
        <v>663</v>
      </c>
      <c r="BK37" s="109" t="s">
        <v>663</v>
      </c>
      <c r="BL37" s="95"/>
      <c r="BM37" s="109" t="s">
        <v>663</v>
      </c>
      <c r="BN37" s="109" t="s">
        <v>663</v>
      </c>
      <c r="BO37" s="109" t="s">
        <v>663</v>
      </c>
    </row>
    <row r="38" spans="1:94" x14ac:dyDescent="0.2">
      <c r="A38" t="e" cm="1">
        <f t="array" ref="A38">_xlfn.XLOOKUP(AST!Y38,'Matching NGS ID and Doe ID'!H$2:H266,'Matching NGS ID and Doe ID'!B$2:B266)</f>
        <v>#N/A</v>
      </c>
      <c r="B38" s="21">
        <v>317</v>
      </c>
      <c r="C38" s="22" t="s">
        <v>589</v>
      </c>
      <c r="D38" s="21">
        <v>1</v>
      </c>
      <c r="E38" s="116" t="s">
        <v>37</v>
      </c>
      <c r="F38" s="116" t="s">
        <v>546</v>
      </c>
      <c r="G38" s="30" t="s">
        <v>10</v>
      </c>
      <c r="H38" s="19" t="s">
        <v>10</v>
      </c>
      <c r="I38" s="19" t="s">
        <v>4</v>
      </c>
      <c r="J38" s="19">
        <v>82</v>
      </c>
      <c r="K38" s="19" t="s">
        <v>84</v>
      </c>
      <c r="L38" s="19">
        <v>1</v>
      </c>
      <c r="M38" s="19" t="s">
        <v>638</v>
      </c>
      <c r="N38" s="19" t="s">
        <v>486</v>
      </c>
      <c r="O38" s="19" t="s">
        <v>485</v>
      </c>
      <c r="P38" t="s">
        <v>640</v>
      </c>
      <c r="Q38" t="s">
        <v>487</v>
      </c>
      <c r="R38" t="s">
        <v>484</v>
      </c>
      <c r="S38" t="s">
        <v>645</v>
      </c>
      <c r="T38" t="s">
        <v>85</v>
      </c>
      <c r="U38" t="s">
        <v>642</v>
      </c>
      <c r="V38" s="98">
        <v>1</v>
      </c>
      <c r="W38" s="98"/>
      <c r="X38" t="s">
        <v>703</v>
      </c>
      <c r="Y38" t="str">
        <f t="shared" si="0"/>
        <v>317RPF</v>
      </c>
      <c r="Z38" s="19"/>
      <c r="AA38" s="37" t="s">
        <v>586</v>
      </c>
      <c r="AC38">
        <v>125</v>
      </c>
      <c r="AD38">
        <v>125</v>
      </c>
      <c r="AE38" s="95"/>
      <c r="AF38" s="133"/>
      <c r="AJ38" s="105"/>
      <c r="AK38" s="105"/>
      <c r="AL38" s="96"/>
      <c r="AM38" s="96"/>
      <c r="BC38" s="20"/>
      <c r="BD38" t="s">
        <v>565</v>
      </c>
      <c r="BE38">
        <v>0.25</v>
      </c>
      <c r="BF38" s="109" t="s">
        <v>663</v>
      </c>
      <c r="BG38">
        <v>0.25</v>
      </c>
      <c r="BI38">
        <v>0.25</v>
      </c>
      <c r="BJ38">
        <v>0.25</v>
      </c>
      <c r="BK38">
        <v>0.25</v>
      </c>
      <c r="BL38" s="95"/>
      <c r="BM38" s="46">
        <v>0.5</v>
      </c>
      <c r="BN38" s="46">
        <v>0.5</v>
      </c>
      <c r="BO38" s="46">
        <v>0.25</v>
      </c>
      <c r="BS38" t="s">
        <v>631</v>
      </c>
      <c r="BT38" s="36" t="s">
        <v>955</v>
      </c>
      <c r="BU38" s="36" t="s">
        <v>307</v>
      </c>
      <c r="BV38" s="19"/>
      <c r="BW38" s="19"/>
      <c r="BX38" s="19"/>
      <c r="BY38" s="19"/>
      <c r="BZ38" s="19"/>
      <c r="CA38" s="19"/>
      <c r="CB38" s="19"/>
      <c r="CC38" s="19"/>
    </row>
    <row r="39" spans="1:94" x14ac:dyDescent="0.2">
      <c r="A39" cm="1">
        <f t="array" ref="A39">_xlfn.XLOOKUP(AST!Y39,'Matching NGS ID and Doe ID'!H$2:H267,'Matching NGS ID and Doe ID'!B$2:B267)</f>
        <v>34</v>
      </c>
      <c r="B39" s="110">
        <v>320</v>
      </c>
      <c r="C39" s="111" t="s">
        <v>589</v>
      </c>
      <c r="D39" s="112">
        <v>3</v>
      </c>
      <c r="E39" s="116" t="s">
        <v>37</v>
      </c>
      <c r="F39" s="54" t="s">
        <v>546</v>
      </c>
      <c r="G39" s="119" t="s">
        <v>21</v>
      </c>
      <c r="H39" s="19" t="s">
        <v>9</v>
      </c>
      <c r="I39" s="19" t="s">
        <v>3</v>
      </c>
      <c r="J39" s="19">
        <v>28</v>
      </c>
      <c r="K39" s="19" t="s">
        <v>84</v>
      </c>
      <c r="L39" s="19">
        <v>1</v>
      </c>
      <c r="M39" s="19" t="s">
        <v>638</v>
      </c>
      <c r="N39" s="19" t="s">
        <v>486</v>
      </c>
      <c r="O39" s="19" t="s">
        <v>485</v>
      </c>
      <c r="P39" t="s">
        <v>640</v>
      </c>
      <c r="Q39" t="s">
        <v>487</v>
      </c>
      <c r="R39" t="s">
        <v>484</v>
      </c>
      <c r="S39" t="s">
        <v>488</v>
      </c>
      <c r="T39" t="s">
        <v>641</v>
      </c>
      <c r="U39" t="s">
        <v>642</v>
      </c>
      <c r="V39" s="98">
        <v>1</v>
      </c>
      <c r="W39" s="98"/>
      <c r="X39" t="s">
        <v>704</v>
      </c>
      <c r="Y39" t="str">
        <f t="shared" si="0"/>
        <v>320LDO</v>
      </c>
      <c r="Z39" s="19"/>
      <c r="AA39" s="44">
        <v>1</v>
      </c>
      <c r="AC39">
        <v>45</v>
      </c>
      <c r="AD39">
        <v>45</v>
      </c>
      <c r="AE39" s="95">
        <v>18</v>
      </c>
      <c r="AF39" s="133">
        <f>AD39*0.9</f>
        <v>40.5</v>
      </c>
      <c r="AG39" s="109" t="s">
        <v>665</v>
      </c>
      <c r="AH39" s="109" t="s">
        <v>665</v>
      </c>
      <c r="AJ39" s="95"/>
      <c r="AK39" s="95"/>
      <c r="BC39" s="20" t="s">
        <v>627</v>
      </c>
      <c r="BD39" s="99" t="s">
        <v>949</v>
      </c>
      <c r="BE39" s="99" t="s">
        <v>307</v>
      </c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T39" s="99" t="s">
        <v>304</v>
      </c>
      <c r="BU39" s="19">
        <v>0.25</v>
      </c>
      <c r="BV39" s="19">
        <v>0.5</v>
      </c>
      <c r="BW39" s="19">
        <v>1</v>
      </c>
      <c r="BX39" s="19">
        <v>2</v>
      </c>
      <c r="BY39" s="19">
        <v>4</v>
      </c>
      <c r="BZ39" s="19">
        <v>8</v>
      </c>
      <c r="CA39" s="19" t="s">
        <v>640</v>
      </c>
      <c r="CB39" s="19" t="s">
        <v>644</v>
      </c>
      <c r="CC39" s="19" t="s">
        <v>305</v>
      </c>
      <c r="CD39" s="100" t="s">
        <v>640</v>
      </c>
      <c r="CE39" s="100">
        <v>0.25</v>
      </c>
      <c r="CF39" s="100">
        <v>0.5</v>
      </c>
      <c r="CG39" s="100">
        <v>1</v>
      </c>
      <c r="CH39" s="100">
        <v>2</v>
      </c>
      <c r="CI39" s="100">
        <v>4</v>
      </c>
      <c r="CJ39" s="100">
        <v>8</v>
      </c>
      <c r="CK39" s="100" t="s">
        <v>644</v>
      </c>
      <c r="CL39" s="97">
        <v>0.5</v>
      </c>
      <c r="CM39" s="97">
        <v>0.9</v>
      </c>
      <c r="CN39" s="19" t="s">
        <v>564</v>
      </c>
      <c r="CO39" s="19" t="s">
        <v>565</v>
      </c>
    </row>
    <row r="40" spans="1:94" x14ac:dyDescent="0.2">
      <c r="A40" cm="1">
        <f t="array" ref="A40">_xlfn.XLOOKUP(AST!Y40,'Matching NGS ID and Doe ID'!H$2:H268,'Matching NGS ID and Doe ID'!B$2:B268)</f>
        <v>35</v>
      </c>
      <c r="B40" s="20">
        <v>320</v>
      </c>
      <c r="C40" s="22" t="s">
        <v>589</v>
      </c>
      <c r="D40" s="21">
        <v>3</v>
      </c>
      <c r="E40" s="19" t="s">
        <v>648</v>
      </c>
      <c r="F40" s="19" t="s">
        <v>546</v>
      </c>
      <c r="G40" s="30" t="s">
        <v>9</v>
      </c>
      <c r="H40" s="19" t="s">
        <v>9</v>
      </c>
      <c r="I40" s="19" t="s">
        <v>4</v>
      </c>
      <c r="J40" s="19">
        <v>29</v>
      </c>
      <c r="K40" s="19" t="s">
        <v>84</v>
      </c>
      <c r="L40" s="19">
        <v>1</v>
      </c>
      <c r="M40" s="19" t="s">
        <v>638</v>
      </c>
      <c r="N40" s="19" t="s">
        <v>486</v>
      </c>
      <c r="O40" s="19" t="s">
        <v>485</v>
      </c>
      <c r="P40" t="s">
        <v>640</v>
      </c>
      <c r="Q40" t="s">
        <v>487</v>
      </c>
      <c r="R40" t="s">
        <v>484</v>
      </c>
      <c r="S40" t="s">
        <v>488</v>
      </c>
      <c r="T40" t="s">
        <v>641</v>
      </c>
      <c r="U40" t="s">
        <v>642</v>
      </c>
      <c r="V40" s="98">
        <v>1</v>
      </c>
      <c r="W40" s="98"/>
      <c r="X40" t="s">
        <v>705</v>
      </c>
      <c r="Y40" t="str">
        <f t="shared" si="0"/>
        <v>320RDO</v>
      </c>
      <c r="Z40" s="19"/>
      <c r="AA40" s="44">
        <v>2</v>
      </c>
      <c r="AC40">
        <v>43</v>
      </c>
      <c r="AD40">
        <v>43</v>
      </c>
      <c r="AE40" s="95">
        <v>17</v>
      </c>
      <c r="AF40" s="133">
        <f>AD40*0.9</f>
        <v>38.700000000000003</v>
      </c>
      <c r="AG40" s="109" t="s">
        <v>665</v>
      </c>
      <c r="AH40" s="109" t="s">
        <v>665</v>
      </c>
      <c r="AJ40" s="95"/>
      <c r="AK40" s="95"/>
      <c r="AL40" s="20"/>
      <c r="AM40" s="20"/>
      <c r="BC40" s="20"/>
      <c r="BD40" s="19"/>
      <c r="BE40" s="19">
        <v>1</v>
      </c>
      <c r="BF40" s="19"/>
      <c r="BG40" s="19"/>
      <c r="BH40" s="19" t="s">
        <v>964</v>
      </c>
      <c r="BI40" s="19">
        <v>2</v>
      </c>
      <c r="BJ40" s="19"/>
      <c r="BK40" s="19"/>
      <c r="BL40" s="19" t="s">
        <v>965</v>
      </c>
      <c r="BM40" s="19">
        <v>3</v>
      </c>
      <c r="BN40" s="19"/>
      <c r="BO40" s="19"/>
      <c r="BP40" s="19" t="s">
        <v>966</v>
      </c>
      <c r="BQ40" s="19" t="s">
        <v>305</v>
      </c>
      <c r="BT40" s="37" t="s">
        <v>9</v>
      </c>
      <c r="BU40" s="19">
        <v>12</v>
      </c>
      <c r="BV40" s="19">
        <v>8</v>
      </c>
      <c r="BW40" s="19">
        <v>6</v>
      </c>
      <c r="BX40" s="19">
        <v>3</v>
      </c>
      <c r="BY40" s="19"/>
      <c r="BZ40" s="19"/>
      <c r="CA40" s="19">
        <v>39</v>
      </c>
      <c r="CB40" s="19">
        <v>2</v>
      </c>
      <c r="CC40" s="19">
        <v>70</v>
      </c>
      <c r="CD40" s="107">
        <f>CA40/70</f>
        <v>0.55714285714285716</v>
      </c>
      <c r="CE40" s="107">
        <f t="shared" ref="CE40:CJ40" si="15">BU40/70</f>
        <v>0.17142857142857143</v>
      </c>
      <c r="CF40" s="107">
        <f t="shared" si="15"/>
        <v>0.11428571428571428</v>
      </c>
      <c r="CG40" s="107">
        <f t="shared" si="15"/>
        <v>8.5714285714285715E-2</v>
      </c>
      <c r="CH40" s="107">
        <f t="shared" si="15"/>
        <v>4.2857142857142858E-2</v>
      </c>
      <c r="CI40" s="107">
        <f t="shared" si="15"/>
        <v>0</v>
      </c>
      <c r="CJ40" s="107">
        <f t="shared" si="15"/>
        <v>0</v>
      </c>
      <c r="CK40" s="107">
        <f>CB40/70</f>
        <v>2.8571428571428571E-2</v>
      </c>
      <c r="CL40" s="98">
        <v>35</v>
      </c>
      <c r="CM40" s="98">
        <v>63</v>
      </c>
      <c r="CN40" s="136" t="s">
        <v>663</v>
      </c>
      <c r="CO40" s="19">
        <v>1</v>
      </c>
      <c r="CP40" s="107">
        <f>SUM(CD40:CK40)</f>
        <v>1</v>
      </c>
    </row>
    <row r="41" spans="1:94" x14ac:dyDescent="0.2">
      <c r="A41" cm="1">
        <f t="array" ref="A41">_xlfn.XLOOKUP(AST!Y41,'Matching NGS ID and Doe ID'!H$2:H269,'Matching NGS ID and Doe ID'!B$2:B269)</f>
        <v>118</v>
      </c>
      <c r="B41" s="21">
        <v>320</v>
      </c>
      <c r="C41" s="22" t="s">
        <v>589</v>
      </c>
      <c r="D41" s="21">
        <v>3</v>
      </c>
      <c r="E41" s="116" t="s">
        <v>53</v>
      </c>
      <c r="F41" s="116" t="s">
        <v>546</v>
      </c>
      <c r="G41" s="30" t="s">
        <v>547</v>
      </c>
      <c r="H41" s="19" t="s">
        <v>10</v>
      </c>
      <c r="I41" s="19" t="s">
        <v>3</v>
      </c>
      <c r="J41" s="19">
        <v>83</v>
      </c>
      <c r="K41" s="19" t="s">
        <v>84</v>
      </c>
      <c r="L41" s="19">
        <v>1</v>
      </c>
      <c r="M41" s="19" t="s">
        <v>638</v>
      </c>
      <c r="N41" s="19" t="s">
        <v>486</v>
      </c>
      <c r="O41" s="19" t="s">
        <v>485</v>
      </c>
      <c r="P41" t="s">
        <v>640</v>
      </c>
      <c r="Q41" t="s">
        <v>487</v>
      </c>
      <c r="R41" t="s">
        <v>484</v>
      </c>
      <c r="S41">
        <v>256</v>
      </c>
      <c r="T41" t="s">
        <v>641</v>
      </c>
      <c r="U41" t="s">
        <v>642</v>
      </c>
      <c r="V41" s="98">
        <v>1</v>
      </c>
      <c r="W41" s="98"/>
      <c r="X41" t="s">
        <v>706</v>
      </c>
      <c r="Y41" t="str">
        <f t="shared" si="0"/>
        <v>320LPF</v>
      </c>
      <c r="Z41" s="19"/>
      <c r="AA41" s="44">
        <v>3</v>
      </c>
      <c r="AC41">
        <v>37</v>
      </c>
      <c r="AD41">
        <v>37</v>
      </c>
      <c r="AE41" s="95">
        <v>10.5</v>
      </c>
      <c r="AF41" s="133">
        <f>AD41*0.9</f>
        <v>33.300000000000004</v>
      </c>
      <c r="AG41" s="109" t="s">
        <v>665</v>
      </c>
      <c r="AH41" s="109" t="s">
        <v>665</v>
      </c>
      <c r="AJ41" s="95"/>
      <c r="AK41" s="95"/>
      <c r="AL41" s="20"/>
      <c r="AM41" s="20"/>
      <c r="BC41" s="20"/>
      <c r="BD41" s="99" t="s">
        <v>304</v>
      </c>
      <c r="BE41" s="19" t="s">
        <v>9</v>
      </c>
      <c r="BF41" s="19" t="s">
        <v>547</v>
      </c>
      <c r="BG41" s="19" t="s">
        <v>10</v>
      </c>
      <c r="BH41" s="19"/>
      <c r="BI41" s="19" t="s">
        <v>9</v>
      </c>
      <c r="BJ41" s="19" t="s">
        <v>547</v>
      </c>
      <c r="BK41" s="19" t="s">
        <v>10</v>
      </c>
      <c r="BL41" s="19"/>
      <c r="BM41" s="19" t="s">
        <v>9</v>
      </c>
      <c r="BN41" s="19" t="s">
        <v>547</v>
      </c>
      <c r="BO41" s="19" t="s">
        <v>10</v>
      </c>
      <c r="BP41" s="19"/>
      <c r="BQ41" s="19"/>
      <c r="BT41" s="37" t="s">
        <v>547</v>
      </c>
      <c r="BU41" s="19">
        <v>5</v>
      </c>
      <c r="BV41" s="19">
        <v>8</v>
      </c>
      <c r="BW41" s="19">
        <v>5</v>
      </c>
      <c r="BX41" s="19">
        <v>2</v>
      </c>
      <c r="BY41" s="19"/>
      <c r="BZ41" s="19">
        <v>3</v>
      </c>
      <c r="CA41" s="19">
        <v>105</v>
      </c>
      <c r="CB41" s="19">
        <v>1</v>
      </c>
      <c r="CC41" s="19">
        <v>129</v>
      </c>
      <c r="CD41" s="107">
        <f>CA41/129</f>
        <v>0.81395348837209303</v>
      </c>
      <c r="CE41" s="107">
        <f t="shared" ref="CE41:CJ41" si="16">BU41/129</f>
        <v>3.875968992248062E-2</v>
      </c>
      <c r="CF41" s="107">
        <f t="shared" si="16"/>
        <v>6.2015503875968991E-2</v>
      </c>
      <c r="CG41" s="107">
        <f t="shared" si="16"/>
        <v>3.875968992248062E-2</v>
      </c>
      <c r="CH41" s="107">
        <f t="shared" si="16"/>
        <v>1.5503875968992248E-2</v>
      </c>
      <c r="CI41" s="107">
        <f t="shared" si="16"/>
        <v>0</v>
      </c>
      <c r="CJ41" s="107">
        <f t="shared" si="16"/>
        <v>2.3255813953488372E-2</v>
      </c>
      <c r="CK41" s="107">
        <f>CB41/129</f>
        <v>7.7519379844961239E-3</v>
      </c>
      <c r="CL41" s="98">
        <v>64.5</v>
      </c>
      <c r="CM41" s="98">
        <v>116.10000000000001</v>
      </c>
      <c r="CN41" s="136" t="s">
        <v>663</v>
      </c>
      <c r="CO41" s="19">
        <v>0.5</v>
      </c>
      <c r="CP41" s="107">
        <f>SUM(CD41:CK41)</f>
        <v>1</v>
      </c>
    </row>
    <row r="42" spans="1:94" x14ac:dyDescent="0.2">
      <c r="A42" cm="1">
        <f t="array" ref="A42">_xlfn.XLOOKUP(AST!Y42,'Matching NGS ID and Doe ID'!H$2:H270,'Matching NGS ID and Doe ID'!B$2:B270)</f>
        <v>119</v>
      </c>
      <c r="B42" s="21">
        <v>320</v>
      </c>
      <c r="C42" s="22" t="s">
        <v>589</v>
      </c>
      <c r="D42" s="21">
        <v>3</v>
      </c>
      <c r="E42" s="116" t="s">
        <v>53</v>
      </c>
      <c r="F42" s="116" t="s">
        <v>546</v>
      </c>
      <c r="G42" s="30" t="s">
        <v>10</v>
      </c>
      <c r="H42" s="19" t="s">
        <v>10</v>
      </c>
      <c r="I42" s="19" t="s">
        <v>4</v>
      </c>
      <c r="J42" s="19">
        <v>84</v>
      </c>
      <c r="K42" s="19" t="s">
        <v>84</v>
      </c>
      <c r="L42" s="19">
        <v>1</v>
      </c>
      <c r="M42" s="19" t="s">
        <v>638</v>
      </c>
      <c r="N42" s="19" t="s">
        <v>486</v>
      </c>
      <c r="O42" s="19" t="s">
        <v>485</v>
      </c>
      <c r="P42" t="s">
        <v>640</v>
      </c>
      <c r="Q42" t="s">
        <v>487</v>
      </c>
      <c r="R42" t="s">
        <v>484</v>
      </c>
      <c r="S42">
        <v>128</v>
      </c>
      <c r="T42" t="s">
        <v>641</v>
      </c>
      <c r="U42" t="s">
        <v>642</v>
      </c>
      <c r="V42" s="98">
        <v>1</v>
      </c>
      <c r="W42" s="98"/>
      <c r="X42" t="s">
        <v>707</v>
      </c>
      <c r="Y42" t="str">
        <f t="shared" si="0"/>
        <v>320RPF</v>
      </c>
      <c r="Z42" s="19"/>
      <c r="AA42" s="37" t="s">
        <v>589</v>
      </c>
      <c r="AC42">
        <v>70</v>
      </c>
      <c r="AD42">
        <v>70</v>
      </c>
      <c r="AE42" s="95"/>
      <c r="AF42" s="133"/>
      <c r="AJ42" s="95"/>
      <c r="AK42" s="95"/>
      <c r="AL42" s="20"/>
      <c r="AM42" s="20"/>
      <c r="BC42" s="20"/>
      <c r="BD42" s="19">
        <v>1</v>
      </c>
      <c r="BE42" s="19">
        <v>1</v>
      </c>
      <c r="BF42" s="19">
        <v>12</v>
      </c>
      <c r="BG42" s="19">
        <v>3</v>
      </c>
      <c r="BH42" s="19">
        <v>16</v>
      </c>
      <c r="BI42" s="19">
        <v>1</v>
      </c>
      <c r="BJ42" s="19">
        <v>12</v>
      </c>
      <c r="BK42" s="19">
        <v>2</v>
      </c>
      <c r="BL42" s="19">
        <v>15</v>
      </c>
      <c r="BM42" s="19">
        <v>3</v>
      </c>
      <c r="BN42" s="19">
        <v>13</v>
      </c>
      <c r="BO42" s="19">
        <v>5</v>
      </c>
      <c r="BP42" s="19">
        <v>21</v>
      </c>
      <c r="BQ42" s="19">
        <v>52</v>
      </c>
      <c r="BT42" s="37" t="s">
        <v>10</v>
      </c>
      <c r="BU42" s="19">
        <v>19</v>
      </c>
      <c r="BV42" s="19">
        <v>7</v>
      </c>
      <c r="BW42" s="19">
        <v>3</v>
      </c>
      <c r="BX42" s="19">
        <v>2</v>
      </c>
      <c r="BY42" s="19">
        <v>1</v>
      </c>
      <c r="BZ42" s="19">
        <v>2</v>
      </c>
      <c r="CA42" s="19">
        <v>38</v>
      </c>
      <c r="CB42" s="19">
        <v>1</v>
      </c>
      <c r="CC42" s="19">
        <v>73</v>
      </c>
      <c r="CD42" s="107">
        <f>CA42/73</f>
        <v>0.52054794520547942</v>
      </c>
      <c r="CE42" s="107">
        <f>(BU42/73)</f>
        <v>0.26027397260273971</v>
      </c>
      <c r="CF42" s="107">
        <f>BV42/73</f>
        <v>9.5890410958904104E-2</v>
      </c>
      <c r="CG42" s="107">
        <f>BW42/73</f>
        <v>4.1095890410958902E-2</v>
      </c>
      <c r="CH42" s="107">
        <f>BX42/73</f>
        <v>2.7397260273972601E-2</v>
      </c>
      <c r="CI42" s="107">
        <f>BY42/73</f>
        <v>1.3698630136986301E-2</v>
      </c>
      <c r="CJ42" s="107">
        <f>BZ42/73</f>
        <v>2.7397260273972601E-2</v>
      </c>
      <c r="CK42" s="107">
        <f>CB42/73</f>
        <v>1.3698630136986301E-2</v>
      </c>
      <c r="CL42" s="95">
        <v>36.5</v>
      </c>
      <c r="CM42" s="95">
        <v>65.7</v>
      </c>
      <c r="CN42">
        <v>0.25</v>
      </c>
      <c r="CO42">
        <v>8</v>
      </c>
      <c r="CP42" s="107">
        <f>SUM(CD42:CK42)</f>
        <v>0.99999999999999978</v>
      </c>
    </row>
    <row r="43" spans="1:94" x14ac:dyDescent="0.2">
      <c r="A43" cm="1">
        <f t="array" ref="A43">_xlfn.XLOOKUP(AST!Y43,'Matching NGS ID and Doe ID'!H$2:H271,'Matching NGS ID and Doe ID'!B$2:B271)</f>
        <v>211</v>
      </c>
      <c r="B43" s="20">
        <v>330</v>
      </c>
      <c r="C43" s="22" t="s">
        <v>589</v>
      </c>
      <c r="D43" s="21">
        <v>1</v>
      </c>
      <c r="E43" s="19" t="s">
        <v>649</v>
      </c>
      <c r="F43" s="19" t="s">
        <v>547</v>
      </c>
      <c r="G43" s="30" t="s">
        <v>547</v>
      </c>
      <c r="H43" s="19" t="s">
        <v>10</v>
      </c>
      <c r="I43" s="19" t="s">
        <v>3</v>
      </c>
      <c r="J43" s="19">
        <v>68</v>
      </c>
      <c r="K43" s="19" t="s">
        <v>84</v>
      </c>
      <c r="L43" s="19">
        <v>1</v>
      </c>
      <c r="M43" s="19" t="s">
        <v>638</v>
      </c>
      <c r="N43" s="19" t="s">
        <v>486</v>
      </c>
      <c r="O43" s="19" t="s">
        <v>485</v>
      </c>
      <c r="P43" t="s">
        <v>640</v>
      </c>
      <c r="Q43" t="s">
        <v>487</v>
      </c>
      <c r="R43" t="s">
        <v>484</v>
      </c>
      <c r="S43" t="s">
        <v>488</v>
      </c>
      <c r="T43" t="s">
        <v>641</v>
      </c>
      <c r="U43" t="s">
        <v>642</v>
      </c>
      <c r="V43" s="98">
        <v>1</v>
      </c>
      <c r="W43" s="98"/>
      <c r="X43" t="s">
        <v>708</v>
      </c>
      <c r="Y43" t="str">
        <f t="shared" si="0"/>
        <v>330LPF</v>
      </c>
      <c r="Z43" s="19"/>
      <c r="AA43" s="44">
        <v>1</v>
      </c>
      <c r="AC43">
        <v>21</v>
      </c>
      <c r="AD43">
        <v>21</v>
      </c>
      <c r="AE43" s="95">
        <v>9</v>
      </c>
      <c r="AF43" s="133">
        <f>AD43*0.9</f>
        <v>18.900000000000002</v>
      </c>
      <c r="AG43" s="109" t="s">
        <v>665</v>
      </c>
      <c r="AH43" s="109" t="s">
        <v>665</v>
      </c>
      <c r="AJ43" s="95"/>
      <c r="AK43" s="95"/>
      <c r="AL43" s="20"/>
      <c r="AM43" s="20"/>
      <c r="BC43" s="20"/>
      <c r="BD43" s="19">
        <v>2</v>
      </c>
      <c r="BE43" s="19"/>
      <c r="BF43" s="19">
        <v>1</v>
      </c>
      <c r="BG43" s="19"/>
      <c r="BH43" s="19">
        <v>1</v>
      </c>
      <c r="BI43" s="19"/>
      <c r="BJ43" s="19">
        <v>4</v>
      </c>
      <c r="BK43" s="19"/>
      <c r="BL43" s="19">
        <v>4</v>
      </c>
      <c r="BM43" s="19">
        <v>1</v>
      </c>
      <c r="BN43" s="19">
        <v>2</v>
      </c>
      <c r="BO43" s="19"/>
      <c r="BP43" s="19">
        <v>3</v>
      </c>
      <c r="BQ43" s="19">
        <v>8</v>
      </c>
      <c r="BT43" s="37" t="s">
        <v>305</v>
      </c>
      <c r="BU43" s="19">
        <v>36</v>
      </c>
      <c r="BV43" s="19">
        <v>23</v>
      </c>
      <c r="BW43" s="19">
        <v>14</v>
      </c>
      <c r="BX43" s="19">
        <v>7</v>
      </c>
      <c r="BY43" s="19">
        <v>1</v>
      </c>
      <c r="BZ43" s="19">
        <v>5</v>
      </c>
      <c r="CA43" s="19">
        <v>182</v>
      </c>
      <c r="CB43" s="19">
        <v>4</v>
      </c>
      <c r="CC43" s="19">
        <v>272</v>
      </c>
      <c r="CE43" s="107">
        <f>SUM(CD42:CE42)</f>
        <v>0.78082191780821919</v>
      </c>
      <c r="CF43" s="107">
        <f>SUM(CD42:CF42)</f>
        <v>0.87671232876712324</v>
      </c>
      <c r="CG43" s="107">
        <f>SUM(CD42:CH42)</f>
        <v>0.94520547945205469</v>
      </c>
    </row>
    <row r="44" spans="1:94" x14ac:dyDescent="0.2">
      <c r="A44" cm="1">
        <f t="array" ref="A44">_xlfn.XLOOKUP(AST!Y44,'Matching NGS ID and Doe ID'!H$2:H272,'Matching NGS ID and Doe ID'!B$2:B272)</f>
        <v>212</v>
      </c>
      <c r="B44" s="21">
        <v>330</v>
      </c>
      <c r="C44" s="22" t="s">
        <v>589</v>
      </c>
      <c r="D44" s="21">
        <v>1</v>
      </c>
      <c r="E44" s="116" t="s">
        <v>649</v>
      </c>
      <c r="F44" s="116" t="s">
        <v>547</v>
      </c>
      <c r="G44" s="30" t="s">
        <v>547</v>
      </c>
      <c r="H44" s="19" t="s">
        <v>10</v>
      </c>
      <c r="I44" s="19" t="s">
        <v>4</v>
      </c>
      <c r="J44" s="19">
        <v>85</v>
      </c>
      <c r="K44" s="19" t="s">
        <v>84</v>
      </c>
      <c r="L44" s="19">
        <v>1</v>
      </c>
      <c r="M44" s="19" t="s">
        <v>638</v>
      </c>
      <c r="N44" s="19" t="s">
        <v>486</v>
      </c>
      <c r="O44" s="19" t="s">
        <v>485</v>
      </c>
      <c r="P44" t="s">
        <v>640</v>
      </c>
      <c r="Q44" t="s">
        <v>487</v>
      </c>
      <c r="R44" t="s">
        <v>484</v>
      </c>
      <c r="S44" t="s">
        <v>645</v>
      </c>
      <c r="T44" t="s">
        <v>641</v>
      </c>
      <c r="U44" s="19" t="s">
        <v>642</v>
      </c>
      <c r="V44" s="19">
        <v>1</v>
      </c>
      <c r="W44" s="19"/>
      <c r="X44" t="s">
        <v>709</v>
      </c>
      <c r="Y44" t="str">
        <f t="shared" si="0"/>
        <v>330RPF</v>
      </c>
      <c r="Z44" s="19"/>
      <c r="AA44" s="44">
        <v>2</v>
      </c>
      <c r="AC44">
        <v>21</v>
      </c>
      <c r="AD44">
        <v>21</v>
      </c>
      <c r="AE44" s="95">
        <v>10</v>
      </c>
      <c r="AF44" s="133">
        <f>AD44*0.9</f>
        <v>18.900000000000002</v>
      </c>
      <c r="AG44" s="109" t="s">
        <v>665</v>
      </c>
      <c r="AH44" s="109" t="s">
        <v>665</v>
      </c>
      <c r="AJ44" s="95"/>
      <c r="AK44" s="95"/>
      <c r="AL44" s="20"/>
      <c r="AM44" s="20"/>
      <c r="BC44" s="20"/>
      <c r="BD44" s="19">
        <v>4</v>
      </c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>
        <v>1</v>
      </c>
      <c r="BP44" s="19">
        <v>1</v>
      </c>
      <c r="BQ44" s="19">
        <v>1</v>
      </c>
    </row>
    <row r="45" spans="1:94" x14ac:dyDescent="0.2">
      <c r="A45" cm="1">
        <f t="array" ref="A45">_xlfn.XLOOKUP(AST!Y45,'Matching NGS ID and Doe ID'!H$2:H273,'Matching NGS ID and Doe ID'!B$2:B273)</f>
        <v>213</v>
      </c>
      <c r="B45" s="20">
        <v>334</v>
      </c>
      <c r="C45" s="22" t="s">
        <v>589</v>
      </c>
      <c r="D45" s="21">
        <v>3</v>
      </c>
      <c r="E45" s="19" t="s">
        <v>652</v>
      </c>
      <c r="F45" s="19" t="s">
        <v>547</v>
      </c>
      <c r="G45" s="30" t="s">
        <v>547</v>
      </c>
      <c r="H45" s="19" t="s">
        <v>10</v>
      </c>
      <c r="I45" s="19" t="s">
        <v>4</v>
      </c>
      <c r="J45" s="19">
        <v>69</v>
      </c>
      <c r="K45" s="19" t="s">
        <v>84</v>
      </c>
      <c r="L45" s="19" t="s">
        <v>484</v>
      </c>
      <c r="M45" s="19" t="s">
        <v>638</v>
      </c>
      <c r="N45" s="19" t="s">
        <v>486</v>
      </c>
      <c r="O45" s="19" t="s">
        <v>485</v>
      </c>
      <c r="P45" t="s">
        <v>640</v>
      </c>
      <c r="Q45" t="s">
        <v>487</v>
      </c>
      <c r="R45" t="s">
        <v>484</v>
      </c>
      <c r="S45" t="s">
        <v>488</v>
      </c>
      <c r="T45">
        <v>2</v>
      </c>
      <c r="U45" t="s">
        <v>642</v>
      </c>
      <c r="V45">
        <v>1</v>
      </c>
      <c r="X45" t="s">
        <v>710</v>
      </c>
      <c r="Y45" t="str">
        <f t="shared" si="0"/>
        <v>334RPF</v>
      </c>
      <c r="AA45" s="44">
        <v>3</v>
      </c>
      <c r="AC45">
        <v>28</v>
      </c>
      <c r="AD45">
        <v>28</v>
      </c>
      <c r="AE45" s="95">
        <v>13</v>
      </c>
      <c r="AF45" s="133">
        <f>AD45*0.9</f>
        <v>25.2</v>
      </c>
      <c r="AG45" s="109" t="s">
        <v>665</v>
      </c>
      <c r="AH45" s="109" t="s">
        <v>665</v>
      </c>
      <c r="AJ45" s="95"/>
      <c r="AK45" s="95"/>
      <c r="AL45" s="20"/>
      <c r="AM45" s="20"/>
      <c r="BC45" s="20"/>
      <c r="BD45" s="19" t="s">
        <v>643</v>
      </c>
      <c r="BE45" s="19"/>
      <c r="BF45" s="19"/>
      <c r="BG45" s="19"/>
      <c r="BH45" s="19"/>
      <c r="BI45" s="19"/>
      <c r="BJ45" s="19">
        <v>1</v>
      </c>
      <c r="BK45" s="19"/>
      <c r="BL45" s="19">
        <v>1</v>
      </c>
      <c r="BM45" s="19"/>
      <c r="BN45" s="19"/>
      <c r="BO45" s="19"/>
      <c r="BP45" s="19"/>
      <c r="BQ45" s="19">
        <v>1</v>
      </c>
      <c r="BS45" t="s">
        <v>957</v>
      </c>
      <c r="BT45" s="36" t="s">
        <v>956</v>
      </c>
      <c r="BU45" s="36" t="s">
        <v>307</v>
      </c>
      <c r="BV45" s="19"/>
      <c r="BW45" s="19"/>
    </row>
    <row r="46" spans="1:94" x14ac:dyDescent="0.2">
      <c r="A46" cm="1">
        <f t="array" ref="A46">_xlfn.XLOOKUP(AST!Y46,'Matching NGS ID and Doe ID'!H$2:H274,'Matching NGS ID and Doe ID'!B$2:B274)</f>
        <v>214</v>
      </c>
      <c r="B46" s="21">
        <v>342</v>
      </c>
      <c r="C46" s="22" t="s">
        <v>589</v>
      </c>
      <c r="D46" s="21">
        <v>3</v>
      </c>
      <c r="E46" s="116" t="s">
        <v>38</v>
      </c>
      <c r="F46" s="19" t="s">
        <v>547</v>
      </c>
      <c r="G46" s="30" t="s">
        <v>547</v>
      </c>
      <c r="H46" s="19" t="s">
        <v>10</v>
      </c>
      <c r="I46" s="19" t="s">
        <v>3</v>
      </c>
      <c r="J46" s="19">
        <v>86.1</v>
      </c>
      <c r="K46" s="19" t="s">
        <v>84</v>
      </c>
      <c r="L46" s="19" t="s">
        <v>484</v>
      </c>
      <c r="M46" s="19" t="s">
        <v>638</v>
      </c>
      <c r="N46" s="19" t="s">
        <v>486</v>
      </c>
      <c r="O46" s="19" t="s">
        <v>485</v>
      </c>
      <c r="P46" t="s">
        <v>640</v>
      </c>
      <c r="Q46" t="s">
        <v>487</v>
      </c>
      <c r="R46" t="s">
        <v>484</v>
      </c>
      <c r="S46" t="s">
        <v>645</v>
      </c>
      <c r="T46" t="s">
        <v>641</v>
      </c>
      <c r="U46" t="s">
        <v>642</v>
      </c>
      <c r="V46">
        <v>1</v>
      </c>
      <c r="X46" t="s">
        <v>711</v>
      </c>
      <c r="Y46" t="str">
        <f t="shared" si="0"/>
        <v>342LPF</v>
      </c>
      <c r="AA46" s="37" t="s">
        <v>588</v>
      </c>
      <c r="AB46">
        <v>1</v>
      </c>
      <c r="AC46">
        <v>101</v>
      </c>
      <c r="AD46">
        <v>102</v>
      </c>
      <c r="AE46" s="95"/>
      <c r="AF46" s="133"/>
      <c r="AJ46" s="95"/>
      <c r="AK46" s="95"/>
      <c r="AL46" s="20"/>
      <c r="AM46" s="20"/>
      <c r="BC46" s="20"/>
      <c r="BD46" s="19" t="s">
        <v>484</v>
      </c>
      <c r="BE46" s="19">
        <v>17</v>
      </c>
      <c r="BF46" s="19">
        <v>31</v>
      </c>
      <c r="BG46" s="19">
        <v>15</v>
      </c>
      <c r="BH46" s="19">
        <v>63</v>
      </c>
      <c r="BI46" s="19">
        <v>17</v>
      </c>
      <c r="BJ46" s="19">
        <v>26</v>
      </c>
      <c r="BK46" s="19">
        <v>15</v>
      </c>
      <c r="BL46" s="19">
        <v>58</v>
      </c>
      <c r="BM46" s="19">
        <v>30</v>
      </c>
      <c r="BN46" s="19">
        <v>27</v>
      </c>
      <c r="BO46" s="19">
        <v>32</v>
      </c>
      <c r="BP46" s="19">
        <v>89</v>
      </c>
      <c r="BQ46" s="19">
        <v>210</v>
      </c>
      <c r="BT46" s="99" t="s">
        <v>304</v>
      </c>
      <c r="BU46">
        <v>4</v>
      </c>
      <c r="BV46" t="s">
        <v>487</v>
      </c>
      <c r="BW46" s="19" t="s">
        <v>305</v>
      </c>
      <c r="BX46" s="57" t="s">
        <v>487</v>
      </c>
      <c r="BY46" s="57">
        <v>4</v>
      </c>
      <c r="BZ46" s="97">
        <v>0.5</v>
      </c>
      <c r="CA46" s="97">
        <v>0.9</v>
      </c>
      <c r="CB46" s="19" t="s">
        <v>564</v>
      </c>
      <c r="CC46" s="19" t="s">
        <v>565</v>
      </c>
    </row>
    <row r="47" spans="1:94" x14ac:dyDescent="0.2">
      <c r="A47" cm="1">
        <f t="array" ref="A47">_xlfn.XLOOKUP(AST!Y47,'Matching NGS ID and Doe ID'!H$2:H275,'Matching NGS ID and Doe ID'!B$2:B275)</f>
        <v>214</v>
      </c>
      <c r="B47" s="21">
        <v>342</v>
      </c>
      <c r="C47" s="22" t="s">
        <v>589</v>
      </c>
      <c r="D47" s="21">
        <v>3</v>
      </c>
      <c r="E47" s="116" t="s">
        <v>38</v>
      </c>
      <c r="F47" s="19" t="s">
        <v>547</v>
      </c>
      <c r="G47" s="30" t="s">
        <v>547</v>
      </c>
      <c r="H47" s="19" t="s">
        <v>10</v>
      </c>
      <c r="I47" s="19" t="s">
        <v>3</v>
      </c>
      <c r="J47" s="19">
        <v>86.2</v>
      </c>
      <c r="K47" s="19" t="s">
        <v>84</v>
      </c>
      <c r="L47" s="19" t="s">
        <v>484</v>
      </c>
      <c r="M47" s="19" t="s">
        <v>638</v>
      </c>
      <c r="N47" s="19" t="s">
        <v>486</v>
      </c>
      <c r="O47" s="19" t="s">
        <v>485</v>
      </c>
      <c r="P47" t="s">
        <v>640</v>
      </c>
      <c r="Q47" t="s">
        <v>487</v>
      </c>
      <c r="R47" t="s">
        <v>484</v>
      </c>
      <c r="S47" t="s">
        <v>645</v>
      </c>
      <c r="T47" t="s">
        <v>641</v>
      </c>
      <c r="U47" t="s">
        <v>642</v>
      </c>
      <c r="V47">
        <v>1</v>
      </c>
      <c r="X47" t="s">
        <v>711</v>
      </c>
      <c r="Y47" t="str">
        <f t="shared" si="0"/>
        <v>342LPF</v>
      </c>
      <c r="AA47" s="44">
        <v>1</v>
      </c>
      <c r="AC47">
        <v>16</v>
      </c>
      <c r="AD47">
        <v>16</v>
      </c>
      <c r="AE47" s="95">
        <v>7.5</v>
      </c>
      <c r="AF47" s="133">
        <f>AD47*0.9</f>
        <v>14.4</v>
      </c>
      <c r="AG47" s="109" t="s">
        <v>665</v>
      </c>
      <c r="AH47" s="109" t="s">
        <v>665</v>
      </c>
      <c r="AJ47" s="95"/>
      <c r="AK47" s="95"/>
      <c r="AL47" s="20"/>
      <c r="AM47" s="20"/>
      <c r="BC47" s="20"/>
      <c r="BD47" s="19" t="s">
        <v>305</v>
      </c>
      <c r="BE47" s="19">
        <v>18</v>
      </c>
      <c r="BF47" s="19">
        <v>44</v>
      </c>
      <c r="BG47" s="19">
        <v>18</v>
      </c>
      <c r="BH47" s="19">
        <v>80</v>
      </c>
      <c r="BI47" s="19">
        <v>18</v>
      </c>
      <c r="BJ47" s="19">
        <v>43</v>
      </c>
      <c r="BK47" s="19">
        <v>17</v>
      </c>
      <c r="BL47" s="19">
        <v>78</v>
      </c>
      <c r="BM47" s="19">
        <v>34</v>
      </c>
      <c r="BN47" s="19">
        <v>42</v>
      </c>
      <c r="BO47" s="19">
        <v>38</v>
      </c>
      <c r="BP47" s="19">
        <v>114</v>
      </c>
      <c r="BQ47" s="19">
        <v>272</v>
      </c>
      <c r="BT47" s="37" t="s">
        <v>9</v>
      </c>
      <c r="BU47" s="19">
        <v>1</v>
      </c>
      <c r="BV47" s="19">
        <v>69</v>
      </c>
      <c r="BW47" s="19">
        <v>70</v>
      </c>
      <c r="BX47" s="107">
        <f>BV47/70</f>
        <v>0.98571428571428577</v>
      </c>
      <c r="BY47" s="107">
        <f>BU47/70</f>
        <v>1.4285714285714285E-2</v>
      </c>
      <c r="BZ47" s="98">
        <v>35</v>
      </c>
      <c r="CA47" s="98">
        <v>63</v>
      </c>
      <c r="CB47" s="136" t="s">
        <v>667</v>
      </c>
      <c r="CC47" s="136" t="s">
        <v>667</v>
      </c>
      <c r="CD47" s="107">
        <f>SUM(BX47:BY47)</f>
        <v>1</v>
      </c>
    </row>
    <row r="48" spans="1:94" x14ac:dyDescent="0.2">
      <c r="A48" cm="1">
        <f t="array" ref="A48">_xlfn.XLOOKUP(AST!Y48,'Matching NGS ID and Doe ID'!H$2:H276,'Matching NGS ID and Doe ID'!B$2:B276)</f>
        <v>215</v>
      </c>
      <c r="B48" s="21">
        <v>342</v>
      </c>
      <c r="C48" s="22" t="s">
        <v>589</v>
      </c>
      <c r="D48" s="21">
        <v>3</v>
      </c>
      <c r="E48" s="116" t="s">
        <v>37</v>
      </c>
      <c r="F48" s="19" t="s">
        <v>547</v>
      </c>
      <c r="G48" s="30" t="s">
        <v>547</v>
      </c>
      <c r="H48" s="19" t="s">
        <v>10</v>
      </c>
      <c r="I48" s="19" t="s">
        <v>4</v>
      </c>
      <c r="J48" s="19">
        <v>87</v>
      </c>
      <c r="K48" s="19" t="s">
        <v>84</v>
      </c>
      <c r="L48" s="19">
        <v>1</v>
      </c>
      <c r="M48" s="19" t="s">
        <v>638</v>
      </c>
      <c r="N48" s="19" t="s">
        <v>486</v>
      </c>
      <c r="O48" s="19" t="s">
        <v>485</v>
      </c>
      <c r="P48" t="s">
        <v>640</v>
      </c>
      <c r="Q48" t="s">
        <v>487</v>
      </c>
      <c r="R48" t="s">
        <v>484</v>
      </c>
      <c r="S48" t="s">
        <v>645</v>
      </c>
      <c r="T48" t="s">
        <v>641</v>
      </c>
      <c r="U48" t="s">
        <v>642</v>
      </c>
      <c r="V48">
        <v>1</v>
      </c>
      <c r="X48" t="s">
        <v>712</v>
      </c>
      <c r="Y48" t="str">
        <f t="shared" si="0"/>
        <v>342RPF</v>
      </c>
      <c r="AA48" s="44">
        <v>2</v>
      </c>
      <c r="AB48">
        <v>1</v>
      </c>
      <c r="AC48">
        <v>19</v>
      </c>
      <c r="AD48">
        <v>20</v>
      </c>
      <c r="AE48" s="95">
        <v>7.5</v>
      </c>
      <c r="AF48" s="133">
        <f>AD48*0.9</f>
        <v>18</v>
      </c>
      <c r="AG48" s="109" t="s">
        <v>665</v>
      </c>
      <c r="AH48" s="109" t="s">
        <v>665</v>
      </c>
      <c r="AJ48" s="95"/>
      <c r="AK48" s="95"/>
      <c r="AL48" s="20"/>
      <c r="AM48" s="20"/>
      <c r="BC48" s="20" t="s">
        <v>628</v>
      </c>
      <c r="BD48" s="97">
        <v>0.5</v>
      </c>
      <c r="BE48" s="98">
        <v>9</v>
      </c>
      <c r="BF48" s="98">
        <v>22</v>
      </c>
      <c r="BG48" s="98">
        <v>9</v>
      </c>
      <c r="BH48" s="98"/>
      <c r="BI48" s="98">
        <v>9</v>
      </c>
      <c r="BJ48" s="98">
        <v>21.5</v>
      </c>
      <c r="BK48" s="98">
        <v>8.5</v>
      </c>
      <c r="BL48" s="98"/>
      <c r="BM48" s="98">
        <v>17</v>
      </c>
      <c r="BN48" s="98">
        <v>21</v>
      </c>
      <c r="BO48" s="98">
        <v>19</v>
      </c>
      <c r="BP48" s="19"/>
      <c r="BQ48" s="19"/>
      <c r="BT48" s="37" t="s">
        <v>547</v>
      </c>
      <c r="BU48" s="19"/>
      <c r="BV48" s="19">
        <v>129</v>
      </c>
      <c r="BW48" s="19">
        <v>129</v>
      </c>
      <c r="BX48" s="107">
        <f>BV48/129</f>
        <v>1</v>
      </c>
      <c r="BY48" s="107">
        <f>BU48/129</f>
        <v>0</v>
      </c>
      <c r="BZ48" s="98">
        <v>64.5</v>
      </c>
      <c r="CA48" s="98">
        <v>116.10000000000001</v>
      </c>
      <c r="CB48" s="136" t="s">
        <v>667</v>
      </c>
      <c r="CC48" s="136" t="s">
        <v>667</v>
      </c>
      <c r="CD48" s="107">
        <f t="shared" ref="CD48:CD49" si="17">SUM(BX48:BY48)</f>
        <v>1</v>
      </c>
    </row>
    <row r="49" spans="1:88" x14ac:dyDescent="0.2">
      <c r="A49" t="e" cm="1">
        <f t="array" ref="A49">_xlfn.XLOOKUP(AST!Y49,'Matching NGS ID and Doe ID'!H$2:H277,'Matching NGS ID and Doe ID'!B$2:B277)</f>
        <v>#N/A</v>
      </c>
      <c r="B49" s="20">
        <v>349</v>
      </c>
      <c r="C49" s="22" t="s">
        <v>589</v>
      </c>
      <c r="D49" s="21">
        <v>1</v>
      </c>
      <c r="E49" s="19" t="s">
        <v>646</v>
      </c>
      <c r="F49" s="19" t="s">
        <v>620</v>
      </c>
      <c r="G49" s="30" t="s">
        <v>547</v>
      </c>
      <c r="H49" s="19" t="s">
        <v>10</v>
      </c>
      <c r="I49" s="19" t="s">
        <v>4</v>
      </c>
      <c r="J49" s="19">
        <v>70</v>
      </c>
      <c r="K49" s="19" t="s">
        <v>84</v>
      </c>
      <c r="L49" s="19">
        <v>1</v>
      </c>
      <c r="M49" s="19" t="s">
        <v>638</v>
      </c>
      <c r="N49" s="19">
        <v>0.5</v>
      </c>
      <c r="O49" s="19" t="s">
        <v>485</v>
      </c>
      <c r="P49" t="s">
        <v>640</v>
      </c>
      <c r="Q49" t="s">
        <v>487</v>
      </c>
      <c r="R49" t="s">
        <v>484</v>
      </c>
      <c r="S49" t="s">
        <v>645</v>
      </c>
      <c r="T49" t="s">
        <v>641</v>
      </c>
      <c r="U49" t="s">
        <v>642</v>
      </c>
      <c r="V49">
        <v>1</v>
      </c>
      <c r="X49" t="s">
        <v>713</v>
      </c>
      <c r="Y49" t="str">
        <f t="shared" si="0"/>
        <v>349RPF</v>
      </c>
      <c r="AA49" s="44">
        <v>3</v>
      </c>
      <c r="AC49">
        <v>66</v>
      </c>
      <c r="AD49">
        <v>66</v>
      </c>
      <c r="AE49" s="95">
        <v>24.5</v>
      </c>
      <c r="AF49" s="133">
        <f>AD49*0.9</f>
        <v>59.4</v>
      </c>
      <c r="AG49" s="109" t="s">
        <v>665</v>
      </c>
      <c r="AH49" s="109" t="s">
        <v>665</v>
      </c>
      <c r="AJ49" s="95"/>
      <c r="AK49" s="95"/>
      <c r="AL49" s="20"/>
      <c r="AM49" s="20"/>
      <c r="BC49" s="20"/>
      <c r="BD49" s="97">
        <v>0.9</v>
      </c>
      <c r="BE49" s="98">
        <v>16.2</v>
      </c>
      <c r="BF49" s="98">
        <v>39.6</v>
      </c>
      <c r="BG49" s="98">
        <v>16.2</v>
      </c>
      <c r="BH49" s="98"/>
      <c r="BI49" s="98">
        <v>16.2</v>
      </c>
      <c r="BJ49" s="98">
        <v>38.700000000000003</v>
      </c>
      <c r="BK49" s="98">
        <v>15.3</v>
      </c>
      <c r="BL49" s="98"/>
      <c r="BM49" s="98">
        <v>30.6</v>
      </c>
      <c r="BN49" s="98">
        <v>37.800000000000004</v>
      </c>
      <c r="BO49" s="98">
        <v>34.200000000000003</v>
      </c>
      <c r="BP49" s="19"/>
      <c r="BQ49" s="19"/>
      <c r="BT49" s="37" t="s">
        <v>10</v>
      </c>
      <c r="BU49" s="19"/>
      <c r="BV49" s="19">
        <v>73</v>
      </c>
      <c r="BW49" s="19">
        <v>73</v>
      </c>
      <c r="BX49" s="107">
        <f>BV49/73</f>
        <v>1</v>
      </c>
      <c r="BY49" s="107">
        <f>BU49/73</f>
        <v>0</v>
      </c>
      <c r="BZ49" s="95">
        <v>36.5</v>
      </c>
      <c r="CA49" s="95">
        <v>65.7</v>
      </c>
      <c r="CB49" s="136" t="s">
        <v>667</v>
      </c>
      <c r="CC49" s="136" t="s">
        <v>667</v>
      </c>
      <c r="CD49" s="107">
        <f t="shared" si="17"/>
        <v>1</v>
      </c>
    </row>
    <row r="50" spans="1:88" x14ac:dyDescent="0.2">
      <c r="A50" cm="1">
        <f t="array" ref="A50">_xlfn.XLOOKUP(AST!Y50,'Matching NGS ID and Doe ID'!H$2:H278,'Matching NGS ID and Doe ID'!B$2:B278)</f>
        <v>217</v>
      </c>
      <c r="B50" s="21">
        <v>354</v>
      </c>
      <c r="C50" s="22" t="s">
        <v>589</v>
      </c>
      <c r="D50" s="21">
        <v>2</v>
      </c>
      <c r="E50" s="116" t="s">
        <v>77</v>
      </c>
      <c r="F50" s="116" t="s">
        <v>547</v>
      </c>
      <c r="G50" s="30" t="s">
        <v>547</v>
      </c>
      <c r="H50" s="19" t="s">
        <v>10</v>
      </c>
      <c r="I50" s="19" t="s">
        <v>4</v>
      </c>
      <c r="J50" s="19">
        <v>89</v>
      </c>
      <c r="K50" s="39">
        <v>1</v>
      </c>
      <c r="L50" s="19">
        <v>1</v>
      </c>
      <c r="M50" s="19" t="s">
        <v>638</v>
      </c>
      <c r="N50" s="19" t="s">
        <v>486</v>
      </c>
      <c r="O50" s="19" t="s">
        <v>485</v>
      </c>
      <c r="P50" t="s">
        <v>644</v>
      </c>
      <c r="Q50" t="s">
        <v>487</v>
      </c>
      <c r="R50" t="s">
        <v>484</v>
      </c>
      <c r="S50">
        <v>256</v>
      </c>
      <c r="T50" t="s">
        <v>641</v>
      </c>
      <c r="U50" t="s">
        <v>642</v>
      </c>
      <c r="V50">
        <v>1</v>
      </c>
      <c r="X50" t="s">
        <v>714</v>
      </c>
      <c r="Y50" t="str">
        <f t="shared" si="0"/>
        <v>354RPF</v>
      </c>
      <c r="AA50" s="37" t="s">
        <v>305</v>
      </c>
      <c r="AB50">
        <v>1</v>
      </c>
      <c r="AC50">
        <v>296</v>
      </c>
      <c r="AD50">
        <v>297</v>
      </c>
      <c r="AJ50" s="95"/>
      <c r="AK50" s="95"/>
      <c r="AL50" s="20"/>
      <c r="AM50" s="20"/>
      <c r="BC50" s="20"/>
      <c r="BD50" s="19" t="s">
        <v>564</v>
      </c>
      <c r="BE50" s="136" t="s">
        <v>664</v>
      </c>
      <c r="BF50" s="136" t="s">
        <v>664</v>
      </c>
      <c r="BG50" s="136" t="s">
        <v>664</v>
      </c>
      <c r="BH50" s="19"/>
      <c r="BI50" s="136" t="s">
        <v>664</v>
      </c>
      <c r="BJ50" s="136" t="s">
        <v>664</v>
      </c>
      <c r="BK50" s="136" t="s">
        <v>664</v>
      </c>
      <c r="BL50" s="19"/>
      <c r="BM50" s="136" t="s">
        <v>664</v>
      </c>
      <c r="BN50" s="136" t="s">
        <v>664</v>
      </c>
      <c r="BO50" s="136" t="s">
        <v>664</v>
      </c>
      <c r="BP50" s="19"/>
      <c r="BQ50" s="19"/>
      <c r="BT50" s="37" t="s">
        <v>305</v>
      </c>
      <c r="BU50" s="19">
        <v>1</v>
      </c>
      <c r="BV50" s="19">
        <v>271</v>
      </c>
      <c r="BW50" s="19">
        <v>272</v>
      </c>
    </row>
    <row r="51" spans="1:88" ht="16" x14ac:dyDescent="0.2">
      <c r="A51" cm="1">
        <f t="array" ref="A51">_xlfn.XLOOKUP(AST!Y51,'Matching NGS ID and Doe ID'!H$2:H279,'Matching NGS ID and Doe ID'!B$2:B279)</f>
        <v>37</v>
      </c>
      <c r="B51" s="20">
        <v>357</v>
      </c>
      <c r="C51" s="22" t="s">
        <v>589</v>
      </c>
      <c r="D51" s="21">
        <v>3</v>
      </c>
      <c r="E51" s="19" t="s">
        <v>648</v>
      </c>
      <c r="F51" s="120" t="s">
        <v>546</v>
      </c>
      <c r="G51" s="30" t="s">
        <v>9</v>
      </c>
      <c r="H51" s="19" t="s">
        <v>9</v>
      </c>
      <c r="I51" s="19" t="s">
        <v>3</v>
      </c>
      <c r="J51" s="19">
        <v>31</v>
      </c>
      <c r="K51" s="19" t="s">
        <v>84</v>
      </c>
      <c r="L51" s="19" t="s">
        <v>484</v>
      </c>
      <c r="M51" s="19" t="s">
        <v>638</v>
      </c>
      <c r="N51" s="19" t="s">
        <v>486</v>
      </c>
      <c r="O51" s="19" t="s">
        <v>485</v>
      </c>
      <c r="P51" t="s">
        <v>640</v>
      </c>
      <c r="Q51" t="s">
        <v>487</v>
      </c>
      <c r="R51" t="s">
        <v>484</v>
      </c>
      <c r="S51" t="s">
        <v>488</v>
      </c>
      <c r="T51" t="s">
        <v>641</v>
      </c>
      <c r="U51" t="s">
        <v>642</v>
      </c>
      <c r="V51">
        <v>1</v>
      </c>
      <c r="X51" t="s">
        <v>715</v>
      </c>
      <c r="Y51" t="str">
        <f t="shared" si="0"/>
        <v>357LDO</v>
      </c>
      <c r="BC51" s="20"/>
      <c r="BD51" s="19" t="s">
        <v>565</v>
      </c>
      <c r="BE51" s="136" t="s">
        <v>664</v>
      </c>
      <c r="BF51" s="19">
        <v>1</v>
      </c>
      <c r="BG51" s="19">
        <v>1</v>
      </c>
      <c r="BH51" s="19"/>
      <c r="BI51" s="136" t="s">
        <v>664</v>
      </c>
      <c r="BJ51" s="19">
        <v>2</v>
      </c>
      <c r="BK51" s="136" t="s">
        <v>664</v>
      </c>
      <c r="BL51" s="19"/>
      <c r="BM51" s="136" t="s">
        <v>664</v>
      </c>
      <c r="BN51" s="19">
        <v>1</v>
      </c>
      <c r="BO51" s="19">
        <v>1</v>
      </c>
      <c r="BP51" s="19"/>
      <c r="BQ51" s="19"/>
    </row>
    <row r="52" spans="1:88" ht="16" x14ac:dyDescent="0.2">
      <c r="A52" cm="1">
        <f t="array" ref="A52">_xlfn.XLOOKUP(AST!Y52,'Matching NGS ID and Doe ID'!H$2:H280,'Matching NGS ID and Doe ID'!B$2:B280)</f>
        <v>38</v>
      </c>
      <c r="B52" s="20">
        <v>357</v>
      </c>
      <c r="C52" s="22" t="s">
        <v>589</v>
      </c>
      <c r="D52" s="21">
        <v>3</v>
      </c>
      <c r="E52" s="116" t="s">
        <v>37</v>
      </c>
      <c r="F52" s="120" t="s">
        <v>546</v>
      </c>
      <c r="G52" s="30" t="s">
        <v>9</v>
      </c>
      <c r="H52" s="19" t="s">
        <v>9</v>
      </c>
      <c r="I52" s="19" t="s">
        <v>4</v>
      </c>
      <c r="J52" s="19">
        <v>32</v>
      </c>
      <c r="K52" s="19" t="s">
        <v>84</v>
      </c>
      <c r="L52" s="19" t="s">
        <v>484</v>
      </c>
      <c r="M52" s="19" t="s">
        <v>638</v>
      </c>
      <c r="N52" s="19" t="s">
        <v>486</v>
      </c>
      <c r="O52" s="19" t="s">
        <v>485</v>
      </c>
      <c r="P52" t="s">
        <v>640</v>
      </c>
      <c r="Q52" t="s">
        <v>487</v>
      </c>
      <c r="R52" t="s">
        <v>484</v>
      </c>
      <c r="S52" t="s">
        <v>488</v>
      </c>
      <c r="T52" t="s">
        <v>641</v>
      </c>
      <c r="U52" t="s">
        <v>642</v>
      </c>
      <c r="V52">
        <v>1</v>
      </c>
      <c r="X52" t="s">
        <v>716</v>
      </c>
      <c r="Y52" t="str">
        <f t="shared" si="0"/>
        <v>357RDO</v>
      </c>
      <c r="BC52" s="20"/>
      <c r="BD52" s="36" t="s">
        <v>951</v>
      </c>
      <c r="BE52" s="99" t="s">
        <v>307</v>
      </c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S52" t="s">
        <v>633</v>
      </c>
      <c r="BT52" s="36" t="s">
        <v>958</v>
      </c>
      <c r="BU52" s="36" t="s">
        <v>307</v>
      </c>
      <c r="BV52" s="19"/>
      <c r="BW52" s="19"/>
      <c r="BX52" s="19"/>
      <c r="BY52" s="19"/>
      <c r="BZ52" s="19"/>
    </row>
    <row r="53" spans="1:88" x14ac:dyDescent="0.2">
      <c r="A53" cm="1">
        <f t="array" ref="A53">_xlfn.XLOOKUP(AST!Y53,'Matching NGS ID and Doe ID'!H$2:H281,'Matching NGS ID and Doe ID'!B$2:B281)</f>
        <v>121</v>
      </c>
      <c r="B53" s="21">
        <v>357</v>
      </c>
      <c r="C53" s="22" t="s">
        <v>589</v>
      </c>
      <c r="D53" s="21">
        <v>3</v>
      </c>
      <c r="E53" s="116" t="s">
        <v>36</v>
      </c>
      <c r="F53" s="116" t="s">
        <v>547</v>
      </c>
      <c r="G53" s="30" t="s">
        <v>547</v>
      </c>
      <c r="H53" s="19" t="s">
        <v>10</v>
      </c>
      <c r="I53" s="19" t="s">
        <v>3</v>
      </c>
      <c r="J53" s="19">
        <v>90.1</v>
      </c>
      <c r="K53" s="19" t="s">
        <v>84</v>
      </c>
      <c r="L53" s="19">
        <v>1</v>
      </c>
      <c r="M53" s="19" t="s">
        <v>638</v>
      </c>
      <c r="N53" s="19">
        <v>0.5</v>
      </c>
      <c r="O53" s="19" t="s">
        <v>485</v>
      </c>
      <c r="P53" t="s">
        <v>640</v>
      </c>
      <c r="Q53" t="s">
        <v>487</v>
      </c>
      <c r="R53" t="s">
        <v>484</v>
      </c>
      <c r="S53" t="s">
        <v>645</v>
      </c>
      <c r="T53" t="s">
        <v>641</v>
      </c>
      <c r="U53" t="s">
        <v>642</v>
      </c>
      <c r="V53">
        <v>1</v>
      </c>
      <c r="X53" t="s">
        <v>717</v>
      </c>
      <c r="Y53" t="str">
        <f t="shared" si="0"/>
        <v>357LPF</v>
      </c>
      <c r="Z53" t="s">
        <v>629</v>
      </c>
      <c r="AA53" s="36" t="s">
        <v>952</v>
      </c>
      <c r="AB53" s="99" t="s">
        <v>307</v>
      </c>
      <c r="AC53" s="19"/>
      <c r="AD53" s="19"/>
      <c r="AE53" s="19"/>
      <c r="AF53" s="19"/>
      <c r="AG53" s="19"/>
      <c r="AH53" s="19"/>
      <c r="AN53" t="s">
        <v>629</v>
      </c>
      <c r="AO53" s="36" t="s">
        <v>952</v>
      </c>
      <c r="AP53" s="99" t="s">
        <v>307</v>
      </c>
      <c r="AQ53" s="19"/>
      <c r="AR53" s="19"/>
      <c r="AS53" s="19"/>
      <c r="AT53" s="19"/>
      <c r="AU53" s="19"/>
      <c r="AV53" s="19"/>
      <c r="BB53" t="s">
        <v>629</v>
      </c>
      <c r="BC53" s="138"/>
      <c r="BE53" s="19">
        <v>1</v>
      </c>
      <c r="BF53" s="19"/>
      <c r="BG53" s="19"/>
      <c r="BH53" s="19" t="s">
        <v>964</v>
      </c>
      <c r="BI53" s="19">
        <v>2</v>
      </c>
      <c r="BJ53" s="19"/>
      <c r="BK53" s="19"/>
      <c r="BL53" s="19" t="s">
        <v>965</v>
      </c>
      <c r="BM53" s="19">
        <v>3</v>
      </c>
      <c r="BN53" s="19"/>
      <c r="BO53" s="19"/>
      <c r="BP53" s="19" t="s">
        <v>966</v>
      </c>
      <c r="BQ53" s="19" t="s">
        <v>305</v>
      </c>
      <c r="BT53" s="99" t="s">
        <v>304</v>
      </c>
      <c r="BU53" s="19">
        <v>1</v>
      </c>
      <c r="BV53" s="19">
        <v>2</v>
      </c>
      <c r="BW53" s="19">
        <v>4</v>
      </c>
      <c r="BX53" s="19" t="s">
        <v>484</v>
      </c>
      <c r="BY53" s="19" t="s">
        <v>490</v>
      </c>
      <c r="BZ53" s="19" t="s">
        <v>305</v>
      </c>
      <c r="CA53" s="100" t="s">
        <v>484</v>
      </c>
      <c r="CB53" s="100">
        <v>1</v>
      </c>
      <c r="CC53" s="100">
        <v>2</v>
      </c>
      <c r="CD53" s="100">
        <v>4</v>
      </c>
      <c r="CE53" s="100" t="s">
        <v>490</v>
      </c>
      <c r="CF53" s="97">
        <v>0.5</v>
      </c>
      <c r="CG53" s="97">
        <v>0.9</v>
      </c>
      <c r="CH53" s="19" t="s">
        <v>564</v>
      </c>
      <c r="CI53" s="19" t="s">
        <v>565</v>
      </c>
    </row>
    <row r="54" spans="1:88" x14ac:dyDescent="0.2">
      <c r="A54" cm="1">
        <f t="array" ref="A54">_xlfn.XLOOKUP(AST!Y54,'Matching NGS ID and Doe ID'!H$2:H282,'Matching NGS ID and Doe ID'!B$2:B282)</f>
        <v>121</v>
      </c>
      <c r="B54" s="21">
        <v>357</v>
      </c>
      <c r="C54" s="22" t="s">
        <v>589</v>
      </c>
      <c r="D54" s="21">
        <v>3</v>
      </c>
      <c r="E54" s="116" t="s">
        <v>53</v>
      </c>
      <c r="F54" s="116" t="s">
        <v>546</v>
      </c>
      <c r="G54" s="30" t="s">
        <v>10</v>
      </c>
      <c r="H54" s="19" t="s">
        <v>10</v>
      </c>
      <c r="I54" s="19" t="s">
        <v>3</v>
      </c>
      <c r="J54" s="19">
        <v>90.2</v>
      </c>
      <c r="K54" s="19" t="s">
        <v>84</v>
      </c>
      <c r="L54" s="19">
        <v>1</v>
      </c>
      <c r="M54" s="19" t="s">
        <v>638</v>
      </c>
      <c r="N54" s="19">
        <v>0.5</v>
      </c>
      <c r="O54" s="19" t="s">
        <v>485</v>
      </c>
      <c r="P54" t="s">
        <v>640</v>
      </c>
      <c r="Q54" t="s">
        <v>487</v>
      </c>
      <c r="R54" t="s">
        <v>484</v>
      </c>
      <c r="S54" t="s">
        <v>645</v>
      </c>
      <c r="T54" t="s">
        <v>641</v>
      </c>
      <c r="U54" t="s">
        <v>642</v>
      </c>
      <c r="V54">
        <v>1</v>
      </c>
      <c r="X54" t="s">
        <v>717</v>
      </c>
      <c r="Y54" t="str">
        <f t="shared" si="0"/>
        <v>357LPF</v>
      </c>
      <c r="AA54" s="36" t="s">
        <v>304</v>
      </c>
      <c r="AB54" s="19">
        <v>0.5</v>
      </c>
      <c r="AC54" s="19">
        <v>1</v>
      </c>
      <c r="AD54" s="19">
        <v>2</v>
      </c>
      <c r="AE54" s="19">
        <v>4</v>
      </c>
      <c r="AF54" s="19" t="s">
        <v>643</v>
      </c>
      <c r="AG54" s="19" t="s">
        <v>486</v>
      </c>
      <c r="AH54" s="19" t="s">
        <v>305</v>
      </c>
      <c r="AI54" s="108">
        <v>0.5</v>
      </c>
      <c r="AJ54" s="132">
        <v>0.9</v>
      </c>
      <c r="AK54" t="s">
        <v>564</v>
      </c>
      <c r="AL54" t="s">
        <v>565</v>
      </c>
      <c r="AO54" s="36" t="s">
        <v>304</v>
      </c>
      <c r="AP54" s="19">
        <v>0.5</v>
      </c>
      <c r="AQ54" s="19">
        <v>1</v>
      </c>
      <c r="AR54" s="19">
        <v>2</v>
      </c>
      <c r="AS54" s="19">
        <v>4</v>
      </c>
      <c r="AT54" s="19" t="s">
        <v>643</v>
      </c>
      <c r="AU54" s="19" t="s">
        <v>486</v>
      </c>
      <c r="AV54" s="19" t="s">
        <v>305</v>
      </c>
      <c r="AW54" s="108">
        <v>0.5</v>
      </c>
      <c r="AX54" s="134">
        <v>0.9</v>
      </c>
      <c r="AY54" s="19" t="s">
        <v>564</v>
      </c>
      <c r="AZ54" s="19" t="s">
        <v>565</v>
      </c>
      <c r="BC54" s="20"/>
      <c r="BD54" s="36" t="s">
        <v>304</v>
      </c>
      <c r="BE54" s="19" t="s">
        <v>9</v>
      </c>
      <c r="BF54" s="19" t="s">
        <v>547</v>
      </c>
      <c r="BG54" s="19" t="s">
        <v>10</v>
      </c>
      <c r="BH54" s="19"/>
      <c r="BI54" s="19" t="s">
        <v>9</v>
      </c>
      <c r="BJ54" s="19" t="s">
        <v>547</v>
      </c>
      <c r="BK54" s="19" t="s">
        <v>10</v>
      </c>
      <c r="BL54" s="19"/>
      <c r="BM54" s="19" t="s">
        <v>9</v>
      </c>
      <c r="BN54" s="19" t="s">
        <v>547</v>
      </c>
      <c r="BO54" s="19" t="s">
        <v>10</v>
      </c>
      <c r="BP54" s="19"/>
      <c r="BQ54" s="19"/>
      <c r="BT54" s="37" t="s">
        <v>9</v>
      </c>
      <c r="BU54" s="19"/>
      <c r="BV54" s="19">
        <v>1</v>
      </c>
      <c r="BW54" s="19"/>
      <c r="BX54" s="19">
        <v>67</v>
      </c>
      <c r="BY54" s="19">
        <v>2</v>
      </c>
      <c r="BZ54" s="19">
        <v>70</v>
      </c>
      <c r="CA54" s="107">
        <f>BX54/70</f>
        <v>0.95714285714285718</v>
      </c>
      <c r="CB54" s="107">
        <f>BU54/70</f>
        <v>0</v>
      </c>
      <c r="CC54" s="107">
        <f t="shared" ref="CC54:CD54" si="18">BV54/70</f>
        <v>1.4285714285714285E-2</v>
      </c>
      <c r="CD54" s="107">
        <f t="shared" si="18"/>
        <v>0</v>
      </c>
      <c r="CE54" s="107">
        <f>BY54/70</f>
        <v>2.8571428571428571E-2</v>
      </c>
      <c r="CF54" s="98">
        <v>35</v>
      </c>
      <c r="CG54" s="98">
        <v>63</v>
      </c>
      <c r="CH54" s="136" t="s">
        <v>664</v>
      </c>
      <c r="CI54" s="136" t="s">
        <v>664</v>
      </c>
      <c r="CJ54" s="107">
        <f>SUM(CA54:CE54)</f>
        <v>1</v>
      </c>
    </row>
    <row r="55" spans="1:88" x14ac:dyDescent="0.2">
      <c r="A55" cm="1">
        <f t="array" ref="A55">_xlfn.XLOOKUP(AST!Y55,'Matching NGS ID and Doe ID'!H$2:H283,'Matching NGS ID and Doe ID'!B$2:B283)</f>
        <v>122</v>
      </c>
      <c r="B55" s="21">
        <v>357</v>
      </c>
      <c r="C55" s="22" t="s">
        <v>589</v>
      </c>
      <c r="D55" s="21">
        <v>3</v>
      </c>
      <c r="E55" s="116" t="s">
        <v>37</v>
      </c>
      <c r="F55" s="116" t="s">
        <v>546</v>
      </c>
      <c r="G55" s="30" t="s">
        <v>10</v>
      </c>
      <c r="H55" s="19" t="s">
        <v>10</v>
      </c>
      <c r="I55" s="19" t="s">
        <v>4</v>
      </c>
      <c r="J55" s="19">
        <v>91</v>
      </c>
      <c r="K55" s="19" t="s">
        <v>84</v>
      </c>
      <c r="L55" s="19" t="s">
        <v>484</v>
      </c>
      <c r="M55" s="19" t="s">
        <v>638</v>
      </c>
      <c r="N55" s="19" t="s">
        <v>486</v>
      </c>
      <c r="O55" s="19" t="s">
        <v>485</v>
      </c>
      <c r="P55" t="s">
        <v>640</v>
      </c>
      <c r="Q55" t="s">
        <v>487</v>
      </c>
      <c r="R55" t="s">
        <v>484</v>
      </c>
      <c r="S55" t="s">
        <v>645</v>
      </c>
      <c r="T55" t="s">
        <v>641</v>
      </c>
      <c r="U55" t="s">
        <v>642</v>
      </c>
      <c r="V55">
        <v>1</v>
      </c>
      <c r="X55" t="s">
        <v>718</v>
      </c>
      <c r="Y55" t="str">
        <f t="shared" si="0"/>
        <v>357RPF</v>
      </c>
      <c r="AA55" s="37" t="s">
        <v>586</v>
      </c>
      <c r="AB55" s="19">
        <v>4</v>
      </c>
      <c r="AC55" s="19"/>
      <c r="AD55" s="19">
        <v>1</v>
      </c>
      <c r="AE55" s="19">
        <v>7</v>
      </c>
      <c r="AF55" s="19">
        <v>8</v>
      </c>
      <c r="AG55" s="19">
        <v>105</v>
      </c>
      <c r="AH55" s="19">
        <v>125</v>
      </c>
      <c r="AI55" s="95"/>
      <c r="AJ55" s="133"/>
      <c r="AO55" s="37" t="s">
        <v>9</v>
      </c>
      <c r="AP55" s="19">
        <v>1</v>
      </c>
      <c r="AQ55" s="19"/>
      <c r="AR55" s="19"/>
      <c r="AS55" s="19"/>
      <c r="AT55" s="19">
        <v>5</v>
      </c>
      <c r="AU55" s="19">
        <v>64</v>
      </c>
      <c r="AV55" s="19">
        <v>70</v>
      </c>
      <c r="AX55" s="128"/>
      <c r="BA55" s="137" t="s">
        <v>9</v>
      </c>
      <c r="BC55" s="20"/>
      <c r="BD55" s="37">
        <v>16</v>
      </c>
      <c r="BE55" s="19"/>
      <c r="BF55" s="19"/>
      <c r="BG55" s="19"/>
      <c r="BH55" s="19"/>
      <c r="BI55" s="19"/>
      <c r="BJ55" s="19">
        <v>1</v>
      </c>
      <c r="BK55" s="19"/>
      <c r="BL55" s="19">
        <v>1</v>
      </c>
      <c r="BM55" s="19"/>
      <c r="BN55" s="19"/>
      <c r="BO55" s="19"/>
      <c r="BP55" s="19"/>
      <c r="BQ55" s="19">
        <v>1</v>
      </c>
      <c r="BT55" s="37" t="s">
        <v>547</v>
      </c>
      <c r="BU55" s="19">
        <v>3</v>
      </c>
      <c r="BV55" s="19">
        <v>1</v>
      </c>
      <c r="BW55" s="19"/>
      <c r="BX55" s="19">
        <v>122</v>
      </c>
      <c r="BY55" s="19">
        <v>3</v>
      </c>
      <c r="BZ55" s="19">
        <v>129</v>
      </c>
      <c r="CA55" s="107">
        <f>BX55/129</f>
        <v>0.94573643410852715</v>
      </c>
      <c r="CB55" s="107">
        <f>BU55/129</f>
        <v>2.3255813953488372E-2</v>
      </c>
      <c r="CC55" s="107">
        <f t="shared" ref="CC55:CD55" si="19">BV55/129</f>
        <v>7.7519379844961239E-3</v>
      </c>
      <c r="CD55" s="107">
        <f t="shared" si="19"/>
        <v>0</v>
      </c>
      <c r="CE55" s="107">
        <f>BY55/129</f>
        <v>2.3255813953488372E-2</v>
      </c>
      <c r="CF55" s="98">
        <v>64.5</v>
      </c>
      <c r="CG55" s="98">
        <v>116.10000000000001</v>
      </c>
      <c r="CH55" s="136" t="s">
        <v>664</v>
      </c>
      <c r="CI55" s="136" t="s">
        <v>664</v>
      </c>
      <c r="CJ55" s="107">
        <f t="shared" ref="CJ55:CJ56" si="20">SUM(CA55:CE55)</f>
        <v>1</v>
      </c>
    </row>
    <row r="56" spans="1:88" x14ac:dyDescent="0.2">
      <c r="A56" cm="1">
        <f t="array" ref="A56">_xlfn.XLOOKUP(AST!Y56,'Matching NGS ID and Doe ID'!H$2:H284,'Matching NGS ID and Doe ID'!B$2:B284)</f>
        <v>39</v>
      </c>
      <c r="B56" s="110">
        <v>378</v>
      </c>
      <c r="C56" s="111" t="s">
        <v>589</v>
      </c>
      <c r="D56" s="112">
        <v>3</v>
      </c>
      <c r="E56" s="54" t="s">
        <v>646</v>
      </c>
      <c r="F56" s="54" t="s">
        <v>21</v>
      </c>
      <c r="G56" s="54" t="s">
        <v>21</v>
      </c>
      <c r="H56" s="19" t="s">
        <v>9</v>
      </c>
      <c r="I56" s="19" t="s">
        <v>3</v>
      </c>
      <c r="J56" s="19">
        <v>33</v>
      </c>
      <c r="K56" s="19" t="s">
        <v>84</v>
      </c>
      <c r="L56" s="19">
        <v>1</v>
      </c>
      <c r="M56" s="19" t="s">
        <v>638</v>
      </c>
      <c r="N56" s="19" t="s">
        <v>486</v>
      </c>
      <c r="O56" s="19" t="s">
        <v>485</v>
      </c>
      <c r="P56" t="s">
        <v>640</v>
      </c>
      <c r="Q56" t="s">
        <v>487</v>
      </c>
      <c r="R56" t="s">
        <v>484</v>
      </c>
      <c r="S56" t="s">
        <v>488</v>
      </c>
      <c r="T56" t="s">
        <v>641</v>
      </c>
      <c r="U56" s="19" t="s">
        <v>642</v>
      </c>
      <c r="V56" s="19">
        <v>1</v>
      </c>
      <c r="W56" s="19"/>
      <c r="X56" t="s">
        <v>719</v>
      </c>
      <c r="Y56" t="str">
        <f t="shared" si="0"/>
        <v>378LDO</v>
      </c>
      <c r="Z56" s="19"/>
      <c r="AA56" s="44">
        <v>1</v>
      </c>
      <c r="AB56" s="19">
        <v>1</v>
      </c>
      <c r="AC56" s="19"/>
      <c r="AD56" s="19">
        <v>1</v>
      </c>
      <c r="AE56" s="19">
        <v>3</v>
      </c>
      <c r="AF56" s="19">
        <v>5</v>
      </c>
      <c r="AG56" s="19">
        <v>35</v>
      </c>
      <c r="AH56" s="19">
        <v>45</v>
      </c>
      <c r="AI56" s="95">
        <v>18</v>
      </c>
      <c r="AJ56" s="133">
        <f>AH56*0.9</f>
        <v>40.5</v>
      </c>
      <c r="AK56" s="109" t="s">
        <v>666</v>
      </c>
      <c r="AL56" t="s">
        <v>527</v>
      </c>
      <c r="AO56" s="44" t="s">
        <v>586</v>
      </c>
      <c r="AP56" s="19">
        <v>1</v>
      </c>
      <c r="AQ56" s="19"/>
      <c r="AR56" s="19"/>
      <c r="AS56" s="19"/>
      <c r="AT56" s="19">
        <v>1</v>
      </c>
      <c r="AU56" s="19">
        <v>38</v>
      </c>
      <c r="AV56" s="19">
        <v>40</v>
      </c>
      <c r="AW56" s="95">
        <v>20</v>
      </c>
      <c r="AX56" s="135">
        <v>36</v>
      </c>
      <c r="AY56" s="136" t="s">
        <v>666</v>
      </c>
      <c r="AZ56" s="136" t="s">
        <v>666</v>
      </c>
      <c r="BA56" s="44" t="s">
        <v>586</v>
      </c>
      <c r="BD56" s="37" t="s">
        <v>638</v>
      </c>
      <c r="BE56" s="19">
        <v>18</v>
      </c>
      <c r="BF56" s="19">
        <v>44</v>
      </c>
      <c r="BG56" s="19">
        <v>18</v>
      </c>
      <c r="BH56" s="19">
        <v>80</v>
      </c>
      <c r="BI56" s="19">
        <v>18</v>
      </c>
      <c r="BJ56" s="19">
        <v>42</v>
      </c>
      <c r="BK56" s="19">
        <v>17</v>
      </c>
      <c r="BL56" s="19">
        <v>77</v>
      </c>
      <c r="BM56" s="19">
        <v>34</v>
      </c>
      <c r="BN56" s="19">
        <v>42</v>
      </c>
      <c r="BO56" s="19">
        <v>38</v>
      </c>
      <c r="BP56" s="19">
        <v>114</v>
      </c>
      <c r="BQ56" s="19">
        <v>271</v>
      </c>
      <c r="BT56" s="37" t="s">
        <v>10</v>
      </c>
      <c r="BU56" s="19">
        <v>1</v>
      </c>
      <c r="BV56" s="19"/>
      <c r="BW56" s="19">
        <v>1</v>
      </c>
      <c r="BX56" s="19">
        <v>70</v>
      </c>
      <c r="BY56" s="19">
        <v>1</v>
      </c>
      <c r="BZ56" s="19">
        <v>73</v>
      </c>
      <c r="CA56" s="107">
        <f>BX56/73</f>
        <v>0.95890410958904104</v>
      </c>
      <c r="CB56" s="107">
        <f>BU56/73</f>
        <v>1.3698630136986301E-2</v>
      </c>
      <c r="CC56" s="107">
        <f t="shared" ref="CC56:CD56" si="21">BV56/73</f>
        <v>0</v>
      </c>
      <c r="CD56" s="107">
        <f t="shared" si="21"/>
        <v>1.3698630136986301E-2</v>
      </c>
      <c r="CE56" s="107">
        <f>BY56/73</f>
        <v>1.3698630136986301E-2</v>
      </c>
      <c r="CF56" s="95">
        <v>36.5</v>
      </c>
      <c r="CG56" s="95">
        <v>65.7</v>
      </c>
      <c r="CH56" s="136" t="s">
        <v>664</v>
      </c>
      <c r="CI56" s="136" t="s">
        <v>664</v>
      </c>
      <c r="CJ56" s="107">
        <f t="shared" si="20"/>
        <v>1</v>
      </c>
    </row>
    <row r="57" spans="1:88" x14ac:dyDescent="0.2">
      <c r="A57" cm="1">
        <f t="array" ref="A57">_xlfn.XLOOKUP(AST!Y57,'Matching NGS ID and Doe ID'!H$2:H285,'Matching NGS ID and Doe ID'!B$2:B285)</f>
        <v>123</v>
      </c>
      <c r="B57" s="20">
        <v>378</v>
      </c>
      <c r="C57" s="22" t="s">
        <v>589</v>
      </c>
      <c r="D57" s="21">
        <v>3</v>
      </c>
      <c r="E57" s="19" t="s">
        <v>652</v>
      </c>
      <c r="F57" s="19" t="s">
        <v>547</v>
      </c>
      <c r="G57" s="30" t="s">
        <v>547</v>
      </c>
      <c r="H57" s="19" t="s">
        <v>10</v>
      </c>
      <c r="I57" s="19" t="s">
        <v>3</v>
      </c>
      <c r="J57" s="19">
        <v>53</v>
      </c>
      <c r="K57" s="19" t="s">
        <v>84</v>
      </c>
      <c r="L57" s="19" t="s">
        <v>484</v>
      </c>
      <c r="M57" s="19" t="s">
        <v>638</v>
      </c>
      <c r="N57" s="19" t="s">
        <v>486</v>
      </c>
      <c r="O57" s="19" t="s">
        <v>485</v>
      </c>
      <c r="P57">
        <v>0.5</v>
      </c>
      <c r="Q57" t="s">
        <v>487</v>
      </c>
      <c r="R57" t="s">
        <v>484</v>
      </c>
      <c r="S57" t="s">
        <v>488</v>
      </c>
      <c r="T57" t="s">
        <v>641</v>
      </c>
      <c r="U57" s="19" t="s">
        <v>642</v>
      </c>
      <c r="V57" s="19">
        <v>1</v>
      </c>
      <c r="W57" s="19"/>
      <c r="X57" t="s">
        <v>720</v>
      </c>
      <c r="Y57" t="str">
        <f t="shared" si="0"/>
        <v>378LPF</v>
      </c>
      <c r="Z57" s="19"/>
      <c r="AA57" s="44">
        <v>2</v>
      </c>
      <c r="AB57" s="19">
        <v>2</v>
      </c>
      <c r="AC57" s="19"/>
      <c r="AD57" s="19"/>
      <c r="AE57" s="19">
        <v>2</v>
      </c>
      <c r="AF57" s="19">
        <v>2</v>
      </c>
      <c r="AG57" s="19">
        <v>37</v>
      </c>
      <c r="AH57" s="19">
        <v>43</v>
      </c>
      <c r="AI57" s="95">
        <v>17</v>
      </c>
      <c r="AJ57" s="133">
        <f>AH57*0.9</f>
        <v>38.700000000000003</v>
      </c>
      <c r="AK57" s="109" t="s">
        <v>666</v>
      </c>
      <c r="AL57">
        <v>0.5</v>
      </c>
      <c r="AO57" s="44" t="s">
        <v>589</v>
      </c>
      <c r="AP57" s="19"/>
      <c r="AQ57" s="19"/>
      <c r="AR57" s="19"/>
      <c r="AS57" s="19"/>
      <c r="AT57" s="19"/>
      <c r="AU57" s="19">
        <v>8</v>
      </c>
      <c r="AV57" s="19">
        <v>8</v>
      </c>
      <c r="AW57" s="95">
        <v>4</v>
      </c>
      <c r="AX57" s="135">
        <v>7.2</v>
      </c>
      <c r="AY57" s="136" t="s">
        <v>666</v>
      </c>
      <c r="AZ57" s="136" t="s">
        <v>666</v>
      </c>
      <c r="BA57" s="44" t="s">
        <v>589</v>
      </c>
      <c r="BC57" s="20"/>
      <c r="BD57" s="37" t="s">
        <v>305</v>
      </c>
      <c r="BE57" s="19">
        <v>18</v>
      </c>
      <c r="BF57" s="19">
        <v>44</v>
      </c>
      <c r="BG57" s="19">
        <v>18</v>
      </c>
      <c r="BH57" s="19">
        <v>80</v>
      </c>
      <c r="BI57" s="19">
        <v>18</v>
      </c>
      <c r="BJ57" s="19">
        <v>43</v>
      </c>
      <c r="BK57" s="19">
        <v>17</v>
      </c>
      <c r="BL57" s="19">
        <v>78</v>
      </c>
      <c r="BM57" s="19">
        <v>34</v>
      </c>
      <c r="BN57" s="19">
        <v>42</v>
      </c>
      <c r="BO57" s="19">
        <v>38</v>
      </c>
      <c r="BP57" s="19">
        <v>114</v>
      </c>
      <c r="BQ57" s="19">
        <v>272</v>
      </c>
      <c r="BT57" s="37" t="s">
        <v>305</v>
      </c>
      <c r="BU57" s="19">
        <v>4</v>
      </c>
      <c r="BV57" s="19">
        <v>2</v>
      </c>
      <c r="BW57" s="19">
        <v>1</v>
      </c>
      <c r="BX57" s="19">
        <v>259</v>
      </c>
      <c r="BY57" s="19">
        <v>6</v>
      </c>
      <c r="BZ57" s="19">
        <v>272</v>
      </c>
    </row>
    <row r="58" spans="1:88" x14ac:dyDescent="0.2">
      <c r="A58" cm="1">
        <f t="array" ref="A58">_xlfn.XLOOKUP(AST!Y58,'Matching NGS ID and Doe ID'!H$2:H286,'Matching NGS ID and Doe ID'!B$2:B286)</f>
        <v>45</v>
      </c>
      <c r="B58">
        <v>386</v>
      </c>
      <c r="C58" s="19" t="s">
        <v>586</v>
      </c>
      <c r="D58">
        <v>1</v>
      </c>
      <c r="E58" s="116" t="s">
        <v>39</v>
      </c>
      <c r="F58" s="116" t="s">
        <v>546</v>
      </c>
      <c r="G58" s="30" t="s">
        <v>9</v>
      </c>
      <c r="H58" s="19" t="s">
        <v>9</v>
      </c>
      <c r="I58" s="19" t="s">
        <v>3</v>
      </c>
      <c r="J58" s="19">
        <v>2</v>
      </c>
      <c r="K58" s="19" t="s">
        <v>84</v>
      </c>
      <c r="L58" s="19" t="s">
        <v>484</v>
      </c>
      <c r="M58" s="19" t="s">
        <v>638</v>
      </c>
      <c r="N58" s="19" t="s">
        <v>486</v>
      </c>
      <c r="O58" s="19" t="s">
        <v>485</v>
      </c>
      <c r="P58">
        <v>0.25</v>
      </c>
      <c r="Q58" t="s">
        <v>487</v>
      </c>
      <c r="R58" t="s">
        <v>484</v>
      </c>
      <c r="S58" t="s">
        <v>488</v>
      </c>
      <c r="T58">
        <v>2</v>
      </c>
      <c r="U58" t="s">
        <v>639</v>
      </c>
      <c r="V58" s="19">
        <v>1</v>
      </c>
      <c r="X58" t="s">
        <v>721</v>
      </c>
      <c r="Y58" t="str">
        <f t="shared" si="0"/>
        <v>386LDO</v>
      </c>
      <c r="Z58" s="19"/>
      <c r="AA58" s="44">
        <v>3</v>
      </c>
      <c r="AB58" s="19">
        <v>1</v>
      </c>
      <c r="AC58" s="19"/>
      <c r="AD58" s="19"/>
      <c r="AE58" s="19">
        <v>2</v>
      </c>
      <c r="AF58" s="19">
        <v>1</v>
      </c>
      <c r="AG58" s="19">
        <v>33</v>
      </c>
      <c r="AH58" s="19">
        <v>37</v>
      </c>
      <c r="AI58" s="95">
        <v>10.5</v>
      </c>
      <c r="AJ58" s="133">
        <f>AH58*0.9</f>
        <v>33.300000000000004</v>
      </c>
      <c r="AK58" s="109" t="s">
        <v>666</v>
      </c>
      <c r="AL58" s="109" t="s">
        <v>666</v>
      </c>
      <c r="AO58" s="44" t="s">
        <v>588</v>
      </c>
      <c r="AP58" s="19"/>
      <c r="AQ58" s="19"/>
      <c r="AR58" s="19"/>
      <c r="AS58" s="19"/>
      <c r="AT58" s="19">
        <v>4</v>
      </c>
      <c r="AU58" s="19">
        <v>18</v>
      </c>
      <c r="AV58" s="19">
        <v>22</v>
      </c>
      <c r="AW58" s="95">
        <v>11</v>
      </c>
      <c r="AX58" s="135">
        <v>19.8</v>
      </c>
      <c r="AY58" s="136" t="s">
        <v>666</v>
      </c>
      <c r="AZ58" s="19" t="s">
        <v>527</v>
      </c>
      <c r="BA58" s="44" t="s">
        <v>588</v>
      </c>
      <c r="BC58" s="20"/>
    </row>
    <row r="59" spans="1:88" x14ac:dyDescent="0.2">
      <c r="A59" cm="1">
        <f t="array" ref="A59">_xlfn.XLOOKUP(AST!Y59,'Matching NGS ID and Doe ID'!H$2:H287,'Matching NGS ID and Doe ID'!B$2:B287)</f>
        <v>129</v>
      </c>
      <c r="B59">
        <v>386</v>
      </c>
      <c r="C59" s="19" t="s">
        <v>586</v>
      </c>
      <c r="D59">
        <v>1</v>
      </c>
      <c r="E59" s="116" t="s">
        <v>39</v>
      </c>
      <c r="F59" s="116" t="s">
        <v>546</v>
      </c>
      <c r="G59" s="30" t="s">
        <v>10</v>
      </c>
      <c r="H59" s="19" t="s">
        <v>10</v>
      </c>
      <c r="I59" s="19" t="s">
        <v>3</v>
      </c>
      <c r="J59" s="19">
        <v>48</v>
      </c>
      <c r="K59" s="19">
        <v>0.25</v>
      </c>
      <c r="L59" s="19" t="s">
        <v>484</v>
      </c>
      <c r="M59" s="19" t="s">
        <v>638</v>
      </c>
      <c r="N59" s="19" t="s">
        <v>486</v>
      </c>
      <c r="O59" s="19" t="s">
        <v>485</v>
      </c>
      <c r="P59">
        <v>0.5</v>
      </c>
      <c r="Q59" t="s">
        <v>487</v>
      </c>
      <c r="R59" t="s">
        <v>484</v>
      </c>
      <c r="S59" t="s">
        <v>488</v>
      </c>
      <c r="T59">
        <v>2</v>
      </c>
      <c r="U59" t="s">
        <v>639</v>
      </c>
      <c r="V59" s="97">
        <v>1</v>
      </c>
      <c r="W59" s="97"/>
      <c r="X59" t="s">
        <v>722</v>
      </c>
      <c r="Y59" t="str">
        <f t="shared" si="0"/>
        <v>386LPF</v>
      </c>
      <c r="Z59" s="19"/>
      <c r="AA59" s="37" t="s">
        <v>589</v>
      </c>
      <c r="AB59" s="19">
        <v>7</v>
      </c>
      <c r="AC59" s="19">
        <v>1</v>
      </c>
      <c r="AD59" s="19"/>
      <c r="AE59" s="19"/>
      <c r="AF59" s="19">
        <v>2</v>
      </c>
      <c r="AG59" s="19">
        <v>60</v>
      </c>
      <c r="AH59" s="19">
        <v>70</v>
      </c>
      <c r="AI59" s="95"/>
      <c r="AJ59" s="133"/>
      <c r="AO59" s="37" t="s">
        <v>547</v>
      </c>
      <c r="AP59" s="19">
        <v>12</v>
      </c>
      <c r="AQ59" s="19">
        <v>3</v>
      </c>
      <c r="AR59" s="19">
        <v>1</v>
      </c>
      <c r="AS59" s="19">
        <v>9</v>
      </c>
      <c r="AT59" s="19">
        <v>10</v>
      </c>
      <c r="AU59" s="19">
        <v>94</v>
      </c>
      <c r="AV59" s="19">
        <v>129</v>
      </c>
      <c r="AW59" s="95"/>
      <c r="AX59" s="135"/>
      <c r="BA59" s="137" t="s">
        <v>547</v>
      </c>
      <c r="BC59" s="20"/>
      <c r="BS59" t="s">
        <v>961</v>
      </c>
      <c r="BT59" s="36" t="s">
        <v>959</v>
      </c>
      <c r="BU59" s="36" t="s">
        <v>307</v>
      </c>
      <c r="BV59" s="19"/>
      <c r="BW59" s="19"/>
      <c r="BX59" s="19"/>
      <c r="BY59" s="19"/>
      <c r="BZ59" s="19"/>
    </row>
    <row r="60" spans="1:88" x14ac:dyDescent="0.2">
      <c r="A60" cm="1">
        <f t="array" ref="A60">_xlfn.XLOOKUP(AST!Y60,'Matching NGS ID and Doe ID'!H$2:H288,'Matching NGS ID and Doe ID'!B$2:B288)</f>
        <v>40</v>
      </c>
      <c r="B60" s="110">
        <v>400</v>
      </c>
      <c r="C60" s="111" t="s">
        <v>589</v>
      </c>
      <c r="D60" s="112">
        <v>3</v>
      </c>
      <c r="E60" s="54" t="s">
        <v>646</v>
      </c>
      <c r="F60" s="54" t="s">
        <v>21</v>
      </c>
      <c r="G60" s="54" t="s">
        <v>21</v>
      </c>
      <c r="H60" s="19" t="s">
        <v>9</v>
      </c>
      <c r="I60" s="19" t="s">
        <v>4</v>
      </c>
      <c r="J60" s="19">
        <v>34</v>
      </c>
      <c r="K60" s="19" t="s">
        <v>84</v>
      </c>
      <c r="L60" s="19" t="s">
        <v>484</v>
      </c>
      <c r="M60" s="19" t="s">
        <v>638</v>
      </c>
      <c r="N60" s="19" t="s">
        <v>486</v>
      </c>
      <c r="O60" s="19" t="s">
        <v>485</v>
      </c>
      <c r="P60" t="s">
        <v>640</v>
      </c>
      <c r="Q60" t="s">
        <v>487</v>
      </c>
      <c r="R60" t="s">
        <v>484</v>
      </c>
      <c r="S60" t="s">
        <v>645</v>
      </c>
      <c r="T60" t="s">
        <v>641</v>
      </c>
      <c r="U60" t="s">
        <v>642</v>
      </c>
      <c r="V60" s="98">
        <v>1</v>
      </c>
      <c r="W60" s="98"/>
      <c r="X60" t="s">
        <v>723</v>
      </c>
      <c r="Y60" t="str">
        <f t="shared" si="0"/>
        <v>400RDO</v>
      </c>
      <c r="Z60" s="19"/>
      <c r="AA60" s="44">
        <v>1</v>
      </c>
      <c r="AB60" s="19">
        <v>3</v>
      </c>
      <c r="AC60" s="19">
        <v>1</v>
      </c>
      <c r="AD60" s="19"/>
      <c r="AE60" s="19"/>
      <c r="AF60" s="19"/>
      <c r="AG60" s="19">
        <v>17</v>
      </c>
      <c r="AH60" s="19">
        <v>21</v>
      </c>
      <c r="AI60" s="95">
        <v>9</v>
      </c>
      <c r="AJ60" s="133">
        <f>AH60*0.9</f>
        <v>18.900000000000002</v>
      </c>
      <c r="AK60" s="109" t="s">
        <v>666</v>
      </c>
      <c r="AL60">
        <v>0.5</v>
      </c>
      <c r="AO60" s="44" t="s">
        <v>586</v>
      </c>
      <c r="AP60" s="19">
        <v>3</v>
      </c>
      <c r="AQ60" s="19"/>
      <c r="AR60" s="19">
        <v>1</v>
      </c>
      <c r="AS60" s="19">
        <v>7</v>
      </c>
      <c r="AT60" s="19">
        <v>3</v>
      </c>
      <c r="AU60" s="19">
        <v>29</v>
      </c>
      <c r="AV60" s="19">
        <v>43</v>
      </c>
      <c r="AW60" s="95">
        <v>21.5</v>
      </c>
      <c r="AX60" s="135">
        <v>38.700000000000003</v>
      </c>
      <c r="AY60" s="136" t="s">
        <v>666</v>
      </c>
      <c r="AZ60" s="19">
        <v>4</v>
      </c>
      <c r="BA60" s="44" t="s">
        <v>586</v>
      </c>
      <c r="BC60" s="20" t="s">
        <v>629</v>
      </c>
      <c r="BD60" s="36" t="s">
        <v>952</v>
      </c>
      <c r="BE60" s="99" t="s">
        <v>307</v>
      </c>
      <c r="BF60" s="19"/>
      <c r="BG60" s="19"/>
      <c r="BH60" s="19"/>
      <c r="BI60" s="19"/>
      <c r="BJ60" s="19"/>
      <c r="BK60" s="19"/>
      <c r="BL60" s="19"/>
      <c r="BM60" s="19"/>
      <c r="BN60" s="19"/>
      <c r="BO60" s="19"/>
      <c r="BP60" s="19"/>
      <c r="BQ60" s="19"/>
      <c r="BT60" s="99" t="s">
        <v>304</v>
      </c>
      <c r="BU60" s="19">
        <v>64</v>
      </c>
      <c r="BV60" s="19">
        <v>128</v>
      </c>
      <c r="BW60" s="19">
        <v>256</v>
      </c>
      <c r="BX60" s="19" t="s">
        <v>645</v>
      </c>
      <c r="BY60" s="19" t="s">
        <v>488</v>
      </c>
      <c r="BZ60" s="19" t="s">
        <v>305</v>
      </c>
      <c r="CA60" s="100" t="s">
        <v>645</v>
      </c>
      <c r="CB60" s="100">
        <v>64</v>
      </c>
      <c r="CC60" s="100">
        <v>128</v>
      </c>
      <c r="CD60" s="100">
        <v>256</v>
      </c>
      <c r="CE60" s="100" t="s">
        <v>488</v>
      </c>
      <c r="CF60" s="97">
        <v>0.5</v>
      </c>
      <c r="CG60" s="97">
        <v>0.9</v>
      </c>
      <c r="CH60" s="19" t="s">
        <v>564</v>
      </c>
      <c r="CI60" s="19" t="s">
        <v>565</v>
      </c>
    </row>
    <row r="61" spans="1:88" x14ac:dyDescent="0.2">
      <c r="A61" cm="1">
        <f t="array" ref="A61">_xlfn.XLOOKUP(AST!Y61,'Matching NGS ID and Doe ID'!H$2:H289,'Matching NGS ID and Doe ID'!B$2:B289)</f>
        <v>124</v>
      </c>
      <c r="B61" s="20">
        <v>400</v>
      </c>
      <c r="C61" s="22" t="s">
        <v>589</v>
      </c>
      <c r="D61" s="21">
        <v>3</v>
      </c>
      <c r="E61" s="19" t="s">
        <v>652</v>
      </c>
      <c r="F61" s="19" t="s">
        <v>547</v>
      </c>
      <c r="G61" s="30" t="s">
        <v>547</v>
      </c>
      <c r="H61" s="19" t="s">
        <v>10</v>
      </c>
      <c r="I61" s="19" t="s">
        <v>4</v>
      </c>
      <c r="J61" s="19">
        <v>54</v>
      </c>
      <c r="K61" s="19" t="s">
        <v>84</v>
      </c>
      <c r="L61" s="19" t="s">
        <v>484</v>
      </c>
      <c r="M61" s="19" t="s">
        <v>638</v>
      </c>
      <c r="N61" s="19" t="s">
        <v>486</v>
      </c>
      <c r="O61" s="19" t="s">
        <v>485</v>
      </c>
      <c r="P61" t="s">
        <v>640</v>
      </c>
      <c r="Q61" t="s">
        <v>487</v>
      </c>
      <c r="R61" t="s">
        <v>484</v>
      </c>
      <c r="S61">
        <v>128</v>
      </c>
      <c r="T61">
        <v>2</v>
      </c>
      <c r="U61" t="s">
        <v>642</v>
      </c>
      <c r="V61" s="98">
        <v>1</v>
      </c>
      <c r="W61" s="98"/>
      <c r="X61" t="s">
        <v>724</v>
      </c>
      <c r="Y61" t="str">
        <f t="shared" si="0"/>
        <v>400RPF</v>
      </c>
      <c r="Z61" s="19"/>
      <c r="AA61" s="44">
        <v>2</v>
      </c>
      <c r="AB61" s="19"/>
      <c r="AC61" s="19"/>
      <c r="AD61" s="19"/>
      <c r="AE61" s="19"/>
      <c r="AF61" s="19">
        <v>1</v>
      </c>
      <c r="AG61" s="19">
        <v>20</v>
      </c>
      <c r="AH61" s="19">
        <v>21</v>
      </c>
      <c r="AI61" s="95">
        <v>10</v>
      </c>
      <c r="AJ61" s="133">
        <f>AH61*0.9</f>
        <v>18.900000000000002</v>
      </c>
      <c r="AK61" s="109" t="s">
        <v>666</v>
      </c>
      <c r="AL61" s="109" t="s">
        <v>666</v>
      </c>
      <c r="AO61" s="44" t="s">
        <v>589</v>
      </c>
      <c r="AP61" s="19">
        <v>5</v>
      </c>
      <c r="AQ61" s="19">
        <v>1</v>
      </c>
      <c r="AR61" s="19"/>
      <c r="AS61" s="19"/>
      <c r="AT61" s="19">
        <v>1</v>
      </c>
      <c r="AU61" s="19">
        <v>40</v>
      </c>
      <c r="AV61" s="19">
        <v>47</v>
      </c>
      <c r="AW61" s="95">
        <v>23.5</v>
      </c>
      <c r="AX61" s="135">
        <v>42.300000000000004</v>
      </c>
      <c r="AY61" s="136" t="s">
        <v>666</v>
      </c>
      <c r="AZ61" s="19">
        <v>0.5</v>
      </c>
      <c r="BA61" s="44" t="s">
        <v>589</v>
      </c>
      <c r="BC61" s="20"/>
      <c r="BE61" s="19">
        <v>1</v>
      </c>
      <c r="BF61" s="19"/>
      <c r="BG61" s="19"/>
      <c r="BH61" s="19" t="s">
        <v>964</v>
      </c>
      <c r="BI61" s="19">
        <v>2</v>
      </c>
      <c r="BJ61" s="19"/>
      <c r="BK61" s="19"/>
      <c r="BL61" s="19" t="s">
        <v>965</v>
      </c>
      <c r="BM61" s="19">
        <v>3</v>
      </c>
      <c r="BN61" s="19"/>
      <c r="BO61" s="19"/>
      <c r="BP61" s="19" t="s">
        <v>966</v>
      </c>
      <c r="BQ61" s="19" t="s">
        <v>305</v>
      </c>
      <c r="BT61" s="37" t="s">
        <v>9</v>
      </c>
      <c r="BU61" s="19">
        <v>2</v>
      </c>
      <c r="BV61" s="19">
        <v>1</v>
      </c>
      <c r="BW61" s="19">
        <v>10</v>
      </c>
      <c r="BX61" s="19">
        <v>14</v>
      </c>
      <c r="BY61" s="19">
        <v>43</v>
      </c>
      <c r="BZ61" s="19">
        <v>70</v>
      </c>
      <c r="CA61" s="107">
        <f>BX61/70</f>
        <v>0.2</v>
      </c>
      <c r="CB61" s="107">
        <f>BU61/70</f>
        <v>2.8571428571428571E-2</v>
      </c>
      <c r="CC61" s="107">
        <f t="shared" ref="CC61:CD61" si="22">BV61/70</f>
        <v>1.4285714285714285E-2</v>
      </c>
      <c r="CD61" s="107">
        <f t="shared" si="22"/>
        <v>0.14285714285714285</v>
      </c>
      <c r="CE61" s="107">
        <f>BY61/70</f>
        <v>0.61428571428571432</v>
      </c>
      <c r="CF61" s="98">
        <v>35</v>
      </c>
      <c r="CG61" s="98">
        <v>63</v>
      </c>
      <c r="CH61" s="19" t="s">
        <v>569</v>
      </c>
      <c r="CI61" s="19" t="s">
        <v>569</v>
      </c>
      <c r="CJ61" s="107">
        <f>SUM(CA61:CE61)</f>
        <v>1</v>
      </c>
    </row>
    <row r="62" spans="1:88" x14ac:dyDescent="0.2">
      <c r="A62" cm="1">
        <f t="array" ref="A62">_xlfn.XLOOKUP(AST!Y62,'Matching NGS ID and Doe ID'!H$2:H290,'Matching NGS ID and Doe ID'!B$2:B290)</f>
        <v>219</v>
      </c>
      <c r="B62" s="21">
        <v>416</v>
      </c>
      <c r="C62" s="22" t="s">
        <v>589</v>
      </c>
      <c r="D62" s="21">
        <v>3</v>
      </c>
      <c r="E62" s="116" t="s">
        <v>36</v>
      </c>
      <c r="F62" s="116" t="s">
        <v>547</v>
      </c>
      <c r="G62" s="30" t="s">
        <v>547</v>
      </c>
      <c r="H62" s="19" t="s">
        <v>10</v>
      </c>
      <c r="I62" s="19" t="s">
        <v>4</v>
      </c>
      <c r="J62" s="19">
        <v>92.1</v>
      </c>
      <c r="K62" s="19" t="s">
        <v>84</v>
      </c>
      <c r="L62" s="19" t="s">
        <v>484</v>
      </c>
      <c r="M62" s="19" t="s">
        <v>638</v>
      </c>
      <c r="N62" s="19" t="s">
        <v>486</v>
      </c>
      <c r="O62" s="19" t="s">
        <v>485</v>
      </c>
      <c r="P62" t="s">
        <v>640</v>
      </c>
      <c r="Q62" t="s">
        <v>487</v>
      </c>
      <c r="R62">
        <v>1</v>
      </c>
      <c r="S62">
        <v>256</v>
      </c>
      <c r="T62" t="s">
        <v>85</v>
      </c>
      <c r="U62" t="s">
        <v>642</v>
      </c>
      <c r="V62" s="98">
        <v>1</v>
      </c>
      <c r="W62" s="98"/>
      <c r="X62" t="s">
        <v>725</v>
      </c>
      <c r="Y62" t="str">
        <f t="shared" si="0"/>
        <v>416RPF</v>
      </c>
      <c r="Z62" s="19"/>
      <c r="AA62" s="44">
        <v>3</v>
      </c>
      <c r="AB62" s="19">
        <v>4</v>
      </c>
      <c r="AC62" s="19"/>
      <c r="AD62" s="19"/>
      <c r="AE62" s="19"/>
      <c r="AF62" s="19">
        <v>1</v>
      </c>
      <c r="AG62" s="19">
        <v>23</v>
      </c>
      <c r="AH62" s="19">
        <v>28</v>
      </c>
      <c r="AI62" s="95">
        <v>13</v>
      </c>
      <c r="AJ62" s="133">
        <f>AH62*0.9</f>
        <v>25.2</v>
      </c>
      <c r="AK62" s="109" t="s">
        <v>666</v>
      </c>
      <c r="AL62">
        <v>0.5</v>
      </c>
      <c r="AO62" s="44" t="s">
        <v>588</v>
      </c>
      <c r="AP62" s="19">
        <v>4</v>
      </c>
      <c r="AQ62" s="19">
        <v>2</v>
      </c>
      <c r="AR62" s="19"/>
      <c r="AS62" s="19">
        <v>2</v>
      </c>
      <c r="AT62" s="19">
        <v>6</v>
      </c>
      <c r="AU62" s="19">
        <v>25</v>
      </c>
      <c r="AV62" s="19">
        <v>39</v>
      </c>
      <c r="AW62" s="95">
        <v>19.5</v>
      </c>
      <c r="AX62" s="135">
        <v>35.1</v>
      </c>
      <c r="AY62" s="136" t="s">
        <v>666</v>
      </c>
      <c r="AZ62" s="19" t="s">
        <v>527</v>
      </c>
      <c r="BA62" s="44" t="s">
        <v>588</v>
      </c>
      <c r="BC62" s="20"/>
      <c r="BD62" s="36" t="s">
        <v>304</v>
      </c>
      <c r="BE62" s="19" t="s">
        <v>9</v>
      </c>
      <c r="BF62" s="19" t="s">
        <v>547</v>
      </c>
      <c r="BG62" s="19" t="s">
        <v>10</v>
      </c>
      <c r="BH62" s="19"/>
      <c r="BI62" s="19" t="s">
        <v>9</v>
      </c>
      <c r="BJ62" s="19" t="s">
        <v>547</v>
      </c>
      <c r="BK62" s="19" t="s">
        <v>10</v>
      </c>
      <c r="BL62" s="19"/>
      <c r="BM62" s="19" t="s">
        <v>9</v>
      </c>
      <c r="BN62" s="19" t="s">
        <v>547</v>
      </c>
      <c r="BO62" s="19" t="s">
        <v>10</v>
      </c>
      <c r="BP62" s="19"/>
      <c r="BQ62" s="19"/>
      <c r="BT62" s="37" t="s">
        <v>547</v>
      </c>
      <c r="BU62" s="19">
        <v>4</v>
      </c>
      <c r="BV62" s="19">
        <v>5</v>
      </c>
      <c r="BW62" s="19">
        <v>4</v>
      </c>
      <c r="BX62" s="19">
        <v>78</v>
      </c>
      <c r="BY62" s="19">
        <v>38</v>
      </c>
      <c r="BZ62" s="19">
        <v>129</v>
      </c>
      <c r="CA62" s="107">
        <f>BX62/129</f>
        <v>0.60465116279069764</v>
      </c>
      <c r="CB62" s="107">
        <f>BU62/129</f>
        <v>3.1007751937984496E-2</v>
      </c>
      <c r="CC62" s="107">
        <f t="shared" ref="CC62:CD62" si="23">BV62/129</f>
        <v>3.875968992248062E-2</v>
      </c>
      <c r="CD62" s="107">
        <f t="shared" si="23"/>
        <v>3.1007751937984496E-2</v>
      </c>
      <c r="CE62" s="107">
        <f>BY62/129</f>
        <v>0.29457364341085274</v>
      </c>
      <c r="CF62" s="98">
        <v>64.5</v>
      </c>
      <c r="CG62" s="98">
        <v>116.10000000000001</v>
      </c>
      <c r="CH62" s="136" t="s">
        <v>668</v>
      </c>
      <c r="CI62" s="19" t="s">
        <v>569</v>
      </c>
      <c r="CJ62" s="107">
        <f t="shared" ref="CJ62:CJ63" si="24">SUM(CA62:CE62)</f>
        <v>1</v>
      </c>
    </row>
    <row r="63" spans="1:88" x14ac:dyDescent="0.2">
      <c r="A63" cm="1">
        <f t="array" ref="A63">_xlfn.XLOOKUP(AST!Y63,'Matching NGS ID and Doe ID'!H$2:H291,'Matching NGS ID and Doe ID'!B$2:B291)</f>
        <v>219</v>
      </c>
      <c r="B63" s="21">
        <v>416</v>
      </c>
      <c r="C63" s="22" t="s">
        <v>589</v>
      </c>
      <c r="D63" s="21">
        <v>3</v>
      </c>
      <c r="E63" s="116" t="s">
        <v>649</v>
      </c>
      <c r="F63" s="116" t="s">
        <v>547</v>
      </c>
      <c r="G63" s="30" t="s">
        <v>547</v>
      </c>
      <c r="H63" s="19" t="s">
        <v>10</v>
      </c>
      <c r="I63" s="19" t="s">
        <v>4</v>
      </c>
      <c r="J63" s="19">
        <v>93.2</v>
      </c>
      <c r="K63" s="19" t="s">
        <v>84</v>
      </c>
      <c r="L63" s="19" t="s">
        <v>484</v>
      </c>
      <c r="M63" s="19" t="s">
        <v>638</v>
      </c>
      <c r="N63" s="19" t="s">
        <v>486</v>
      </c>
      <c r="O63" s="19" t="s">
        <v>485</v>
      </c>
      <c r="P63" t="s">
        <v>640</v>
      </c>
      <c r="Q63" t="s">
        <v>487</v>
      </c>
      <c r="R63">
        <v>1</v>
      </c>
      <c r="S63">
        <v>256</v>
      </c>
      <c r="T63" t="s">
        <v>85</v>
      </c>
      <c r="U63" t="s">
        <v>642</v>
      </c>
      <c r="V63" s="98">
        <v>1</v>
      </c>
      <c r="W63" s="98"/>
      <c r="X63" t="s">
        <v>725</v>
      </c>
      <c r="Y63" t="str">
        <f t="shared" si="0"/>
        <v>416RPF</v>
      </c>
      <c r="Z63" s="19"/>
      <c r="AA63" s="37" t="s">
        <v>588</v>
      </c>
      <c r="AB63" s="19">
        <v>8</v>
      </c>
      <c r="AC63" s="19">
        <v>2</v>
      </c>
      <c r="AD63" s="19"/>
      <c r="AE63" s="19">
        <v>2</v>
      </c>
      <c r="AF63" s="19">
        <v>15</v>
      </c>
      <c r="AG63" s="19">
        <v>75</v>
      </c>
      <c r="AH63" s="19">
        <v>102</v>
      </c>
      <c r="AI63" s="95"/>
      <c r="AJ63" s="133"/>
      <c r="AO63" s="37" t="s">
        <v>10</v>
      </c>
      <c r="AP63" s="19">
        <v>4</v>
      </c>
      <c r="AQ63" s="19"/>
      <c r="AR63" s="19"/>
      <c r="AS63" s="19"/>
      <c r="AT63" s="19">
        <v>8</v>
      </c>
      <c r="AU63" s="19">
        <v>61</v>
      </c>
      <c r="AV63" s="19">
        <v>73</v>
      </c>
      <c r="AW63" s="95"/>
      <c r="AX63" s="135"/>
      <c r="BA63" s="137" t="s">
        <v>10</v>
      </c>
      <c r="BC63" s="20"/>
      <c r="BD63" s="37">
        <v>0.5</v>
      </c>
      <c r="BE63" s="19"/>
      <c r="BF63" s="19">
        <v>4</v>
      </c>
      <c r="BG63" s="19">
        <v>1</v>
      </c>
      <c r="BH63" s="19">
        <v>5</v>
      </c>
      <c r="BI63" s="19">
        <v>1</v>
      </c>
      <c r="BJ63" s="19">
        <v>2</v>
      </c>
      <c r="BK63" s="19"/>
      <c r="BL63" s="19">
        <v>3</v>
      </c>
      <c r="BM63" s="19"/>
      <c r="BN63" s="19">
        <v>6</v>
      </c>
      <c r="BO63" s="19">
        <v>3</v>
      </c>
      <c r="BP63" s="19">
        <v>9</v>
      </c>
      <c r="BQ63" s="19">
        <v>17</v>
      </c>
      <c r="BT63" s="37" t="s">
        <v>10</v>
      </c>
      <c r="BU63" s="19"/>
      <c r="BV63" s="19">
        <v>3</v>
      </c>
      <c r="BW63" s="19">
        <v>3</v>
      </c>
      <c r="BX63" s="19">
        <v>20</v>
      </c>
      <c r="BY63" s="19">
        <v>47</v>
      </c>
      <c r="BZ63" s="19">
        <v>73</v>
      </c>
      <c r="CA63" s="107">
        <f>BX63/73</f>
        <v>0.27397260273972601</v>
      </c>
      <c r="CB63" s="107">
        <f>BU63/73</f>
        <v>0</v>
      </c>
      <c r="CC63" s="107">
        <f t="shared" ref="CC63:CD63" si="25">BV63/73</f>
        <v>4.1095890410958902E-2</v>
      </c>
      <c r="CD63" s="107">
        <f t="shared" si="25"/>
        <v>4.1095890410958902E-2</v>
      </c>
      <c r="CE63" s="107">
        <f>BY63/73</f>
        <v>0.64383561643835618</v>
      </c>
      <c r="CF63" s="95">
        <v>36.5</v>
      </c>
      <c r="CG63" s="95">
        <v>65.7</v>
      </c>
      <c r="CH63" s="19" t="s">
        <v>569</v>
      </c>
      <c r="CI63" s="19" t="s">
        <v>569</v>
      </c>
      <c r="CJ63" s="107">
        <f t="shared" si="24"/>
        <v>1</v>
      </c>
    </row>
    <row r="64" spans="1:88" x14ac:dyDescent="0.2">
      <c r="A64" cm="1">
        <f t="array" ref="A64">_xlfn.XLOOKUP(AST!Y64,'Matching NGS ID and Doe ID'!H$2:H292,'Matching NGS ID and Doe ID'!B$2:B292)</f>
        <v>46</v>
      </c>
      <c r="B64">
        <v>460</v>
      </c>
      <c r="C64" s="19" t="s">
        <v>586</v>
      </c>
      <c r="D64">
        <v>2</v>
      </c>
      <c r="E64" s="116" t="s">
        <v>39</v>
      </c>
      <c r="F64" s="116" t="s">
        <v>546</v>
      </c>
      <c r="G64" s="30" t="s">
        <v>9</v>
      </c>
      <c r="H64" s="19" t="s">
        <v>9</v>
      </c>
      <c r="I64" s="19" t="s">
        <v>3</v>
      </c>
      <c r="J64" s="19">
        <v>3</v>
      </c>
      <c r="K64" s="19" t="s">
        <v>84</v>
      </c>
      <c r="L64" s="19" t="s">
        <v>484</v>
      </c>
      <c r="M64" s="19" t="s">
        <v>638</v>
      </c>
      <c r="N64" s="19" t="s">
        <v>486</v>
      </c>
      <c r="O64" s="19" t="s">
        <v>485</v>
      </c>
      <c r="P64" t="s">
        <v>640</v>
      </c>
      <c r="Q64" t="s">
        <v>487</v>
      </c>
      <c r="R64" t="s">
        <v>484</v>
      </c>
      <c r="S64">
        <v>256</v>
      </c>
      <c r="T64">
        <v>2</v>
      </c>
      <c r="U64" t="s">
        <v>639</v>
      </c>
      <c r="V64" s="98">
        <v>1</v>
      </c>
      <c r="W64" s="98"/>
      <c r="X64" t="s">
        <v>726</v>
      </c>
      <c r="Y64" t="str">
        <f t="shared" si="0"/>
        <v>460LDO</v>
      </c>
      <c r="Z64" s="19"/>
      <c r="AA64" s="44">
        <v>1</v>
      </c>
      <c r="AB64" s="19">
        <v>1</v>
      </c>
      <c r="AC64" s="19">
        <v>1</v>
      </c>
      <c r="AD64" s="19"/>
      <c r="AE64" s="19">
        <v>2</v>
      </c>
      <c r="AF64" s="19">
        <v>1</v>
      </c>
      <c r="AG64" s="19">
        <v>11</v>
      </c>
      <c r="AH64" s="19">
        <v>16</v>
      </c>
      <c r="AI64" s="95">
        <v>7.5</v>
      </c>
      <c r="AJ64" s="133">
        <f>AH64*0.9</f>
        <v>14.4</v>
      </c>
      <c r="AK64" s="109" t="s">
        <v>666</v>
      </c>
      <c r="AL64">
        <v>4</v>
      </c>
      <c r="AO64" s="44" t="s">
        <v>586</v>
      </c>
      <c r="AP64" s="19"/>
      <c r="AQ64" s="19"/>
      <c r="AR64" s="19"/>
      <c r="AS64" s="19"/>
      <c r="AT64" s="19">
        <v>3</v>
      </c>
      <c r="AU64" s="19">
        <v>37</v>
      </c>
      <c r="AV64" s="19">
        <v>40</v>
      </c>
      <c r="AW64" s="95">
        <v>20</v>
      </c>
      <c r="AX64" s="135">
        <v>36</v>
      </c>
      <c r="AY64" s="136" t="s">
        <v>666</v>
      </c>
      <c r="AZ64" s="136" t="s">
        <v>666</v>
      </c>
      <c r="BA64" s="44" t="s">
        <v>586</v>
      </c>
      <c r="BC64" s="20"/>
      <c r="BD64" s="37">
        <v>1</v>
      </c>
      <c r="BE64" s="19"/>
      <c r="BF64" s="19">
        <v>2</v>
      </c>
      <c r="BG64" s="19"/>
      <c r="BH64" s="19">
        <v>2</v>
      </c>
      <c r="BI64" s="19"/>
      <c r="BJ64" s="19">
        <v>1</v>
      </c>
      <c r="BK64" s="19"/>
      <c r="BL64" s="19">
        <v>1</v>
      </c>
      <c r="BM64" s="19"/>
      <c r="BN64" s="19"/>
      <c r="BO64" s="19"/>
      <c r="BP64" s="19"/>
      <c r="BQ64" s="19">
        <v>3</v>
      </c>
      <c r="BT64" s="37" t="s">
        <v>305</v>
      </c>
      <c r="BU64" s="19">
        <v>6</v>
      </c>
      <c r="BV64" s="19">
        <v>9</v>
      </c>
      <c r="BW64" s="19">
        <v>17</v>
      </c>
      <c r="BX64" s="19">
        <v>112</v>
      </c>
      <c r="BY64" s="19">
        <v>128</v>
      </c>
      <c r="BZ64" s="19">
        <v>272</v>
      </c>
    </row>
    <row r="65" spans="1:88" x14ac:dyDescent="0.2">
      <c r="A65" cm="1">
        <f t="array" ref="A65">_xlfn.XLOOKUP(AST!Y65,'Matching NGS ID and Doe ID'!H$2:H293,'Matching NGS ID and Doe ID'!B$2:B293)</f>
        <v>130</v>
      </c>
      <c r="B65">
        <v>460</v>
      </c>
      <c r="C65" s="19" t="s">
        <v>586</v>
      </c>
      <c r="D65">
        <v>2</v>
      </c>
      <c r="E65" s="116" t="s">
        <v>39</v>
      </c>
      <c r="F65" s="116" t="s">
        <v>546</v>
      </c>
      <c r="G65" s="30" t="s">
        <v>10</v>
      </c>
      <c r="H65" s="19" t="s">
        <v>10</v>
      </c>
      <c r="I65" s="19" t="s">
        <v>3</v>
      </c>
      <c r="J65" s="19">
        <v>49</v>
      </c>
      <c r="K65" s="19" t="s">
        <v>84</v>
      </c>
      <c r="L65" s="19" t="s">
        <v>484</v>
      </c>
      <c r="M65" s="19" t="s">
        <v>638</v>
      </c>
      <c r="N65" s="19" t="s">
        <v>486</v>
      </c>
      <c r="O65" s="19" t="s">
        <v>485</v>
      </c>
      <c r="P65" t="s">
        <v>640</v>
      </c>
      <c r="Q65" t="s">
        <v>487</v>
      </c>
      <c r="R65" t="s">
        <v>484</v>
      </c>
      <c r="S65">
        <v>256</v>
      </c>
      <c r="T65">
        <v>2</v>
      </c>
      <c r="U65" t="s">
        <v>639</v>
      </c>
      <c r="V65" s="98">
        <v>1</v>
      </c>
      <c r="W65" s="98"/>
      <c r="X65" t="s">
        <v>727</v>
      </c>
      <c r="Y65" t="str">
        <f t="shared" si="0"/>
        <v>460LPF</v>
      </c>
      <c r="Z65" s="19"/>
      <c r="AA65" s="44">
        <v>2</v>
      </c>
      <c r="AB65" s="19">
        <v>1</v>
      </c>
      <c r="AC65" s="19">
        <v>1</v>
      </c>
      <c r="AD65" s="19"/>
      <c r="AE65" s="19"/>
      <c r="AF65" s="19">
        <v>2</v>
      </c>
      <c r="AG65" s="19">
        <v>16</v>
      </c>
      <c r="AH65" s="19">
        <v>20</v>
      </c>
      <c r="AI65" s="95">
        <v>7.5</v>
      </c>
      <c r="AJ65" s="133">
        <f>AH65*0.9</f>
        <v>18</v>
      </c>
      <c r="AK65" s="109" t="s">
        <v>666</v>
      </c>
      <c r="AL65">
        <v>1</v>
      </c>
      <c r="AO65" s="44" t="s">
        <v>589</v>
      </c>
      <c r="AP65" s="19">
        <v>2</v>
      </c>
      <c r="AQ65" s="19"/>
      <c r="AR65" s="19"/>
      <c r="AS65" s="19"/>
      <c r="AT65" s="19"/>
      <c r="AU65" s="19">
        <v>6</v>
      </c>
      <c r="AV65" s="19">
        <v>8</v>
      </c>
      <c r="AW65" s="95">
        <v>4</v>
      </c>
      <c r="AX65" s="135">
        <v>7.2</v>
      </c>
      <c r="AY65" s="136" t="s">
        <v>666</v>
      </c>
      <c r="AZ65" s="19">
        <v>0.5</v>
      </c>
      <c r="BA65" s="44" t="s">
        <v>589</v>
      </c>
      <c r="BC65" s="20"/>
      <c r="BD65" s="37">
        <v>2</v>
      </c>
      <c r="BE65" s="19"/>
      <c r="BF65" s="19">
        <v>1</v>
      </c>
      <c r="BG65" s="19"/>
      <c r="BH65" s="19">
        <v>1</v>
      </c>
      <c r="BI65" s="19"/>
      <c r="BJ65" s="19"/>
      <c r="BK65" s="19"/>
      <c r="BL65" s="19"/>
      <c r="BM65" s="19"/>
      <c r="BN65" s="19"/>
      <c r="BO65" s="19"/>
      <c r="BP65" s="19"/>
      <c r="BQ65" s="19">
        <v>1</v>
      </c>
    </row>
    <row r="66" spans="1:88" x14ac:dyDescent="0.2">
      <c r="A66" cm="1">
        <f t="array" ref="A66">_xlfn.XLOOKUP(AST!Y66,'Matching NGS ID and Doe ID'!H$2:H294,'Matching NGS ID and Doe ID'!B$2:B294)</f>
        <v>225</v>
      </c>
      <c r="B66">
        <v>618</v>
      </c>
      <c r="C66" s="19" t="s">
        <v>586</v>
      </c>
      <c r="D66">
        <v>3</v>
      </c>
      <c r="E66" s="116" t="s">
        <v>39</v>
      </c>
      <c r="F66" s="116" t="s">
        <v>547</v>
      </c>
      <c r="G66" s="30" t="s">
        <v>547</v>
      </c>
      <c r="H66" s="19" t="s">
        <v>10</v>
      </c>
      <c r="I66" s="19" t="s">
        <v>4</v>
      </c>
      <c r="J66" s="19">
        <v>50</v>
      </c>
      <c r="K66" s="19" t="s">
        <v>84</v>
      </c>
      <c r="L66" s="19" t="s">
        <v>484</v>
      </c>
      <c r="M66" s="19" t="s">
        <v>638</v>
      </c>
      <c r="N66" s="19" t="s">
        <v>486</v>
      </c>
      <c r="O66" s="19" t="s">
        <v>485</v>
      </c>
      <c r="P66">
        <v>0.25</v>
      </c>
      <c r="Q66" t="s">
        <v>487</v>
      </c>
      <c r="R66" t="s">
        <v>484</v>
      </c>
      <c r="S66" t="s">
        <v>488</v>
      </c>
      <c r="T66">
        <v>2</v>
      </c>
      <c r="U66" t="s">
        <v>639</v>
      </c>
      <c r="V66" s="98">
        <v>1</v>
      </c>
      <c r="W66" s="98"/>
      <c r="X66" t="s">
        <v>728</v>
      </c>
      <c r="Y66" t="str">
        <f t="shared" si="0"/>
        <v>618RPF</v>
      </c>
      <c r="Z66" s="19"/>
      <c r="AA66" s="44">
        <v>3</v>
      </c>
      <c r="AB66" s="19">
        <v>6</v>
      </c>
      <c r="AC66" s="19"/>
      <c r="AD66" s="19"/>
      <c r="AE66" s="19"/>
      <c r="AF66" s="19">
        <v>12</v>
      </c>
      <c r="AG66" s="19">
        <v>48</v>
      </c>
      <c r="AH66" s="19">
        <v>66</v>
      </c>
      <c r="AI66" s="95">
        <v>24.5</v>
      </c>
      <c r="AJ66" s="133">
        <f>AH66*0.9</f>
        <v>59.4</v>
      </c>
      <c r="AK66" s="109" t="s">
        <v>666</v>
      </c>
      <c r="AL66" t="s">
        <v>527</v>
      </c>
      <c r="AO66" s="44" t="s">
        <v>588</v>
      </c>
      <c r="AP66" s="19">
        <v>2</v>
      </c>
      <c r="AQ66" s="19"/>
      <c r="AR66" s="19"/>
      <c r="AS66" s="19"/>
      <c r="AT66" s="19">
        <v>5</v>
      </c>
      <c r="AU66" s="19">
        <v>18</v>
      </c>
      <c r="AV66" s="19">
        <v>25</v>
      </c>
      <c r="AW66" s="95">
        <v>12.5</v>
      </c>
      <c r="AX66" s="135">
        <v>22.5</v>
      </c>
      <c r="AY66" s="136" t="s">
        <v>666</v>
      </c>
      <c r="AZ66" s="19" t="s">
        <v>527</v>
      </c>
      <c r="BA66" s="44" t="s">
        <v>588</v>
      </c>
      <c r="BC66" s="20"/>
      <c r="BD66" s="37">
        <v>4</v>
      </c>
      <c r="BE66" s="19"/>
      <c r="BF66" s="19">
        <v>5</v>
      </c>
      <c r="BG66" s="19"/>
      <c r="BH66" s="19">
        <v>5</v>
      </c>
      <c r="BI66" s="19"/>
      <c r="BJ66" s="19">
        <v>2</v>
      </c>
      <c r="BK66" s="19"/>
      <c r="BL66" s="19">
        <v>2</v>
      </c>
      <c r="BM66" s="19"/>
      <c r="BN66" s="19">
        <v>2</v>
      </c>
      <c r="BO66" s="19"/>
      <c r="BP66" s="19">
        <v>2</v>
      </c>
      <c r="BQ66" s="19">
        <v>9</v>
      </c>
    </row>
    <row r="67" spans="1:88" x14ac:dyDescent="0.2">
      <c r="A67" cm="1">
        <f t="array" ref="A67">_xlfn.XLOOKUP(AST!Y67,'Matching NGS ID and Doe ID'!H$2:H295,'Matching NGS ID and Doe ID'!B$2:B295)</f>
        <v>47</v>
      </c>
      <c r="B67">
        <v>641</v>
      </c>
      <c r="C67" s="19" t="s">
        <v>586</v>
      </c>
      <c r="D67">
        <v>1</v>
      </c>
      <c r="E67" s="116" t="s">
        <v>39</v>
      </c>
      <c r="F67" s="116" t="s">
        <v>546</v>
      </c>
      <c r="G67" s="30" t="s">
        <v>9</v>
      </c>
      <c r="H67" s="19" t="s">
        <v>9</v>
      </c>
      <c r="I67" s="19" t="s">
        <v>3</v>
      </c>
      <c r="J67" s="19">
        <v>5</v>
      </c>
      <c r="K67" s="19" t="s">
        <v>84</v>
      </c>
      <c r="L67" s="19" t="s">
        <v>484</v>
      </c>
      <c r="M67" s="19" t="s">
        <v>638</v>
      </c>
      <c r="N67" s="19" t="s">
        <v>486</v>
      </c>
      <c r="O67" s="19" t="s">
        <v>485</v>
      </c>
      <c r="P67">
        <v>0.5</v>
      </c>
      <c r="Q67" t="s">
        <v>487</v>
      </c>
      <c r="R67" t="s">
        <v>484</v>
      </c>
      <c r="S67" t="s">
        <v>488</v>
      </c>
      <c r="T67">
        <v>2</v>
      </c>
      <c r="U67" t="s">
        <v>639</v>
      </c>
      <c r="V67" s="98">
        <v>1</v>
      </c>
      <c r="W67" s="98"/>
      <c r="X67" t="s">
        <v>729</v>
      </c>
      <c r="Y67" t="str">
        <f t="shared" ref="Y67:Y130" si="26">B67&amp;I67&amp;H67</f>
        <v>641LDO</v>
      </c>
      <c r="Z67" s="19"/>
      <c r="AA67" s="37" t="s">
        <v>305</v>
      </c>
      <c r="AB67" s="19">
        <v>19</v>
      </c>
      <c r="AC67" s="19">
        <v>3</v>
      </c>
      <c r="AD67" s="19">
        <v>1</v>
      </c>
      <c r="AE67" s="19">
        <v>9</v>
      </c>
      <c r="AF67" s="19">
        <v>25</v>
      </c>
      <c r="AG67" s="19">
        <v>240</v>
      </c>
      <c r="AH67" s="19">
        <v>297</v>
      </c>
      <c r="AO67" s="37" t="s">
        <v>305</v>
      </c>
      <c r="AP67" s="19">
        <v>17</v>
      </c>
      <c r="AQ67" s="19">
        <v>3</v>
      </c>
      <c r="AR67" s="19">
        <v>1</v>
      </c>
      <c r="AS67" s="19">
        <v>9</v>
      </c>
      <c r="AT67" s="19">
        <v>23</v>
      </c>
      <c r="AU67" s="19">
        <v>219</v>
      </c>
      <c r="AV67" s="19">
        <v>272</v>
      </c>
      <c r="BD67" s="37" t="s">
        <v>643</v>
      </c>
      <c r="BE67" s="19">
        <v>1</v>
      </c>
      <c r="BF67" s="19">
        <v>3</v>
      </c>
      <c r="BG67" s="19">
        <v>2</v>
      </c>
      <c r="BH67" s="19">
        <v>6</v>
      </c>
      <c r="BI67" s="19"/>
      <c r="BJ67" s="19">
        <v>2</v>
      </c>
      <c r="BK67" s="19">
        <v>2</v>
      </c>
      <c r="BL67" s="19">
        <v>4</v>
      </c>
      <c r="BM67" s="19">
        <v>4</v>
      </c>
      <c r="BN67" s="19">
        <v>5</v>
      </c>
      <c r="BO67" s="19">
        <v>4</v>
      </c>
      <c r="BP67" s="19">
        <v>13</v>
      </c>
      <c r="BQ67" s="19">
        <v>23</v>
      </c>
      <c r="BT67" s="36" t="s">
        <v>960</v>
      </c>
      <c r="BU67" s="36" t="s">
        <v>307</v>
      </c>
      <c r="BV67" s="19"/>
      <c r="BW67" s="19"/>
      <c r="BX67" s="19"/>
      <c r="BY67" s="19"/>
      <c r="BZ67" s="19"/>
    </row>
    <row r="68" spans="1:88" x14ac:dyDescent="0.2">
      <c r="A68" cm="1">
        <f t="array" ref="A68">_xlfn.XLOOKUP(AST!Y68,'Matching NGS ID and Doe ID'!H$2:H296,'Matching NGS ID and Doe ID'!B$2:B296)</f>
        <v>131</v>
      </c>
      <c r="B68">
        <v>641</v>
      </c>
      <c r="C68" s="19" t="s">
        <v>586</v>
      </c>
      <c r="D68">
        <v>1</v>
      </c>
      <c r="E68" s="116" t="s">
        <v>39</v>
      </c>
      <c r="F68" s="116" t="s">
        <v>546</v>
      </c>
      <c r="G68" s="30" t="s">
        <v>10</v>
      </c>
      <c r="H68" s="19" t="s">
        <v>10</v>
      </c>
      <c r="I68" s="19" t="s">
        <v>3</v>
      </c>
      <c r="J68" s="19">
        <v>51</v>
      </c>
      <c r="K68" s="19" t="s">
        <v>84</v>
      </c>
      <c r="L68" s="19" t="s">
        <v>484</v>
      </c>
      <c r="M68" s="19" t="s">
        <v>638</v>
      </c>
      <c r="N68" s="19" t="s">
        <v>643</v>
      </c>
      <c r="O68" s="19" t="s">
        <v>485</v>
      </c>
      <c r="P68" t="s">
        <v>640</v>
      </c>
      <c r="Q68" t="s">
        <v>487</v>
      </c>
      <c r="R68" t="s">
        <v>484</v>
      </c>
      <c r="S68">
        <v>128</v>
      </c>
      <c r="T68">
        <v>2</v>
      </c>
      <c r="U68" t="s">
        <v>639</v>
      </c>
      <c r="V68" s="98">
        <v>1</v>
      </c>
      <c r="W68" s="98"/>
      <c r="X68" t="s">
        <v>730</v>
      </c>
      <c r="Y68" t="str">
        <f t="shared" si="26"/>
        <v>641LPF</v>
      </c>
      <c r="Z68" s="19"/>
      <c r="BC68" s="20"/>
      <c r="BD68" s="37" t="s">
        <v>486</v>
      </c>
      <c r="BE68" s="19">
        <v>17</v>
      </c>
      <c r="BF68" s="19">
        <v>29</v>
      </c>
      <c r="BG68" s="19">
        <v>15</v>
      </c>
      <c r="BH68" s="19">
        <v>61</v>
      </c>
      <c r="BI68" s="19">
        <v>17</v>
      </c>
      <c r="BJ68" s="19">
        <v>36</v>
      </c>
      <c r="BK68" s="19">
        <v>15</v>
      </c>
      <c r="BL68" s="19">
        <v>68</v>
      </c>
      <c r="BM68" s="19">
        <v>30</v>
      </c>
      <c r="BN68" s="19">
        <v>29</v>
      </c>
      <c r="BO68" s="19">
        <v>31</v>
      </c>
      <c r="BP68" s="19">
        <v>90</v>
      </c>
      <c r="BQ68" s="19">
        <v>219</v>
      </c>
      <c r="BT68" s="99" t="s">
        <v>304</v>
      </c>
      <c r="BU68" s="19">
        <v>2</v>
      </c>
      <c r="BV68" s="19">
        <v>4</v>
      </c>
      <c r="BW68" s="19">
        <v>8</v>
      </c>
      <c r="BX68" s="19" t="s">
        <v>641</v>
      </c>
      <c r="BY68" s="19" t="s">
        <v>85</v>
      </c>
      <c r="BZ68" s="19" t="s">
        <v>305</v>
      </c>
      <c r="CA68" s="100" t="s">
        <v>641</v>
      </c>
      <c r="CB68" s="100">
        <v>2</v>
      </c>
      <c r="CC68" s="100">
        <v>4</v>
      </c>
      <c r="CD68" s="100">
        <v>8</v>
      </c>
      <c r="CE68" s="100" t="s">
        <v>85</v>
      </c>
      <c r="CF68" s="97">
        <v>0.5</v>
      </c>
      <c r="CG68" s="97">
        <v>0.9</v>
      </c>
      <c r="CH68" s="19" t="s">
        <v>564</v>
      </c>
      <c r="CI68" s="19" t="s">
        <v>565</v>
      </c>
    </row>
    <row r="69" spans="1:88" x14ac:dyDescent="0.2">
      <c r="A69" t="e" cm="1">
        <f t="array" ref="A69">_xlfn.XLOOKUP(AST!Y69,'Matching NGS ID and Doe ID'!H$2:H297,'Matching NGS ID and Doe ID'!B$2:B297)</f>
        <v>#N/A</v>
      </c>
      <c r="B69" s="21">
        <v>798</v>
      </c>
      <c r="C69" s="22" t="s">
        <v>589</v>
      </c>
      <c r="D69" s="21">
        <v>2</v>
      </c>
      <c r="E69" s="116" t="s">
        <v>36</v>
      </c>
      <c r="F69" s="116" t="s">
        <v>547</v>
      </c>
      <c r="G69" s="30" t="s">
        <v>547</v>
      </c>
      <c r="H69" s="19" t="s">
        <v>10</v>
      </c>
      <c r="I69" s="19" t="s">
        <v>3</v>
      </c>
      <c r="J69" s="19">
        <v>94</v>
      </c>
      <c r="K69" s="19" t="s">
        <v>84</v>
      </c>
      <c r="L69" s="19">
        <v>1</v>
      </c>
      <c r="M69" s="19" t="s">
        <v>638</v>
      </c>
      <c r="N69" s="19" t="s">
        <v>486</v>
      </c>
      <c r="O69" s="19" t="s">
        <v>485</v>
      </c>
      <c r="P69" t="s">
        <v>640</v>
      </c>
      <c r="Q69" t="s">
        <v>487</v>
      </c>
      <c r="R69" t="s">
        <v>484</v>
      </c>
      <c r="S69" t="s">
        <v>645</v>
      </c>
      <c r="T69" t="s">
        <v>641</v>
      </c>
      <c r="U69" s="19" t="s">
        <v>642</v>
      </c>
      <c r="V69" s="19">
        <v>1</v>
      </c>
      <c r="W69" s="19"/>
      <c r="X69" t="s">
        <v>731</v>
      </c>
      <c r="Y69" t="str">
        <f t="shared" si="26"/>
        <v>798LPF</v>
      </c>
      <c r="Z69" s="19"/>
      <c r="BC69" s="20"/>
      <c r="BD69" s="37" t="s">
        <v>305</v>
      </c>
      <c r="BE69" s="19">
        <v>18</v>
      </c>
      <c r="BF69" s="19">
        <v>44</v>
      </c>
      <c r="BG69" s="19">
        <v>18</v>
      </c>
      <c r="BH69" s="19">
        <v>80</v>
      </c>
      <c r="BI69" s="19">
        <v>18</v>
      </c>
      <c r="BJ69" s="19">
        <v>43</v>
      </c>
      <c r="BK69" s="19">
        <v>17</v>
      </c>
      <c r="BL69" s="19">
        <v>78</v>
      </c>
      <c r="BM69" s="19">
        <v>34</v>
      </c>
      <c r="BN69" s="19">
        <v>42</v>
      </c>
      <c r="BO69" s="19">
        <v>38</v>
      </c>
      <c r="BP69" s="19">
        <v>114</v>
      </c>
      <c r="BQ69" s="19">
        <v>272</v>
      </c>
      <c r="BT69" s="37" t="s">
        <v>9</v>
      </c>
      <c r="BU69" s="19">
        <v>33</v>
      </c>
      <c r="BV69" s="19">
        <v>2</v>
      </c>
      <c r="BW69" s="19">
        <v>1</v>
      </c>
      <c r="BX69" s="19">
        <v>33</v>
      </c>
      <c r="BY69" s="19">
        <v>1</v>
      </c>
      <c r="BZ69" s="19">
        <v>70</v>
      </c>
      <c r="CA69" s="107">
        <f>BX69/70</f>
        <v>0.47142857142857142</v>
      </c>
      <c r="CB69" s="107">
        <f>BU69/70</f>
        <v>0.47142857142857142</v>
      </c>
      <c r="CC69" s="107">
        <f t="shared" ref="CC69:CD69" si="27">BV69/70</f>
        <v>2.8571428571428571E-2</v>
      </c>
      <c r="CD69" s="107">
        <f t="shared" si="27"/>
        <v>1.4285714285714285E-2</v>
      </c>
      <c r="CE69" s="107">
        <f>BY69/70</f>
        <v>1.4285714285714285E-2</v>
      </c>
      <c r="CF69" s="98">
        <v>35</v>
      </c>
      <c r="CG69" s="98">
        <v>63</v>
      </c>
      <c r="CH69" s="19">
        <v>2</v>
      </c>
      <c r="CI69" s="19">
        <v>2</v>
      </c>
      <c r="CJ69" s="107">
        <f>SUM(CA69:CE69)</f>
        <v>0.99999999999999989</v>
      </c>
    </row>
    <row r="70" spans="1:88" x14ac:dyDescent="0.2">
      <c r="A70" cm="1">
        <f t="array" ref="A70">_xlfn.XLOOKUP(AST!Y70,'Matching NGS ID and Doe ID'!H$2:H298,'Matching NGS ID and Doe ID'!B$2:B298)</f>
        <v>41</v>
      </c>
      <c r="B70" s="20">
        <v>814</v>
      </c>
      <c r="C70" s="22" t="s">
        <v>589</v>
      </c>
      <c r="D70" s="21">
        <v>1</v>
      </c>
      <c r="E70" s="19" t="s">
        <v>652</v>
      </c>
      <c r="F70" s="19" t="s">
        <v>21</v>
      </c>
      <c r="G70" s="19" t="s">
        <v>9</v>
      </c>
      <c r="H70" s="19" t="s">
        <v>9</v>
      </c>
      <c r="I70" s="19" t="s">
        <v>3</v>
      </c>
      <c r="J70" s="19">
        <v>35</v>
      </c>
      <c r="K70" s="19" t="s">
        <v>84</v>
      </c>
      <c r="L70" s="19" t="s">
        <v>484</v>
      </c>
      <c r="M70" s="19" t="s">
        <v>638</v>
      </c>
      <c r="N70" s="19" t="s">
        <v>486</v>
      </c>
      <c r="O70" s="19" t="s">
        <v>485</v>
      </c>
      <c r="P70" t="s">
        <v>640</v>
      </c>
      <c r="Q70" t="s">
        <v>487</v>
      </c>
      <c r="R70" t="s">
        <v>484</v>
      </c>
      <c r="S70" t="s">
        <v>645</v>
      </c>
      <c r="T70" t="s">
        <v>641</v>
      </c>
      <c r="U70" t="s">
        <v>642</v>
      </c>
      <c r="V70">
        <v>1</v>
      </c>
      <c r="X70" t="s">
        <v>732</v>
      </c>
      <c r="Y70" t="str">
        <f t="shared" si="26"/>
        <v>814LDO</v>
      </c>
      <c r="Z70" t="s">
        <v>954</v>
      </c>
      <c r="AA70" s="36" t="s">
        <v>953</v>
      </c>
      <c r="AB70" s="36" t="s">
        <v>307</v>
      </c>
      <c r="AG70" s="96"/>
      <c r="AH70" s="96"/>
      <c r="BC70" s="20"/>
      <c r="BD70" s="139">
        <v>0.5</v>
      </c>
      <c r="BE70" s="98">
        <v>9</v>
      </c>
      <c r="BF70" s="98">
        <v>22</v>
      </c>
      <c r="BG70" s="98">
        <v>9</v>
      </c>
      <c r="BH70" s="98"/>
      <c r="BI70" s="98">
        <v>9</v>
      </c>
      <c r="BJ70" s="98">
        <v>21.5</v>
      </c>
      <c r="BK70" s="98">
        <v>8.5</v>
      </c>
      <c r="BL70" s="98"/>
      <c r="BM70" s="98">
        <v>17</v>
      </c>
      <c r="BN70" s="98">
        <v>21</v>
      </c>
      <c r="BO70" s="98">
        <v>19</v>
      </c>
      <c r="BP70" s="19"/>
      <c r="BQ70" s="19"/>
      <c r="BT70" s="37" t="s">
        <v>547</v>
      </c>
      <c r="BU70" s="19">
        <v>8</v>
      </c>
      <c r="BV70" s="19">
        <v>3</v>
      </c>
      <c r="BW70" s="19"/>
      <c r="BX70" s="19">
        <v>103</v>
      </c>
      <c r="BY70" s="19">
        <v>15</v>
      </c>
      <c r="BZ70" s="19">
        <v>129</v>
      </c>
      <c r="CA70" s="107">
        <f>BX70/129</f>
        <v>0.79844961240310075</v>
      </c>
      <c r="CB70" s="107">
        <f>BU70/129</f>
        <v>6.2015503875968991E-2</v>
      </c>
      <c r="CC70" s="107">
        <f t="shared" ref="CC70:CD70" si="28">BV70/129</f>
        <v>2.3255813953488372E-2</v>
      </c>
      <c r="CD70" s="107">
        <f t="shared" si="28"/>
        <v>0</v>
      </c>
      <c r="CE70" s="107">
        <f>BY70/129</f>
        <v>0.11627906976744186</v>
      </c>
      <c r="CF70" s="98">
        <v>64.5</v>
      </c>
      <c r="CG70" s="98">
        <v>116.10000000000001</v>
      </c>
      <c r="CH70" s="136" t="s">
        <v>667</v>
      </c>
      <c r="CI70" s="19" t="s">
        <v>621</v>
      </c>
      <c r="CJ70" s="107">
        <f t="shared" ref="CJ70:CJ71" si="29">SUM(CA70:CE70)</f>
        <v>1</v>
      </c>
    </row>
    <row r="71" spans="1:88" x14ac:dyDescent="0.2">
      <c r="A71" cm="1">
        <f t="array" ref="A71">_xlfn.XLOOKUP(AST!Y71,'Matching NGS ID and Doe ID'!H$2:H299,'Matching NGS ID and Doe ID'!B$2:B299)</f>
        <v>125</v>
      </c>
      <c r="B71" s="21">
        <v>814</v>
      </c>
      <c r="C71" s="22" t="s">
        <v>589</v>
      </c>
      <c r="D71" s="21">
        <v>1</v>
      </c>
      <c r="E71" s="116" t="s">
        <v>36</v>
      </c>
      <c r="F71" s="116" t="s">
        <v>547</v>
      </c>
      <c r="G71" s="30" t="s">
        <v>547</v>
      </c>
      <c r="H71" s="19" t="s">
        <v>10</v>
      </c>
      <c r="I71" s="19" t="s">
        <v>3</v>
      </c>
      <c r="J71" s="19">
        <v>95</v>
      </c>
      <c r="K71" s="19">
        <v>0.5</v>
      </c>
      <c r="L71" s="19">
        <v>1</v>
      </c>
      <c r="M71" s="19" t="s">
        <v>638</v>
      </c>
      <c r="N71" s="19">
        <v>0.5</v>
      </c>
      <c r="O71" s="19" t="s">
        <v>485</v>
      </c>
      <c r="P71">
        <v>1</v>
      </c>
      <c r="Q71" t="s">
        <v>487</v>
      </c>
      <c r="R71" t="s">
        <v>484</v>
      </c>
      <c r="S71" t="s">
        <v>488</v>
      </c>
      <c r="T71" t="s">
        <v>641</v>
      </c>
      <c r="U71" t="s">
        <v>642</v>
      </c>
      <c r="V71">
        <v>1</v>
      </c>
      <c r="X71" t="s">
        <v>733</v>
      </c>
      <c r="Y71" t="str">
        <f t="shared" si="26"/>
        <v>814LPF</v>
      </c>
      <c r="AA71" s="36" t="s">
        <v>304</v>
      </c>
      <c r="AB71">
        <v>4</v>
      </c>
      <c r="AC71" t="s">
        <v>485</v>
      </c>
      <c r="AD71" t="s">
        <v>305</v>
      </c>
      <c r="AE71" s="108">
        <v>0.5</v>
      </c>
      <c r="AF71" s="132">
        <v>0.9</v>
      </c>
      <c r="AG71" t="s">
        <v>564</v>
      </c>
      <c r="AH71" t="s">
        <v>565</v>
      </c>
      <c r="BC71" s="20"/>
      <c r="BD71" s="139">
        <v>0.9</v>
      </c>
      <c r="BE71" s="98">
        <v>16.2</v>
      </c>
      <c r="BF71" s="98">
        <v>39.6</v>
      </c>
      <c r="BG71" s="98">
        <v>16.2</v>
      </c>
      <c r="BH71" s="98"/>
      <c r="BI71" s="98">
        <v>16.2</v>
      </c>
      <c r="BJ71" s="98">
        <v>38.700000000000003</v>
      </c>
      <c r="BK71" s="98">
        <v>15.3</v>
      </c>
      <c r="BL71" s="98"/>
      <c r="BM71" s="98">
        <v>30.6</v>
      </c>
      <c r="BN71" s="98">
        <v>37.800000000000004</v>
      </c>
      <c r="BO71" s="98">
        <v>34.200000000000003</v>
      </c>
      <c r="BP71" s="19"/>
      <c r="BQ71" s="19"/>
      <c r="BT71" s="37" t="s">
        <v>10</v>
      </c>
      <c r="BU71" s="19">
        <v>36</v>
      </c>
      <c r="BV71" s="19"/>
      <c r="BW71" s="19"/>
      <c r="BX71" s="19">
        <v>33</v>
      </c>
      <c r="BY71" s="19">
        <v>4</v>
      </c>
      <c r="BZ71" s="19">
        <v>73</v>
      </c>
      <c r="CA71" s="107">
        <f>BX71/73</f>
        <v>0.45205479452054792</v>
      </c>
      <c r="CB71" s="107">
        <f>BU71/73</f>
        <v>0.49315068493150682</v>
      </c>
      <c r="CC71" s="107">
        <f t="shared" ref="CC71:CD71" si="30">BV71/73</f>
        <v>0</v>
      </c>
      <c r="CD71" s="107">
        <f t="shared" si="30"/>
        <v>0</v>
      </c>
      <c r="CE71" s="107">
        <f>BY71/73</f>
        <v>5.4794520547945202E-2</v>
      </c>
      <c r="CF71" s="95">
        <v>36.5</v>
      </c>
      <c r="CG71" s="95">
        <v>65.7</v>
      </c>
      <c r="CH71">
        <v>2</v>
      </c>
      <c r="CI71">
        <v>2</v>
      </c>
      <c r="CJ71" s="107">
        <f t="shared" si="29"/>
        <v>1</v>
      </c>
    </row>
    <row r="72" spans="1:88" x14ac:dyDescent="0.2">
      <c r="A72" cm="1">
        <f t="array" ref="A72">_xlfn.XLOOKUP(AST!Y72,'Matching NGS ID and Doe ID'!H$2:H300,'Matching NGS ID and Doe ID'!B$2:B300)</f>
        <v>125</v>
      </c>
      <c r="B72" s="21">
        <v>814</v>
      </c>
      <c r="C72" s="22" t="s">
        <v>589</v>
      </c>
      <c r="D72" s="21">
        <v>1</v>
      </c>
      <c r="E72" s="116" t="s">
        <v>39</v>
      </c>
      <c r="F72" s="116" t="s">
        <v>547</v>
      </c>
      <c r="G72" s="30" t="s">
        <v>10</v>
      </c>
      <c r="H72" s="19" t="s">
        <v>10</v>
      </c>
      <c r="I72" s="19" t="s">
        <v>3</v>
      </c>
      <c r="J72" s="19">
        <v>96</v>
      </c>
      <c r="K72" s="19">
        <v>0.5</v>
      </c>
      <c r="L72" s="19">
        <v>1</v>
      </c>
      <c r="M72" s="19" t="s">
        <v>638</v>
      </c>
      <c r="N72" s="19">
        <v>0.5</v>
      </c>
      <c r="O72" s="19" t="s">
        <v>485</v>
      </c>
      <c r="P72">
        <v>1</v>
      </c>
      <c r="Q72" t="s">
        <v>487</v>
      </c>
      <c r="R72" t="s">
        <v>484</v>
      </c>
      <c r="S72" t="s">
        <v>488</v>
      </c>
      <c r="T72" t="s">
        <v>641</v>
      </c>
      <c r="U72" t="s">
        <v>642</v>
      </c>
      <c r="V72">
        <v>1</v>
      </c>
      <c r="X72" t="s">
        <v>733</v>
      </c>
      <c r="Y72" t="str">
        <f t="shared" si="26"/>
        <v>814LPF</v>
      </c>
      <c r="AA72" s="37" t="s">
        <v>586</v>
      </c>
      <c r="AC72">
        <v>125</v>
      </c>
      <c r="AD72">
        <v>125</v>
      </c>
      <c r="AE72" s="95"/>
      <c r="AF72" s="133"/>
      <c r="BC72" s="20"/>
      <c r="BD72" s="19" t="s">
        <v>564</v>
      </c>
      <c r="BE72" s="136" t="s">
        <v>666</v>
      </c>
      <c r="BF72" s="136" t="s">
        <v>666</v>
      </c>
      <c r="BG72" s="136" t="s">
        <v>666</v>
      </c>
      <c r="BH72" s="19"/>
      <c r="BI72" s="136" t="s">
        <v>666</v>
      </c>
      <c r="BJ72" s="136" t="s">
        <v>666</v>
      </c>
      <c r="BK72" s="136" t="s">
        <v>666</v>
      </c>
      <c r="BL72" s="19"/>
      <c r="BM72" s="136" t="s">
        <v>666</v>
      </c>
      <c r="BN72" s="136" t="s">
        <v>666</v>
      </c>
      <c r="BO72" s="136" t="s">
        <v>666</v>
      </c>
      <c r="BP72" s="19"/>
      <c r="BQ72" s="19"/>
      <c r="BT72" s="37" t="s">
        <v>305</v>
      </c>
      <c r="BU72" s="19">
        <v>77</v>
      </c>
      <c r="BV72" s="19">
        <v>5</v>
      </c>
      <c r="BW72" s="19">
        <v>1</v>
      </c>
      <c r="BX72" s="19">
        <v>169</v>
      </c>
      <c r="BY72" s="19">
        <v>20</v>
      </c>
      <c r="BZ72" s="19">
        <v>272</v>
      </c>
    </row>
    <row r="73" spans="1:88" x14ac:dyDescent="0.2">
      <c r="A73" cm="1">
        <f t="array" ref="A73">_xlfn.XLOOKUP(AST!Y73,'Matching NGS ID and Doe ID'!H$2:H301,'Matching NGS ID and Doe ID'!B$2:B301)</f>
        <v>223</v>
      </c>
      <c r="B73" s="21">
        <v>834</v>
      </c>
      <c r="C73" s="22" t="s">
        <v>589</v>
      </c>
      <c r="D73" s="21">
        <v>1</v>
      </c>
      <c r="E73" s="116" t="s">
        <v>36</v>
      </c>
      <c r="F73" s="116" t="s">
        <v>547</v>
      </c>
      <c r="G73" s="30" t="s">
        <v>547</v>
      </c>
      <c r="H73" s="19" t="s">
        <v>10</v>
      </c>
      <c r="I73" s="19" t="s">
        <v>3</v>
      </c>
      <c r="J73" s="19">
        <v>97.1</v>
      </c>
      <c r="K73" s="19" t="s">
        <v>84</v>
      </c>
      <c r="L73" s="19">
        <v>1</v>
      </c>
      <c r="M73" s="19" t="s">
        <v>638</v>
      </c>
      <c r="N73" s="19" t="s">
        <v>486</v>
      </c>
      <c r="O73" s="19" t="s">
        <v>485</v>
      </c>
      <c r="P73" t="s">
        <v>640</v>
      </c>
      <c r="Q73" t="s">
        <v>487</v>
      </c>
      <c r="R73" t="s">
        <v>484</v>
      </c>
      <c r="S73" t="s">
        <v>645</v>
      </c>
      <c r="T73" t="s">
        <v>85</v>
      </c>
      <c r="U73" t="s">
        <v>642</v>
      </c>
      <c r="V73">
        <v>1</v>
      </c>
      <c r="X73" t="s">
        <v>734</v>
      </c>
      <c r="Y73" t="str">
        <f t="shared" si="26"/>
        <v>834LPF</v>
      </c>
      <c r="AA73" s="44">
        <v>1</v>
      </c>
      <c r="AC73">
        <v>45</v>
      </c>
      <c r="AD73">
        <v>45</v>
      </c>
      <c r="AE73" s="95">
        <v>18</v>
      </c>
      <c r="AF73" s="133">
        <f>AD73*0.9</f>
        <v>40.5</v>
      </c>
      <c r="AG73" s="109" t="s">
        <v>665</v>
      </c>
      <c r="AH73" s="109" t="s">
        <v>665</v>
      </c>
      <c r="BC73" s="20"/>
      <c r="BD73" s="19" t="s">
        <v>565</v>
      </c>
      <c r="BE73" s="136" t="s">
        <v>666</v>
      </c>
      <c r="BF73">
        <v>4</v>
      </c>
      <c r="BG73" s="95">
        <v>0.5</v>
      </c>
      <c r="BH73" s="95"/>
      <c r="BI73" s="136" t="s">
        <v>666</v>
      </c>
      <c r="BJ73" s="109">
        <v>1</v>
      </c>
      <c r="BK73" s="136" t="s">
        <v>666</v>
      </c>
      <c r="BM73" t="s">
        <v>527</v>
      </c>
      <c r="BN73" t="s">
        <v>527</v>
      </c>
      <c r="BO73">
        <v>0.5</v>
      </c>
    </row>
    <row r="74" spans="1:88" x14ac:dyDescent="0.2">
      <c r="A74" cm="1">
        <f t="array" ref="A74">_xlfn.XLOOKUP(AST!Y74,'Matching NGS ID and Doe ID'!H$2:H302,'Matching NGS ID and Doe ID'!B$2:B302)</f>
        <v>223</v>
      </c>
      <c r="B74" s="21">
        <v>834</v>
      </c>
      <c r="C74" s="22" t="s">
        <v>589</v>
      </c>
      <c r="D74" s="21">
        <v>1</v>
      </c>
      <c r="E74" s="116" t="s">
        <v>36</v>
      </c>
      <c r="F74" s="116" t="s">
        <v>547</v>
      </c>
      <c r="G74" s="30" t="s">
        <v>547</v>
      </c>
      <c r="H74" s="19" t="s">
        <v>10</v>
      </c>
      <c r="I74" s="19" t="s">
        <v>3</v>
      </c>
      <c r="J74" s="19">
        <v>97.2</v>
      </c>
      <c r="K74" s="19" t="s">
        <v>84</v>
      </c>
      <c r="L74" s="19">
        <v>1</v>
      </c>
      <c r="M74" s="19" t="s">
        <v>638</v>
      </c>
      <c r="N74" s="19" t="s">
        <v>486</v>
      </c>
      <c r="O74" s="19" t="s">
        <v>485</v>
      </c>
      <c r="P74" t="s">
        <v>640</v>
      </c>
      <c r="Q74" t="s">
        <v>487</v>
      </c>
      <c r="R74" t="s">
        <v>484</v>
      </c>
      <c r="S74" t="s">
        <v>645</v>
      </c>
      <c r="T74" t="s">
        <v>85</v>
      </c>
      <c r="U74" t="s">
        <v>642</v>
      </c>
      <c r="V74">
        <v>1</v>
      </c>
      <c r="X74" t="s">
        <v>734</v>
      </c>
      <c r="Y74" t="str">
        <f t="shared" si="26"/>
        <v>834LPF</v>
      </c>
      <c r="AA74" s="44">
        <v>2</v>
      </c>
      <c r="AC74">
        <v>43</v>
      </c>
      <c r="AD74">
        <v>43</v>
      </c>
      <c r="AE74" s="95">
        <v>17</v>
      </c>
      <c r="AF74" s="133">
        <f>AD74*0.9</f>
        <v>38.700000000000003</v>
      </c>
      <c r="AG74" s="109" t="s">
        <v>665</v>
      </c>
      <c r="AH74" s="109" t="s">
        <v>665</v>
      </c>
      <c r="BC74" s="20" t="s">
        <v>954</v>
      </c>
      <c r="BD74" s="36" t="s">
        <v>953</v>
      </c>
      <c r="BE74" s="99" t="s">
        <v>307</v>
      </c>
      <c r="BF74" s="19"/>
      <c r="BG74" s="19"/>
      <c r="BH74" s="19"/>
      <c r="BI74" s="19"/>
      <c r="BJ74" s="19"/>
      <c r="BK74" s="19"/>
      <c r="BL74" s="19"/>
      <c r="BM74" s="19"/>
      <c r="BN74" s="19"/>
      <c r="BO74" s="19"/>
      <c r="BP74" s="19"/>
      <c r="BQ74" s="19"/>
    </row>
    <row r="75" spans="1:88" ht="16" x14ac:dyDescent="0.2">
      <c r="A75" cm="1">
        <f t="array" ref="A75">_xlfn.XLOOKUP(AST!Y75,'Matching NGS ID and Doe ID'!H$2:H303,'Matching NGS ID and Doe ID'!B$2:B303)</f>
        <v>42</v>
      </c>
      <c r="B75" s="20">
        <v>918</v>
      </c>
      <c r="C75" s="22" t="s">
        <v>589</v>
      </c>
      <c r="D75" s="21">
        <v>3</v>
      </c>
      <c r="E75" s="19" t="s">
        <v>652</v>
      </c>
      <c r="F75" s="121" t="s">
        <v>546</v>
      </c>
      <c r="G75" s="30" t="s">
        <v>9</v>
      </c>
      <c r="H75" s="19" t="s">
        <v>9</v>
      </c>
      <c r="I75" s="19" t="s">
        <v>3</v>
      </c>
      <c r="J75" s="19">
        <v>36</v>
      </c>
      <c r="K75" s="19" t="s">
        <v>84</v>
      </c>
      <c r="L75" s="19" t="s">
        <v>484</v>
      </c>
      <c r="M75" s="19" t="s">
        <v>638</v>
      </c>
      <c r="N75" s="19" t="s">
        <v>486</v>
      </c>
      <c r="O75" s="19" t="s">
        <v>485</v>
      </c>
      <c r="P75" t="s">
        <v>640</v>
      </c>
      <c r="Q75" t="s">
        <v>487</v>
      </c>
      <c r="R75" t="s">
        <v>484</v>
      </c>
      <c r="S75" t="s">
        <v>488</v>
      </c>
      <c r="T75">
        <v>2</v>
      </c>
      <c r="U75" t="s">
        <v>642</v>
      </c>
      <c r="V75">
        <v>1</v>
      </c>
      <c r="X75" t="s">
        <v>735</v>
      </c>
      <c r="Y75" t="str">
        <f t="shared" si="26"/>
        <v>918LDO</v>
      </c>
      <c r="AA75" s="44">
        <v>3</v>
      </c>
      <c r="AC75">
        <v>37</v>
      </c>
      <c r="AD75">
        <v>37</v>
      </c>
      <c r="AE75" s="95">
        <v>10.5</v>
      </c>
      <c r="AF75" s="133">
        <f>AD75*0.9</f>
        <v>33.300000000000004</v>
      </c>
      <c r="AG75" s="109" t="s">
        <v>665</v>
      </c>
      <c r="AH75" s="109" t="s">
        <v>665</v>
      </c>
      <c r="BE75" s="19">
        <v>1</v>
      </c>
      <c r="BF75" s="19"/>
      <c r="BG75" s="19"/>
      <c r="BH75" s="19" t="s">
        <v>964</v>
      </c>
      <c r="BI75" s="19">
        <v>2</v>
      </c>
      <c r="BJ75" s="19"/>
      <c r="BK75" s="19"/>
      <c r="BL75" s="19" t="s">
        <v>965</v>
      </c>
      <c r="BM75" s="19">
        <v>3</v>
      </c>
      <c r="BN75" s="19"/>
      <c r="BO75" s="19"/>
      <c r="BP75" s="19" t="s">
        <v>966</v>
      </c>
      <c r="BQ75" s="19" t="s">
        <v>305</v>
      </c>
    </row>
    <row r="76" spans="1:88" x14ac:dyDescent="0.2">
      <c r="A76" cm="1">
        <f t="array" ref="A76">_xlfn.XLOOKUP(AST!Y76,'Matching NGS ID and Doe ID'!H$2:H304,'Matching NGS ID and Doe ID'!B$2:B304)</f>
        <v>224</v>
      </c>
      <c r="B76" s="21">
        <v>918</v>
      </c>
      <c r="C76" s="22" t="s">
        <v>589</v>
      </c>
      <c r="D76" s="21">
        <v>3</v>
      </c>
      <c r="E76" s="116" t="s">
        <v>37</v>
      </c>
      <c r="F76" s="116" t="s">
        <v>547</v>
      </c>
      <c r="G76" s="30" t="s">
        <v>547</v>
      </c>
      <c r="H76" s="19" t="s">
        <v>10</v>
      </c>
      <c r="I76" s="19" t="s">
        <v>4</v>
      </c>
      <c r="J76" s="19">
        <v>98</v>
      </c>
      <c r="K76" s="19" t="s">
        <v>84</v>
      </c>
      <c r="L76" s="19">
        <v>1</v>
      </c>
      <c r="M76" s="19" t="s">
        <v>638</v>
      </c>
      <c r="N76" s="19" t="s">
        <v>486</v>
      </c>
      <c r="O76" s="19" t="s">
        <v>485</v>
      </c>
      <c r="P76" t="s">
        <v>640</v>
      </c>
      <c r="Q76" t="s">
        <v>487</v>
      </c>
      <c r="R76" t="s">
        <v>484</v>
      </c>
      <c r="S76" t="s">
        <v>488</v>
      </c>
      <c r="T76" t="s">
        <v>641</v>
      </c>
      <c r="U76" t="s">
        <v>642</v>
      </c>
      <c r="V76">
        <v>1</v>
      </c>
      <c r="X76" t="s">
        <v>736</v>
      </c>
      <c r="Y76" t="str">
        <f t="shared" si="26"/>
        <v>918RPF</v>
      </c>
      <c r="AA76" s="37" t="s">
        <v>589</v>
      </c>
      <c r="AC76">
        <v>70</v>
      </c>
      <c r="AD76">
        <v>70</v>
      </c>
      <c r="AE76" s="95"/>
      <c r="AF76" s="133"/>
      <c r="BD76" s="36" t="s">
        <v>304</v>
      </c>
      <c r="BE76" s="19" t="s">
        <v>9</v>
      </c>
      <c r="BF76" s="19" t="s">
        <v>547</v>
      </c>
      <c r="BG76" s="19" t="s">
        <v>10</v>
      </c>
      <c r="BH76" s="19"/>
      <c r="BI76" s="19" t="s">
        <v>9</v>
      </c>
      <c r="BJ76" s="19" t="s">
        <v>547</v>
      </c>
      <c r="BK76" s="19" t="s">
        <v>10</v>
      </c>
      <c r="BL76" s="19"/>
      <c r="BM76" s="19" t="s">
        <v>9</v>
      </c>
      <c r="BN76" s="19" t="s">
        <v>547</v>
      </c>
      <c r="BO76" s="19" t="s">
        <v>10</v>
      </c>
      <c r="BP76" s="19"/>
      <c r="BQ76" s="19"/>
    </row>
    <row r="77" spans="1:88" x14ac:dyDescent="0.2">
      <c r="A77" cm="1">
        <f t="array" ref="A77">_xlfn.XLOOKUP(AST!Y77,'Matching NGS ID and Doe ID'!H$2:H305,'Matching NGS ID and Doe ID'!B$2:B305)</f>
        <v>126</v>
      </c>
      <c r="B77" s="20">
        <v>918</v>
      </c>
      <c r="C77" s="22" t="s">
        <v>589</v>
      </c>
      <c r="D77" s="21">
        <v>3</v>
      </c>
      <c r="E77" s="19" t="s">
        <v>652</v>
      </c>
      <c r="F77" s="19" t="s">
        <v>546</v>
      </c>
      <c r="G77" s="30" t="s">
        <v>10</v>
      </c>
      <c r="H77" s="19" t="s">
        <v>10</v>
      </c>
      <c r="I77" s="19" t="s">
        <v>3</v>
      </c>
      <c r="J77" s="19">
        <v>55</v>
      </c>
      <c r="K77" s="19" t="s">
        <v>84</v>
      </c>
      <c r="L77" s="19" t="s">
        <v>484</v>
      </c>
      <c r="M77" s="19" t="s">
        <v>638</v>
      </c>
      <c r="N77" s="19" t="s">
        <v>486</v>
      </c>
      <c r="O77" s="19" t="s">
        <v>485</v>
      </c>
      <c r="P77" t="s">
        <v>640</v>
      </c>
      <c r="Q77" t="s">
        <v>487</v>
      </c>
      <c r="R77" t="s">
        <v>484</v>
      </c>
      <c r="S77" t="s">
        <v>645</v>
      </c>
      <c r="T77" t="s">
        <v>641</v>
      </c>
      <c r="U77" t="s">
        <v>642</v>
      </c>
      <c r="V77">
        <v>1</v>
      </c>
      <c r="X77" t="s">
        <v>737</v>
      </c>
      <c r="Y77" t="str">
        <f t="shared" si="26"/>
        <v>918LPF</v>
      </c>
      <c r="AA77" s="44">
        <v>1</v>
      </c>
      <c r="AC77">
        <v>21</v>
      </c>
      <c r="AD77">
        <v>21</v>
      </c>
      <c r="AE77" s="95">
        <v>9</v>
      </c>
      <c r="AF77" s="133">
        <f>AD77*0.9</f>
        <v>18.900000000000002</v>
      </c>
      <c r="AG77" s="109" t="s">
        <v>665</v>
      </c>
      <c r="AH77" s="109" t="s">
        <v>665</v>
      </c>
      <c r="BD77" s="37">
        <v>4</v>
      </c>
      <c r="BE77" s="19"/>
      <c r="BF77" s="19"/>
      <c r="BG77" s="19"/>
      <c r="BH77" s="19"/>
      <c r="BI77" s="19"/>
      <c r="BJ77" s="19">
        <v>1</v>
      </c>
      <c r="BK77" s="19"/>
      <c r="BL77" s="19">
        <v>1</v>
      </c>
      <c r="BM77" s="19"/>
      <c r="BN77" s="19"/>
      <c r="BO77" s="19"/>
      <c r="BP77" s="19"/>
      <c r="BQ77" s="19">
        <v>1</v>
      </c>
    </row>
    <row r="78" spans="1:88" x14ac:dyDescent="0.2">
      <c r="A78" cm="1">
        <f t="array" ref="A78">_xlfn.XLOOKUP(AST!Y78,'Matching NGS ID and Doe ID'!H$2:H306,'Matching NGS ID and Doe ID'!B$2:B306)</f>
        <v>226</v>
      </c>
      <c r="B78">
        <v>925</v>
      </c>
      <c r="C78" s="19" t="s">
        <v>586</v>
      </c>
      <c r="D78">
        <v>1</v>
      </c>
      <c r="E78" s="116" t="s">
        <v>29</v>
      </c>
      <c r="F78" s="116" t="s">
        <v>547</v>
      </c>
      <c r="G78" s="30" t="s">
        <v>547</v>
      </c>
      <c r="H78" s="19" t="s">
        <v>10</v>
      </c>
      <c r="I78" s="19" t="s">
        <v>3</v>
      </c>
      <c r="J78" s="19">
        <v>52</v>
      </c>
      <c r="K78" s="19" t="s">
        <v>84</v>
      </c>
      <c r="L78" s="19" t="s">
        <v>484</v>
      </c>
      <c r="M78" s="19" t="s">
        <v>638</v>
      </c>
      <c r="N78" s="19">
        <v>4</v>
      </c>
      <c r="O78" s="19" t="s">
        <v>485</v>
      </c>
      <c r="P78" t="s">
        <v>640</v>
      </c>
      <c r="Q78" t="s">
        <v>487</v>
      </c>
      <c r="R78" t="s">
        <v>484</v>
      </c>
      <c r="S78" t="s">
        <v>645</v>
      </c>
      <c r="T78" t="s">
        <v>641</v>
      </c>
      <c r="U78" t="s">
        <v>639</v>
      </c>
      <c r="V78">
        <v>1</v>
      </c>
      <c r="X78" t="s">
        <v>738</v>
      </c>
      <c r="Y78" t="str">
        <f t="shared" si="26"/>
        <v>925LPF</v>
      </c>
      <c r="AA78" s="44">
        <v>2</v>
      </c>
      <c r="AC78">
        <v>21</v>
      </c>
      <c r="AD78">
        <v>21</v>
      </c>
      <c r="AE78" s="95">
        <v>10</v>
      </c>
      <c r="AF78" s="133">
        <f>AD78*0.9</f>
        <v>18.900000000000002</v>
      </c>
      <c r="AG78" s="109" t="s">
        <v>665</v>
      </c>
      <c r="AH78" s="109" t="s">
        <v>665</v>
      </c>
      <c r="BD78" s="37" t="s">
        <v>485</v>
      </c>
      <c r="BE78" s="19">
        <v>18</v>
      </c>
      <c r="BF78" s="19">
        <v>44</v>
      </c>
      <c r="BG78" s="19">
        <v>18</v>
      </c>
      <c r="BH78" s="19">
        <v>80</v>
      </c>
      <c r="BI78" s="19">
        <v>18</v>
      </c>
      <c r="BJ78" s="19">
        <v>42</v>
      </c>
      <c r="BK78" s="19">
        <v>17</v>
      </c>
      <c r="BL78" s="19">
        <v>77</v>
      </c>
      <c r="BM78" s="19">
        <v>34</v>
      </c>
      <c r="BN78" s="19">
        <v>42</v>
      </c>
      <c r="BO78" s="19">
        <v>38</v>
      </c>
      <c r="BP78" s="19">
        <v>114</v>
      </c>
      <c r="BQ78" s="19">
        <v>271</v>
      </c>
    </row>
    <row r="79" spans="1:88" x14ac:dyDescent="0.2">
      <c r="A79" cm="1">
        <f t="array" ref="A79">_xlfn.XLOOKUP(AST!Y79,'Matching NGS ID and Doe ID'!H$2:H307,'Matching NGS ID and Doe ID'!B$2:B307)</f>
        <v>43</v>
      </c>
      <c r="B79" s="110">
        <v>976</v>
      </c>
      <c r="C79" s="111" t="s">
        <v>589</v>
      </c>
      <c r="D79" s="112">
        <v>2</v>
      </c>
      <c r="E79" s="54" t="s">
        <v>652</v>
      </c>
      <c r="F79" s="54" t="s">
        <v>21</v>
      </c>
      <c r="G79" s="54" t="s">
        <v>21</v>
      </c>
      <c r="H79" s="19" t="s">
        <v>9</v>
      </c>
      <c r="I79" s="19" t="s">
        <v>4</v>
      </c>
      <c r="J79" s="19">
        <v>37</v>
      </c>
      <c r="K79" s="19" t="s">
        <v>84</v>
      </c>
      <c r="L79" s="19" t="s">
        <v>484</v>
      </c>
      <c r="M79" s="19" t="s">
        <v>638</v>
      </c>
      <c r="N79" s="19" t="s">
        <v>486</v>
      </c>
      <c r="O79" s="19" t="s">
        <v>485</v>
      </c>
      <c r="P79" t="s">
        <v>640</v>
      </c>
      <c r="Q79" t="s">
        <v>487</v>
      </c>
      <c r="R79" t="s">
        <v>484</v>
      </c>
      <c r="S79" t="s">
        <v>645</v>
      </c>
      <c r="T79" t="s">
        <v>641</v>
      </c>
      <c r="U79" t="s">
        <v>642</v>
      </c>
      <c r="V79">
        <v>1</v>
      </c>
      <c r="X79" t="s">
        <v>739</v>
      </c>
      <c r="Y79" t="str">
        <f t="shared" si="26"/>
        <v>976RDO</v>
      </c>
      <c r="AA79" s="44">
        <v>3</v>
      </c>
      <c r="AC79">
        <v>28</v>
      </c>
      <c r="AD79">
        <v>28</v>
      </c>
      <c r="AE79" s="95">
        <v>13</v>
      </c>
      <c r="AF79" s="133">
        <f>AD79*0.9</f>
        <v>25.2</v>
      </c>
      <c r="AG79" s="109" t="s">
        <v>665</v>
      </c>
      <c r="AH79" s="109" t="s">
        <v>665</v>
      </c>
      <c r="BD79" s="37" t="s">
        <v>305</v>
      </c>
      <c r="BE79" s="19">
        <v>18</v>
      </c>
      <c r="BF79" s="19">
        <v>44</v>
      </c>
      <c r="BG79" s="19">
        <v>18</v>
      </c>
      <c r="BH79" s="19">
        <v>80</v>
      </c>
      <c r="BI79" s="19">
        <v>18</v>
      </c>
      <c r="BJ79" s="19">
        <v>43</v>
      </c>
      <c r="BK79" s="19">
        <v>17</v>
      </c>
      <c r="BL79" s="19">
        <v>78</v>
      </c>
      <c r="BM79" s="19">
        <v>34</v>
      </c>
      <c r="BN79" s="19">
        <v>42</v>
      </c>
      <c r="BO79" s="19">
        <v>38</v>
      </c>
      <c r="BP79" s="19">
        <v>114</v>
      </c>
      <c r="BQ79" s="19">
        <v>272</v>
      </c>
    </row>
    <row r="80" spans="1:88" x14ac:dyDescent="0.2">
      <c r="A80" cm="1">
        <f t="array" ref="A80">_xlfn.XLOOKUP(AST!Y80,'Matching NGS ID and Doe ID'!H$2:H308,'Matching NGS ID and Doe ID'!B$2:B308)</f>
        <v>127</v>
      </c>
      <c r="B80" s="21">
        <v>976</v>
      </c>
      <c r="C80" s="22" t="s">
        <v>589</v>
      </c>
      <c r="D80" s="21">
        <v>2</v>
      </c>
      <c r="E80" s="116" t="s">
        <v>36</v>
      </c>
      <c r="F80" s="116" t="s">
        <v>547</v>
      </c>
      <c r="G80" s="30" t="s">
        <v>547</v>
      </c>
      <c r="H80" s="19" t="s">
        <v>10</v>
      </c>
      <c r="I80" s="19" t="s">
        <v>4</v>
      </c>
      <c r="J80" s="19">
        <v>99.1</v>
      </c>
      <c r="K80" s="19" t="s">
        <v>84</v>
      </c>
      <c r="L80" s="19" t="s">
        <v>484</v>
      </c>
      <c r="M80" s="19" t="s">
        <v>638</v>
      </c>
      <c r="N80" s="19" t="s">
        <v>486</v>
      </c>
      <c r="O80" s="19" t="s">
        <v>485</v>
      </c>
      <c r="P80" t="s">
        <v>640</v>
      </c>
      <c r="Q80" t="s">
        <v>487</v>
      </c>
      <c r="R80" t="s">
        <v>484</v>
      </c>
      <c r="S80" t="s">
        <v>645</v>
      </c>
      <c r="T80" t="s">
        <v>641</v>
      </c>
      <c r="U80" t="s">
        <v>642</v>
      </c>
      <c r="V80">
        <v>1</v>
      </c>
      <c r="X80" t="s">
        <v>740</v>
      </c>
      <c r="Y80" t="str">
        <f t="shared" si="26"/>
        <v>976RPF</v>
      </c>
      <c r="AA80" s="37" t="s">
        <v>588</v>
      </c>
      <c r="AB80">
        <v>1</v>
      </c>
      <c r="AC80">
        <v>101</v>
      </c>
      <c r="AD80">
        <v>102</v>
      </c>
      <c r="AE80" s="95"/>
      <c r="AF80" s="133"/>
      <c r="BK80" s="95"/>
      <c r="BL80" s="95"/>
      <c r="BM80" s="109"/>
      <c r="BN80" s="109"/>
    </row>
    <row r="81" spans="1:69" x14ac:dyDescent="0.2">
      <c r="A81" cm="1">
        <f t="array" ref="A81">_xlfn.XLOOKUP(AST!Y81,'Matching NGS ID and Doe ID'!H$2:H309,'Matching NGS ID and Doe ID'!B$2:B309)</f>
        <v>127</v>
      </c>
      <c r="B81" s="21">
        <v>976</v>
      </c>
      <c r="C81" s="22" t="s">
        <v>589</v>
      </c>
      <c r="D81" s="21">
        <v>2</v>
      </c>
      <c r="E81" s="116" t="s">
        <v>36</v>
      </c>
      <c r="F81" s="116" t="s">
        <v>547</v>
      </c>
      <c r="G81" s="30" t="s">
        <v>547</v>
      </c>
      <c r="H81" s="19" t="s">
        <v>10</v>
      </c>
      <c r="I81" s="19" t="s">
        <v>4</v>
      </c>
      <c r="J81" s="19">
        <v>99.2</v>
      </c>
      <c r="K81" s="19" t="s">
        <v>84</v>
      </c>
      <c r="L81" s="19" t="s">
        <v>484</v>
      </c>
      <c r="M81" s="19" t="s">
        <v>638</v>
      </c>
      <c r="N81" s="19" t="s">
        <v>486</v>
      </c>
      <c r="O81" s="19" t="s">
        <v>485</v>
      </c>
      <c r="P81" t="s">
        <v>640</v>
      </c>
      <c r="Q81" t="s">
        <v>487</v>
      </c>
      <c r="R81" t="s">
        <v>484</v>
      </c>
      <c r="S81" t="s">
        <v>645</v>
      </c>
      <c r="T81" t="s">
        <v>641</v>
      </c>
      <c r="U81" s="19" t="s">
        <v>642</v>
      </c>
      <c r="V81" s="19">
        <v>1</v>
      </c>
      <c r="W81" s="19"/>
      <c r="X81" t="s">
        <v>740</v>
      </c>
      <c r="Y81" t="str">
        <f t="shared" si="26"/>
        <v>976RPF</v>
      </c>
      <c r="Z81" s="19"/>
      <c r="AA81" s="44">
        <v>1</v>
      </c>
      <c r="AC81">
        <v>16</v>
      </c>
      <c r="AD81">
        <v>16</v>
      </c>
      <c r="AE81" s="95">
        <v>7.5</v>
      </c>
      <c r="AF81" s="133">
        <f>AD81*0.9</f>
        <v>14.4</v>
      </c>
      <c r="AG81" s="109" t="s">
        <v>665</v>
      </c>
      <c r="AH81" s="109" t="s">
        <v>665</v>
      </c>
      <c r="BK81" s="95"/>
      <c r="BL81" s="95"/>
      <c r="BM81" s="109"/>
      <c r="BN81" s="109"/>
    </row>
    <row r="82" spans="1:69" x14ac:dyDescent="0.2">
      <c r="A82" cm="1">
        <f t="array" ref="A82">_xlfn.XLOOKUP(AST!Y82,'Matching NGS ID and Doe ID'!H$2:H310,'Matching NGS ID and Doe ID'!B$2:B310)</f>
        <v>48</v>
      </c>
      <c r="B82">
        <v>1053</v>
      </c>
      <c r="C82" s="19" t="s">
        <v>586</v>
      </c>
      <c r="D82">
        <v>2</v>
      </c>
      <c r="E82" s="116" t="s">
        <v>39</v>
      </c>
      <c r="F82" s="116" t="s">
        <v>546</v>
      </c>
      <c r="G82" s="30" t="s">
        <v>9</v>
      </c>
      <c r="H82" s="19" t="s">
        <v>9</v>
      </c>
      <c r="I82" s="19" t="s">
        <v>4</v>
      </c>
      <c r="J82" s="19">
        <v>6</v>
      </c>
      <c r="K82" s="19" t="s">
        <v>84</v>
      </c>
      <c r="L82" s="19" t="s">
        <v>484</v>
      </c>
      <c r="M82" s="19" t="s">
        <v>638</v>
      </c>
      <c r="N82" s="19" t="s">
        <v>486</v>
      </c>
      <c r="O82" s="19" t="s">
        <v>485</v>
      </c>
      <c r="P82">
        <v>0.25</v>
      </c>
      <c r="Q82" t="s">
        <v>487</v>
      </c>
      <c r="R82" t="s">
        <v>484</v>
      </c>
      <c r="S82" t="s">
        <v>488</v>
      </c>
      <c r="T82">
        <v>2</v>
      </c>
      <c r="U82" t="s">
        <v>639</v>
      </c>
      <c r="V82" s="19">
        <v>1</v>
      </c>
      <c r="W82" s="19"/>
      <c r="X82" t="s">
        <v>741</v>
      </c>
      <c r="Y82" t="str">
        <f t="shared" si="26"/>
        <v>1053RDO</v>
      </c>
      <c r="Z82" s="19"/>
      <c r="AA82" s="44">
        <v>2</v>
      </c>
      <c r="AB82">
        <v>1</v>
      </c>
      <c r="AC82">
        <v>19</v>
      </c>
      <c r="AD82">
        <v>20</v>
      </c>
      <c r="AE82" s="95">
        <v>7.5</v>
      </c>
      <c r="AF82" s="133">
        <f>AD82*0.9</f>
        <v>18</v>
      </c>
      <c r="AG82" s="109" t="s">
        <v>665</v>
      </c>
      <c r="AH82" s="109" t="s">
        <v>665</v>
      </c>
      <c r="BC82" s="20" t="s">
        <v>631</v>
      </c>
      <c r="BD82" s="36" t="s">
        <v>955</v>
      </c>
      <c r="BE82" s="99" t="s">
        <v>307</v>
      </c>
      <c r="BF82" s="19"/>
      <c r="BG82" s="19"/>
      <c r="BH82" s="19"/>
      <c r="BI82" s="19"/>
      <c r="BJ82" s="19"/>
      <c r="BK82" s="19"/>
      <c r="BL82" s="19"/>
      <c r="BM82" s="19"/>
      <c r="BN82" s="19"/>
      <c r="BO82" s="19"/>
      <c r="BP82" s="19"/>
      <c r="BQ82" s="19"/>
    </row>
    <row r="83" spans="1:69" x14ac:dyDescent="0.2">
      <c r="A83" cm="1">
        <f t="array" ref="A83">_xlfn.XLOOKUP(AST!Y83,'Matching NGS ID and Doe ID'!H$2:H311,'Matching NGS ID and Doe ID'!B$2:B311)</f>
        <v>227</v>
      </c>
      <c r="B83">
        <v>1053</v>
      </c>
      <c r="C83" s="19" t="s">
        <v>586</v>
      </c>
      <c r="D83">
        <v>2</v>
      </c>
      <c r="E83" s="116" t="s">
        <v>39</v>
      </c>
      <c r="F83" s="116" t="s">
        <v>547</v>
      </c>
      <c r="G83" s="30" t="s">
        <v>547</v>
      </c>
      <c r="H83" s="19" t="s">
        <v>10</v>
      </c>
      <c r="I83" s="19" t="s">
        <v>3</v>
      </c>
      <c r="J83" s="19">
        <v>53</v>
      </c>
      <c r="K83" s="19" t="s">
        <v>84</v>
      </c>
      <c r="L83" s="19" t="s">
        <v>484</v>
      </c>
      <c r="M83" s="19" t="s">
        <v>638</v>
      </c>
      <c r="N83" s="19" t="s">
        <v>486</v>
      </c>
      <c r="O83" s="19" t="s">
        <v>485</v>
      </c>
      <c r="P83" t="s">
        <v>640</v>
      </c>
      <c r="Q83" t="s">
        <v>487</v>
      </c>
      <c r="R83" t="s">
        <v>484</v>
      </c>
      <c r="S83">
        <v>128</v>
      </c>
      <c r="T83" t="s">
        <v>641</v>
      </c>
      <c r="U83" t="s">
        <v>639</v>
      </c>
      <c r="V83" s="97">
        <v>1</v>
      </c>
      <c r="W83" s="97"/>
      <c r="X83" t="s">
        <v>742</v>
      </c>
      <c r="Y83" t="str">
        <f t="shared" si="26"/>
        <v>1053LPF</v>
      </c>
      <c r="Z83" s="19"/>
      <c r="AA83" s="44">
        <v>3</v>
      </c>
      <c r="AC83">
        <v>66</v>
      </c>
      <c r="AD83">
        <v>66</v>
      </c>
      <c r="AE83" s="95">
        <v>24.5</v>
      </c>
      <c r="AF83" s="133">
        <f>AD83*0.9</f>
        <v>59.4</v>
      </c>
      <c r="AG83" s="109" t="s">
        <v>665</v>
      </c>
      <c r="AH83" s="109" t="s">
        <v>665</v>
      </c>
      <c r="BE83" s="19">
        <v>1</v>
      </c>
      <c r="BF83" s="19"/>
      <c r="BG83" s="19"/>
      <c r="BH83" s="19" t="s">
        <v>964</v>
      </c>
      <c r="BI83" s="19">
        <v>2</v>
      </c>
      <c r="BJ83" s="19"/>
      <c r="BK83" s="19"/>
      <c r="BL83" s="19" t="s">
        <v>965</v>
      </c>
      <c r="BM83" s="19">
        <v>3</v>
      </c>
      <c r="BN83" s="19"/>
      <c r="BO83" s="19"/>
      <c r="BP83" s="19" t="s">
        <v>966</v>
      </c>
      <c r="BQ83" s="19" t="s">
        <v>305</v>
      </c>
    </row>
    <row r="84" spans="1:69" x14ac:dyDescent="0.2">
      <c r="A84" cm="1">
        <f t="array" ref="A84">_xlfn.XLOOKUP(AST!Y84,'Matching NGS ID and Doe ID'!H$2:H312,'Matching NGS ID and Doe ID'!B$2:B312)</f>
        <v>132</v>
      </c>
      <c r="B84">
        <v>1053</v>
      </c>
      <c r="C84" s="19" t="s">
        <v>586</v>
      </c>
      <c r="D84">
        <v>2</v>
      </c>
      <c r="E84" s="116" t="s">
        <v>39</v>
      </c>
      <c r="F84" s="116" t="s">
        <v>546</v>
      </c>
      <c r="G84" s="30" t="s">
        <v>10</v>
      </c>
      <c r="H84" s="19" t="s">
        <v>10</v>
      </c>
      <c r="I84" s="19" t="s">
        <v>4</v>
      </c>
      <c r="J84" s="19">
        <v>54</v>
      </c>
      <c r="K84" s="19" t="s">
        <v>84</v>
      </c>
      <c r="L84" s="19" t="s">
        <v>484</v>
      </c>
      <c r="M84" s="19" t="s">
        <v>638</v>
      </c>
      <c r="N84" s="19" t="s">
        <v>486</v>
      </c>
      <c r="O84" s="19" t="s">
        <v>485</v>
      </c>
      <c r="P84">
        <v>0.25</v>
      </c>
      <c r="Q84" t="s">
        <v>487</v>
      </c>
      <c r="R84" t="s">
        <v>484</v>
      </c>
      <c r="S84" t="s">
        <v>488</v>
      </c>
      <c r="T84">
        <v>2</v>
      </c>
      <c r="U84" t="s">
        <v>639</v>
      </c>
      <c r="V84" s="98">
        <v>1</v>
      </c>
      <c r="W84" s="98"/>
      <c r="X84" t="s">
        <v>743</v>
      </c>
      <c r="Y84" t="str">
        <f t="shared" si="26"/>
        <v>1053RPF</v>
      </c>
      <c r="Z84" s="19"/>
      <c r="AA84" s="37" t="s">
        <v>305</v>
      </c>
      <c r="AB84">
        <v>1</v>
      </c>
      <c r="AC84">
        <v>296</v>
      </c>
      <c r="AD84">
        <v>297</v>
      </c>
      <c r="BD84" s="36" t="s">
        <v>304</v>
      </c>
      <c r="BE84" s="19" t="s">
        <v>9</v>
      </c>
      <c r="BF84" s="19" t="s">
        <v>547</v>
      </c>
      <c r="BG84" s="19" t="s">
        <v>10</v>
      </c>
      <c r="BH84" s="19"/>
      <c r="BI84" s="19" t="s">
        <v>9</v>
      </c>
      <c r="BJ84" s="19" t="s">
        <v>547</v>
      </c>
      <c r="BK84" s="19" t="s">
        <v>10</v>
      </c>
      <c r="BL84" s="19"/>
      <c r="BM84" s="19" t="s">
        <v>9</v>
      </c>
      <c r="BN84" s="19" t="s">
        <v>547</v>
      </c>
      <c r="BO84" s="19" t="s">
        <v>10</v>
      </c>
      <c r="BP84" s="19"/>
      <c r="BQ84" s="19"/>
    </row>
    <row r="85" spans="1:69" x14ac:dyDescent="0.2">
      <c r="A85" cm="1">
        <f t="array" ref="A85">_xlfn.XLOOKUP(AST!Y85,'Matching NGS ID and Doe ID'!H$2:H313,'Matching NGS ID and Doe ID'!B$2:B313)</f>
        <v>49</v>
      </c>
      <c r="B85">
        <v>1085</v>
      </c>
      <c r="C85" s="19" t="s">
        <v>586</v>
      </c>
      <c r="D85">
        <v>3</v>
      </c>
      <c r="E85" s="116" t="s">
        <v>39</v>
      </c>
      <c r="F85" s="116" t="s">
        <v>546</v>
      </c>
      <c r="G85" s="30" t="s">
        <v>9</v>
      </c>
      <c r="H85" s="19" t="s">
        <v>9</v>
      </c>
      <c r="I85" s="19" t="s">
        <v>4</v>
      </c>
      <c r="J85" s="19">
        <v>7</v>
      </c>
      <c r="K85" s="19">
        <v>0.25</v>
      </c>
      <c r="L85" s="19" t="s">
        <v>484</v>
      </c>
      <c r="M85" s="19" t="s">
        <v>638</v>
      </c>
      <c r="N85" s="19" t="s">
        <v>486</v>
      </c>
      <c r="O85" s="19" t="s">
        <v>485</v>
      </c>
      <c r="P85" t="s">
        <v>640</v>
      </c>
      <c r="Q85" t="s">
        <v>487</v>
      </c>
      <c r="R85" t="s">
        <v>484</v>
      </c>
      <c r="S85" t="s">
        <v>488</v>
      </c>
      <c r="T85">
        <v>2</v>
      </c>
      <c r="U85" t="s">
        <v>639</v>
      </c>
      <c r="V85" s="98">
        <v>1</v>
      </c>
      <c r="W85" s="98"/>
      <c r="X85" t="s">
        <v>744</v>
      </c>
      <c r="Y85" t="str">
        <f t="shared" si="26"/>
        <v>1085RDO</v>
      </c>
      <c r="Z85" s="19"/>
      <c r="BD85" s="37">
        <v>0.25</v>
      </c>
      <c r="BE85" s="19">
        <v>2</v>
      </c>
      <c r="BF85" s="19">
        <v>2</v>
      </c>
      <c r="BG85" s="19">
        <v>4</v>
      </c>
      <c r="BH85" s="19">
        <v>8</v>
      </c>
      <c r="BI85" s="19">
        <v>4</v>
      </c>
      <c r="BJ85" s="19">
        <v>1</v>
      </c>
      <c r="BK85" s="19">
        <v>7</v>
      </c>
      <c r="BL85" s="19">
        <v>12</v>
      </c>
      <c r="BM85" s="19">
        <v>6</v>
      </c>
      <c r="BN85" s="19">
        <v>2</v>
      </c>
      <c r="BO85" s="19">
        <v>8</v>
      </c>
      <c r="BP85" s="19">
        <v>16</v>
      </c>
      <c r="BQ85" s="19">
        <v>36</v>
      </c>
    </row>
    <row r="86" spans="1:69" x14ac:dyDescent="0.2">
      <c r="A86" cm="1">
        <f t="array" ref="A86">_xlfn.XLOOKUP(AST!Y86,'Matching NGS ID and Doe ID'!H$2:H314,'Matching NGS ID and Doe ID'!B$2:B314)</f>
        <v>133</v>
      </c>
      <c r="B86">
        <v>1085</v>
      </c>
      <c r="C86" s="19" t="s">
        <v>586</v>
      </c>
      <c r="D86">
        <v>3</v>
      </c>
      <c r="E86" s="116" t="s">
        <v>39</v>
      </c>
      <c r="F86" s="116" t="s">
        <v>546</v>
      </c>
      <c r="G86" s="30" t="s">
        <v>10</v>
      </c>
      <c r="H86" s="19" t="s">
        <v>10</v>
      </c>
      <c r="I86" s="19" t="s">
        <v>4</v>
      </c>
      <c r="J86" s="19">
        <v>55</v>
      </c>
      <c r="K86" s="19" t="s">
        <v>84</v>
      </c>
      <c r="L86" s="19" t="s">
        <v>484</v>
      </c>
      <c r="M86" s="19" t="s">
        <v>638</v>
      </c>
      <c r="N86" s="19" t="s">
        <v>486</v>
      </c>
      <c r="O86" s="19" t="s">
        <v>485</v>
      </c>
      <c r="P86">
        <v>0.25</v>
      </c>
      <c r="Q86" t="s">
        <v>487</v>
      </c>
      <c r="R86" t="s">
        <v>484</v>
      </c>
      <c r="S86" t="s">
        <v>488</v>
      </c>
      <c r="T86">
        <v>2</v>
      </c>
      <c r="U86" t="s">
        <v>639</v>
      </c>
      <c r="V86" s="98">
        <v>1</v>
      </c>
      <c r="W86" s="98"/>
      <c r="X86" t="s">
        <v>745</v>
      </c>
      <c r="Y86" t="str">
        <f t="shared" si="26"/>
        <v>1085RPF</v>
      </c>
      <c r="Z86" s="19"/>
      <c r="AI86" s="105"/>
      <c r="AJ86" s="105"/>
      <c r="AK86" s="96"/>
      <c r="AL86" s="96"/>
      <c r="AN86" t="s">
        <v>631</v>
      </c>
      <c r="BB86" t="s">
        <v>631</v>
      </c>
      <c r="BD86" s="37">
        <v>0.5</v>
      </c>
      <c r="BE86" s="19">
        <v>2</v>
      </c>
      <c r="BF86" s="19"/>
      <c r="BG86" s="19">
        <v>2</v>
      </c>
      <c r="BH86" s="19">
        <v>4</v>
      </c>
      <c r="BI86" s="19">
        <v>2</v>
      </c>
      <c r="BJ86" s="19">
        <v>1</v>
      </c>
      <c r="BK86" s="19">
        <v>2</v>
      </c>
      <c r="BL86" s="19">
        <v>5</v>
      </c>
      <c r="BM86" s="19">
        <v>4</v>
      </c>
      <c r="BN86" s="19">
        <v>7</v>
      </c>
      <c r="BO86" s="19">
        <v>3</v>
      </c>
      <c r="BP86" s="19">
        <v>14</v>
      </c>
      <c r="BQ86" s="19">
        <v>23</v>
      </c>
    </row>
    <row r="87" spans="1:69" x14ac:dyDescent="0.2">
      <c r="A87" cm="1">
        <f t="array" ref="A87">_xlfn.XLOOKUP(AST!Y87,'Matching NGS ID and Doe ID'!H$2:H315,'Matching NGS ID and Doe ID'!B$2:B315)</f>
        <v>228</v>
      </c>
      <c r="B87">
        <v>1278</v>
      </c>
      <c r="C87" s="19" t="s">
        <v>586</v>
      </c>
      <c r="D87">
        <v>1</v>
      </c>
      <c r="E87" s="116" t="s">
        <v>29</v>
      </c>
      <c r="F87" s="116" t="s">
        <v>547</v>
      </c>
      <c r="G87" s="30" t="s">
        <v>547</v>
      </c>
      <c r="H87" s="19" t="s">
        <v>10</v>
      </c>
      <c r="I87" s="19" t="s">
        <v>3</v>
      </c>
      <c r="J87" s="19">
        <v>56</v>
      </c>
      <c r="K87" s="19" t="s">
        <v>84</v>
      </c>
      <c r="L87" s="19" t="s">
        <v>484</v>
      </c>
      <c r="M87" s="19" t="s">
        <v>638</v>
      </c>
      <c r="N87" s="19">
        <v>0.5</v>
      </c>
      <c r="O87" s="19" t="s">
        <v>485</v>
      </c>
      <c r="P87" t="s">
        <v>640</v>
      </c>
      <c r="Q87" t="s">
        <v>487</v>
      </c>
      <c r="R87" t="s">
        <v>484</v>
      </c>
      <c r="S87" t="s">
        <v>645</v>
      </c>
      <c r="T87" t="s">
        <v>641</v>
      </c>
      <c r="U87" t="s">
        <v>639</v>
      </c>
      <c r="V87" s="98">
        <v>1</v>
      </c>
      <c r="W87" s="98"/>
      <c r="X87" t="s">
        <v>746</v>
      </c>
      <c r="Y87" t="str">
        <f t="shared" si="26"/>
        <v>1278LPF</v>
      </c>
      <c r="Z87" s="19" t="s">
        <v>669</v>
      </c>
      <c r="AA87" s="36" t="s">
        <v>955</v>
      </c>
      <c r="AB87" s="36" t="s">
        <v>307</v>
      </c>
      <c r="AO87" s="36" t="s">
        <v>955</v>
      </c>
      <c r="AP87" s="36" t="s">
        <v>307</v>
      </c>
      <c r="BD87" s="37">
        <v>1</v>
      </c>
      <c r="BE87" s="19">
        <v>1</v>
      </c>
      <c r="BF87" s="19">
        <v>2</v>
      </c>
      <c r="BG87" s="19">
        <v>2</v>
      </c>
      <c r="BH87" s="19">
        <v>5</v>
      </c>
      <c r="BI87" s="19">
        <v>2</v>
      </c>
      <c r="BJ87" s="19">
        <v>2</v>
      </c>
      <c r="BK87" s="19">
        <v>1</v>
      </c>
      <c r="BL87" s="19">
        <v>5</v>
      </c>
      <c r="BM87" s="19">
        <v>3</v>
      </c>
      <c r="BN87" s="19">
        <v>1</v>
      </c>
      <c r="BO87" s="19"/>
      <c r="BP87" s="19">
        <v>4</v>
      </c>
      <c r="BQ87" s="19">
        <v>14</v>
      </c>
    </row>
    <row r="88" spans="1:69" x14ac:dyDescent="0.2">
      <c r="A88" cm="1">
        <f t="array" ref="A88">_xlfn.XLOOKUP(AST!Y88,'Matching NGS ID and Doe ID'!H$2:H316,'Matching NGS ID and Doe ID'!B$2:B316)</f>
        <v>229</v>
      </c>
      <c r="B88">
        <v>1278</v>
      </c>
      <c r="C88" s="19" t="s">
        <v>586</v>
      </c>
      <c r="D88">
        <v>1</v>
      </c>
      <c r="E88" s="116" t="s">
        <v>29</v>
      </c>
      <c r="F88" s="116" t="s">
        <v>547</v>
      </c>
      <c r="G88" s="30" t="s">
        <v>547</v>
      </c>
      <c r="H88" s="19" t="s">
        <v>10</v>
      </c>
      <c r="I88" s="19" t="s">
        <v>4</v>
      </c>
      <c r="J88" s="19">
        <v>57</v>
      </c>
      <c r="K88" s="19" t="s">
        <v>84</v>
      </c>
      <c r="L88" s="19" t="s">
        <v>484</v>
      </c>
      <c r="M88" s="19" t="s">
        <v>638</v>
      </c>
      <c r="N88" s="19">
        <v>4</v>
      </c>
      <c r="O88" s="19" t="s">
        <v>485</v>
      </c>
      <c r="P88" t="s">
        <v>640</v>
      </c>
      <c r="Q88" t="s">
        <v>487</v>
      </c>
      <c r="R88" t="s">
        <v>484</v>
      </c>
      <c r="S88" t="s">
        <v>645</v>
      </c>
      <c r="T88" t="s">
        <v>641</v>
      </c>
      <c r="U88" t="s">
        <v>639</v>
      </c>
      <c r="V88" s="98">
        <v>1</v>
      </c>
      <c r="W88" s="98"/>
      <c r="X88" t="s">
        <v>747</v>
      </c>
      <c r="Y88" t="str">
        <f t="shared" si="26"/>
        <v>1278RPF</v>
      </c>
      <c r="Z88" s="19"/>
      <c r="AA88" s="36" t="s">
        <v>304</v>
      </c>
      <c r="AB88" s="19">
        <v>0.25</v>
      </c>
      <c r="AC88" s="19">
        <v>0.5</v>
      </c>
      <c r="AD88" s="19">
        <v>1</v>
      </c>
      <c r="AE88" s="19">
        <v>2</v>
      </c>
      <c r="AF88" s="19">
        <v>4</v>
      </c>
      <c r="AG88" s="19">
        <v>8</v>
      </c>
      <c r="AH88" s="19" t="s">
        <v>640</v>
      </c>
      <c r="AI88" s="19" t="s">
        <v>644</v>
      </c>
      <c r="AJ88" s="19" t="s">
        <v>305</v>
      </c>
      <c r="AK88" s="108">
        <v>0.5</v>
      </c>
      <c r="AL88" s="132">
        <v>0.9</v>
      </c>
      <c r="AM88" t="s">
        <v>564</v>
      </c>
      <c r="AN88" t="s">
        <v>565</v>
      </c>
      <c r="AO88" s="36" t="s">
        <v>304</v>
      </c>
      <c r="AP88" s="19">
        <v>0.25</v>
      </c>
      <c r="AQ88" s="19">
        <v>0.5</v>
      </c>
      <c r="AR88" s="19">
        <v>1</v>
      </c>
      <c r="AS88" s="19">
        <v>2</v>
      </c>
      <c r="AT88" s="19">
        <v>4</v>
      </c>
      <c r="AU88" s="19">
        <v>8</v>
      </c>
      <c r="AV88" s="19" t="s">
        <v>640</v>
      </c>
      <c r="AW88" s="19" t="s">
        <v>644</v>
      </c>
      <c r="AX88" s="19" t="s">
        <v>305</v>
      </c>
      <c r="AY88" s="97">
        <v>0.5</v>
      </c>
      <c r="AZ88" s="134">
        <v>0.9</v>
      </c>
      <c r="BA88" s="19" t="s">
        <v>564</v>
      </c>
      <c r="BB88" t="s">
        <v>565</v>
      </c>
      <c r="BD88" s="37">
        <v>2</v>
      </c>
      <c r="BE88" s="19">
        <v>2</v>
      </c>
      <c r="BF88" s="19"/>
      <c r="BG88" s="19">
        <v>1</v>
      </c>
      <c r="BH88" s="19">
        <v>3</v>
      </c>
      <c r="BI88" s="19"/>
      <c r="BJ88" s="19">
        <v>1</v>
      </c>
      <c r="BK88" s="19"/>
      <c r="BL88" s="19">
        <v>1</v>
      </c>
      <c r="BM88" s="19">
        <v>1</v>
      </c>
      <c r="BN88" s="19">
        <v>1</v>
      </c>
      <c r="BO88" s="19">
        <v>1</v>
      </c>
      <c r="BP88" s="19">
        <v>3</v>
      </c>
      <c r="BQ88" s="19">
        <v>7</v>
      </c>
    </row>
    <row r="89" spans="1:69" x14ac:dyDescent="0.2">
      <c r="A89" cm="1">
        <f t="array" ref="A89">_xlfn.XLOOKUP(AST!Y89,'Matching NGS ID and Doe ID'!H$2:H317,'Matching NGS ID and Doe ID'!B$2:B317)</f>
        <v>230</v>
      </c>
      <c r="B89">
        <v>1612</v>
      </c>
      <c r="C89" s="19" t="s">
        <v>586</v>
      </c>
      <c r="D89">
        <v>1</v>
      </c>
      <c r="E89" s="116" t="s">
        <v>29</v>
      </c>
      <c r="F89" s="116" t="s">
        <v>547</v>
      </c>
      <c r="G89" s="30" t="s">
        <v>547</v>
      </c>
      <c r="H89" s="19" t="s">
        <v>10</v>
      </c>
      <c r="I89" s="19" t="s">
        <v>3</v>
      </c>
      <c r="J89" s="19">
        <v>58</v>
      </c>
      <c r="K89" s="19" t="s">
        <v>84</v>
      </c>
      <c r="L89" s="19">
        <v>1</v>
      </c>
      <c r="M89" s="19" t="s">
        <v>638</v>
      </c>
      <c r="N89" s="19" t="s">
        <v>486</v>
      </c>
      <c r="O89" s="19" t="s">
        <v>485</v>
      </c>
      <c r="P89" t="s">
        <v>640</v>
      </c>
      <c r="Q89" t="s">
        <v>487</v>
      </c>
      <c r="R89" t="s">
        <v>484</v>
      </c>
      <c r="S89" t="s">
        <v>645</v>
      </c>
      <c r="T89" t="s">
        <v>641</v>
      </c>
      <c r="U89" t="s">
        <v>639</v>
      </c>
      <c r="V89" s="98">
        <v>1</v>
      </c>
      <c r="W89" s="98"/>
      <c r="X89" t="s">
        <v>748</v>
      </c>
      <c r="Y89" t="str">
        <f t="shared" si="26"/>
        <v>1612LPF</v>
      </c>
      <c r="Z89" s="19"/>
      <c r="AA89" s="37" t="s">
        <v>586</v>
      </c>
      <c r="AB89" s="19">
        <v>34</v>
      </c>
      <c r="AC89" s="19">
        <v>16</v>
      </c>
      <c r="AD89" s="19">
        <v>8</v>
      </c>
      <c r="AE89" s="19">
        <v>3</v>
      </c>
      <c r="AF89" s="19">
        <v>1</v>
      </c>
      <c r="AG89" s="19"/>
      <c r="AH89" s="19">
        <v>63</v>
      </c>
      <c r="AI89" s="19"/>
      <c r="AJ89" s="19">
        <v>125</v>
      </c>
      <c r="AK89" s="95"/>
      <c r="AL89" s="133"/>
      <c r="AO89" s="37" t="s">
        <v>9</v>
      </c>
      <c r="AP89" s="19">
        <v>12</v>
      </c>
      <c r="AQ89" s="19">
        <v>8</v>
      </c>
      <c r="AR89" s="19">
        <v>6</v>
      </c>
      <c r="AS89" s="19">
        <v>3</v>
      </c>
      <c r="AT89" s="19"/>
      <c r="AU89" s="19"/>
      <c r="AV89" s="19">
        <v>39</v>
      </c>
      <c r="AW89" s="19">
        <v>2</v>
      </c>
      <c r="AX89" s="19">
        <v>70</v>
      </c>
      <c r="AZ89" s="128"/>
      <c r="BC89" s="137" t="s">
        <v>9</v>
      </c>
      <c r="BD89" s="37">
        <v>4</v>
      </c>
      <c r="BE89" s="19"/>
      <c r="BF89" s="19"/>
      <c r="BG89" s="19"/>
      <c r="BH89" s="19"/>
      <c r="BI89" s="19"/>
      <c r="BJ89" s="19"/>
      <c r="BK89" s="19"/>
      <c r="BL89" s="19"/>
      <c r="BM89" s="19"/>
      <c r="BN89" s="19"/>
      <c r="BO89" s="19">
        <v>1</v>
      </c>
      <c r="BP89" s="19">
        <v>1</v>
      </c>
      <c r="BQ89" s="19">
        <v>1</v>
      </c>
    </row>
    <row r="90" spans="1:69" x14ac:dyDescent="0.2">
      <c r="A90" cm="1">
        <f t="array" ref="A90">_xlfn.XLOOKUP(AST!Y90,'Matching NGS ID and Doe ID'!H$2:H318,'Matching NGS ID and Doe ID'!B$2:B318)</f>
        <v>231</v>
      </c>
      <c r="B90">
        <v>1612</v>
      </c>
      <c r="C90" s="19" t="s">
        <v>586</v>
      </c>
      <c r="D90">
        <v>1</v>
      </c>
      <c r="E90" s="116" t="s">
        <v>29</v>
      </c>
      <c r="F90" s="116" t="s">
        <v>547</v>
      </c>
      <c r="G90" s="30" t="s">
        <v>547</v>
      </c>
      <c r="H90" s="19" t="s">
        <v>10</v>
      </c>
      <c r="I90" s="19" t="s">
        <v>4</v>
      </c>
      <c r="J90" s="19">
        <v>59</v>
      </c>
      <c r="K90" s="19" t="s">
        <v>84</v>
      </c>
      <c r="L90" s="19" t="s">
        <v>484</v>
      </c>
      <c r="M90" s="19" t="s">
        <v>638</v>
      </c>
      <c r="N90" s="19" t="s">
        <v>486</v>
      </c>
      <c r="O90" s="19" t="s">
        <v>485</v>
      </c>
      <c r="P90" t="s">
        <v>640</v>
      </c>
      <c r="Q90" t="s">
        <v>487</v>
      </c>
      <c r="R90" t="s">
        <v>484</v>
      </c>
      <c r="S90" t="s">
        <v>645</v>
      </c>
      <c r="T90" t="s">
        <v>641</v>
      </c>
      <c r="U90" t="s">
        <v>639</v>
      </c>
      <c r="V90" s="98">
        <v>1</v>
      </c>
      <c r="W90" s="98"/>
      <c r="X90" t="s">
        <v>749</v>
      </c>
      <c r="Y90" t="str">
        <f t="shared" si="26"/>
        <v>1612RPF</v>
      </c>
      <c r="Z90" s="19"/>
      <c r="AA90" s="44">
        <v>1</v>
      </c>
      <c r="AB90" s="19">
        <v>6</v>
      </c>
      <c r="AC90" s="19">
        <v>4</v>
      </c>
      <c r="AD90" s="19">
        <v>2</v>
      </c>
      <c r="AE90" s="19">
        <v>3</v>
      </c>
      <c r="AF90" s="19"/>
      <c r="AG90" s="19"/>
      <c r="AH90" s="19">
        <v>30</v>
      </c>
      <c r="AI90" s="19"/>
      <c r="AJ90" s="19">
        <v>45</v>
      </c>
      <c r="AK90" s="95">
        <v>18</v>
      </c>
      <c r="AL90" s="133">
        <f>AJ90*0.9</f>
        <v>40.5</v>
      </c>
      <c r="AM90" s="109" t="s">
        <v>663</v>
      </c>
      <c r="AN90">
        <v>1</v>
      </c>
      <c r="AO90" s="44" t="s">
        <v>586</v>
      </c>
      <c r="AP90" s="19">
        <v>12</v>
      </c>
      <c r="AQ90" s="19">
        <v>7</v>
      </c>
      <c r="AR90" s="19">
        <v>6</v>
      </c>
      <c r="AS90" s="19">
        <v>2</v>
      </c>
      <c r="AT90" s="19"/>
      <c r="AU90" s="19"/>
      <c r="AV90" s="19">
        <v>13</v>
      </c>
      <c r="AW90" s="19"/>
      <c r="AX90" s="19">
        <v>40</v>
      </c>
      <c r="AY90" s="98">
        <v>20</v>
      </c>
      <c r="AZ90" s="135">
        <v>36</v>
      </c>
      <c r="BA90" s="19">
        <v>0.5</v>
      </c>
      <c r="BB90">
        <v>1</v>
      </c>
      <c r="BC90" s="44" t="s">
        <v>586</v>
      </c>
      <c r="BD90" s="37">
        <v>8</v>
      </c>
      <c r="BE90" s="19"/>
      <c r="BF90" s="19"/>
      <c r="BG90" s="19"/>
      <c r="BH90" s="19"/>
      <c r="BI90" s="19"/>
      <c r="BJ90" s="19">
        <v>1</v>
      </c>
      <c r="BK90" s="19"/>
      <c r="BL90" s="19">
        <v>1</v>
      </c>
      <c r="BM90" s="19"/>
      <c r="BN90" s="19">
        <v>2</v>
      </c>
      <c r="BO90" s="19">
        <v>2</v>
      </c>
      <c r="BP90" s="19">
        <v>4</v>
      </c>
      <c r="BQ90" s="19">
        <v>5</v>
      </c>
    </row>
    <row r="91" spans="1:69" x14ac:dyDescent="0.2">
      <c r="A91" cm="1">
        <f t="array" ref="A91">_xlfn.XLOOKUP(AST!Y91,'Matching NGS ID and Doe ID'!H$2:H319,'Matching NGS ID and Doe ID'!B$2:B319)</f>
        <v>50</v>
      </c>
      <c r="B91">
        <v>1864</v>
      </c>
      <c r="C91" s="19" t="s">
        <v>586</v>
      </c>
      <c r="D91">
        <v>3</v>
      </c>
      <c r="E91" s="116" t="s">
        <v>39</v>
      </c>
      <c r="F91" s="116" t="s">
        <v>546</v>
      </c>
      <c r="G91" s="30" t="s">
        <v>9</v>
      </c>
      <c r="H91" s="19" t="s">
        <v>9</v>
      </c>
      <c r="I91" s="19" t="s">
        <v>3</v>
      </c>
      <c r="J91" s="19">
        <v>8</v>
      </c>
      <c r="K91" s="19" t="s">
        <v>84</v>
      </c>
      <c r="L91" s="19" t="s">
        <v>484</v>
      </c>
      <c r="M91" s="19" t="s">
        <v>638</v>
      </c>
      <c r="N91" s="19" t="s">
        <v>486</v>
      </c>
      <c r="O91" s="19" t="s">
        <v>485</v>
      </c>
      <c r="P91">
        <v>0.25</v>
      </c>
      <c r="Q91" t="s">
        <v>487</v>
      </c>
      <c r="R91" t="s">
        <v>484</v>
      </c>
      <c r="S91" t="s">
        <v>488</v>
      </c>
      <c r="T91">
        <v>2</v>
      </c>
      <c r="U91" t="s">
        <v>639</v>
      </c>
      <c r="V91" s="98">
        <v>1</v>
      </c>
      <c r="W91" s="98"/>
      <c r="X91" t="s">
        <v>750</v>
      </c>
      <c r="Y91" t="str">
        <f t="shared" si="26"/>
        <v>1864LDO</v>
      </c>
      <c r="Z91" s="19"/>
      <c r="AA91" s="44">
        <v>2</v>
      </c>
      <c r="AB91" s="19">
        <v>12</v>
      </c>
      <c r="AC91" s="19">
        <v>4</v>
      </c>
      <c r="AD91" s="19">
        <v>3</v>
      </c>
      <c r="AE91" s="19"/>
      <c r="AF91" s="19"/>
      <c r="AG91" s="19"/>
      <c r="AH91" s="19">
        <v>24</v>
      </c>
      <c r="AI91" s="19"/>
      <c r="AJ91" s="19">
        <v>43</v>
      </c>
      <c r="AK91" s="95">
        <v>17</v>
      </c>
      <c r="AL91" s="133">
        <f>AJ91*0.9</f>
        <v>38.700000000000003</v>
      </c>
      <c r="AM91" s="109" t="s">
        <v>663</v>
      </c>
      <c r="AN91">
        <v>0.5</v>
      </c>
      <c r="AO91" s="44" t="s">
        <v>589</v>
      </c>
      <c r="AP91" s="19"/>
      <c r="AQ91" s="19"/>
      <c r="AR91" s="19"/>
      <c r="AS91" s="19"/>
      <c r="AT91" s="19"/>
      <c r="AU91" s="19"/>
      <c r="AV91" s="19">
        <v>8</v>
      </c>
      <c r="AW91" s="19"/>
      <c r="AX91" s="19">
        <v>8</v>
      </c>
      <c r="AY91" s="98">
        <v>4</v>
      </c>
      <c r="AZ91" s="135">
        <v>7.2</v>
      </c>
      <c r="BA91" s="136" t="s">
        <v>663</v>
      </c>
      <c r="BB91" s="136" t="s">
        <v>663</v>
      </c>
      <c r="BC91" s="44" t="s">
        <v>589</v>
      </c>
      <c r="BD91" s="37" t="s">
        <v>640</v>
      </c>
      <c r="BE91" s="19">
        <v>11</v>
      </c>
      <c r="BF91" s="19">
        <v>40</v>
      </c>
      <c r="BG91" s="19">
        <v>9</v>
      </c>
      <c r="BH91" s="19">
        <v>60</v>
      </c>
      <c r="BI91" s="19">
        <v>10</v>
      </c>
      <c r="BJ91" s="19">
        <v>36</v>
      </c>
      <c r="BK91" s="19">
        <v>7</v>
      </c>
      <c r="BL91" s="19">
        <v>53</v>
      </c>
      <c r="BM91" s="19">
        <v>18</v>
      </c>
      <c r="BN91" s="19">
        <v>29</v>
      </c>
      <c r="BO91" s="19">
        <v>22</v>
      </c>
      <c r="BP91" s="19">
        <v>69</v>
      </c>
      <c r="BQ91" s="19">
        <v>182</v>
      </c>
    </row>
    <row r="92" spans="1:69" x14ac:dyDescent="0.2">
      <c r="A92" cm="1">
        <f t="array" ref="A92">_xlfn.XLOOKUP(AST!Y92,'Matching NGS ID and Doe ID'!H$2:H320,'Matching NGS ID and Doe ID'!B$2:B320)</f>
        <v>134</v>
      </c>
      <c r="B92">
        <v>1864</v>
      </c>
      <c r="C92" s="19" t="s">
        <v>586</v>
      </c>
      <c r="D92">
        <v>3</v>
      </c>
      <c r="E92" s="116" t="s">
        <v>39</v>
      </c>
      <c r="F92" s="116" t="s">
        <v>546</v>
      </c>
      <c r="G92" s="30" t="s">
        <v>10</v>
      </c>
      <c r="H92" s="19" t="s">
        <v>10</v>
      </c>
      <c r="I92" s="19" t="s">
        <v>3</v>
      </c>
      <c r="J92" s="19">
        <v>60</v>
      </c>
      <c r="K92" s="19" t="s">
        <v>84</v>
      </c>
      <c r="L92" s="19" t="s">
        <v>484</v>
      </c>
      <c r="M92" s="19" t="s">
        <v>638</v>
      </c>
      <c r="N92" s="19" t="s">
        <v>486</v>
      </c>
      <c r="O92" s="19" t="s">
        <v>485</v>
      </c>
      <c r="P92" t="s">
        <v>640</v>
      </c>
      <c r="Q92" t="s">
        <v>487</v>
      </c>
      <c r="R92" t="s">
        <v>484</v>
      </c>
      <c r="S92" t="s">
        <v>488</v>
      </c>
      <c r="T92">
        <v>2</v>
      </c>
      <c r="U92" t="s">
        <v>639</v>
      </c>
      <c r="V92" s="98">
        <v>1</v>
      </c>
      <c r="W92" s="98"/>
      <c r="X92" t="s">
        <v>751</v>
      </c>
      <c r="Y92" t="str">
        <f t="shared" si="26"/>
        <v>1864LPF</v>
      </c>
      <c r="Z92" s="19"/>
      <c r="AA92" s="44">
        <v>3</v>
      </c>
      <c r="AB92" s="19">
        <v>16</v>
      </c>
      <c r="AC92" s="19">
        <v>8</v>
      </c>
      <c r="AD92" s="19">
        <v>3</v>
      </c>
      <c r="AE92" s="19"/>
      <c r="AF92" s="19">
        <v>1</v>
      </c>
      <c r="AG92" s="19"/>
      <c r="AH92" s="19">
        <v>9</v>
      </c>
      <c r="AI92" s="19"/>
      <c r="AJ92" s="19">
        <v>37</v>
      </c>
      <c r="AK92" s="95">
        <v>10.5</v>
      </c>
      <c r="AL92" s="133">
        <f>AJ92*0.9</f>
        <v>33.300000000000004</v>
      </c>
      <c r="AO92" s="44" t="s">
        <v>588</v>
      </c>
      <c r="AP92" s="19"/>
      <c r="AQ92" s="19">
        <v>1</v>
      </c>
      <c r="AR92" s="19"/>
      <c r="AS92" s="19">
        <v>1</v>
      </c>
      <c r="AT92" s="19"/>
      <c r="AU92" s="19"/>
      <c r="AV92" s="19">
        <v>18</v>
      </c>
      <c r="AW92" s="19">
        <v>2</v>
      </c>
      <c r="AX92" s="19">
        <v>22</v>
      </c>
      <c r="AY92" s="98">
        <v>11</v>
      </c>
      <c r="AZ92" s="135">
        <v>19.8</v>
      </c>
      <c r="BA92" s="136" t="s">
        <v>663</v>
      </c>
      <c r="BB92">
        <v>2</v>
      </c>
      <c r="BC92" s="44" t="s">
        <v>588</v>
      </c>
      <c r="BD92" s="37" t="s">
        <v>644</v>
      </c>
      <c r="BE92" s="19"/>
      <c r="BF92" s="19"/>
      <c r="BG92" s="19"/>
      <c r="BH92" s="19"/>
      <c r="BI92" s="19"/>
      <c r="BJ92" s="19">
        <v>1</v>
      </c>
      <c r="BK92" s="19"/>
      <c r="BL92" s="19">
        <v>1</v>
      </c>
      <c r="BM92" s="19">
        <v>2</v>
      </c>
      <c r="BN92" s="19"/>
      <c r="BO92" s="19">
        <v>1</v>
      </c>
      <c r="BP92" s="19">
        <v>3</v>
      </c>
      <c r="BQ92" s="19">
        <v>4</v>
      </c>
    </row>
    <row r="93" spans="1:69" x14ac:dyDescent="0.2">
      <c r="A93" cm="1">
        <f t="array" ref="A93">_xlfn.XLOOKUP(AST!Y93,'Matching NGS ID and Doe ID'!H$2:H321,'Matching NGS ID and Doe ID'!B$2:B321)</f>
        <v>233</v>
      </c>
      <c r="B93">
        <v>2504</v>
      </c>
      <c r="C93" s="19" t="s">
        <v>586</v>
      </c>
      <c r="D93">
        <v>2</v>
      </c>
      <c r="E93" s="116" t="s">
        <v>29</v>
      </c>
      <c r="F93" s="116" t="s">
        <v>547</v>
      </c>
      <c r="G93" s="30" t="s">
        <v>547</v>
      </c>
      <c r="H93" s="19" t="s">
        <v>10</v>
      </c>
      <c r="I93" s="19" t="s">
        <v>4</v>
      </c>
      <c r="J93" s="19">
        <v>61</v>
      </c>
      <c r="K93" s="19" t="s">
        <v>84</v>
      </c>
      <c r="L93" s="19" t="s">
        <v>484</v>
      </c>
      <c r="M93" s="19" t="s">
        <v>638</v>
      </c>
      <c r="N93" s="19">
        <v>4</v>
      </c>
      <c r="O93" s="19" t="s">
        <v>485</v>
      </c>
      <c r="P93" t="s">
        <v>640</v>
      </c>
      <c r="Q93" t="s">
        <v>487</v>
      </c>
      <c r="R93" t="s">
        <v>484</v>
      </c>
      <c r="S93" t="s">
        <v>645</v>
      </c>
      <c r="T93" t="s">
        <v>641</v>
      </c>
      <c r="U93" s="19" t="s">
        <v>639</v>
      </c>
      <c r="V93" s="19">
        <v>1</v>
      </c>
      <c r="W93" s="19"/>
      <c r="X93" t="s">
        <v>752</v>
      </c>
      <c r="Y93" t="str">
        <f t="shared" si="26"/>
        <v>2504RPF</v>
      </c>
      <c r="Z93" s="19"/>
      <c r="AA93" s="37" t="s">
        <v>589</v>
      </c>
      <c r="AB93" s="19">
        <v>2</v>
      </c>
      <c r="AC93" s="19">
        <v>3</v>
      </c>
      <c r="AD93" s="19">
        <v>2</v>
      </c>
      <c r="AE93" s="19"/>
      <c r="AF93" s="19"/>
      <c r="AG93" s="19"/>
      <c r="AH93" s="19">
        <v>62</v>
      </c>
      <c r="AI93" s="19">
        <v>1</v>
      </c>
      <c r="AJ93" s="19">
        <v>70</v>
      </c>
      <c r="AK93" s="95"/>
      <c r="AL93" s="133"/>
      <c r="AO93" s="37" t="s">
        <v>547</v>
      </c>
      <c r="AP93" s="19">
        <v>5</v>
      </c>
      <c r="AQ93" s="19">
        <v>8</v>
      </c>
      <c r="AR93" s="19">
        <v>5</v>
      </c>
      <c r="AS93" s="19">
        <v>2</v>
      </c>
      <c r="AT93" s="19"/>
      <c r="AU93" s="19">
        <v>3</v>
      </c>
      <c r="AV93" s="19">
        <v>105</v>
      </c>
      <c r="AW93" s="19">
        <v>1</v>
      </c>
      <c r="AX93" s="19">
        <v>129</v>
      </c>
      <c r="AY93" s="98"/>
      <c r="AZ93" s="135"/>
      <c r="BC93" s="137" t="s">
        <v>547</v>
      </c>
      <c r="BD93" s="37" t="s">
        <v>305</v>
      </c>
      <c r="BE93" s="19">
        <v>18</v>
      </c>
      <c r="BF93" s="19">
        <v>44</v>
      </c>
      <c r="BG93" s="19">
        <v>18</v>
      </c>
      <c r="BH93" s="19">
        <v>80</v>
      </c>
      <c r="BI93" s="19">
        <v>18</v>
      </c>
      <c r="BJ93" s="19">
        <v>43</v>
      </c>
      <c r="BK93" s="19">
        <v>17</v>
      </c>
      <c r="BL93" s="19">
        <v>78</v>
      </c>
      <c r="BM93" s="19">
        <v>34</v>
      </c>
      <c r="BN93" s="19">
        <v>42</v>
      </c>
      <c r="BO93" s="19">
        <v>38</v>
      </c>
      <c r="BP93" s="19">
        <v>114</v>
      </c>
      <c r="BQ93" s="19">
        <v>272</v>
      </c>
    </row>
    <row r="94" spans="1:69" x14ac:dyDescent="0.2">
      <c r="A94" cm="1">
        <f t="array" ref="A94">_xlfn.XLOOKUP(AST!Y94,'Matching NGS ID and Doe ID'!H$2:H322,'Matching NGS ID and Doe ID'!B$2:B322)</f>
        <v>51</v>
      </c>
      <c r="B94">
        <v>2615</v>
      </c>
      <c r="C94" s="19" t="s">
        <v>586</v>
      </c>
      <c r="D94">
        <v>2</v>
      </c>
      <c r="E94" s="116" t="s">
        <v>39</v>
      </c>
      <c r="F94" s="116" t="s">
        <v>546</v>
      </c>
      <c r="G94" s="30" t="s">
        <v>9</v>
      </c>
      <c r="H94" s="19" t="s">
        <v>9</v>
      </c>
      <c r="I94" s="19" t="s">
        <v>4</v>
      </c>
      <c r="J94" s="19">
        <v>9</v>
      </c>
      <c r="K94" s="19" t="s">
        <v>84</v>
      </c>
      <c r="L94" s="19" t="s">
        <v>484</v>
      </c>
      <c r="M94" s="19" t="s">
        <v>638</v>
      </c>
      <c r="N94" s="19" t="s">
        <v>486</v>
      </c>
      <c r="O94" s="19" t="s">
        <v>485</v>
      </c>
      <c r="P94">
        <v>0.25</v>
      </c>
      <c r="Q94" t="s">
        <v>487</v>
      </c>
      <c r="R94" t="s">
        <v>484</v>
      </c>
      <c r="S94" t="s">
        <v>488</v>
      </c>
      <c r="T94">
        <v>2</v>
      </c>
      <c r="U94" t="s">
        <v>639</v>
      </c>
      <c r="V94">
        <v>1</v>
      </c>
      <c r="X94" t="s">
        <v>753</v>
      </c>
      <c r="Y94" t="str">
        <f t="shared" si="26"/>
        <v>2615RDO</v>
      </c>
      <c r="Z94" s="19"/>
      <c r="AA94" s="44">
        <v>1</v>
      </c>
      <c r="AB94" s="19">
        <v>2</v>
      </c>
      <c r="AC94" s="19"/>
      <c r="AD94" s="19">
        <v>2</v>
      </c>
      <c r="AE94" s="19"/>
      <c r="AF94" s="19"/>
      <c r="AG94" s="19"/>
      <c r="AH94" s="19">
        <v>17</v>
      </c>
      <c r="AI94" s="19"/>
      <c r="AJ94" s="19">
        <v>21</v>
      </c>
      <c r="AK94" s="95">
        <v>9</v>
      </c>
      <c r="AL94" s="133">
        <f>AJ94*0.9</f>
        <v>18.900000000000002</v>
      </c>
      <c r="AM94" t="s">
        <v>962</v>
      </c>
      <c r="AO94" s="44" t="s">
        <v>586</v>
      </c>
      <c r="AP94" s="19">
        <v>3</v>
      </c>
      <c r="AQ94" s="19">
        <v>1</v>
      </c>
      <c r="AR94" s="19"/>
      <c r="AS94" s="19"/>
      <c r="AT94" s="19"/>
      <c r="AU94" s="19"/>
      <c r="AV94" s="19">
        <v>39</v>
      </c>
      <c r="AW94" s="19"/>
      <c r="AX94" s="19">
        <v>43</v>
      </c>
      <c r="AY94" s="98">
        <v>21.5</v>
      </c>
      <c r="AZ94" s="135">
        <v>38.700000000000003</v>
      </c>
      <c r="BA94" s="136" t="s">
        <v>663</v>
      </c>
      <c r="BB94" s="136" t="s">
        <v>663</v>
      </c>
      <c r="BC94" s="44" t="s">
        <v>586</v>
      </c>
      <c r="BD94" s="139">
        <v>0.5</v>
      </c>
      <c r="BE94" s="98">
        <v>9</v>
      </c>
      <c r="BF94" s="98">
        <v>22</v>
      </c>
      <c r="BG94" s="98">
        <v>9</v>
      </c>
      <c r="BH94" s="98"/>
      <c r="BI94" s="98">
        <v>9</v>
      </c>
      <c r="BJ94" s="98">
        <v>21.5</v>
      </c>
      <c r="BK94" s="98">
        <v>8.5</v>
      </c>
      <c r="BL94" s="98"/>
      <c r="BM94" s="98">
        <v>17</v>
      </c>
      <c r="BN94" s="98">
        <v>21</v>
      </c>
      <c r="BO94" s="98">
        <v>19</v>
      </c>
      <c r="BP94" s="19"/>
      <c r="BQ94" s="19"/>
    </row>
    <row r="95" spans="1:69" x14ac:dyDescent="0.2">
      <c r="A95" cm="1">
        <f t="array" ref="A95">_xlfn.XLOOKUP(AST!Y95,'Matching NGS ID and Doe ID'!H$2:H323,'Matching NGS ID and Doe ID'!B$2:B323)</f>
        <v>135</v>
      </c>
      <c r="B95">
        <v>2615</v>
      </c>
      <c r="C95" s="19" t="s">
        <v>586</v>
      </c>
      <c r="D95">
        <v>2</v>
      </c>
      <c r="E95" s="122" t="s">
        <v>652</v>
      </c>
      <c r="F95" s="116" t="s">
        <v>546</v>
      </c>
      <c r="G95" s="30" t="s">
        <v>10</v>
      </c>
      <c r="H95" s="19" t="s">
        <v>10</v>
      </c>
      <c r="I95" s="19" t="s">
        <v>4</v>
      </c>
      <c r="J95" s="19">
        <v>62</v>
      </c>
      <c r="K95" s="19" t="s">
        <v>84</v>
      </c>
      <c r="L95" s="19" t="s">
        <v>484</v>
      </c>
      <c r="M95" s="19" t="s">
        <v>638</v>
      </c>
      <c r="N95" s="19" t="s">
        <v>486</v>
      </c>
      <c r="O95" s="19" t="s">
        <v>485</v>
      </c>
      <c r="P95">
        <v>0.25</v>
      </c>
      <c r="Q95" t="s">
        <v>487</v>
      </c>
      <c r="R95" t="s">
        <v>484</v>
      </c>
      <c r="S95" t="s">
        <v>488</v>
      </c>
      <c r="T95">
        <v>2</v>
      </c>
      <c r="U95" t="s">
        <v>639</v>
      </c>
      <c r="V95">
        <v>1</v>
      </c>
      <c r="X95" t="s">
        <v>754</v>
      </c>
      <c r="Y95" t="str">
        <f t="shared" si="26"/>
        <v>2615RPF</v>
      </c>
      <c r="Z95" s="97"/>
      <c r="AA95" s="44">
        <v>2</v>
      </c>
      <c r="AB95" s="19"/>
      <c r="AC95" s="19"/>
      <c r="AD95" s="19"/>
      <c r="AE95" s="19"/>
      <c r="AF95" s="19"/>
      <c r="AG95" s="19"/>
      <c r="AH95" s="19">
        <v>20</v>
      </c>
      <c r="AI95" s="19">
        <v>1</v>
      </c>
      <c r="AJ95" s="19">
        <v>21</v>
      </c>
      <c r="AK95" s="95">
        <v>10</v>
      </c>
      <c r="AL95" s="133">
        <f>AJ95*0.9</f>
        <v>18.900000000000002</v>
      </c>
      <c r="AM95" t="s">
        <v>962</v>
      </c>
      <c r="AN95" t="s">
        <v>962</v>
      </c>
      <c r="AO95" s="44" t="s">
        <v>589</v>
      </c>
      <c r="AP95" s="19">
        <v>2</v>
      </c>
      <c r="AQ95" s="19">
        <v>3</v>
      </c>
      <c r="AR95" s="19">
        <v>1</v>
      </c>
      <c r="AS95" s="19"/>
      <c r="AT95" s="19"/>
      <c r="AU95" s="19"/>
      <c r="AV95" s="19">
        <v>40</v>
      </c>
      <c r="AW95" s="19">
        <v>1</v>
      </c>
      <c r="AX95" s="19">
        <v>47</v>
      </c>
      <c r="AY95" s="98">
        <v>23.5</v>
      </c>
      <c r="AZ95" s="135">
        <v>42.300000000000004</v>
      </c>
      <c r="BA95" s="136" t="s">
        <v>663</v>
      </c>
      <c r="BB95">
        <v>0.5</v>
      </c>
      <c r="BC95" s="44" t="s">
        <v>589</v>
      </c>
      <c r="BD95" s="139">
        <v>0.9</v>
      </c>
      <c r="BE95" s="98">
        <v>16.2</v>
      </c>
      <c r="BF95" s="98">
        <v>39.6</v>
      </c>
      <c r="BG95" s="98">
        <v>16.2</v>
      </c>
      <c r="BH95" s="98"/>
      <c r="BI95" s="98">
        <v>16.2</v>
      </c>
      <c r="BJ95" s="98">
        <v>38.700000000000003</v>
      </c>
      <c r="BK95" s="98">
        <v>15.3</v>
      </c>
      <c r="BL95" s="98"/>
      <c r="BM95" s="98">
        <v>30.6</v>
      </c>
      <c r="BN95" s="98">
        <v>37.800000000000004</v>
      </c>
      <c r="BO95" s="98">
        <v>34.200000000000003</v>
      </c>
      <c r="BP95" s="19"/>
      <c r="BQ95" s="19"/>
    </row>
    <row r="96" spans="1:69" x14ac:dyDescent="0.2">
      <c r="A96" cm="1">
        <f t="array" ref="A96">_xlfn.XLOOKUP(AST!Y96,'Matching NGS ID and Doe ID'!H$2:H324,'Matching NGS ID and Doe ID'!B$2:B324)</f>
        <v>234</v>
      </c>
      <c r="B96">
        <v>2707</v>
      </c>
      <c r="C96" s="19" t="s">
        <v>586</v>
      </c>
      <c r="D96">
        <v>1</v>
      </c>
      <c r="E96" s="116" t="s">
        <v>29</v>
      </c>
      <c r="F96" s="116" t="s">
        <v>547</v>
      </c>
      <c r="G96" s="30" t="s">
        <v>547</v>
      </c>
      <c r="H96" s="19" t="s">
        <v>10</v>
      </c>
      <c r="I96" s="19" t="s">
        <v>3</v>
      </c>
      <c r="J96" s="19">
        <v>63</v>
      </c>
      <c r="K96" s="19" t="s">
        <v>84</v>
      </c>
      <c r="L96" s="19">
        <v>1</v>
      </c>
      <c r="M96" s="19" t="s">
        <v>638</v>
      </c>
      <c r="N96" s="19" t="s">
        <v>486</v>
      </c>
      <c r="O96" s="19" t="s">
        <v>485</v>
      </c>
      <c r="P96" t="s">
        <v>640</v>
      </c>
      <c r="Q96" t="s">
        <v>487</v>
      </c>
      <c r="R96" t="s">
        <v>484</v>
      </c>
      <c r="S96" t="s">
        <v>488</v>
      </c>
      <c r="T96" t="s">
        <v>641</v>
      </c>
      <c r="U96" t="s">
        <v>639</v>
      </c>
      <c r="V96">
        <v>1</v>
      </c>
      <c r="X96" t="s">
        <v>755</v>
      </c>
      <c r="Y96" t="str">
        <f t="shared" si="26"/>
        <v>2707LPF</v>
      </c>
      <c r="Z96" s="98"/>
      <c r="AA96" s="44">
        <v>3</v>
      </c>
      <c r="AB96" s="19"/>
      <c r="AC96" s="19">
        <v>3</v>
      </c>
      <c r="AD96" s="19"/>
      <c r="AE96" s="19"/>
      <c r="AF96" s="19"/>
      <c r="AG96" s="19"/>
      <c r="AH96" s="19">
        <v>25</v>
      </c>
      <c r="AI96" s="19"/>
      <c r="AJ96" s="19">
        <v>28</v>
      </c>
      <c r="AK96" s="95">
        <v>13</v>
      </c>
      <c r="AL96" s="133">
        <f>AJ96*0.9</f>
        <v>25.2</v>
      </c>
      <c r="AM96" t="s">
        <v>962</v>
      </c>
      <c r="AN96" t="s">
        <v>962</v>
      </c>
      <c r="AO96" s="44" t="s">
        <v>588</v>
      </c>
      <c r="AP96" s="19"/>
      <c r="AQ96" s="19">
        <v>4</v>
      </c>
      <c r="AR96" s="19">
        <v>4</v>
      </c>
      <c r="AS96" s="19">
        <v>2</v>
      </c>
      <c r="AT96" s="19"/>
      <c r="AU96" s="19">
        <v>3</v>
      </c>
      <c r="AV96" s="19">
        <v>26</v>
      </c>
      <c r="AW96" s="19"/>
      <c r="AX96" s="19">
        <v>39</v>
      </c>
      <c r="AY96" s="98">
        <v>19.5</v>
      </c>
      <c r="AZ96" s="135">
        <v>35.1</v>
      </c>
      <c r="BA96" s="136" t="s">
        <v>663</v>
      </c>
      <c r="BB96">
        <v>2</v>
      </c>
      <c r="BC96" s="44" t="s">
        <v>588</v>
      </c>
      <c r="BD96" s="37" t="s">
        <v>564</v>
      </c>
      <c r="BE96" s="136" t="s">
        <v>663</v>
      </c>
      <c r="BF96" s="136" t="s">
        <v>663</v>
      </c>
      <c r="BG96" s="136" t="s">
        <v>663</v>
      </c>
      <c r="BH96" s="19"/>
      <c r="BI96" s="136" t="s">
        <v>663</v>
      </c>
      <c r="BJ96" s="136" t="s">
        <v>663</v>
      </c>
      <c r="BK96" s="19">
        <v>0.25</v>
      </c>
      <c r="BL96" s="19"/>
      <c r="BM96" s="136" t="s">
        <v>663</v>
      </c>
      <c r="BN96" s="136" t="s">
        <v>663</v>
      </c>
      <c r="BO96" s="136" t="s">
        <v>663</v>
      </c>
      <c r="BP96" s="19"/>
      <c r="BQ96" s="19"/>
    </row>
    <row r="97" spans="1:69" x14ac:dyDescent="0.2">
      <c r="A97" cm="1">
        <f t="array" ref="A97">_xlfn.XLOOKUP(AST!Y97,'Matching NGS ID and Doe ID'!H$2:H325,'Matching NGS ID and Doe ID'!B$2:B325)</f>
        <v>237</v>
      </c>
      <c r="B97">
        <v>2778</v>
      </c>
      <c r="C97" s="19" t="s">
        <v>586</v>
      </c>
      <c r="D97">
        <v>2</v>
      </c>
      <c r="E97" s="116" t="s">
        <v>29</v>
      </c>
      <c r="F97" s="116" t="s">
        <v>547</v>
      </c>
      <c r="G97" s="30" t="s">
        <v>547</v>
      </c>
      <c r="H97" s="19" t="s">
        <v>10</v>
      </c>
      <c r="I97" s="19" t="s">
        <v>4</v>
      </c>
      <c r="J97" s="19">
        <v>64</v>
      </c>
      <c r="K97" s="19" t="s">
        <v>84</v>
      </c>
      <c r="L97" s="19">
        <v>1</v>
      </c>
      <c r="M97" s="19" t="s">
        <v>638</v>
      </c>
      <c r="N97" s="19" t="s">
        <v>486</v>
      </c>
      <c r="O97" s="19" t="s">
        <v>485</v>
      </c>
      <c r="P97" t="s">
        <v>640</v>
      </c>
      <c r="Q97" t="s">
        <v>487</v>
      </c>
      <c r="R97" t="s">
        <v>484</v>
      </c>
      <c r="S97" t="s">
        <v>645</v>
      </c>
      <c r="T97" t="s">
        <v>641</v>
      </c>
      <c r="U97" t="s">
        <v>639</v>
      </c>
      <c r="V97">
        <v>1</v>
      </c>
      <c r="X97" t="s">
        <v>756</v>
      </c>
      <c r="Y97" t="str">
        <f t="shared" si="26"/>
        <v>2778RPF</v>
      </c>
      <c r="Z97" s="98"/>
      <c r="AA97" s="37" t="s">
        <v>588</v>
      </c>
      <c r="AB97" s="19">
        <v>1</v>
      </c>
      <c r="AC97" s="19">
        <v>7</v>
      </c>
      <c r="AD97" s="19">
        <v>4</v>
      </c>
      <c r="AE97" s="19">
        <v>4</v>
      </c>
      <c r="AF97" s="19">
        <v>1</v>
      </c>
      <c r="AG97" s="19">
        <v>5</v>
      </c>
      <c r="AH97" s="19">
        <v>77</v>
      </c>
      <c r="AI97" s="19">
        <v>3</v>
      </c>
      <c r="AJ97" s="19">
        <v>102</v>
      </c>
      <c r="AK97" s="95"/>
      <c r="AL97" s="133"/>
      <c r="AO97" s="37" t="s">
        <v>10</v>
      </c>
      <c r="AP97" s="19">
        <v>19</v>
      </c>
      <c r="AQ97" s="19">
        <v>7</v>
      </c>
      <c r="AR97" s="19">
        <v>3</v>
      </c>
      <c r="AS97" s="19">
        <v>2</v>
      </c>
      <c r="AT97" s="19">
        <v>1</v>
      </c>
      <c r="AU97" s="19">
        <v>2</v>
      </c>
      <c r="AV97" s="19">
        <v>38</v>
      </c>
      <c r="AW97" s="19">
        <v>1</v>
      </c>
      <c r="AX97" s="19">
        <v>73</v>
      </c>
      <c r="AY97" s="98"/>
      <c r="AZ97" s="135"/>
      <c r="BC97" s="137" t="s">
        <v>10</v>
      </c>
      <c r="BD97" s="37" t="s">
        <v>565</v>
      </c>
      <c r="BE97" s="19">
        <v>1</v>
      </c>
      <c r="BF97" s="136" t="s">
        <v>663</v>
      </c>
      <c r="BG97" s="98">
        <v>1</v>
      </c>
      <c r="BH97" s="98"/>
      <c r="BI97" s="19">
        <v>0.5</v>
      </c>
      <c r="BJ97" s="19">
        <v>1</v>
      </c>
      <c r="BK97" s="19">
        <v>0.5</v>
      </c>
      <c r="BL97" s="19"/>
      <c r="BM97" s="19">
        <v>1</v>
      </c>
      <c r="BN97" s="19">
        <v>0.5</v>
      </c>
      <c r="BO97" s="19">
        <v>2</v>
      </c>
      <c r="BP97" s="19"/>
      <c r="BQ97" s="19"/>
    </row>
    <row r="98" spans="1:69" x14ac:dyDescent="0.2">
      <c r="A98" cm="1">
        <f t="array" ref="A98">_xlfn.XLOOKUP(AST!Y98,'Matching NGS ID and Doe ID'!H$2:H326,'Matching NGS ID and Doe ID'!B$2:B326)</f>
        <v>52</v>
      </c>
      <c r="B98">
        <v>3286</v>
      </c>
      <c r="C98" s="19" t="s">
        <v>586</v>
      </c>
      <c r="D98">
        <v>3</v>
      </c>
      <c r="E98" s="116" t="s">
        <v>39</v>
      </c>
      <c r="F98" s="116" t="s">
        <v>546</v>
      </c>
      <c r="G98" s="30" t="s">
        <v>9</v>
      </c>
      <c r="H98" s="19" t="s">
        <v>9</v>
      </c>
      <c r="I98" s="19" t="s">
        <v>3</v>
      </c>
      <c r="J98" s="19">
        <v>10</v>
      </c>
      <c r="K98" s="19" t="s">
        <v>84</v>
      </c>
      <c r="L98" s="19" t="s">
        <v>484</v>
      </c>
      <c r="M98" s="19" t="s">
        <v>638</v>
      </c>
      <c r="N98" s="19" t="s">
        <v>486</v>
      </c>
      <c r="O98" s="19" t="s">
        <v>485</v>
      </c>
      <c r="P98">
        <v>0.25</v>
      </c>
      <c r="Q98" t="s">
        <v>487</v>
      </c>
      <c r="R98" t="s">
        <v>484</v>
      </c>
      <c r="S98" t="s">
        <v>488</v>
      </c>
      <c r="T98">
        <v>2</v>
      </c>
      <c r="U98" t="s">
        <v>639</v>
      </c>
      <c r="V98">
        <v>1</v>
      </c>
      <c r="X98" t="s">
        <v>757</v>
      </c>
      <c r="Y98" t="str">
        <f t="shared" si="26"/>
        <v>3286LDO</v>
      </c>
      <c r="Z98" s="98"/>
      <c r="AA98" s="44">
        <v>1</v>
      </c>
      <c r="AB98" s="19"/>
      <c r="AC98" s="19"/>
      <c r="AD98" s="19">
        <v>1</v>
      </c>
      <c r="AE98" s="19"/>
      <c r="AF98" s="19"/>
      <c r="AG98" s="19"/>
      <c r="AH98" s="19">
        <v>15</v>
      </c>
      <c r="AI98" s="19"/>
      <c r="AJ98" s="19">
        <v>16</v>
      </c>
      <c r="AK98" s="95">
        <v>7.5</v>
      </c>
      <c r="AL98" s="133">
        <f>AJ98*0.9</f>
        <v>14.4</v>
      </c>
      <c r="AM98" t="s">
        <v>962</v>
      </c>
      <c r="AN98" t="s">
        <v>962</v>
      </c>
      <c r="AO98" s="44" t="s">
        <v>586</v>
      </c>
      <c r="AP98" s="19">
        <v>18</v>
      </c>
      <c r="AQ98" s="19">
        <v>7</v>
      </c>
      <c r="AR98" s="19">
        <v>2</v>
      </c>
      <c r="AS98" s="19">
        <v>1</v>
      </c>
      <c r="AT98" s="19">
        <v>1</v>
      </c>
      <c r="AU98" s="19"/>
      <c r="AV98" s="19">
        <v>11</v>
      </c>
      <c r="AW98" s="19"/>
      <c r="AX98" s="19">
        <v>40</v>
      </c>
      <c r="AY98" s="98">
        <v>20</v>
      </c>
      <c r="AZ98" s="135">
        <v>36</v>
      </c>
      <c r="BA98" s="19">
        <v>0.25</v>
      </c>
      <c r="BB98" s="19">
        <v>0.5</v>
      </c>
      <c r="BC98" s="44" t="s">
        <v>586</v>
      </c>
      <c r="BG98" s="108"/>
      <c r="BH98" s="108"/>
    </row>
    <row r="99" spans="1:69" x14ac:dyDescent="0.2">
      <c r="A99" cm="1">
        <f t="array" ref="A99">_xlfn.XLOOKUP(AST!Y99,'Matching NGS ID and Doe ID'!H$2:H327,'Matching NGS ID and Doe ID'!B$2:B327)</f>
        <v>136</v>
      </c>
      <c r="B99">
        <v>3286</v>
      </c>
      <c r="C99" s="19" t="s">
        <v>586</v>
      </c>
      <c r="D99">
        <v>3</v>
      </c>
      <c r="E99" s="116" t="s">
        <v>39</v>
      </c>
      <c r="F99" s="116" t="s">
        <v>546</v>
      </c>
      <c r="G99" s="30" t="s">
        <v>10</v>
      </c>
      <c r="H99" s="19" t="s">
        <v>10</v>
      </c>
      <c r="I99" s="19" t="s">
        <v>3</v>
      </c>
      <c r="J99" s="19">
        <v>65</v>
      </c>
      <c r="K99" s="19" t="s">
        <v>84</v>
      </c>
      <c r="L99" s="19" t="s">
        <v>484</v>
      </c>
      <c r="M99" s="19" t="s">
        <v>638</v>
      </c>
      <c r="N99" s="19" t="s">
        <v>486</v>
      </c>
      <c r="O99" s="19" t="s">
        <v>485</v>
      </c>
      <c r="P99">
        <v>0.25</v>
      </c>
      <c r="Q99" t="s">
        <v>487</v>
      </c>
      <c r="R99" t="s">
        <v>484</v>
      </c>
      <c r="S99" t="s">
        <v>488</v>
      </c>
      <c r="T99">
        <v>2</v>
      </c>
      <c r="U99" t="s">
        <v>639</v>
      </c>
      <c r="V99">
        <v>1</v>
      </c>
      <c r="X99" t="s">
        <v>758</v>
      </c>
      <c r="Y99" t="str">
        <f t="shared" si="26"/>
        <v>3286LPF</v>
      </c>
      <c r="Z99" s="98"/>
      <c r="AA99" s="44">
        <v>2</v>
      </c>
      <c r="AB99" s="19"/>
      <c r="AC99" s="19">
        <v>1</v>
      </c>
      <c r="AD99" s="19">
        <v>2</v>
      </c>
      <c r="AE99" s="19">
        <v>1</v>
      </c>
      <c r="AF99" s="19"/>
      <c r="AG99" s="19">
        <v>1</v>
      </c>
      <c r="AH99" s="19">
        <v>15</v>
      </c>
      <c r="AI99" s="19"/>
      <c r="AJ99" s="19">
        <v>20</v>
      </c>
      <c r="AK99" s="95">
        <v>7.5</v>
      </c>
      <c r="AL99" s="133">
        <f>AJ99*0.9</f>
        <v>18</v>
      </c>
      <c r="AM99" t="s">
        <v>962</v>
      </c>
      <c r="AO99" s="44" t="s">
        <v>589</v>
      </c>
      <c r="AP99" s="19"/>
      <c r="AQ99" s="19"/>
      <c r="AR99" s="19">
        <v>1</v>
      </c>
      <c r="AS99" s="19"/>
      <c r="AT99" s="19"/>
      <c r="AU99" s="19"/>
      <c r="AV99" s="19">
        <v>7</v>
      </c>
      <c r="AW99" s="19"/>
      <c r="AX99" s="19">
        <v>8</v>
      </c>
      <c r="AY99" s="98">
        <v>4</v>
      </c>
      <c r="AZ99" s="135">
        <v>7.2</v>
      </c>
      <c r="BA99" s="136" t="s">
        <v>663</v>
      </c>
      <c r="BB99" s="136" t="s">
        <v>663</v>
      </c>
      <c r="BC99" s="44" t="s">
        <v>589</v>
      </c>
      <c r="BD99" s="37" t="s">
        <v>957</v>
      </c>
      <c r="BG99" s="95"/>
      <c r="BH99" s="95"/>
    </row>
    <row r="100" spans="1:69" x14ac:dyDescent="0.2">
      <c r="A100" cm="1">
        <f t="array" ref="A100">_xlfn.XLOOKUP(AST!Y100,'Matching NGS ID and Doe ID'!H$2:H328,'Matching NGS ID and Doe ID'!B$2:B328)</f>
        <v>53</v>
      </c>
      <c r="B100" s="55">
        <v>3414</v>
      </c>
      <c r="C100" s="54" t="s">
        <v>586</v>
      </c>
      <c r="D100" s="55">
        <v>3</v>
      </c>
      <c r="E100" s="123" t="s">
        <v>39</v>
      </c>
      <c r="F100" s="54" t="s">
        <v>21</v>
      </c>
      <c r="G100" s="54" t="s">
        <v>21</v>
      </c>
      <c r="H100" s="19" t="s">
        <v>9</v>
      </c>
      <c r="I100" s="19" t="s">
        <v>3</v>
      </c>
      <c r="J100" s="19">
        <v>11</v>
      </c>
      <c r="K100" s="19">
        <v>0.25</v>
      </c>
      <c r="L100" s="19" t="s">
        <v>484</v>
      </c>
      <c r="M100" s="19" t="s">
        <v>638</v>
      </c>
      <c r="N100" s="19" t="s">
        <v>486</v>
      </c>
      <c r="O100" s="19" t="s">
        <v>485</v>
      </c>
      <c r="P100">
        <v>0.25</v>
      </c>
      <c r="Q100" t="s">
        <v>487</v>
      </c>
      <c r="R100" t="s">
        <v>484</v>
      </c>
      <c r="S100" t="s">
        <v>488</v>
      </c>
      <c r="T100">
        <v>2</v>
      </c>
      <c r="U100" t="s">
        <v>639</v>
      </c>
      <c r="V100">
        <v>1</v>
      </c>
      <c r="X100" t="s">
        <v>759</v>
      </c>
      <c r="Y100" t="str">
        <f t="shared" si="26"/>
        <v>3414LDO</v>
      </c>
      <c r="Z100" s="98"/>
      <c r="AA100" s="44">
        <v>3</v>
      </c>
      <c r="AB100" s="19">
        <v>1</v>
      </c>
      <c r="AC100" s="19">
        <v>6</v>
      </c>
      <c r="AD100" s="19">
        <v>1</v>
      </c>
      <c r="AE100" s="19">
        <v>3</v>
      </c>
      <c r="AF100" s="19">
        <v>1</v>
      </c>
      <c r="AG100" s="19">
        <v>4</v>
      </c>
      <c r="AH100" s="19">
        <v>47</v>
      </c>
      <c r="AI100" s="19">
        <v>3</v>
      </c>
      <c r="AJ100" s="19">
        <v>66</v>
      </c>
      <c r="AK100" s="95">
        <v>24.5</v>
      </c>
      <c r="AL100" s="133">
        <f>AJ100*0.9</f>
        <v>59.4</v>
      </c>
      <c r="AM100" t="s">
        <v>962</v>
      </c>
      <c r="AO100" s="44" t="s">
        <v>588</v>
      </c>
      <c r="AP100" s="19">
        <v>1</v>
      </c>
      <c r="AQ100" s="19"/>
      <c r="AR100" s="19"/>
      <c r="AS100" s="19">
        <v>1</v>
      </c>
      <c r="AT100" s="19"/>
      <c r="AU100" s="19">
        <v>2</v>
      </c>
      <c r="AV100" s="19">
        <v>20</v>
      </c>
      <c r="AW100" s="19">
        <v>1</v>
      </c>
      <c r="AX100" s="19">
        <v>25</v>
      </c>
      <c r="AY100" s="98">
        <v>12.5</v>
      </c>
      <c r="AZ100" s="135">
        <v>22.5</v>
      </c>
      <c r="BA100" s="136" t="s">
        <v>663</v>
      </c>
      <c r="BB100">
        <v>8</v>
      </c>
      <c r="BC100" s="44" t="s">
        <v>588</v>
      </c>
      <c r="BD100" s="36" t="s">
        <v>956</v>
      </c>
      <c r="BE100" s="99" t="s">
        <v>307</v>
      </c>
      <c r="BF100" s="19"/>
      <c r="BG100" s="19"/>
      <c r="BH100" s="19"/>
      <c r="BI100" s="19"/>
      <c r="BJ100" s="19"/>
      <c r="BK100" s="19"/>
      <c r="BL100" s="19"/>
      <c r="BM100" s="19"/>
      <c r="BN100" s="19"/>
      <c r="BO100" s="19"/>
      <c r="BP100" s="19"/>
      <c r="BQ100" s="19"/>
    </row>
    <row r="101" spans="1:69" x14ac:dyDescent="0.2">
      <c r="A101" cm="1">
        <f t="array" ref="A101">_xlfn.XLOOKUP(AST!Y101,'Matching NGS ID and Doe ID'!H$2:H329,'Matching NGS ID and Doe ID'!B$2:B329)</f>
        <v>54</v>
      </c>
      <c r="B101" s="55">
        <v>3414</v>
      </c>
      <c r="C101" s="54" t="s">
        <v>586</v>
      </c>
      <c r="D101" s="55">
        <v>3</v>
      </c>
      <c r="E101" s="123" t="s">
        <v>39</v>
      </c>
      <c r="F101" s="54" t="s">
        <v>21</v>
      </c>
      <c r="G101" s="54" t="s">
        <v>21</v>
      </c>
      <c r="H101" s="19" t="s">
        <v>9</v>
      </c>
      <c r="I101" s="19" t="s">
        <v>4</v>
      </c>
      <c r="J101" s="19">
        <v>12</v>
      </c>
      <c r="K101" s="19">
        <v>0.25</v>
      </c>
      <c r="L101" s="19">
        <v>1</v>
      </c>
      <c r="M101" s="19" t="s">
        <v>638</v>
      </c>
      <c r="N101" s="19" t="s">
        <v>643</v>
      </c>
      <c r="O101" s="19" t="s">
        <v>485</v>
      </c>
      <c r="P101">
        <v>0.5</v>
      </c>
      <c r="Q101" t="s">
        <v>487</v>
      </c>
      <c r="R101" t="s">
        <v>484</v>
      </c>
      <c r="S101" t="s">
        <v>488</v>
      </c>
      <c r="T101">
        <v>2</v>
      </c>
      <c r="U101" t="s">
        <v>639</v>
      </c>
      <c r="V101">
        <v>1</v>
      </c>
      <c r="X101" t="s">
        <v>760</v>
      </c>
      <c r="Y101" t="str">
        <f t="shared" si="26"/>
        <v>3414RDO</v>
      </c>
      <c r="Z101" s="98"/>
      <c r="AA101" s="37" t="s">
        <v>305</v>
      </c>
      <c r="AB101" s="19">
        <v>37</v>
      </c>
      <c r="AC101" s="19">
        <v>26</v>
      </c>
      <c r="AD101" s="19">
        <v>14</v>
      </c>
      <c r="AE101" s="19">
        <v>7</v>
      </c>
      <c r="AF101" s="19">
        <v>2</v>
      </c>
      <c r="AG101" s="19">
        <v>5</v>
      </c>
      <c r="AH101" s="19">
        <v>202</v>
      </c>
      <c r="AI101" s="19">
        <v>4</v>
      </c>
      <c r="AJ101" s="19">
        <v>297</v>
      </c>
      <c r="AO101" s="37" t="s">
        <v>305</v>
      </c>
      <c r="AP101" s="19">
        <v>36</v>
      </c>
      <c r="AQ101" s="19">
        <v>23</v>
      </c>
      <c r="AR101" s="19">
        <v>14</v>
      </c>
      <c r="AS101" s="19">
        <v>7</v>
      </c>
      <c r="AT101" s="19">
        <v>1</v>
      </c>
      <c r="AU101" s="19">
        <v>5</v>
      </c>
      <c r="AV101" s="19">
        <v>182</v>
      </c>
      <c r="AW101" s="19">
        <v>4</v>
      </c>
      <c r="AX101" s="19">
        <v>272</v>
      </c>
      <c r="BE101" s="19">
        <v>1</v>
      </c>
      <c r="BF101" s="19"/>
      <c r="BG101" s="19"/>
      <c r="BH101" s="19" t="s">
        <v>964</v>
      </c>
      <c r="BI101" s="19">
        <v>2</v>
      </c>
      <c r="BJ101" s="19"/>
      <c r="BK101" s="19"/>
      <c r="BL101" s="19" t="s">
        <v>965</v>
      </c>
      <c r="BM101" s="19">
        <v>3</v>
      </c>
      <c r="BN101" s="19"/>
      <c r="BO101" s="19"/>
      <c r="BP101" s="19" t="s">
        <v>966</v>
      </c>
      <c r="BQ101" s="19" t="s">
        <v>305</v>
      </c>
    </row>
    <row r="102" spans="1:69" x14ac:dyDescent="0.2">
      <c r="A102" cm="1">
        <f t="array" ref="A102">_xlfn.XLOOKUP(AST!Y102,'Matching NGS ID and Doe ID'!H$2:H330,'Matching NGS ID and Doe ID'!B$2:B330)</f>
        <v>239</v>
      </c>
      <c r="B102">
        <v>3462</v>
      </c>
      <c r="C102" s="19" t="s">
        <v>586</v>
      </c>
      <c r="D102">
        <v>1</v>
      </c>
      <c r="E102" s="116" t="s">
        <v>29</v>
      </c>
      <c r="F102" s="116" t="s">
        <v>547</v>
      </c>
      <c r="G102" s="30" t="s">
        <v>547</v>
      </c>
      <c r="H102" s="19" t="s">
        <v>10</v>
      </c>
      <c r="I102" s="19" t="s">
        <v>4</v>
      </c>
      <c r="J102" s="19">
        <v>66</v>
      </c>
      <c r="K102" s="19" t="s">
        <v>84</v>
      </c>
      <c r="L102" s="19" t="s">
        <v>484</v>
      </c>
      <c r="M102" s="19" t="s">
        <v>638</v>
      </c>
      <c r="N102" s="19" t="s">
        <v>643</v>
      </c>
      <c r="O102" s="19" t="s">
        <v>485</v>
      </c>
      <c r="P102" t="s">
        <v>640</v>
      </c>
      <c r="Q102" t="s">
        <v>487</v>
      </c>
      <c r="R102" t="s">
        <v>484</v>
      </c>
      <c r="S102" t="s">
        <v>645</v>
      </c>
      <c r="T102" t="s">
        <v>641</v>
      </c>
      <c r="U102" t="s">
        <v>639</v>
      </c>
      <c r="V102">
        <v>1</v>
      </c>
      <c r="X102" t="s">
        <v>761</v>
      </c>
      <c r="Y102" t="str">
        <f t="shared" si="26"/>
        <v>3462RPF</v>
      </c>
      <c r="Z102" s="98"/>
      <c r="BD102" s="36" t="s">
        <v>304</v>
      </c>
      <c r="BE102" s="19" t="s">
        <v>9</v>
      </c>
      <c r="BF102" s="19" t="s">
        <v>547</v>
      </c>
      <c r="BG102" s="19" t="s">
        <v>10</v>
      </c>
      <c r="BH102" s="19"/>
      <c r="BI102" s="19" t="s">
        <v>9</v>
      </c>
      <c r="BJ102" s="19" t="s">
        <v>547</v>
      </c>
      <c r="BK102" s="19" t="s">
        <v>10</v>
      </c>
      <c r="BL102" s="19"/>
      <c r="BM102" s="19" t="s">
        <v>9</v>
      </c>
      <c r="BN102" s="19" t="s">
        <v>547</v>
      </c>
      <c r="BO102" s="19" t="s">
        <v>10</v>
      </c>
      <c r="BP102" s="19"/>
      <c r="BQ102" s="19"/>
    </row>
    <row r="103" spans="1:69" x14ac:dyDescent="0.2">
      <c r="A103" cm="1">
        <f t="array" ref="A103">_xlfn.XLOOKUP(AST!Y103,'Matching NGS ID and Doe ID'!H$2:H331,'Matching NGS ID and Doe ID'!B$2:B331)</f>
        <v>55</v>
      </c>
      <c r="B103">
        <v>3646</v>
      </c>
      <c r="C103" s="19" t="s">
        <v>586</v>
      </c>
      <c r="D103">
        <v>3</v>
      </c>
      <c r="E103" s="116" t="s">
        <v>39</v>
      </c>
      <c r="F103" s="116" t="s">
        <v>546</v>
      </c>
      <c r="G103" s="30" t="s">
        <v>9</v>
      </c>
      <c r="H103" s="19" t="s">
        <v>9</v>
      </c>
      <c r="I103" s="19" t="s">
        <v>4</v>
      </c>
      <c r="J103" s="19">
        <v>13</v>
      </c>
      <c r="K103" s="19">
        <v>0.25</v>
      </c>
      <c r="L103" s="19" t="s">
        <v>484</v>
      </c>
      <c r="M103" s="19" t="s">
        <v>638</v>
      </c>
      <c r="N103" s="19" t="s">
        <v>486</v>
      </c>
      <c r="O103" s="19" t="s">
        <v>485</v>
      </c>
      <c r="P103">
        <v>0.5</v>
      </c>
      <c r="Q103" t="s">
        <v>487</v>
      </c>
      <c r="R103" t="s">
        <v>484</v>
      </c>
      <c r="S103" t="s">
        <v>488</v>
      </c>
      <c r="T103">
        <v>2</v>
      </c>
      <c r="U103" t="s">
        <v>639</v>
      </c>
      <c r="V103">
        <v>1</v>
      </c>
      <c r="X103" t="s">
        <v>762</v>
      </c>
      <c r="Y103" t="str">
        <f t="shared" si="26"/>
        <v>3646RDO</v>
      </c>
      <c r="Z103" s="98"/>
      <c r="BD103" s="37">
        <v>4</v>
      </c>
      <c r="BE103" s="19"/>
      <c r="BF103" s="19"/>
      <c r="BG103" s="19"/>
      <c r="BH103" s="19"/>
      <c r="BI103" s="19"/>
      <c r="BJ103" s="19"/>
      <c r="BK103" s="19"/>
      <c r="BL103" s="19"/>
      <c r="BM103" s="19">
        <v>1</v>
      </c>
      <c r="BN103" s="19"/>
      <c r="BO103" s="19"/>
      <c r="BP103" s="19">
        <v>1</v>
      </c>
      <c r="BQ103" s="19">
        <v>1</v>
      </c>
    </row>
    <row r="104" spans="1:69" x14ac:dyDescent="0.2">
      <c r="A104" cm="1">
        <f t="array" ref="A104">_xlfn.XLOOKUP(AST!Y104,'Matching NGS ID and Doe ID'!H$2:H332,'Matching NGS ID and Doe ID'!B$2:B332)</f>
        <v>139</v>
      </c>
      <c r="B104">
        <v>3646</v>
      </c>
      <c r="C104" s="19" t="s">
        <v>586</v>
      </c>
      <c r="D104">
        <v>3</v>
      </c>
      <c r="E104" s="116" t="s">
        <v>39</v>
      </c>
      <c r="F104" s="116" t="s">
        <v>546</v>
      </c>
      <c r="G104" s="30" t="s">
        <v>10</v>
      </c>
      <c r="H104" s="19" t="s">
        <v>10</v>
      </c>
      <c r="I104" s="19" t="s">
        <v>4</v>
      </c>
      <c r="J104" s="19">
        <v>67</v>
      </c>
      <c r="K104" s="19">
        <v>0.25</v>
      </c>
      <c r="L104" s="19" t="s">
        <v>484</v>
      </c>
      <c r="M104" s="19" t="s">
        <v>638</v>
      </c>
      <c r="N104" s="19" t="s">
        <v>486</v>
      </c>
      <c r="O104" s="19" t="s">
        <v>485</v>
      </c>
      <c r="P104">
        <v>0.25</v>
      </c>
      <c r="Q104" t="s">
        <v>487</v>
      </c>
      <c r="R104" t="s">
        <v>484</v>
      </c>
      <c r="S104" t="s">
        <v>488</v>
      </c>
      <c r="T104">
        <v>2</v>
      </c>
      <c r="U104" t="s">
        <v>639</v>
      </c>
      <c r="V104">
        <v>1</v>
      </c>
      <c r="X104" t="s">
        <v>763</v>
      </c>
      <c r="Y104" t="str">
        <f t="shared" si="26"/>
        <v>3646RPF</v>
      </c>
      <c r="Z104" s="98" t="s">
        <v>957</v>
      </c>
      <c r="AA104" s="36" t="s">
        <v>956</v>
      </c>
      <c r="AB104" s="36" t="s">
        <v>307</v>
      </c>
      <c r="AF104" s="95"/>
      <c r="AG104" s="20"/>
      <c r="AH104" s="20"/>
      <c r="AN104" t="s">
        <v>957</v>
      </c>
      <c r="AO104" s="36" t="s">
        <v>956</v>
      </c>
      <c r="AP104" s="36" t="s">
        <v>307</v>
      </c>
      <c r="BB104" t="s">
        <v>957</v>
      </c>
      <c r="BD104" s="37" t="s">
        <v>487</v>
      </c>
      <c r="BE104" s="19">
        <v>18</v>
      </c>
      <c r="BF104" s="19">
        <v>44</v>
      </c>
      <c r="BG104" s="19">
        <v>18</v>
      </c>
      <c r="BH104" s="19">
        <v>80</v>
      </c>
      <c r="BI104" s="19">
        <v>18</v>
      </c>
      <c r="BJ104" s="19">
        <v>43</v>
      </c>
      <c r="BK104" s="19">
        <v>17</v>
      </c>
      <c r="BL104" s="19">
        <v>78</v>
      </c>
      <c r="BM104" s="19">
        <v>33</v>
      </c>
      <c r="BN104" s="19">
        <v>42</v>
      </c>
      <c r="BO104" s="19">
        <v>38</v>
      </c>
      <c r="BP104" s="19">
        <v>113</v>
      </c>
      <c r="BQ104" s="19">
        <v>271</v>
      </c>
    </row>
    <row r="105" spans="1:69" x14ac:dyDescent="0.2">
      <c r="A105" cm="1">
        <f t="array" ref="A105">_xlfn.XLOOKUP(AST!Y105,'Matching NGS ID and Doe ID'!H$2:H333,'Matching NGS ID and Doe ID'!B$2:B333)</f>
        <v>56</v>
      </c>
      <c r="B105">
        <v>3845</v>
      </c>
      <c r="C105" s="19" t="s">
        <v>586</v>
      </c>
      <c r="D105">
        <v>1</v>
      </c>
      <c r="E105" s="116" t="s">
        <v>39</v>
      </c>
      <c r="F105" s="116" t="s">
        <v>546</v>
      </c>
      <c r="G105" s="30" t="s">
        <v>9</v>
      </c>
      <c r="H105" s="19" t="s">
        <v>9</v>
      </c>
      <c r="I105" s="19" t="s">
        <v>4</v>
      </c>
      <c r="J105" s="19">
        <v>14</v>
      </c>
      <c r="K105" s="39">
        <v>0.25</v>
      </c>
      <c r="L105" s="19" t="s">
        <v>484</v>
      </c>
      <c r="M105" s="19" t="s">
        <v>638</v>
      </c>
      <c r="N105" s="19" t="s">
        <v>486</v>
      </c>
      <c r="O105" s="19" t="s">
        <v>485</v>
      </c>
      <c r="P105">
        <v>0.5</v>
      </c>
      <c r="Q105" t="s">
        <v>487</v>
      </c>
      <c r="R105" t="s">
        <v>484</v>
      </c>
      <c r="S105" t="s">
        <v>488</v>
      </c>
      <c r="T105" s="19">
        <v>2</v>
      </c>
      <c r="U105" s="19" t="s">
        <v>639</v>
      </c>
      <c r="V105" s="19">
        <v>1</v>
      </c>
      <c r="W105" s="19"/>
      <c r="X105" t="s">
        <v>764</v>
      </c>
      <c r="Y105" t="str">
        <f t="shared" si="26"/>
        <v>3845RDO</v>
      </c>
      <c r="Z105" s="19"/>
      <c r="AA105" s="36" t="s">
        <v>304</v>
      </c>
      <c r="AB105">
        <v>4</v>
      </c>
      <c r="AC105" t="s">
        <v>487</v>
      </c>
      <c r="AD105" t="s">
        <v>305</v>
      </c>
      <c r="AE105" s="108">
        <v>0.5</v>
      </c>
      <c r="AF105" s="132">
        <v>0.9</v>
      </c>
      <c r="AG105" t="s">
        <v>564</v>
      </c>
      <c r="AH105" t="s">
        <v>565</v>
      </c>
      <c r="AO105" s="36" t="s">
        <v>304</v>
      </c>
      <c r="AP105">
        <v>4</v>
      </c>
      <c r="AQ105" t="s">
        <v>487</v>
      </c>
      <c r="AR105" t="s">
        <v>305</v>
      </c>
      <c r="AS105" s="108">
        <v>0.5</v>
      </c>
      <c r="AT105" s="132">
        <v>0.9</v>
      </c>
      <c r="AU105" t="s">
        <v>564</v>
      </c>
      <c r="AV105" t="s">
        <v>565</v>
      </c>
      <c r="BD105" s="37" t="s">
        <v>305</v>
      </c>
      <c r="BE105" s="19">
        <v>18</v>
      </c>
      <c r="BF105" s="19">
        <v>44</v>
      </c>
      <c r="BG105" s="19">
        <v>18</v>
      </c>
      <c r="BH105" s="19">
        <v>80</v>
      </c>
      <c r="BI105" s="19">
        <v>18</v>
      </c>
      <c r="BJ105" s="19">
        <v>43</v>
      </c>
      <c r="BK105" s="19">
        <v>17</v>
      </c>
      <c r="BL105" s="19">
        <v>78</v>
      </c>
      <c r="BM105" s="19">
        <v>34</v>
      </c>
      <c r="BN105" s="19">
        <v>42</v>
      </c>
      <c r="BO105" s="19">
        <v>38</v>
      </c>
      <c r="BP105" s="19">
        <v>114</v>
      </c>
      <c r="BQ105" s="19">
        <v>272</v>
      </c>
    </row>
    <row r="106" spans="1:69" x14ac:dyDescent="0.2">
      <c r="A106" cm="1">
        <f t="array" ref="A106">_xlfn.XLOOKUP(AST!Y106,'Matching NGS ID and Doe ID'!H$2:H334,'Matching NGS ID and Doe ID'!B$2:B334)</f>
        <v>140</v>
      </c>
      <c r="B106">
        <v>3845</v>
      </c>
      <c r="C106" s="19" t="s">
        <v>586</v>
      </c>
      <c r="D106">
        <v>1</v>
      </c>
      <c r="E106" s="116" t="s">
        <v>39</v>
      </c>
      <c r="F106" s="116" t="s">
        <v>546</v>
      </c>
      <c r="G106" s="30" t="s">
        <v>10</v>
      </c>
      <c r="H106" s="19" t="s">
        <v>10</v>
      </c>
      <c r="I106" s="19" t="s">
        <v>4</v>
      </c>
      <c r="J106" s="19">
        <v>68</v>
      </c>
      <c r="K106" s="19">
        <v>0.25</v>
      </c>
      <c r="L106" s="19" t="s">
        <v>484</v>
      </c>
      <c r="M106" s="19" t="s">
        <v>638</v>
      </c>
      <c r="N106" s="19" t="s">
        <v>486</v>
      </c>
      <c r="O106" s="19" t="s">
        <v>485</v>
      </c>
      <c r="P106">
        <v>1</v>
      </c>
      <c r="Q106" t="s">
        <v>487</v>
      </c>
      <c r="R106" t="s">
        <v>484</v>
      </c>
      <c r="S106" t="s">
        <v>488</v>
      </c>
      <c r="T106">
        <v>2</v>
      </c>
      <c r="U106" t="s">
        <v>639</v>
      </c>
      <c r="V106">
        <v>1</v>
      </c>
      <c r="X106" t="s">
        <v>765</v>
      </c>
      <c r="Y106" t="str">
        <f t="shared" si="26"/>
        <v>3845RPF</v>
      </c>
      <c r="Z106" s="19"/>
      <c r="AA106" s="37" t="s">
        <v>586</v>
      </c>
      <c r="AC106">
        <v>125</v>
      </c>
      <c r="AD106">
        <v>125</v>
      </c>
      <c r="AE106" s="95"/>
      <c r="AF106" s="133"/>
      <c r="AG106" s="20"/>
      <c r="AH106" s="20"/>
      <c r="AO106" s="37" t="s">
        <v>9</v>
      </c>
      <c r="AP106">
        <v>1</v>
      </c>
      <c r="AQ106">
        <v>69</v>
      </c>
      <c r="AR106">
        <v>70</v>
      </c>
      <c r="AT106" s="60"/>
      <c r="AW106" s="137" t="s">
        <v>9</v>
      </c>
    </row>
    <row r="107" spans="1:69" x14ac:dyDescent="0.2">
      <c r="A107" cm="1">
        <f t="array" ref="A107">_xlfn.XLOOKUP(AST!Y107,'Matching NGS ID and Doe ID'!H$2:H335,'Matching NGS ID and Doe ID'!B$2:B335)</f>
        <v>57</v>
      </c>
      <c r="B107">
        <v>3876</v>
      </c>
      <c r="C107" s="19" t="s">
        <v>586</v>
      </c>
      <c r="D107">
        <v>1</v>
      </c>
      <c r="E107" s="116" t="s">
        <v>39</v>
      </c>
      <c r="F107" s="116" t="s">
        <v>546</v>
      </c>
      <c r="G107" s="30" t="s">
        <v>9</v>
      </c>
      <c r="H107" s="19" t="s">
        <v>9</v>
      </c>
      <c r="I107" s="19" t="s">
        <v>4</v>
      </c>
      <c r="J107" s="19">
        <v>15</v>
      </c>
      <c r="K107" s="19" t="s">
        <v>84</v>
      </c>
      <c r="L107" s="19" t="s">
        <v>484</v>
      </c>
      <c r="M107" s="19" t="s">
        <v>638</v>
      </c>
      <c r="N107" s="19" t="s">
        <v>486</v>
      </c>
      <c r="O107" s="19" t="s">
        <v>485</v>
      </c>
      <c r="P107" t="s">
        <v>640</v>
      </c>
      <c r="Q107" t="s">
        <v>487</v>
      </c>
      <c r="R107" t="s">
        <v>484</v>
      </c>
      <c r="S107">
        <v>256</v>
      </c>
      <c r="T107">
        <v>2</v>
      </c>
      <c r="U107" t="s">
        <v>639</v>
      </c>
      <c r="V107">
        <v>1</v>
      </c>
      <c r="X107" t="s">
        <v>766</v>
      </c>
      <c r="Y107" t="str">
        <f t="shared" si="26"/>
        <v>3876RDO</v>
      </c>
      <c r="Z107" s="97"/>
      <c r="AA107" s="44">
        <v>1</v>
      </c>
      <c r="AC107">
        <v>45</v>
      </c>
      <c r="AD107">
        <v>45</v>
      </c>
      <c r="AE107" s="95">
        <v>18</v>
      </c>
      <c r="AF107" s="133">
        <f>AD107*0.9</f>
        <v>40.5</v>
      </c>
      <c r="AG107" s="20"/>
      <c r="AH107" s="20"/>
      <c r="AO107" s="44" t="s">
        <v>586</v>
      </c>
      <c r="AQ107">
        <v>40</v>
      </c>
      <c r="AR107">
        <v>40</v>
      </c>
      <c r="AS107" s="95">
        <v>20</v>
      </c>
      <c r="AT107" s="133">
        <v>36</v>
      </c>
      <c r="AU107" s="109" t="s">
        <v>667</v>
      </c>
      <c r="AV107" s="109" t="s">
        <v>667</v>
      </c>
      <c r="AW107" s="44" t="s">
        <v>586</v>
      </c>
      <c r="BD107" s="37"/>
    </row>
    <row r="108" spans="1:69" x14ac:dyDescent="0.2">
      <c r="A108" cm="1">
        <f t="array" ref="A108">_xlfn.XLOOKUP(AST!Y108,'Matching NGS ID and Doe ID'!H$2:H336,'Matching NGS ID and Doe ID'!B$2:B336)</f>
        <v>141</v>
      </c>
      <c r="B108">
        <v>3876</v>
      </c>
      <c r="C108" s="19" t="s">
        <v>586</v>
      </c>
      <c r="D108">
        <v>1</v>
      </c>
      <c r="E108" s="116" t="s">
        <v>39</v>
      </c>
      <c r="F108" s="116" t="s">
        <v>546</v>
      </c>
      <c r="G108" s="30" t="s">
        <v>10</v>
      </c>
      <c r="H108" s="19" t="s">
        <v>10</v>
      </c>
      <c r="I108" s="19" t="s">
        <v>4</v>
      </c>
      <c r="J108" s="19">
        <v>69</v>
      </c>
      <c r="K108" s="19" t="s">
        <v>84</v>
      </c>
      <c r="L108" s="19" t="s">
        <v>484</v>
      </c>
      <c r="M108" s="19" t="s">
        <v>638</v>
      </c>
      <c r="N108" s="19" t="s">
        <v>486</v>
      </c>
      <c r="O108" s="19" t="s">
        <v>485</v>
      </c>
      <c r="P108">
        <v>0.5</v>
      </c>
      <c r="Q108" t="s">
        <v>487</v>
      </c>
      <c r="R108" t="s">
        <v>484</v>
      </c>
      <c r="S108" t="s">
        <v>488</v>
      </c>
      <c r="T108">
        <v>2</v>
      </c>
      <c r="U108" t="s">
        <v>639</v>
      </c>
      <c r="V108">
        <v>1</v>
      </c>
      <c r="X108" t="s">
        <v>767</v>
      </c>
      <c r="Y108" t="str">
        <f t="shared" si="26"/>
        <v>3876RPF</v>
      </c>
      <c r="Z108" s="98"/>
      <c r="AA108" s="44">
        <v>2</v>
      </c>
      <c r="AC108">
        <v>43</v>
      </c>
      <c r="AD108">
        <v>43</v>
      </c>
      <c r="AE108" s="95">
        <v>17</v>
      </c>
      <c r="AF108" s="133">
        <f>AD108*0.9</f>
        <v>38.700000000000003</v>
      </c>
      <c r="AG108" s="20"/>
      <c r="AH108" s="20"/>
      <c r="AO108" s="44" t="s">
        <v>589</v>
      </c>
      <c r="AQ108">
        <v>8</v>
      </c>
      <c r="AR108">
        <v>8</v>
      </c>
      <c r="AS108" s="95">
        <v>4</v>
      </c>
      <c r="AT108" s="133">
        <v>7.2</v>
      </c>
      <c r="AU108" s="109" t="s">
        <v>667</v>
      </c>
      <c r="AV108" s="109" t="s">
        <v>667</v>
      </c>
      <c r="AW108" s="44" t="s">
        <v>589</v>
      </c>
      <c r="BC108" s="20" t="s">
        <v>633</v>
      </c>
      <c r="BD108" s="36" t="s">
        <v>958</v>
      </c>
      <c r="BE108" s="99" t="s">
        <v>307</v>
      </c>
      <c r="BF108" s="19"/>
      <c r="BG108" s="19"/>
      <c r="BH108" s="19"/>
      <c r="BI108" s="19"/>
      <c r="BJ108" s="19"/>
      <c r="BK108" s="19"/>
      <c r="BL108" s="19"/>
      <c r="BM108" s="19"/>
      <c r="BN108" s="19"/>
      <c r="BO108" s="19"/>
      <c r="BP108" s="19"/>
      <c r="BQ108" s="19"/>
    </row>
    <row r="109" spans="1:69" x14ac:dyDescent="0.2">
      <c r="A109" cm="1">
        <f t="array" ref="A109">_xlfn.XLOOKUP(AST!Y109,'Matching NGS ID and Doe ID'!H$2:H337,'Matching NGS ID and Doe ID'!B$2:B337)</f>
        <v>240</v>
      </c>
      <c r="B109">
        <v>4040</v>
      </c>
      <c r="C109" s="19" t="s">
        <v>586</v>
      </c>
      <c r="D109">
        <v>2</v>
      </c>
      <c r="E109" s="116" t="s">
        <v>29</v>
      </c>
      <c r="F109" s="116" t="s">
        <v>547</v>
      </c>
      <c r="G109" s="30" t="s">
        <v>547</v>
      </c>
      <c r="H109" s="19" t="s">
        <v>10</v>
      </c>
      <c r="I109" s="19" t="s">
        <v>3</v>
      </c>
      <c r="J109" s="19">
        <v>70</v>
      </c>
      <c r="K109" s="19" t="s">
        <v>84</v>
      </c>
      <c r="L109" s="19">
        <v>1</v>
      </c>
      <c r="M109" s="19" t="s">
        <v>638</v>
      </c>
      <c r="N109" s="19" t="s">
        <v>486</v>
      </c>
      <c r="O109" s="19" t="s">
        <v>485</v>
      </c>
      <c r="P109" t="s">
        <v>640</v>
      </c>
      <c r="Q109" t="s">
        <v>487</v>
      </c>
      <c r="R109" t="s">
        <v>484</v>
      </c>
      <c r="S109" t="s">
        <v>645</v>
      </c>
      <c r="T109" t="s">
        <v>641</v>
      </c>
      <c r="U109" t="s">
        <v>639</v>
      </c>
      <c r="V109">
        <v>1</v>
      </c>
      <c r="X109" t="s">
        <v>768</v>
      </c>
      <c r="Y109" t="str">
        <f t="shared" si="26"/>
        <v>4040LPF</v>
      </c>
      <c r="Z109" s="98"/>
      <c r="AA109" s="44">
        <v>3</v>
      </c>
      <c r="AC109">
        <v>37</v>
      </c>
      <c r="AD109">
        <v>37</v>
      </c>
      <c r="AE109" s="95">
        <v>10.5</v>
      </c>
      <c r="AF109" s="133">
        <f>AD109*0.9</f>
        <v>33.300000000000004</v>
      </c>
      <c r="AG109" s="20"/>
      <c r="AH109" s="20"/>
      <c r="AO109" s="44" t="s">
        <v>588</v>
      </c>
      <c r="AP109">
        <v>1</v>
      </c>
      <c r="AQ109">
        <v>21</v>
      </c>
      <c r="AR109">
        <v>22</v>
      </c>
      <c r="AS109" s="95">
        <v>11</v>
      </c>
      <c r="AT109" s="133">
        <v>19.8</v>
      </c>
      <c r="AU109" s="109" t="s">
        <v>667</v>
      </c>
      <c r="AV109" s="109" t="s">
        <v>667</v>
      </c>
      <c r="AW109" s="44" t="s">
        <v>588</v>
      </c>
      <c r="BC109" s="20"/>
      <c r="BE109" s="19">
        <v>1</v>
      </c>
      <c r="BF109" s="19"/>
      <c r="BG109" s="19"/>
      <c r="BH109" s="19" t="s">
        <v>964</v>
      </c>
      <c r="BI109" s="19">
        <v>2</v>
      </c>
      <c r="BJ109" s="19"/>
      <c r="BK109" s="19"/>
      <c r="BL109" s="19" t="s">
        <v>965</v>
      </c>
      <c r="BM109" s="19">
        <v>3</v>
      </c>
      <c r="BN109" s="19"/>
      <c r="BO109" s="19"/>
      <c r="BP109" s="19" t="s">
        <v>966</v>
      </c>
      <c r="BQ109" s="19" t="s">
        <v>305</v>
      </c>
    </row>
    <row r="110" spans="1:69" x14ac:dyDescent="0.2">
      <c r="A110" cm="1">
        <f t="array" ref="A110">_xlfn.XLOOKUP(AST!Y110,'Matching NGS ID and Doe ID'!H$2:H338,'Matching NGS ID and Doe ID'!B$2:B338)</f>
        <v>58</v>
      </c>
      <c r="B110">
        <v>4129</v>
      </c>
      <c r="C110" s="19" t="s">
        <v>586</v>
      </c>
      <c r="D110">
        <v>3</v>
      </c>
      <c r="E110" s="116" t="s">
        <v>39</v>
      </c>
      <c r="F110" s="116" t="s">
        <v>546</v>
      </c>
      <c r="G110" s="30" t="s">
        <v>9</v>
      </c>
      <c r="H110" s="19" t="s">
        <v>9</v>
      </c>
      <c r="I110" s="19" t="s">
        <v>3</v>
      </c>
      <c r="J110" s="19">
        <v>16</v>
      </c>
      <c r="K110" s="19">
        <v>0.25</v>
      </c>
      <c r="L110" s="19" t="s">
        <v>484</v>
      </c>
      <c r="M110" s="19" t="s">
        <v>638</v>
      </c>
      <c r="N110" s="19" t="s">
        <v>486</v>
      </c>
      <c r="O110" s="19" t="s">
        <v>485</v>
      </c>
      <c r="P110">
        <v>0.25</v>
      </c>
      <c r="Q110" t="s">
        <v>487</v>
      </c>
      <c r="R110" t="s">
        <v>484</v>
      </c>
      <c r="S110" t="s">
        <v>488</v>
      </c>
      <c r="T110">
        <v>2</v>
      </c>
      <c r="U110" t="s">
        <v>639</v>
      </c>
      <c r="V110">
        <v>1</v>
      </c>
      <c r="X110" t="s">
        <v>769</v>
      </c>
      <c r="Y110" t="str">
        <f t="shared" si="26"/>
        <v>4129LDO</v>
      </c>
      <c r="Z110" s="98"/>
      <c r="AA110" s="37" t="s">
        <v>589</v>
      </c>
      <c r="AC110">
        <v>70</v>
      </c>
      <c r="AD110">
        <v>70</v>
      </c>
      <c r="AE110" s="95"/>
      <c r="AF110" s="133"/>
      <c r="AG110" s="20"/>
      <c r="AH110" s="20"/>
      <c r="AO110" s="37" t="s">
        <v>547</v>
      </c>
      <c r="AQ110">
        <v>129</v>
      </c>
      <c r="AR110">
        <v>129</v>
      </c>
      <c r="AS110" s="95"/>
      <c r="AT110" s="133"/>
      <c r="AW110" s="137" t="s">
        <v>547</v>
      </c>
      <c r="BC110" s="20"/>
      <c r="BD110" s="36" t="s">
        <v>304</v>
      </c>
      <c r="BE110" s="19" t="s">
        <v>9</v>
      </c>
      <c r="BF110" s="19" t="s">
        <v>547</v>
      </c>
      <c r="BG110" s="19" t="s">
        <v>10</v>
      </c>
      <c r="BH110" s="19"/>
      <c r="BI110" s="19" t="s">
        <v>9</v>
      </c>
      <c r="BJ110" s="19" t="s">
        <v>547</v>
      </c>
      <c r="BK110" s="19" t="s">
        <v>10</v>
      </c>
      <c r="BL110" s="19"/>
      <c r="BM110" s="19" t="s">
        <v>9</v>
      </c>
      <c r="BN110" s="19" t="s">
        <v>547</v>
      </c>
      <c r="BO110" s="19" t="s">
        <v>10</v>
      </c>
      <c r="BP110" s="19"/>
      <c r="BQ110" s="19"/>
    </row>
    <row r="111" spans="1:69" x14ac:dyDescent="0.2">
      <c r="A111" cm="1">
        <f t="array" ref="A111">_xlfn.XLOOKUP(AST!Y111,'Matching NGS ID and Doe ID'!H$2:H339,'Matching NGS ID and Doe ID'!B$2:B339)</f>
        <v>142</v>
      </c>
      <c r="B111">
        <v>4129</v>
      </c>
      <c r="C111" s="19" t="s">
        <v>586</v>
      </c>
      <c r="D111">
        <v>3</v>
      </c>
      <c r="E111" s="116" t="s">
        <v>39</v>
      </c>
      <c r="F111" s="116" t="s">
        <v>546</v>
      </c>
      <c r="G111" s="30" t="s">
        <v>10</v>
      </c>
      <c r="H111" s="19" t="s">
        <v>10</v>
      </c>
      <c r="I111" s="19" t="s">
        <v>3</v>
      </c>
      <c r="J111" s="19">
        <v>71</v>
      </c>
      <c r="K111" s="19">
        <v>0.25</v>
      </c>
      <c r="L111" s="19" t="s">
        <v>484</v>
      </c>
      <c r="M111" s="19" t="s">
        <v>638</v>
      </c>
      <c r="N111" s="19" t="s">
        <v>486</v>
      </c>
      <c r="O111" s="19" t="s">
        <v>485</v>
      </c>
      <c r="P111">
        <v>4</v>
      </c>
      <c r="Q111" t="s">
        <v>487</v>
      </c>
      <c r="R111" t="s">
        <v>484</v>
      </c>
      <c r="S111" t="s">
        <v>488</v>
      </c>
      <c r="T111">
        <v>2</v>
      </c>
      <c r="U111" t="s">
        <v>639</v>
      </c>
      <c r="V111">
        <v>1</v>
      </c>
      <c r="X111" t="s">
        <v>770</v>
      </c>
      <c r="Y111" t="str">
        <f t="shared" si="26"/>
        <v>4129LPF</v>
      </c>
      <c r="Z111" s="98"/>
      <c r="AA111" s="44">
        <v>1</v>
      </c>
      <c r="AC111">
        <v>21</v>
      </c>
      <c r="AD111">
        <v>21</v>
      </c>
      <c r="AE111" s="95">
        <v>9</v>
      </c>
      <c r="AF111" s="133">
        <f>AD111*0.9</f>
        <v>18.900000000000002</v>
      </c>
      <c r="AG111" s="20"/>
      <c r="AH111" s="20"/>
      <c r="AO111" s="44" t="s">
        <v>586</v>
      </c>
      <c r="AQ111">
        <v>43</v>
      </c>
      <c r="AR111">
        <v>43</v>
      </c>
      <c r="AS111" s="95">
        <v>21.5</v>
      </c>
      <c r="AT111" s="133">
        <v>38.700000000000003</v>
      </c>
      <c r="AU111" s="109" t="s">
        <v>667</v>
      </c>
      <c r="AV111" s="109" t="s">
        <v>667</v>
      </c>
      <c r="AW111" s="44" t="s">
        <v>586</v>
      </c>
      <c r="BC111" s="20"/>
      <c r="BD111" s="37">
        <v>1</v>
      </c>
      <c r="BE111" s="19"/>
      <c r="BF111" s="19">
        <v>1</v>
      </c>
      <c r="BG111" s="19"/>
      <c r="BH111" s="19">
        <v>1</v>
      </c>
      <c r="BI111" s="19"/>
      <c r="BJ111" s="19"/>
      <c r="BK111" s="19"/>
      <c r="BL111" s="19"/>
      <c r="BM111" s="19"/>
      <c r="BN111" s="19">
        <v>2</v>
      </c>
      <c r="BO111" s="19">
        <v>1</v>
      </c>
      <c r="BP111" s="19">
        <v>3</v>
      </c>
      <c r="BQ111" s="19">
        <v>4</v>
      </c>
    </row>
    <row r="112" spans="1:69" x14ac:dyDescent="0.2">
      <c r="A112" cm="1">
        <f t="array" ref="A112">_xlfn.XLOOKUP(AST!Y112,'Matching NGS ID and Doe ID'!H$2:H340,'Matching NGS ID and Doe ID'!B$2:B340)</f>
        <v>241</v>
      </c>
      <c r="B112">
        <v>4178</v>
      </c>
      <c r="C112" s="19" t="s">
        <v>586</v>
      </c>
      <c r="D112">
        <v>1</v>
      </c>
      <c r="E112" s="116" t="s">
        <v>38</v>
      </c>
      <c r="F112" s="116" t="s">
        <v>546</v>
      </c>
      <c r="G112" s="30" t="s">
        <v>547</v>
      </c>
      <c r="H112" s="19" t="s">
        <v>10</v>
      </c>
      <c r="I112" s="19" t="s">
        <v>3</v>
      </c>
      <c r="J112" s="19">
        <v>72</v>
      </c>
      <c r="K112" s="19" t="s">
        <v>84</v>
      </c>
      <c r="L112" s="19" t="s">
        <v>484</v>
      </c>
      <c r="M112" s="19" t="s">
        <v>638</v>
      </c>
      <c r="N112" s="19" t="s">
        <v>486</v>
      </c>
      <c r="O112" s="19" t="s">
        <v>485</v>
      </c>
      <c r="P112" t="s">
        <v>640</v>
      </c>
      <c r="Q112" t="s">
        <v>487</v>
      </c>
      <c r="R112" t="s">
        <v>484</v>
      </c>
      <c r="S112" t="s">
        <v>488</v>
      </c>
      <c r="T112" t="s">
        <v>641</v>
      </c>
      <c r="U112" t="s">
        <v>639</v>
      </c>
      <c r="V112">
        <v>1</v>
      </c>
      <c r="X112" t="s">
        <v>771</v>
      </c>
      <c r="Y112" t="str">
        <f t="shared" si="26"/>
        <v>4178LPF</v>
      </c>
      <c r="Z112" s="98"/>
      <c r="AA112" s="44">
        <v>2</v>
      </c>
      <c r="AC112">
        <v>21</v>
      </c>
      <c r="AD112">
        <v>21</v>
      </c>
      <c r="AE112" s="95">
        <v>10</v>
      </c>
      <c r="AF112" s="133">
        <f>AD112*0.9</f>
        <v>18.900000000000002</v>
      </c>
      <c r="AG112" s="20"/>
      <c r="AH112" s="20"/>
      <c r="AO112" s="44" t="s">
        <v>589</v>
      </c>
      <c r="AQ112">
        <v>47</v>
      </c>
      <c r="AR112">
        <v>47</v>
      </c>
      <c r="AS112" s="95">
        <v>23.5</v>
      </c>
      <c r="AT112" s="133">
        <v>42.300000000000004</v>
      </c>
      <c r="AU112" s="109" t="s">
        <v>667</v>
      </c>
      <c r="AV112" s="109" t="s">
        <v>667</v>
      </c>
      <c r="AW112" s="44" t="s">
        <v>589</v>
      </c>
      <c r="BC112" s="20"/>
      <c r="BD112" s="37">
        <v>2</v>
      </c>
      <c r="BE112" s="19">
        <v>1</v>
      </c>
      <c r="BF112" s="19">
        <v>1</v>
      </c>
      <c r="BG112" s="19"/>
      <c r="BH112" s="19">
        <v>2</v>
      </c>
      <c r="BI112" s="19"/>
      <c r="BJ112" s="19"/>
      <c r="BK112" s="19"/>
      <c r="BL112" s="19"/>
      <c r="BM112" s="19"/>
      <c r="BN112" s="19"/>
      <c r="BO112" s="19"/>
      <c r="BP112" s="19"/>
      <c r="BQ112" s="19">
        <v>2</v>
      </c>
    </row>
    <row r="113" spans="1:69" x14ac:dyDescent="0.2">
      <c r="A113" cm="1">
        <f t="array" ref="A113">_xlfn.XLOOKUP(AST!Y113,'Matching NGS ID and Doe ID'!H$2:H341,'Matching NGS ID and Doe ID'!B$2:B341)</f>
        <v>242</v>
      </c>
      <c r="B113">
        <v>4178</v>
      </c>
      <c r="C113" s="19" t="s">
        <v>586</v>
      </c>
      <c r="D113">
        <v>1</v>
      </c>
      <c r="E113" s="116" t="s">
        <v>37</v>
      </c>
      <c r="F113" s="116" t="s">
        <v>546</v>
      </c>
      <c r="G113" s="30" t="s">
        <v>547</v>
      </c>
      <c r="H113" s="19" t="s">
        <v>10</v>
      </c>
      <c r="I113" s="19" t="s">
        <v>4</v>
      </c>
      <c r="J113" s="19">
        <v>73</v>
      </c>
      <c r="K113" s="19" t="s">
        <v>84</v>
      </c>
      <c r="L113" s="19" t="s">
        <v>484</v>
      </c>
      <c r="M113" s="19" t="s">
        <v>638</v>
      </c>
      <c r="N113" s="19" t="s">
        <v>486</v>
      </c>
      <c r="O113" s="19" t="s">
        <v>485</v>
      </c>
      <c r="P113" t="s">
        <v>640</v>
      </c>
      <c r="Q113" t="s">
        <v>487</v>
      </c>
      <c r="R113" t="s">
        <v>484</v>
      </c>
      <c r="S113">
        <v>128</v>
      </c>
      <c r="T113" t="s">
        <v>641</v>
      </c>
      <c r="U113" t="s">
        <v>639</v>
      </c>
      <c r="V113">
        <v>1</v>
      </c>
      <c r="X113" t="s">
        <v>772</v>
      </c>
      <c r="Y113" t="str">
        <f t="shared" si="26"/>
        <v>4178RPF</v>
      </c>
      <c r="Z113" s="98"/>
      <c r="AA113" s="44">
        <v>3</v>
      </c>
      <c r="AC113">
        <v>28</v>
      </c>
      <c r="AD113">
        <v>28</v>
      </c>
      <c r="AE113" s="95">
        <v>13</v>
      </c>
      <c r="AF113" s="133">
        <f>AD113*0.9</f>
        <v>25.2</v>
      </c>
      <c r="AG113" s="20"/>
      <c r="AH113" s="20"/>
      <c r="AO113" s="44" t="s">
        <v>588</v>
      </c>
      <c r="AQ113">
        <v>39</v>
      </c>
      <c r="AR113">
        <v>39</v>
      </c>
      <c r="AS113" s="95">
        <v>19.5</v>
      </c>
      <c r="AT113" s="133">
        <v>35.1</v>
      </c>
      <c r="AU113" s="109" t="s">
        <v>667</v>
      </c>
      <c r="AV113" s="109" t="s">
        <v>667</v>
      </c>
      <c r="AW113" s="44" t="s">
        <v>588</v>
      </c>
      <c r="BC113" s="20"/>
      <c r="BD113" s="37">
        <v>4</v>
      </c>
      <c r="BE113" s="19"/>
      <c r="BF113" s="19"/>
      <c r="BG113" s="19">
        <v>1</v>
      </c>
      <c r="BH113" s="19">
        <v>1</v>
      </c>
      <c r="BI113" s="19"/>
      <c r="BJ113" s="19"/>
      <c r="BK113" s="19"/>
      <c r="BL113" s="19"/>
      <c r="BM113" s="19"/>
      <c r="BN113" s="19"/>
      <c r="BO113" s="19"/>
      <c r="BP113" s="19"/>
      <c r="BQ113" s="19">
        <v>1</v>
      </c>
    </row>
    <row r="114" spans="1:69" x14ac:dyDescent="0.2">
      <c r="A114" cm="1">
        <f t="array" ref="A114">_xlfn.XLOOKUP(AST!Y114,'Matching NGS ID and Doe ID'!H$2:H342,'Matching NGS ID and Doe ID'!B$2:B342)</f>
        <v>59</v>
      </c>
      <c r="B114">
        <v>4323</v>
      </c>
      <c r="C114" s="19" t="s">
        <v>586</v>
      </c>
      <c r="D114">
        <v>1</v>
      </c>
      <c r="E114" s="117" t="s">
        <v>39</v>
      </c>
      <c r="F114" s="116" t="s">
        <v>546</v>
      </c>
      <c r="G114" s="30" t="s">
        <v>9</v>
      </c>
      <c r="H114" s="19" t="s">
        <v>9</v>
      </c>
      <c r="I114" s="19" t="s">
        <v>3</v>
      </c>
      <c r="J114" s="19">
        <v>17</v>
      </c>
      <c r="K114" s="19">
        <v>0.25</v>
      </c>
      <c r="L114" s="19" t="s">
        <v>484</v>
      </c>
      <c r="M114" s="19" t="s">
        <v>638</v>
      </c>
      <c r="N114" s="19" t="s">
        <v>486</v>
      </c>
      <c r="O114" s="19" t="s">
        <v>485</v>
      </c>
      <c r="P114">
        <v>2</v>
      </c>
      <c r="Q114" t="s">
        <v>487</v>
      </c>
      <c r="R114" t="s">
        <v>484</v>
      </c>
      <c r="S114" t="s">
        <v>488</v>
      </c>
      <c r="T114">
        <v>8</v>
      </c>
      <c r="U114" t="s">
        <v>639</v>
      </c>
      <c r="V114">
        <v>1</v>
      </c>
      <c r="X114" t="s">
        <v>773</v>
      </c>
      <c r="Y114" t="str">
        <f t="shared" si="26"/>
        <v>4323LDO</v>
      </c>
      <c r="Z114" s="98"/>
      <c r="AA114" s="37" t="s">
        <v>588</v>
      </c>
      <c r="AB114">
        <v>1</v>
      </c>
      <c r="AC114">
        <v>101</v>
      </c>
      <c r="AD114">
        <v>102</v>
      </c>
      <c r="AE114" s="95"/>
      <c r="AF114" s="133"/>
      <c r="AG114" s="20"/>
      <c r="AH114" s="20"/>
      <c r="AO114" s="37" t="s">
        <v>10</v>
      </c>
      <c r="AQ114">
        <v>73</v>
      </c>
      <c r="AR114">
        <v>73</v>
      </c>
      <c r="AS114" s="95"/>
      <c r="AT114" s="133"/>
      <c r="AW114" s="137" t="s">
        <v>10</v>
      </c>
      <c r="BC114" s="20"/>
      <c r="BD114" s="37" t="s">
        <v>484</v>
      </c>
      <c r="BE114" s="19">
        <v>16</v>
      </c>
      <c r="BF114" s="19">
        <v>42</v>
      </c>
      <c r="BG114" s="19">
        <v>16</v>
      </c>
      <c r="BH114" s="19">
        <v>74</v>
      </c>
      <c r="BI114" s="19">
        <v>17</v>
      </c>
      <c r="BJ114" s="19">
        <v>42</v>
      </c>
      <c r="BK114" s="19">
        <v>17</v>
      </c>
      <c r="BL114" s="19">
        <v>76</v>
      </c>
      <c r="BM114" s="19">
        <v>34</v>
      </c>
      <c r="BN114" s="19">
        <v>38</v>
      </c>
      <c r="BO114" s="19">
        <v>37</v>
      </c>
      <c r="BP114" s="19">
        <v>109</v>
      </c>
      <c r="BQ114" s="19">
        <v>259</v>
      </c>
    </row>
    <row r="115" spans="1:69" x14ac:dyDescent="0.2">
      <c r="A115" cm="1">
        <f t="array" ref="A115">_xlfn.XLOOKUP(AST!Y115,'Matching NGS ID and Doe ID'!H$2:H343,'Matching NGS ID and Doe ID'!B$2:B343)</f>
        <v>60</v>
      </c>
      <c r="B115">
        <v>4323</v>
      </c>
      <c r="C115" s="19" t="s">
        <v>586</v>
      </c>
      <c r="D115">
        <v>1</v>
      </c>
      <c r="E115" s="116" t="s">
        <v>39</v>
      </c>
      <c r="F115" s="116" t="s">
        <v>546</v>
      </c>
      <c r="G115" s="30" t="s">
        <v>9</v>
      </c>
      <c r="H115" s="19" t="s">
        <v>9</v>
      </c>
      <c r="I115" s="19" t="s">
        <v>4</v>
      </c>
      <c r="J115" s="19">
        <v>18</v>
      </c>
      <c r="K115" s="19" t="s">
        <v>84</v>
      </c>
      <c r="L115" s="19" t="s">
        <v>484</v>
      </c>
      <c r="M115" s="19" t="s">
        <v>638</v>
      </c>
      <c r="N115" s="19" t="s">
        <v>486</v>
      </c>
      <c r="O115" s="19" t="s">
        <v>485</v>
      </c>
      <c r="P115" t="s">
        <v>640</v>
      </c>
      <c r="Q115" t="s">
        <v>487</v>
      </c>
      <c r="R115" t="s">
        <v>484</v>
      </c>
      <c r="S115">
        <v>128</v>
      </c>
      <c r="T115">
        <v>2</v>
      </c>
      <c r="U115" t="s">
        <v>639</v>
      </c>
      <c r="V115">
        <v>1</v>
      </c>
      <c r="X115" t="s">
        <v>774</v>
      </c>
      <c r="Y115" t="str">
        <f t="shared" si="26"/>
        <v>4323RDO</v>
      </c>
      <c r="Z115" s="98"/>
      <c r="AA115" s="44">
        <v>1</v>
      </c>
      <c r="AC115">
        <v>16</v>
      </c>
      <c r="AD115">
        <v>16</v>
      </c>
      <c r="AE115" s="95">
        <v>7.5</v>
      </c>
      <c r="AF115" s="133">
        <f>AD115*0.9</f>
        <v>14.4</v>
      </c>
      <c r="AO115" s="44" t="s">
        <v>586</v>
      </c>
      <c r="AQ115">
        <v>40</v>
      </c>
      <c r="AR115">
        <v>40</v>
      </c>
      <c r="AS115" s="95">
        <v>20</v>
      </c>
      <c r="AT115" s="133">
        <v>36</v>
      </c>
      <c r="AU115" s="109" t="s">
        <v>667</v>
      </c>
      <c r="AV115" s="109" t="s">
        <v>667</v>
      </c>
      <c r="AW115" s="44" t="s">
        <v>586</v>
      </c>
      <c r="BC115" s="20"/>
      <c r="BD115" s="37" t="s">
        <v>490</v>
      </c>
      <c r="BE115" s="19">
        <v>1</v>
      </c>
      <c r="BF115" s="19"/>
      <c r="BG115" s="19">
        <v>1</v>
      </c>
      <c r="BH115" s="19">
        <v>2</v>
      </c>
      <c r="BI115" s="19">
        <v>1</v>
      </c>
      <c r="BJ115" s="19">
        <v>1</v>
      </c>
      <c r="BK115" s="19"/>
      <c r="BL115" s="19">
        <v>2</v>
      </c>
      <c r="BM115" s="19"/>
      <c r="BN115" s="19">
        <v>2</v>
      </c>
      <c r="BO115" s="19"/>
      <c r="BP115" s="19">
        <v>2</v>
      </c>
      <c r="BQ115" s="19">
        <v>6</v>
      </c>
    </row>
    <row r="116" spans="1:69" x14ac:dyDescent="0.2">
      <c r="A116" cm="1">
        <f t="array" ref="A116">_xlfn.XLOOKUP(AST!Y116,'Matching NGS ID and Doe ID'!H$2:H344,'Matching NGS ID and Doe ID'!B$2:B344)</f>
        <v>143</v>
      </c>
      <c r="B116">
        <v>4323</v>
      </c>
      <c r="C116" s="19" t="s">
        <v>586</v>
      </c>
      <c r="D116">
        <v>1</v>
      </c>
      <c r="E116" s="116" t="s">
        <v>39</v>
      </c>
      <c r="F116" s="116" t="s">
        <v>546</v>
      </c>
      <c r="G116" s="30" t="s">
        <v>10</v>
      </c>
      <c r="H116" s="19" t="s">
        <v>10</v>
      </c>
      <c r="I116" s="19" t="s">
        <v>3</v>
      </c>
      <c r="J116" s="19">
        <v>74</v>
      </c>
      <c r="K116" s="19" t="s">
        <v>84</v>
      </c>
      <c r="L116" s="19" t="s">
        <v>484</v>
      </c>
      <c r="M116" s="19" t="s">
        <v>638</v>
      </c>
      <c r="N116" s="19" t="s">
        <v>486</v>
      </c>
      <c r="O116" s="19" t="s">
        <v>485</v>
      </c>
      <c r="P116">
        <v>0.25</v>
      </c>
      <c r="Q116" t="s">
        <v>487</v>
      </c>
      <c r="R116" t="s">
        <v>484</v>
      </c>
      <c r="S116" t="s">
        <v>488</v>
      </c>
      <c r="T116">
        <v>2</v>
      </c>
      <c r="U116" t="s">
        <v>639</v>
      </c>
      <c r="V116">
        <v>1</v>
      </c>
      <c r="X116" t="s">
        <v>775</v>
      </c>
      <c r="Y116" t="str">
        <f t="shared" si="26"/>
        <v>4323LPF</v>
      </c>
      <c r="Z116" s="98"/>
      <c r="AA116" s="44">
        <v>2</v>
      </c>
      <c r="AC116">
        <v>20</v>
      </c>
      <c r="AD116">
        <v>20</v>
      </c>
      <c r="AE116" s="95">
        <v>7.5</v>
      </c>
      <c r="AF116" s="133">
        <f>AD116*0.9</f>
        <v>18</v>
      </c>
      <c r="AO116" s="44" t="s">
        <v>589</v>
      </c>
      <c r="AQ116">
        <v>8</v>
      </c>
      <c r="AR116">
        <v>8</v>
      </c>
      <c r="AS116" s="95">
        <v>4</v>
      </c>
      <c r="AT116" s="133">
        <v>7.2</v>
      </c>
      <c r="AU116" s="109" t="s">
        <v>667</v>
      </c>
      <c r="AV116" s="109" t="s">
        <v>667</v>
      </c>
      <c r="AW116" s="44" t="s">
        <v>589</v>
      </c>
      <c r="BC116" s="20"/>
      <c r="BD116" s="37" t="s">
        <v>305</v>
      </c>
      <c r="BE116" s="19">
        <v>18</v>
      </c>
      <c r="BF116" s="19">
        <v>44</v>
      </c>
      <c r="BG116" s="19">
        <v>18</v>
      </c>
      <c r="BH116" s="19">
        <v>80</v>
      </c>
      <c r="BI116" s="19">
        <v>18</v>
      </c>
      <c r="BJ116" s="19">
        <v>43</v>
      </c>
      <c r="BK116" s="19">
        <v>17</v>
      </c>
      <c r="BL116" s="19">
        <v>78</v>
      </c>
      <c r="BM116" s="19">
        <v>34</v>
      </c>
      <c r="BN116" s="19">
        <v>42</v>
      </c>
      <c r="BO116" s="19">
        <v>38</v>
      </c>
      <c r="BP116" s="19">
        <v>114</v>
      </c>
      <c r="BQ116" s="19">
        <v>272</v>
      </c>
    </row>
    <row r="117" spans="1:69" x14ac:dyDescent="0.2">
      <c r="A117" cm="1">
        <f t="array" ref="A117">_xlfn.XLOOKUP(AST!Y117,'Matching NGS ID and Doe ID'!H$2:H345,'Matching NGS ID and Doe ID'!B$2:B345)</f>
        <v>144</v>
      </c>
      <c r="B117">
        <v>4323</v>
      </c>
      <c r="C117" s="19" t="s">
        <v>586</v>
      </c>
      <c r="D117">
        <v>1</v>
      </c>
      <c r="E117" s="116" t="s">
        <v>39</v>
      </c>
      <c r="F117" s="116" t="s">
        <v>546</v>
      </c>
      <c r="G117" s="30" t="s">
        <v>10</v>
      </c>
      <c r="H117" s="19" t="s">
        <v>10</v>
      </c>
      <c r="I117" s="19" t="s">
        <v>4</v>
      </c>
      <c r="J117" s="19">
        <v>75</v>
      </c>
      <c r="K117" s="19" t="s">
        <v>84</v>
      </c>
      <c r="L117" s="19" t="s">
        <v>484</v>
      </c>
      <c r="M117" s="19" t="s">
        <v>638</v>
      </c>
      <c r="N117" s="19" t="s">
        <v>486</v>
      </c>
      <c r="O117" s="19" t="s">
        <v>485</v>
      </c>
      <c r="P117" t="s">
        <v>640</v>
      </c>
      <c r="Q117" t="s">
        <v>487</v>
      </c>
      <c r="R117" t="s">
        <v>484</v>
      </c>
      <c r="S117" s="19">
        <v>128</v>
      </c>
      <c r="T117" s="19">
        <v>2</v>
      </c>
      <c r="U117" s="19" t="s">
        <v>639</v>
      </c>
      <c r="V117" s="19">
        <v>1</v>
      </c>
      <c r="W117" s="19"/>
      <c r="X117" t="s">
        <v>776</v>
      </c>
      <c r="Y117" t="str">
        <f t="shared" si="26"/>
        <v>4323RPF</v>
      </c>
      <c r="Z117" s="19"/>
      <c r="AA117" s="44">
        <v>3</v>
      </c>
      <c r="AB117">
        <v>1</v>
      </c>
      <c r="AC117">
        <v>65</v>
      </c>
      <c r="AD117">
        <v>66</v>
      </c>
      <c r="AE117" s="95">
        <v>24.5</v>
      </c>
      <c r="AF117" s="133">
        <f>AD117*0.9</f>
        <v>59.4</v>
      </c>
      <c r="AO117" s="44" t="s">
        <v>588</v>
      </c>
      <c r="AQ117">
        <v>25</v>
      </c>
      <c r="AR117">
        <v>25</v>
      </c>
      <c r="AS117" s="95">
        <v>12.5</v>
      </c>
      <c r="AT117" s="133">
        <v>22.5</v>
      </c>
      <c r="AU117" s="109" t="s">
        <v>667</v>
      </c>
      <c r="AV117" s="109" t="s">
        <v>667</v>
      </c>
      <c r="AW117" s="44" t="s">
        <v>588</v>
      </c>
      <c r="BC117" s="20"/>
      <c r="BD117" s="139">
        <v>0.5</v>
      </c>
      <c r="BE117" s="98">
        <v>9</v>
      </c>
      <c r="BF117" s="98">
        <v>22</v>
      </c>
      <c r="BG117" s="98">
        <v>9</v>
      </c>
      <c r="BH117" s="98"/>
      <c r="BI117" s="98">
        <v>9</v>
      </c>
      <c r="BJ117" s="98">
        <v>21.5</v>
      </c>
      <c r="BK117" s="98">
        <v>8.5</v>
      </c>
      <c r="BL117" s="98"/>
      <c r="BM117" s="98">
        <v>17</v>
      </c>
      <c r="BN117" s="98">
        <v>21</v>
      </c>
      <c r="BO117" s="98">
        <v>19</v>
      </c>
      <c r="BP117" s="19"/>
      <c r="BQ117" s="19"/>
    </row>
    <row r="118" spans="1:69" x14ac:dyDescent="0.2">
      <c r="A118" cm="1">
        <f t="array" ref="A118">_xlfn.XLOOKUP(AST!Y118,'Matching NGS ID and Doe ID'!H$2:H346,'Matching NGS ID and Doe ID'!B$2:B346)</f>
        <v>61</v>
      </c>
      <c r="B118">
        <v>4436</v>
      </c>
      <c r="C118" s="19" t="s">
        <v>586</v>
      </c>
      <c r="D118">
        <v>3</v>
      </c>
      <c r="E118" s="116" t="s">
        <v>39</v>
      </c>
      <c r="F118" s="116" t="s">
        <v>546</v>
      </c>
      <c r="G118" s="30" t="s">
        <v>9</v>
      </c>
      <c r="H118" s="19" t="s">
        <v>9</v>
      </c>
      <c r="I118" s="19" t="s">
        <v>3</v>
      </c>
      <c r="J118" s="19">
        <v>19</v>
      </c>
      <c r="K118" s="19">
        <v>0.5</v>
      </c>
      <c r="L118" s="19" t="s">
        <v>484</v>
      </c>
      <c r="M118" s="19" t="s">
        <v>638</v>
      </c>
      <c r="N118" s="19" t="s">
        <v>486</v>
      </c>
      <c r="O118" s="19" t="s">
        <v>485</v>
      </c>
      <c r="P118">
        <v>1</v>
      </c>
      <c r="Q118" t="s">
        <v>487</v>
      </c>
      <c r="R118" t="s">
        <v>484</v>
      </c>
      <c r="S118" t="s">
        <v>488</v>
      </c>
      <c r="T118">
        <v>4</v>
      </c>
      <c r="U118" t="s">
        <v>639</v>
      </c>
      <c r="V118">
        <v>1</v>
      </c>
      <c r="X118" t="s">
        <v>777</v>
      </c>
      <c r="Y118" t="str">
        <f t="shared" si="26"/>
        <v>4436LDO</v>
      </c>
      <c r="Z118" s="19"/>
      <c r="AA118" s="37" t="s">
        <v>305</v>
      </c>
      <c r="AB118">
        <v>1</v>
      </c>
      <c r="AC118">
        <v>296</v>
      </c>
      <c r="AD118">
        <v>297</v>
      </c>
      <c r="AN118" s="96"/>
      <c r="AO118" s="37" t="s">
        <v>305</v>
      </c>
      <c r="AP118">
        <v>1</v>
      </c>
      <c r="AQ118">
        <v>271</v>
      </c>
      <c r="AR118">
        <v>272</v>
      </c>
      <c r="BB118" s="96"/>
      <c r="BC118" s="20"/>
      <c r="BD118" s="139">
        <v>0.9</v>
      </c>
      <c r="BE118" s="98">
        <v>16.2</v>
      </c>
      <c r="BF118" s="98">
        <v>39.6</v>
      </c>
      <c r="BG118" s="98">
        <v>16.2</v>
      </c>
      <c r="BH118" s="98"/>
      <c r="BI118" s="98">
        <v>16.2</v>
      </c>
      <c r="BJ118" s="98">
        <v>38.700000000000003</v>
      </c>
      <c r="BK118" s="98">
        <v>15.3</v>
      </c>
      <c r="BL118" s="98"/>
      <c r="BM118" s="98">
        <v>30.6</v>
      </c>
      <c r="BN118" s="98">
        <v>37.800000000000004</v>
      </c>
      <c r="BO118" s="98">
        <v>34.200000000000003</v>
      </c>
      <c r="BP118" s="19"/>
      <c r="BQ118" s="19"/>
    </row>
    <row r="119" spans="1:69" x14ac:dyDescent="0.2">
      <c r="A119" cm="1">
        <f t="array" ref="A119">_xlfn.XLOOKUP(AST!Y119,'Matching NGS ID and Doe ID'!H$2:H347,'Matching NGS ID and Doe ID'!B$2:B347)</f>
        <v>145</v>
      </c>
      <c r="B119">
        <v>4436</v>
      </c>
      <c r="C119" s="19" t="s">
        <v>586</v>
      </c>
      <c r="D119">
        <v>3</v>
      </c>
      <c r="E119" s="116" t="s">
        <v>39</v>
      </c>
      <c r="F119" s="116" t="s">
        <v>546</v>
      </c>
      <c r="G119" s="30" t="s">
        <v>10</v>
      </c>
      <c r="H119" s="19" t="s">
        <v>10</v>
      </c>
      <c r="I119" s="19" t="s">
        <v>3</v>
      </c>
      <c r="J119" s="19">
        <v>76</v>
      </c>
      <c r="K119" s="19">
        <v>0.25</v>
      </c>
      <c r="L119" s="19" t="s">
        <v>484</v>
      </c>
      <c r="M119" s="19" t="s">
        <v>638</v>
      </c>
      <c r="N119" s="19" t="s">
        <v>486</v>
      </c>
      <c r="O119" s="19" t="s">
        <v>485</v>
      </c>
      <c r="P119">
        <v>0.5</v>
      </c>
      <c r="Q119" t="s">
        <v>487</v>
      </c>
      <c r="R119" t="s">
        <v>484</v>
      </c>
      <c r="S119" t="s">
        <v>488</v>
      </c>
      <c r="T119">
        <v>2</v>
      </c>
      <c r="U119" t="s">
        <v>639</v>
      </c>
      <c r="V119">
        <v>1</v>
      </c>
      <c r="X119" t="s">
        <v>778</v>
      </c>
      <c r="Y119" t="str">
        <f t="shared" si="26"/>
        <v>4436LPF</v>
      </c>
      <c r="Z119" s="97"/>
      <c r="BC119" s="20"/>
      <c r="BD119" s="37" t="s">
        <v>564</v>
      </c>
      <c r="BE119" s="136" t="s">
        <v>664</v>
      </c>
      <c r="BF119" s="136" t="s">
        <v>664</v>
      </c>
      <c r="BG119" s="136" t="s">
        <v>664</v>
      </c>
      <c r="BH119" s="19"/>
      <c r="BI119" s="136" t="s">
        <v>664</v>
      </c>
      <c r="BJ119" s="136" t="s">
        <v>664</v>
      </c>
      <c r="BK119" s="136" t="s">
        <v>664</v>
      </c>
      <c r="BL119" s="19"/>
      <c r="BM119" s="136" t="s">
        <v>664</v>
      </c>
      <c r="BN119" s="136" t="s">
        <v>664</v>
      </c>
      <c r="BO119" s="136" t="s">
        <v>664</v>
      </c>
      <c r="BP119" s="109"/>
    </row>
    <row r="120" spans="1:69" x14ac:dyDescent="0.2">
      <c r="A120" cm="1">
        <f t="array" ref="A120">_xlfn.XLOOKUP(AST!Y120,'Matching NGS ID and Doe ID'!H$2:H348,'Matching NGS ID and Doe ID'!B$2:B348)</f>
        <v>243</v>
      </c>
      <c r="B120">
        <v>4451</v>
      </c>
      <c r="C120" s="19" t="s">
        <v>586</v>
      </c>
      <c r="D120">
        <v>1</v>
      </c>
      <c r="E120" s="116" t="s">
        <v>29</v>
      </c>
      <c r="F120" s="116" t="s">
        <v>547</v>
      </c>
      <c r="G120" s="30" t="s">
        <v>547</v>
      </c>
      <c r="H120" s="19" t="s">
        <v>10</v>
      </c>
      <c r="I120" s="19" t="s">
        <v>4</v>
      </c>
      <c r="J120" s="19">
        <v>77</v>
      </c>
      <c r="K120" s="19" t="s">
        <v>84</v>
      </c>
      <c r="L120" s="19" t="s">
        <v>484</v>
      </c>
      <c r="M120" s="19" t="s">
        <v>638</v>
      </c>
      <c r="N120" s="19" t="s">
        <v>486</v>
      </c>
      <c r="O120" s="19" t="s">
        <v>485</v>
      </c>
      <c r="P120" t="s">
        <v>640</v>
      </c>
      <c r="Q120" t="s">
        <v>487</v>
      </c>
      <c r="R120" t="s">
        <v>484</v>
      </c>
      <c r="S120" t="s">
        <v>645</v>
      </c>
      <c r="T120" t="s">
        <v>641</v>
      </c>
      <c r="U120" t="s">
        <v>639</v>
      </c>
      <c r="V120">
        <v>1</v>
      </c>
      <c r="X120" t="s">
        <v>779</v>
      </c>
      <c r="Y120" t="str">
        <f t="shared" si="26"/>
        <v>4451RPF</v>
      </c>
      <c r="Z120" s="98"/>
      <c r="AN120" s="20"/>
      <c r="BB120" s="20"/>
      <c r="BD120" s="37" t="s">
        <v>565</v>
      </c>
      <c r="BE120" s="136" t="s">
        <v>664</v>
      </c>
      <c r="BF120" s="136" t="s">
        <v>664</v>
      </c>
      <c r="BG120" s="136" t="s">
        <v>664</v>
      </c>
      <c r="BH120" s="98"/>
      <c r="BI120" s="136" t="s">
        <v>664</v>
      </c>
      <c r="BJ120" s="136" t="s">
        <v>664</v>
      </c>
      <c r="BK120" s="136" t="s">
        <v>664</v>
      </c>
      <c r="BL120" s="19"/>
      <c r="BM120" s="136" t="s">
        <v>664</v>
      </c>
      <c r="BN120" s="136" t="s">
        <v>664</v>
      </c>
      <c r="BO120" s="136" t="s">
        <v>664</v>
      </c>
    </row>
    <row r="121" spans="1:69" x14ac:dyDescent="0.2">
      <c r="A121" cm="1">
        <f t="array" ref="A121">_xlfn.XLOOKUP(AST!Y121,'Matching NGS ID and Doe ID'!H$2:H349,'Matching NGS ID and Doe ID'!B$2:B349)</f>
        <v>245</v>
      </c>
      <c r="B121">
        <v>4485</v>
      </c>
      <c r="C121" s="19" t="s">
        <v>586</v>
      </c>
      <c r="D121">
        <v>2</v>
      </c>
      <c r="E121" s="116" t="s">
        <v>29</v>
      </c>
      <c r="F121" s="116" t="s">
        <v>547</v>
      </c>
      <c r="G121" s="30" t="s">
        <v>547</v>
      </c>
      <c r="H121" s="19" t="s">
        <v>10</v>
      </c>
      <c r="I121" s="19" t="s">
        <v>4</v>
      </c>
      <c r="J121" s="19">
        <v>78</v>
      </c>
      <c r="K121" s="19" t="s">
        <v>84</v>
      </c>
      <c r="L121" s="19">
        <v>2</v>
      </c>
      <c r="M121" s="19" t="s">
        <v>638</v>
      </c>
      <c r="N121" s="19">
        <v>4</v>
      </c>
      <c r="O121" s="19" t="s">
        <v>485</v>
      </c>
      <c r="P121">
        <v>0.25</v>
      </c>
      <c r="Q121" t="s">
        <v>487</v>
      </c>
      <c r="R121" t="s">
        <v>484</v>
      </c>
      <c r="S121" t="s">
        <v>645</v>
      </c>
      <c r="T121" t="s">
        <v>641</v>
      </c>
      <c r="U121" t="s">
        <v>639</v>
      </c>
      <c r="V121">
        <v>1</v>
      </c>
      <c r="X121" t="s">
        <v>780</v>
      </c>
      <c r="Y121" t="str">
        <f t="shared" si="26"/>
        <v>4485RPF</v>
      </c>
      <c r="Z121" s="98" t="s">
        <v>633</v>
      </c>
      <c r="AA121" s="36" t="s">
        <v>958</v>
      </c>
      <c r="AB121" s="36" t="s">
        <v>307</v>
      </c>
      <c r="AN121" t="s">
        <v>633</v>
      </c>
      <c r="AO121" s="36" t="s">
        <v>958</v>
      </c>
      <c r="AP121" s="36" t="s">
        <v>307</v>
      </c>
      <c r="BB121" t="s">
        <v>633</v>
      </c>
      <c r="BC121" s="20" t="s">
        <v>961</v>
      </c>
      <c r="BD121" s="36" t="s">
        <v>959</v>
      </c>
      <c r="BE121" s="99" t="s">
        <v>307</v>
      </c>
      <c r="BF121" s="19"/>
      <c r="BG121" s="19"/>
      <c r="BH121" s="19"/>
      <c r="BI121" s="19"/>
      <c r="BJ121" s="19"/>
      <c r="BK121" s="19"/>
      <c r="BL121" s="19"/>
      <c r="BM121" s="19"/>
      <c r="BN121" s="19"/>
      <c r="BO121" s="19"/>
      <c r="BP121" s="19"/>
      <c r="BQ121" s="19"/>
    </row>
    <row r="122" spans="1:69" x14ac:dyDescent="0.2">
      <c r="A122" cm="1">
        <f t="array" ref="A122">_xlfn.XLOOKUP(AST!Y122,'Matching NGS ID and Doe ID'!H$2:H350,'Matching NGS ID and Doe ID'!B$2:B350)</f>
        <v>246</v>
      </c>
      <c r="B122">
        <v>4510</v>
      </c>
      <c r="C122" s="19" t="s">
        <v>586</v>
      </c>
      <c r="D122">
        <v>3</v>
      </c>
      <c r="E122" s="116" t="s">
        <v>39</v>
      </c>
      <c r="F122" s="116" t="s">
        <v>547</v>
      </c>
      <c r="G122" s="30" t="s">
        <v>547</v>
      </c>
      <c r="H122" s="19" t="s">
        <v>10</v>
      </c>
      <c r="I122" s="19" t="s">
        <v>4</v>
      </c>
      <c r="J122" s="19">
        <v>79</v>
      </c>
      <c r="K122" s="19">
        <v>0.25</v>
      </c>
      <c r="L122" s="19" t="s">
        <v>484</v>
      </c>
      <c r="M122" s="19" t="s">
        <v>638</v>
      </c>
      <c r="N122" s="19" t="s">
        <v>486</v>
      </c>
      <c r="O122" s="19" t="s">
        <v>485</v>
      </c>
      <c r="P122">
        <v>0.5</v>
      </c>
      <c r="Q122" t="s">
        <v>487</v>
      </c>
      <c r="R122" t="s">
        <v>484</v>
      </c>
      <c r="S122" t="s">
        <v>488</v>
      </c>
      <c r="T122">
        <v>2</v>
      </c>
      <c r="U122" t="s">
        <v>639</v>
      </c>
      <c r="V122">
        <v>1</v>
      </c>
      <c r="X122" t="s">
        <v>781</v>
      </c>
      <c r="Y122" t="str">
        <f t="shared" si="26"/>
        <v>4510RPF</v>
      </c>
      <c r="Z122" s="98"/>
      <c r="AA122" s="36" t="s">
        <v>304</v>
      </c>
      <c r="AB122">
        <v>1</v>
      </c>
      <c r="AC122">
        <v>2</v>
      </c>
      <c r="AD122">
        <v>4</v>
      </c>
      <c r="AE122" t="s">
        <v>484</v>
      </c>
      <c r="AF122" t="s">
        <v>490</v>
      </c>
      <c r="AG122" t="s">
        <v>305</v>
      </c>
      <c r="AH122" s="108">
        <v>0.5</v>
      </c>
      <c r="AI122" s="132">
        <v>0.9</v>
      </c>
      <c r="AO122" s="36" t="s">
        <v>304</v>
      </c>
      <c r="AP122">
        <v>1</v>
      </c>
      <c r="AQ122">
        <v>2</v>
      </c>
      <c r="AR122">
        <v>4</v>
      </c>
      <c r="AS122" t="s">
        <v>484</v>
      </c>
      <c r="AT122" t="s">
        <v>490</v>
      </c>
      <c r="AU122" t="s">
        <v>305</v>
      </c>
      <c r="AV122" s="108">
        <v>0.5</v>
      </c>
      <c r="AW122" s="132">
        <v>0.9</v>
      </c>
      <c r="AX122" s="19" t="s">
        <v>564</v>
      </c>
      <c r="AY122" s="19" t="s">
        <v>565</v>
      </c>
      <c r="BE122" s="19">
        <v>1</v>
      </c>
      <c r="BF122" s="19"/>
      <c r="BG122" s="19"/>
      <c r="BH122" s="19" t="s">
        <v>964</v>
      </c>
      <c r="BI122" s="19">
        <v>2</v>
      </c>
      <c r="BJ122" s="19"/>
      <c r="BK122" s="19"/>
      <c r="BL122" s="19" t="s">
        <v>965</v>
      </c>
      <c r="BM122" s="19">
        <v>3</v>
      </c>
      <c r="BN122" s="19"/>
      <c r="BO122" s="19"/>
      <c r="BP122" s="19" t="s">
        <v>966</v>
      </c>
      <c r="BQ122" s="19" t="s">
        <v>305</v>
      </c>
    </row>
    <row r="123" spans="1:69" x14ac:dyDescent="0.2">
      <c r="A123" t="e" cm="1">
        <f t="array" ref="A123">_xlfn.XLOOKUP(AST!Y123,'Matching NGS ID and Doe ID'!H$2:H351,'Matching NGS ID and Doe ID'!B$2:B351)</f>
        <v>#N/A</v>
      </c>
      <c r="B123">
        <v>4596</v>
      </c>
      <c r="C123" s="19" t="s">
        <v>586</v>
      </c>
      <c r="D123">
        <v>1</v>
      </c>
      <c r="E123" s="116" t="s">
        <v>39</v>
      </c>
      <c r="F123" s="116" t="s">
        <v>547</v>
      </c>
      <c r="G123" s="30" t="s">
        <v>547</v>
      </c>
      <c r="H123" s="19" t="s">
        <v>10</v>
      </c>
      <c r="I123" s="19" t="s">
        <v>3</v>
      </c>
      <c r="J123" s="19">
        <v>80</v>
      </c>
      <c r="K123" s="19" t="s">
        <v>84</v>
      </c>
      <c r="L123" s="19">
        <v>1</v>
      </c>
      <c r="M123" s="19" t="s">
        <v>638</v>
      </c>
      <c r="N123" s="19">
        <v>2</v>
      </c>
      <c r="O123" s="19" t="s">
        <v>485</v>
      </c>
      <c r="P123" t="s">
        <v>640</v>
      </c>
      <c r="Q123" t="s">
        <v>487</v>
      </c>
      <c r="R123" t="s">
        <v>484</v>
      </c>
      <c r="S123" t="s">
        <v>645</v>
      </c>
      <c r="T123" t="s">
        <v>641</v>
      </c>
      <c r="U123" t="s">
        <v>639</v>
      </c>
      <c r="V123">
        <v>1</v>
      </c>
      <c r="X123" t="s">
        <v>782</v>
      </c>
      <c r="Y123" t="str">
        <f t="shared" si="26"/>
        <v>4596LPF</v>
      </c>
      <c r="Z123" s="98"/>
      <c r="AA123" s="37" t="s">
        <v>586</v>
      </c>
      <c r="AC123">
        <v>1</v>
      </c>
      <c r="AD123">
        <v>1</v>
      </c>
      <c r="AE123">
        <v>120</v>
      </c>
      <c r="AF123">
        <v>3</v>
      </c>
      <c r="AG123">
        <v>125</v>
      </c>
      <c r="AH123" s="95"/>
      <c r="AI123" s="133"/>
      <c r="AO123" s="37" t="s">
        <v>9</v>
      </c>
      <c r="AQ123">
        <v>1</v>
      </c>
      <c r="AS123">
        <v>67</v>
      </c>
      <c r="AT123">
        <v>2</v>
      </c>
      <c r="AU123">
        <v>70</v>
      </c>
      <c r="AW123" s="60"/>
      <c r="AZ123" s="137" t="s">
        <v>9</v>
      </c>
      <c r="BD123" s="36" t="s">
        <v>304</v>
      </c>
      <c r="BE123" s="19" t="s">
        <v>9</v>
      </c>
      <c r="BF123" s="19" t="s">
        <v>547</v>
      </c>
      <c r="BG123" s="19" t="s">
        <v>10</v>
      </c>
      <c r="BH123" s="19"/>
      <c r="BI123" s="19" t="s">
        <v>9</v>
      </c>
      <c r="BJ123" s="19" t="s">
        <v>547</v>
      </c>
      <c r="BK123" s="19" t="s">
        <v>10</v>
      </c>
      <c r="BL123" s="19"/>
      <c r="BM123" s="19" t="s">
        <v>9</v>
      </c>
      <c r="BN123" s="19" t="s">
        <v>547</v>
      </c>
      <c r="BO123" s="19" t="s">
        <v>10</v>
      </c>
      <c r="BP123" s="19"/>
      <c r="BQ123" s="19"/>
    </row>
    <row r="124" spans="1:69" x14ac:dyDescent="0.2">
      <c r="A124" cm="1">
        <f t="array" ref="A124">_xlfn.XLOOKUP(AST!Y124,'Matching NGS ID and Doe ID'!H$2:H352,'Matching NGS ID and Doe ID'!B$2:B352)</f>
        <v>62</v>
      </c>
      <c r="B124">
        <v>4763</v>
      </c>
      <c r="C124" s="19" t="s">
        <v>586</v>
      </c>
      <c r="D124">
        <v>3</v>
      </c>
      <c r="E124" s="116" t="s">
        <v>39</v>
      </c>
      <c r="F124" s="116" t="s">
        <v>546</v>
      </c>
      <c r="G124" s="30" t="s">
        <v>9</v>
      </c>
      <c r="H124" s="19" t="s">
        <v>9</v>
      </c>
      <c r="I124" s="19" t="s">
        <v>3</v>
      </c>
      <c r="J124" s="19">
        <v>21</v>
      </c>
      <c r="K124" s="19" t="s">
        <v>84</v>
      </c>
      <c r="L124" s="19" t="s">
        <v>484</v>
      </c>
      <c r="M124" s="19" t="s">
        <v>638</v>
      </c>
      <c r="N124" s="19" t="s">
        <v>486</v>
      </c>
      <c r="O124" s="19" t="s">
        <v>485</v>
      </c>
      <c r="P124">
        <v>0.25</v>
      </c>
      <c r="Q124" t="s">
        <v>487</v>
      </c>
      <c r="R124" t="s">
        <v>484</v>
      </c>
      <c r="S124">
        <v>64</v>
      </c>
      <c r="T124">
        <v>2</v>
      </c>
      <c r="U124" t="s">
        <v>639</v>
      </c>
      <c r="V124">
        <v>1</v>
      </c>
      <c r="X124" t="s">
        <v>783</v>
      </c>
      <c r="Y124" t="str">
        <f t="shared" si="26"/>
        <v>4763LDO</v>
      </c>
      <c r="Z124" s="98"/>
      <c r="AA124" s="44">
        <v>1</v>
      </c>
      <c r="AC124">
        <v>1</v>
      </c>
      <c r="AD124">
        <v>1</v>
      </c>
      <c r="AE124">
        <v>41</v>
      </c>
      <c r="AF124">
        <v>2</v>
      </c>
      <c r="AG124">
        <v>45</v>
      </c>
      <c r="AH124" s="95">
        <v>18</v>
      </c>
      <c r="AI124" s="133">
        <f>AG124*0.9</f>
        <v>40.5</v>
      </c>
      <c r="AO124" s="44" t="s">
        <v>586</v>
      </c>
      <c r="AQ124">
        <v>1</v>
      </c>
      <c r="AS124">
        <v>37</v>
      </c>
      <c r="AT124">
        <v>2</v>
      </c>
      <c r="AU124">
        <v>40</v>
      </c>
      <c r="AV124" s="95">
        <v>20</v>
      </c>
      <c r="AW124" s="133">
        <v>36</v>
      </c>
      <c r="AX124" s="136" t="s">
        <v>664</v>
      </c>
      <c r="AY124" s="136" t="s">
        <v>664</v>
      </c>
      <c r="AZ124" s="44" t="s">
        <v>586</v>
      </c>
      <c r="BD124" s="37">
        <v>64</v>
      </c>
      <c r="BE124" s="19">
        <v>1</v>
      </c>
      <c r="BF124" s="19"/>
      <c r="BG124" s="19"/>
      <c r="BH124" s="19">
        <v>1</v>
      </c>
      <c r="BI124" s="19"/>
      <c r="BJ124" s="19">
        <v>2</v>
      </c>
      <c r="BK124" s="19"/>
      <c r="BL124" s="19">
        <v>2</v>
      </c>
      <c r="BM124" s="19">
        <v>1</v>
      </c>
      <c r="BN124" s="19">
        <v>2</v>
      </c>
      <c r="BO124" s="19"/>
      <c r="BP124" s="19">
        <v>3</v>
      </c>
      <c r="BQ124" s="19">
        <v>6</v>
      </c>
    </row>
    <row r="125" spans="1:69" x14ac:dyDescent="0.2">
      <c r="A125" cm="1">
        <f t="array" ref="A125">_xlfn.XLOOKUP(AST!Y125,'Matching NGS ID and Doe ID'!H$2:H353,'Matching NGS ID and Doe ID'!B$2:B353)</f>
        <v>248</v>
      </c>
      <c r="B125">
        <v>4763</v>
      </c>
      <c r="C125" s="19" t="s">
        <v>586</v>
      </c>
      <c r="D125">
        <v>3</v>
      </c>
      <c r="E125" s="116" t="s">
        <v>39</v>
      </c>
      <c r="F125" s="116" t="s">
        <v>547</v>
      </c>
      <c r="G125" s="30" t="s">
        <v>547</v>
      </c>
      <c r="H125" s="19" t="s">
        <v>10</v>
      </c>
      <c r="I125" s="19" t="s">
        <v>4</v>
      </c>
      <c r="J125" s="19">
        <v>82</v>
      </c>
      <c r="K125" s="19" t="s">
        <v>84</v>
      </c>
      <c r="L125" s="19" t="s">
        <v>484</v>
      </c>
      <c r="M125" s="19" t="s">
        <v>638</v>
      </c>
      <c r="N125" s="19">
        <v>0.5</v>
      </c>
      <c r="O125" s="19" t="s">
        <v>485</v>
      </c>
      <c r="P125" t="s">
        <v>640</v>
      </c>
      <c r="Q125" t="s">
        <v>487</v>
      </c>
      <c r="R125" t="s">
        <v>484</v>
      </c>
      <c r="S125" t="s">
        <v>488</v>
      </c>
      <c r="T125">
        <v>4</v>
      </c>
      <c r="U125" t="s">
        <v>639</v>
      </c>
      <c r="V125">
        <v>1</v>
      </c>
      <c r="X125" t="s">
        <v>784</v>
      </c>
      <c r="Y125" t="str">
        <f t="shared" si="26"/>
        <v>4763RPF</v>
      </c>
      <c r="Z125" s="98"/>
      <c r="AA125" s="44">
        <v>2</v>
      </c>
      <c r="AE125">
        <v>42</v>
      </c>
      <c r="AF125">
        <v>1</v>
      </c>
      <c r="AG125">
        <v>43</v>
      </c>
      <c r="AH125" s="95">
        <v>17</v>
      </c>
      <c r="AI125" s="133">
        <f>AG125*0.9</f>
        <v>38.700000000000003</v>
      </c>
      <c r="AO125" s="44" t="s">
        <v>589</v>
      </c>
      <c r="AS125">
        <v>8</v>
      </c>
      <c r="AU125">
        <v>8</v>
      </c>
      <c r="AV125" s="95">
        <v>4</v>
      </c>
      <c r="AW125" s="133">
        <v>7.2</v>
      </c>
      <c r="AX125" s="136" t="s">
        <v>664</v>
      </c>
      <c r="AY125" s="136" t="s">
        <v>664</v>
      </c>
      <c r="AZ125" s="44" t="s">
        <v>589</v>
      </c>
      <c r="BD125" s="37">
        <v>128</v>
      </c>
      <c r="BE125" s="19">
        <v>1</v>
      </c>
      <c r="BF125" s="19">
        <v>1</v>
      </c>
      <c r="BG125" s="19">
        <v>2</v>
      </c>
      <c r="BH125" s="19">
        <v>4</v>
      </c>
      <c r="BI125" s="19"/>
      <c r="BJ125" s="19">
        <v>3</v>
      </c>
      <c r="BK125" s="19"/>
      <c r="BL125" s="19">
        <v>3</v>
      </c>
      <c r="BM125" s="19"/>
      <c r="BN125" s="19">
        <v>1</v>
      </c>
      <c r="BO125" s="19">
        <v>1</v>
      </c>
      <c r="BP125" s="19">
        <v>2</v>
      </c>
      <c r="BQ125" s="19">
        <v>9</v>
      </c>
    </row>
    <row r="126" spans="1:69" x14ac:dyDescent="0.2">
      <c r="A126" cm="1">
        <f t="array" ref="A126">_xlfn.XLOOKUP(AST!Y126,'Matching NGS ID and Doe ID'!H$2:H354,'Matching NGS ID and Doe ID'!B$2:B354)</f>
        <v>146</v>
      </c>
      <c r="B126">
        <v>4763</v>
      </c>
      <c r="C126" s="19" t="s">
        <v>586</v>
      </c>
      <c r="D126">
        <v>3</v>
      </c>
      <c r="E126" s="116" t="s">
        <v>39</v>
      </c>
      <c r="F126" s="116" t="s">
        <v>546</v>
      </c>
      <c r="G126" s="30" t="s">
        <v>10</v>
      </c>
      <c r="H126" s="19" t="s">
        <v>10</v>
      </c>
      <c r="I126" s="19" t="s">
        <v>3</v>
      </c>
      <c r="J126" s="19">
        <v>81</v>
      </c>
      <c r="K126" s="19" t="s">
        <v>84</v>
      </c>
      <c r="L126" s="19" t="s">
        <v>484</v>
      </c>
      <c r="M126" s="19" t="s">
        <v>638</v>
      </c>
      <c r="N126" s="19" t="s">
        <v>486</v>
      </c>
      <c r="O126" s="19" t="s">
        <v>485</v>
      </c>
      <c r="P126" t="s">
        <v>640</v>
      </c>
      <c r="Q126" t="s">
        <v>487</v>
      </c>
      <c r="R126" t="s">
        <v>484</v>
      </c>
      <c r="S126" t="s">
        <v>488</v>
      </c>
      <c r="T126">
        <v>2</v>
      </c>
      <c r="U126" t="s">
        <v>639</v>
      </c>
      <c r="V126">
        <v>1</v>
      </c>
      <c r="X126" t="s">
        <v>785</v>
      </c>
      <c r="Y126" t="str">
        <f t="shared" si="26"/>
        <v>4763LPF</v>
      </c>
      <c r="Z126" s="98"/>
      <c r="AA126" s="44">
        <v>3</v>
      </c>
      <c r="AE126">
        <v>37</v>
      </c>
      <c r="AG126">
        <v>37</v>
      </c>
      <c r="AH126" s="95">
        <v>10.5</v>
      </c>
      <c r="AI126" s="133">
        <f>AG126*0.9</f>
        <v>33.300000000000004</v>
      </c>
      <c r="AO126" s="44" t="s">
        <v>588</v>
      </c>
      <c r="AS126">
        <v>22</v>
      </c>
      <c r="AU126">
        <v>22</v>
      </c>
      <c r="AV126" s="95">
        <v>11</v>
      </c>
      <c r="AW126" s="133">
        <v>19.8</v>
      </c>
      <c r="AX126" s="136" t="s">
        <v>664</v>
      </c>
      <c r="AY126" s="136" t="s">
        <v>664</v>
      </c>
      <c r="AZ126" s="44" t="s">
        <v>588</v>
      </c>
      <c r="BD126" s="37">
        <v>256</v>
      </c>
      <c r="BE126" s="19">
        <v>2</v>
      </c>
      <c r="BF126" s="19"/>
      <c r="BG126" s="19"/>
      <c r="BH126" s="19">
        <v>2</v>
      </c>
      <c r="BI126" s="19">
        <v>5</v>
      </c>
      <c r="BJ126" s="19">
        <v>1</v>
      </c>
      <c r="BK126" s="19">
        <v>2</v>
      </c>
      <c r="BL126" s="19">
        <v>8</v>
      </c>
      <c r="BM126" s="19">
        <v>3</v>
      </c>
      <c r="BN126" s="19">
        <v>3</v>
      </c>
      <c r="BO126" s="19">
        <v>1</v>
      </c>
      <c r="BP126" s="19">
        <v>7</v>
      </c>
      <c r="BQ126" s="19">
        <v>17</v>
      </c>
    </row>
    <row r="127" spans="1:69" x14ac:dyDescent="0.2">
      <c r="A127" cm="1">
        <f t="array" ref="A127">_xlfn.XLOOKUP(AST!Y127,'Matching NGS ID and Doe ID'!H$2:H355,'Matching NGS ID and Doe ID'!B$2:B355)</f>
        <v>63</v>
      </c>
      <c r="B127">
        <v>4838</v>
      </c>
      <c r="C127" s="19" t="s">
        <v>586</v>
      </c>
      <c r="D127">
        <v>2</v>
      </c>
      <c r="E127" s="116" t="s">
        <v>39</v>
      </c>
      <c r="F127" s="116" t="s">
        <v>546</v>
      </c>
      <c r="G127" s="30" t="s">
        <v>9</v>
      </c>
      <c r="H127" s="19" t="s">
        <v>9</v>
      </c>
      <c r="I127" s="19" t="s">
        <v>3</v>
      </c>
      <c r="J127" s="19">
        <v>22</v>
      </c>
      <c r="K127" s="19" t="s">
        <v>84</v>
      </c>
      <c r="L127" s="19" t="s">
        <v>484</v>
      </c>
      <c r="M127" s="19" t="s">
        <v>638</v>
      </c>
      <c r="N127" s="19" t="s">
        <v>486</v>
      </c>
      <c r="O127" s="19" t="s">
        <v>485</v>
      </c>
      <c r="P127">
        <v>0.25</v>
      </c>
      <c r="Q127" t="s">
        <v>487</v>
      </c>
      <c r="R127" t="s">
        <v>484</v>
      </c>
      <c r="S127" t="s">
        <v>488</v>
      </c>
      <c r="T127">
        <v>2</v>
      </c>
      <c r="U127" t="s">
        <v>639</v>
      </c>
      <c r="V127">
        <v>1</v>
      </c>
      <c r="X127" t="s">
        <v>786</v>
      </c>
      <c r="Y127" t="str">
        <f t="shared" si="26"/>
        <v>4838LDO</v>
      </c>
      <c r="Z127" s="98"/>
      <c r="AA127" s="37" t="s">
        <v>589</v>
      </c>
      <c r="AB127">
        <v>2</v>
      </c>
      <c r="AE127">
        <v>68</v>
      </c>
      <c r="AG127">
        <v>70</v>
      </c>
      <c r="AH127" s="95"/>
      <c r="AI127" s="133"/>
      <c r="AO127" s="37" t="s">
        <v>547</v>
      </c>
      <c r="AP127">
        <v>3</v>
      </c>
      <c r="AQ127">
        <v>1</v>
      </c>
      <c r="AS127">
        <v>122</v>
      </c>
      <c r="AT127">
        <v>3</v>
      </c>
      <c r="AU127">
        <v>129</v>
      </c>
      <c r="AV127" s="95"/>
      <c r="AW127" s="133"/>
      <c r="AZ127" s="137" t="s">
        <v>547</v>
      </c>
      <c r="BD127" s="37" t="s">
        <v>645</v>
      </c>
      <c r="BE127" s="19">
        <v>3</v>
      </c>
      <c r="BF127" s="19">
        <v>29</v>
      </c>
      <c r="BG127" s="19">
        <v>4</v>
      </c>
      <c r="BH127" s="19">
        <v>36</v>
      </c>
      <c r="BI127" s="19">
        <v>4</v>
      </c>
      <c r="BJ127" s="19">
        <v>27</v>
      </c>
      <c r="BK127" s="19">
        <v>2</v>
      </c>
      <c r="BL127" s="19">
        <v>33</v>
      </c>
      <c r="BM127" s="19">
        <v>7</v>
      </c>
      <c r="BN127" s="19">
        <v>22</v>
      </c>
      <c r="BO127" s="19">
        <v>14</v>
      </c>
      <c r="BP127" s="19">
        <v>43</v>
      </c>
      <c r="BQ127" s="19">
        <v>112</v>
      </c>
    </row>
    <row r="128" spans="1:69" x14ac:dyDescent="0.2">
      <c r="A128" cm="1">
        <f t="array" ref="A128">_xlfn.XLOOKUP(AST!Y128,'Matching NGS ID and Doe ID'!H$2:H356,'Matching NGS ID and Doe ID'!B$2:B356)</f>
        <v>147</v>
      </c>
      <c r="B128">
        <v>4838</v>
      </c>
      <c r="C128" s="19" t="s">
        <v>586</v>
      </c>
      <c r="D128">
        <v>2</v>
      </c>
      <c r="E128" s="116" t="s">
        <v>39</v>
      </c>
      <c r="F128" s="116" t="s">
        <v>546</v>
      </c>
      <c r="G128" s="30" t="s">
        <v>10</v>
      </c>
      <c r="H128" s="19" t="s">
        <v>10</v>
      </c>
      <c r="I128" s="19" t="s">
        <v>3</v>
      </c>
      <c r="J128" s="19">
        <v>83</v>
      </c>
      <c r="K128" s="19" t="s">
        <v>84</v>
      </c>
      <c r="L128" s="19" t="s">
        <v>484</v>
      </c>
      <c r="M128" s="19" t="s">
        <v>638</v>
      </c>
      <c r="N128" s="19" t="s">
        <v>486</v>
      </c>
      <c r="O128" s="19" t="s">
        <v>485</v>
      </c>
      <c r="P128">
        <v>0.25</v>
      </c>
      <c r="Q128" t="s">
        <v>487</v>
      </c>
      <c r="R128" t="s">
        <v>484</v>
      </c>
      <c r="S128" t="s">
        <v>488</v>
      </c>
      <c r="T128">
        <v>2</v>
      </c>
      <c r="U128" t="s">
        <v>639</v>
      </c>
      <c r="V128">
        <v>1</v>
      </c>
      <c r="X128" t="s">
        <v>787</v>
      </c>
      <c r="Y128" t="str">
        <f t="shared" si="26"/>
        <v>4838LPF</v>
      </c>
      <c r="Z128" s="98"/>
      <c r="AA128" s="44">
        <v>1</v>
      </c>
      <c r="AE128">
        <v>21</v>
      </c>
      <c r="AG128">
        <v>21</v>
      </c>
      <c r="AH128" s="95">
        <v>9</v>
      </c>
      <c r="AI128" s="133">
        <f>AG128*0.9</f>
        <v>18.900000000000002</v>
      </c>
      <c r="AO128" s="44" t="s">
        <v>586</v>
      </c>
      <c r="AS128">
        <v>43</v>
      </c>
      <c r="AU128">
        <v>43</v>
      </c>
      <c r="AV128" s="95">
        <v>21.5</v>
      </c>
      <c r="AW128" s="133">
        <v>38.700000000000003</v>
      </c>
      <c r="AX128" s="136" t="s">
        <v>664</v>
      </c>
      <c r="AY128" s="136" t="s">
        <v>664</v>
      </c>
      <c r="AZ128" s="44" t="s">
        <v>586</v>
      </c>
      <c r="BD128" s="37" t="s">
        <v>488</v>
      </c>
      <c r="BE128" s="19">
        <v>11</v>
      </c>
      <c r="BF128" s="19">
        <v>14</v>
      </c>
      <c r="BG128" s="19">
        <v>12</v>
      </c>
      <c r="BH128" s="19">
        <v>37</v>
      </c>
      <c r="BI128" s="19">
        <v>9</v>
      </c>
      <c r="BJ128" s="19">
        <v>10</v>
      </c>
      <c r="BK128" s="19">
        <v>13</v>
      </c>
      <c r="BL128" s="19">
        <v>32</v>
      </c>
      <c r="BM128" s="19">
        <v>23</v>
      </c>
      <c r="BN128" s="19">
        <v>14</v>
      </c>
      <c r="BO128" s="19">
        <v>22</v>
      </c>
      <c r="BP128" s="19">
        <v>59</v>
      </c>
      <c r="BQ128" s="19">
        <v>128</v>
      </c>
    </row>
    <row r="129" spans="1:69" x14ac:dyDescent="0.2">
      <c r="A129" cm="1">
        <f t="array" ref="A129">_xlfn.XLOOKUP(AST!Y129,'Matching NGS ID and Doe ID'!H$2:H357,'Matching NGS ID and Doe ID'!B$2:B357)</f>
        <v>64</v>
      </c>
      <c r="B129">
        <v>4955</v>
      </c>
      <c r="C129" s="19" t="s">
        <v>586</v>
      </c>
      <c r="D129">
        <v>1</v>
      </c>
      <c r="E129" s="116" t="s">
        <v>39</v>
      </c>
      <c r="F129" s="116" t="s">
        <v>546</v>
      </c>
      <c r="G129" s="30" t="s">
        <v>9</v>
      </c>
      <c r="H129" s="19" t="s">
        <v>9</v>
      </c>
      <c r="I129" s="19" t="s">
        <v>3</v>
      </c>
      <c r="J129" s="19">
        <v>23</v>
      </c>
      <c r="K129" s="19">
        <v>0.5</v>
      </c>
      <c r="L129" s="19" t="s">
        <v>484</v>
      </c>
      <c r="M129" s="19" t="s">
        <v>638</v>
      </c>
      <c r="N129" s="19" t="s">
        <v>486</v>
      </c>
      <c r="O129" s="19" t="s">
        <v>485</v>
      </c>
      <c r="P129">
        <v>1</v>
      </c>
      <c r="Q129" t="s">
        <v>487</v>
      </c>
      <c r="R129" t="s">
        <v>484</v>
      </c>
      <c r="S129" t="s">
        <v>488</v>
      </c>
      <c r="T129">
        <v>2</v>
      </c>
      <c r="U129" t="s">
        <v>639</v>
      </c>
      <c r="V129">
        <v>1</v>
      </c>
      <c r="X129" t="s">
        <v>788</v>
      </c>
      <c r="Y129" t="str">
        <f t="shared" si="26"/>
        <v>4955LDO</v>
      </c>
      <c r="AA129" s="44">
        <v>2</v>
      </c>
      <c r="AE129">
        <v>21</v>
      </c>
      <c r="AG129">
        <v>21</v>
      </c>
      <c r="AH129" s="95">
        <v>10</v>
      </c>
      <c r="AI129" s="133">
        <f>AG129*0.9</f>
        <v>18.900000000000002</v>
      </c>
      <c r="AO129" s="44" t="s">
        <v>589</v>
      </c>
      <c r="AP129">
        <v>2</v>
      </c>
      <c r="AS129">
        <v>45</v>
      </c>
      <c r="AU129">
        <v>47</v>
      </c>
      <c r="AV129" s="95">
        <v>23.5</v>
      </c>
      <c r="AW129" s="133">
        <v>42.300000000000004</v>
      </c>
      <c r="AX129" s="136" t="s">
        <v>664</v>
      </c>
      <c r="AY129" s="136" t="s">
        <v>664</v>
      </c>
      <c r="AZ129" s="44" t="s">
        <v>589</v>
      </c>
      <c r="BD129" s="37" t="s">
        <v>305</v>
      </c>
      <c r="BE129" s="19">
        <v>18</v>
      </c>
      <c r="BF129" s="19">
        <v>44</v>
      </c>
      <c r="BG129" s="19">
        <v>18</v>
      </c>
      <c r="BH129" s="19">
        <v>80</v>
      </c>
      <c r="BI129" s="19">
        <v>18</v>
      </c>
      <c r="BJ129" s="19">
        <v>43</v>
      </c>
      <c r="BK129" s="19">
        <v>17</v>
      </c>
      <c r="BL129" s="19">
        <v>78</v>
      </c>
      <c r="BM129" s="19">
        <v>34</v>
      </c>
      <c r="BN129" s="19">
        <v>42</v>
      </c>
      <c r="BO129" s="19">
        <v>38</v>
      </c>
      <c r="BP129" s="19">
        <v>114</v>
      </c>
      <c r="BQ129" s="19">
        <v>272</v>
      </c>
    </row>
    <row r="130" spans="1:69" x14ac:dyDescent="0.2">
      <c r="A130" cm="1">
        <f t="array" ref="A130">_xlfn.XLOOKUP(AST!Y130,'Matching NGS ID and Doe ID'!H$2:H358,'Matching NGS ID and Doe ID'!B$2:B358)</f>
        <v>148</v>
      </c>
      <c r="B130">
        <v>4955</v>
      </c>
      <c r="C130" s="19" t="s">
        <v>586</v>
      </c>
      <c r="D130">
        <v>1</v>
      </c>
      <c r="E130" s="116" t="s">
        <v>39</v>
      </c>
      <c r="F130" s="116" t="s">
        <v>546</v>
      </c>
      <c r="G130" s="30" t="s">
        <v>10</v>
      </c>
      <c r="H130" s="19" t="s">
        <v>10</v>
      </c>
      <c r="I130" s="19" t="s">
        <v>3</v>
      </c>
      <c r="J130" s="19">
        <v>84</v>
      </c>
      <c r="K130" s="19">
        <v>8</v>
      </c>
      <c r="L130" s="19" t="s">
        <v>484</v>
      </c>
      <c r="M130" s="19" t="s">
        <v>638</v>
      </c>
      <c r="N130" s="19" t="s">
        <v>486</v>
      </c>
      <c r="O130" s="19" t="s">
        <v>485</v>
      </c>
      <c r="P130">
        <v>2</v>
      </c>
      <c r="Q130" t="s">
        <v>487</v>
      </c>
      <c r="R130" t="s">
        <v>484</v>
      </c>
      <c r="S130" t="s">
        <v>488</v>
      </c>
      <c r="T130">
        <v>2</v>
      </c>
      <c r="U130" t="s">
        <v>639</v>
      </c>
      <c r="V130">
        <v>1</v>
      </c>
      <c r="X130" t="s">
        <v>789</v>
      </c>
      <c r="Y130" t="str">
        <f t="shared" si="26"/>
        <v>4955LPF</v>
      </c>
      <c r="AA130" s="44">
        <v>3</v>
      </c>
      <c r="AB130">
        <v>2</v>
      </c>
      <c r="AE130">
        <v>26</v>
      </c>
      <c r="AG130">
        <v>28</v>
      </c>
      <c r="AH130" s="95">
        <v>13</v>
      </c>
      <c r="AI130" s="133">
        <f>AG130*0.9</f>
        <v>25.2</v>
      </c>
      <c r="AO130" s="44" t="s">
        <v>588</v>
      </c>
      <c r="AP130">
        <v>1</v>
      </c>
      <c r="AQ130">
        <v>1</v>
      </c>
      <c r="AS130">
        <v>34</v>
      </c>
      <c r="AT130">
        <v>3</v>
      </c>
      <c r="AU130">
        <v>39</v>
      </c>
      <c r="AV130" s="95">
        <v>19.5</v>
      </c>
      <c r="AW130" s="133">
        <v>35.1</v>
      </c>
      <c r="AX130" s="136" t="s">
        <v>664</v>
      </c>
      <c r="AY130" s="19">
        <v>1</v>
      </c>
      <c r="AZ130" s="44" t="s">
        <v>588</v>
      </c>
      <c r="BD130" s="139">
        <v>0.5</v>
      </c>
      <c r="BE130" s="98">
        <v>9</v>
      </c>
      <c r="BF130" s="98">
        <v>22</v>
      </c>
      <c r="BG130" s="98">
        <v>9</v>
      </c>
      <c r="BH130" s="98"/>
      <c r="BI130" s="98">
        <v>9</v>
      </c>
      <c r="BJ130" s="98">
        <v>21.5</v>
      </c>
      <c r="BK130" s="98">
        <v>8.5</v>
      </c>
      <c r="BL130" s="98"/>
      <c r="BM130" s="98">
        <v>17</v>
      </c>
      <c r="BN130" s="98">
        <v>21</v>
      </c>
      <c r="BO130" s="98">
        <v>19</v>
      </c>
      <c r="BP130" s="19"/>
      <c r="BQ130" s="19"/>
    </row>
    <row r="131" spans="1:69" x14ac:dyDescent="0.2">
      <c r="A131" cm="1">
        <f t="array" ref="A131">_xlfn.XLOOKUP(AST!Y131,'Matching NGS ID and Doe ID'!H$2:H359,'Matching NGS ID and Doe ID'!B$2:B359)</f>
        <v>249</v>
      </c>
      <c r="B131">
        <v>4966</v>
      </c>
      <c r="C131" s="19" t="s">
        <v>586</v>
      </c>
      <c r="D131">
        <v>2</v>
      </c>
      <c r="E131" s="116" t="s">
        <v>29</v>
      </c>
      <c r="F131" s="116" t="s">
        <v>547</v>
      </c>
      <c r="G131" s="30" t="s">
        <v>547</v>
      </c>
      <c r="H131" s="19" t="s">
        <v>10</v>
      </c>
      <c r="I131" s="19" t="s">
        <v>4</v>
      </c>
      <c r="J131" s="19">
        <v>85</v>
      </c>
      <c r="K131" s="19" t="s">
        <v>84</v>
      </c>
      <c r="L131" s="19">
        <v>2</v>
      </c>
      <c r="M131" s="19" t="s">
        <v>638</v>
      </c>
      <c r="N131" s="19" t="s">
        <v>486</v>
      </c>
      <c r="O131" s="19" t="s">
        <v>485</v>
      </c>
      <c r="P131" t="s">
        <v>640</v>
      </c>
      <c r="Q131" t="s">
        <v>487</v>
      </c>
      <c r="R131" t="s">
        <v>484</v>
      </c>
      <c r="S131" t="s">
        <v>645</v>
      </c>
      <c r="T131" t="s">
        <v>641</v>
      </c>
      <c r="U131" t="s">
        <v>639</v>
      </c>
      <c r="V131">
        <v>1</v>
      </c>
      <c r="X131" t="s">
        <v>790</v>
      </c>
      <c r="Y131" t="str">
        <f t="shared" ref="Y131:Y194" si="31">B131&amp;I131&amp;H131</f>
        <v>4966RPF</v>
      </c>
      <c r="AA131" s="37" t="s">
        <v>588</v>
      </c>
      <c r="AB131">
        <v>2</v>
      </c>
      <c r="AC131">
        <v>1</v>
      </c>
      <c r="AE131">
        <v>96</v>
      </c>
      <c r="AF131">
        <v>3</v>
      </c>
      <c r="AG131">
        <v>102</v>
      </c>
      <c r="AH131" s="95"/>
      <c r="AI131" s="133"/>
      <c r="AO131" s="37" t="s">
        <v>10</v>
      </c>
      <c r="AP131">
        <v>1</v>
      </c>
      <c r="AR131">
        <v>1</v>
      </c>
      <c r="AS131">
        <v>70</v>
      </c>
      <c r="AT131">
        <v>1</v>
      </c>
      <c r="AU131">
        <v>73</v>
      </c>
      <c r="AV131" s="95"/>
      <c r="AW131" s="133"/>
      <c r="AZ131" s="137" t="s">
        <v>10</v>
      </c>
      <c r="BD131" s="139">
        <v>0.9</v>
      </c>
      <c r="BE131" s="98">
        <v>16.2</v>
      </c>
      <c r="BF131" s="98">
        <v>39.6</v>
      </c>
      <c r="BG131" s="98">
        <v>16.2</v>
      </c>
      <c r="BH131" s="98"/>
      <c r="BI131" s="98">
        <v>16.2</v>
      </c>
      <c r="BJ131" s="98">
        <v>38.700000000000003</v>
      </c>
      <c r="BK131" s="98">
        <v>15.3</v>
      </c>
      <c r="BL131" s="98"/>
      <c r="BM131" s="98">
        <v>30.6</v>
      </c>
      <c r="BN131" s="98">
        <v>37.800000000000004</v>
      </c>
      <c r="BO131" s="98">
        <v>34.200000000000003</v>
      </c>
      <c r="BP131" s="19"/>
      <c r="BQ131" s="19"/>
    </row>
    <row r="132" spans="1:69" x14ac:dyDescent="0.2">
      <c r="A132" cm="1">
        <f t="array" ref="A132">_xlfn.XLOOKUP(AST!Y132,'Matching NGS ID and Doe ID'!H$2:H360,'Matching NGS ID and Doe ID'!B$2:B360)</f>
        <v>250</v>
      </c>
      <c r="B132">
        <v>5001</v>
      </c>
      <c r="C132" s="19" t="s">
        <v>586</v>
      </c>
      <c r="D132">
        <v>2</v>
      </c>
      <c r="E132" s="116" t="s">
        <v>37</v>
      </c>
      <c r="F132" s="116" t="s">
        <v>547</v>
      </c>
      <c r="G132" s="30" t="s">
        <v>547</v>
      </c>
      <c r="H132" s="19" t="s">
        <v>10</v>
      </c>
      <c r="I132" s="19" t="s">
        <v>3</v>
      </c>
      <c r="J132" s="19">
        <v>86</v>
      </c>
      <c r="K132" s="19" t="s">
        <v>84</v>
      </c>
      <c r="L132" s="19" t="s">
        <v>484</v>
      </c>
      <c r="M132" s="19" t="s">
        <v>638</v>
      </c>
      <c r="N132" s="19" t="s">
        <v>486</v>
      </c>
      <c r="O132" s="19" t="s">
        <v>485</v>
      </c>
      <c r="P132" t="s">
        <v>640</v>
      </c>
      <c r="Q132" t="s">
        <v>487</v>
      </c>
      <c r="R132" t="s">
        <v>484</v>
      </c>
      <c r="S132">
        <v>64</v>
      </c>
      <c r="T132" t="s">
        <v>641</v>
      </c>
      <c r="U132" t="s">
        <v>639</v>
      </c>
      <c r="V132">
        <v>1</v>
      </c>
      <c r="X132" t="s">
        <v>791</v>
      </c>
      <c r="Y132" t="str">
        <f t="shared" si="31"/>
        <v>5001LPF</v>
      </c>
      <c r="AA132" s="44">
        <v>1</v>
      </c>
      <c r="AB132">
        <v>1</v>
      </c>
      <c r="AC132">
        <v>1</v>
      </c>
      <c r="AE132">
        <v>14</v>
      </c>
      <c r="AG132">
        <v>16</v>
      </c>
      <c r="AH132" s="95">
        <v>7.5</v>
      </c>
      <c r="AI132" s="133">
        <f>AG132*0.9</f>
        <v>14.4</v>
      </c>
      <c r="AO132" s="44" t="s">
        <v>586</v>
      </c>
      <c r="AR132">
        <v>1</v>
      </c>
      <c r="AS132">
        <v>38</v>
      </c>
      <c r="AT132">
        <v>1</v>
      </c>
      <c r="AU132">
        <v>40</v>
      </c>
      <c r="AV132" s="95">
        <v>20</v>
      </c>
      <c r="AW132" s="133">
        <v>36</v>
      </c>
      <c r="AX132" s="136" t="s">
        <v>664</v>
      </c>
      <c r="AY132" s="136" t="s">
        <v>664</v>
      </c>
      <c r="AZ132" s="44" t="s">
        <v>586</v>
      </c>
      <c r="BD132" t="s">
        <v>564</v>
      </c>
      <c r="BE132" t="s">
        <v>569</v>
      </c>
      <c r="BF132" s="109" t="s">
        <v>668</v>
      </c>
      <c r="BG132" t="s">
        <v>569</v>
      </c>
      <c r="BI132" s="19">
        <v>256</v>
      </c>
      <c r="BJ132" s="109" t="s">
        <v>668</v>
      </c>
      <c r="BK132" t="s">
        <v>569</v>
      </c>
      <c r="BM132" t="s">
        <v>569</v>
      </c>
      <c r="BN132" s="109" t="s">
        <v>668</v>
      </c>
      <c r="BO132" t="s">
        <v>569</v>
      </c>
    </row>
    <row r="133" spans="1:69" x14ac:dyDescent="0.2">
      <c r="A133" cm="1">
        <f t="array" ref="A133">_xlfn.XLOOKUP(AST!Y133,'Matching NGS ID and Doe ID'!H$2:H361,'Matching NGS ID and Doe ID'!B$2:B361)</f>
        <v>65</v>
      </c>
      <c r="B133">
        <v>5067</v>
      </c>
      <c r="C133" s="19" t="s">
        <v>586</v>
      </c>
      <c r="D133">
        <v>1</v>
      </c>
      <c r="E133" s="116" t="s">
        <v>39</v>
      </c>
      <c r="F133" s="116" t="s">
        <v>546</v>
      </c>
      <c r="G133" s="30" t="s">
        <v>9</v>
      </c>
      <c r="H133" s="19" t="s">
        <v>9</v>
      </c>
      <c r="I133" s="19" t="s">
        <v>3</v>
      </c>
      <c r="J133" s="19">
        <v>24</v>
      </c>
      <c r="K133" s="19" t="s">
        <v>84</v>
      </c>
      <c r="L133" s="19" t="s">
        <v>484</v>
      </c>
      <c r="M133" s="19" t="s">
        <v>638</v>
      </c>
      <c r="N133" s="19" t="s">
        <v>486</v>
      </c>
      <c r="O133" s="19" t="s">
        <v>485</v>
      </c>
      <c r="P133" t="s">
        <v>640</v>
      </c>
      <c r="Q133" t="s">
        <v>487</v>
      </c>
      <c r="R133" t="s">
        <v>484</v>
      </c>
      <c r="S133">
        <v>256</v>
      </c>
      <c r="T133" t="s">
        <v>641</v>
      </c>
      <c r="U133" t="s">
        <v>639</v>
      </c>
      <c r="V133">
        <v>1</v>
      </c>
      <c r="X133" t="s">
        <v>792</v>
      </c>
      <c r="Y133" t="str">
        <f t="shared" si="31"/>
        <v>5067LDO</v>
      </c>
      <c r="AA133" s="44">
        <v>2</v>
      </c>
      <c r="AE133">
        <v>19</v>
      </c>
      <c r="AF133">
        <v>1</v>
      </c>
      <c r="AG133">
        <v>20</v>
      </c>
      <c r="AH133" s="95">
        <v>7.5</v>
      </c>
      <c r="AI133" s="133">
        <f>AG133*0.9</f>
        <v>18</v>
      </c>
      <c r="AO133" s="44" t="s">
        <v>589</v>
      </c>
      <c r="AS133">
        <v>8</v>
      </c>
      <c r="AU133">
        <v>8</v>
      </c>
      <c r="AV133" s="95">
        <v>4</v>
      </c>
      <c r="AW133" s="133">
        <v>7.2</v>
      </c>
      <c r="AX133" s="136" t="s">
        <v>664</v>
      </c>
      <c r="AY133" s="136" t="s">
        <v>664</v>
      </c>
      <c r="AZ133" s="44" t="s">
        <v>589</v>
      </c>
      <c r="BD133" t="s">
        <v>565</v>
      </c>
      <c r="BE133" t="s">
        <v>569</v>
      </c>
      <c r="BF133" t="s">
        <v>569</v>
      </c>
      <c r="BG133" t="s">
        <v>569</v>
      </c>
      <c r="BH133" s="95"/>
      <c r="BI133" t="s">
        <v>569</v>
      </c>
      <c r="BJ133" t="s">
        <v>569</v>
      </c>
      <c r="BK133" t="s">
        <v>569</v>
      </c>
      <c r="BM133" t="s">
        <v>569</v>
      </c>
      <c r="BN133" t="s">
        <v>569</v>
      </c>
      <c r="BO133" t="s">
        <v>569</v>
      </c>
    </row>
    <row r="134" spans="1:69" x14ac:dyDescent="0.2">
      <c r="A134" cm="1">
        <f t="array" ref="A134">_xlfn.XLOOKUP(AST!Y134,'Matching NGS ID and Doe ID'!H$2:H362,'Matching NGS ID and Doe ID'!B$2:B362)</f>
        <v>66</v>
      </c>
      <c r="B134">
        <v>5067</v>
      </c>
      <c r="C134" s="19" t="s">
        <v>586</v>
      </c>
      <c r="D134">
        <v>1</v>
      </c>
      <c r="E134" s="116" t="s">
        <v>39</v>
      </c>
      <c r="F134" s="116" t="s">
        <v>546</v>
      </c>
      <c r="G134" s="30" t="s">
        <v>9</v>
      </c>
      <c r="H134" s="19" t="s">
        <v>9</v>
      </c>
      <c r="I134" s="19" t="s">
        <v>4</v>
      </c>
      <c r="J134" s="19">
        <v>25</v>
      </c>
      <c r="K134" s="19">
        <v>0.5</v>
      </c>
      <c r="L134" s="19">
        <v>1</v>
      </c>
      <c r="M134" s="19" t="s">
        <v>638</v>
      </c>
      <c r="N134" s="19" t="s">
        <v>486</v>
      </c>
      <c r="O134" s="19" t="s">
        <v>485</v>
      </c>
      <c r="P134">
        <v>2</v>
      </c>
      <c r="Q134" t="s">
        <v>487</v>
      </c>
      <c r="R134" t="s">
        <v>484</v>
      </c>
      <c r="S134" t="s">
        <v>488</v>
      </c>
      <c r="T134">
        <v>2</v>
      </c>
      <c r="U134" t="s">
        <v>639</v>
      </c>
      <c r="V134">
        <v>1</v>
      </c>
      <c r="X134" t="s">
        <v>793</v>
      </c>
      <c r="Y134" t="str">
        <f t="shared" si="31"/>
        <v>5067RDO</v>
      </c>
      <c r="AA134" s="44">
        <v>3</v>
      </c>
      <c r="AB134">
        <v>1</v>
      </c>
      <c r="AE134">
        <v>63</v>
      </c>
      <c r="AF134">
        <v>2</v>
      </c>
      <c r="AG134">
        <v>66</v>
      </c>
      <c r="AH134" s="95">
        <v>24.5</v>
      </c>
      <c r="AI134" s="133">
        <f>AG134*0.9</f>
        <v>59.4</v>
      </c>
      <c r="AO134" s="44" t="s">
        <v>588</v>
      </c>
      <c r="AP134">
        <v>1</v>
      </c>
      <c r="AS134">
        <v>24</v>
      </c>
      <c r="AU134">
        <v>25</v>
      </c>
      <c r="AV134" s="95">
        <v>12.5</v>
      </c>
      <c r="AW134" s="133">
        <v>22.5</v>
      </c>
      <c r="AX134" s="136" t="s">
        <v>664</v>
      </c>
      <c r="AY134" s="136" t="s">
        <v>664</v>
      </c>
      <c r="AZ134" s="44" t="s">
        <v>588</v>
      </c>
      <c r="BC134" s="20" t="s">
        <v>635</v>
      </c>
      <c r="BD134" s="36" t="s">
        <v>960</v>
      </c>
      <c r="BE134" s="99" t="s">
        <v>307</v>
      </c>
      <c r="BF134" s="19"/>
      <c r="BG134" s="19"/>
      <c r="BH134" s="19"/>
      <c r="BI134" s="19"/>
      <c r="BJ134" s="19"/>
      <c r="BK134" s="19"/>
      <c r="BL134" s="19"/>
      <c r="BM134" s="19"/>
      <c r="BN134" s="19"/>
      <c r="BO134" s="19"/>
      <c r="BP134" s="19"/>
      <c r="BQ134" s="19"/>
    </row>
    <row r="135" spans="1:69" x14ac:dyDescent="0.2">
      <c r="A135" cm="1">
        <f t="array" ref="A135">_xlfn.XLOOKUP(AST!Y135,'Matching NGS ID and Doe ID'!H$2:H363,'Matching NGS ID and Doe ID'!B$2:B363)</f>
        <v>149</v>
      </c>
      <c r="B135">
        <v>5067</v>
      </c>
      <c r="C135" s="19" t="s">
        <v>586</v>
      </c>
      <c r="D135">
        <v>1</v>
      </c>
      <c r="E135" s="116" t="s">
        <v>39</v>
      </c>
      <c r="F135" s="116" t="s">
        <v>546</v>
      </c>
      <c r="G135" s="30" t="s">
        <v>10</v>
      </c>
      <c r="H135" s="19" t="s">
        <v>10</v>
      </c>
      <c r="I135" s="19" t="s">
        <v>3</v>
      </c>
      <c r="J135" s="19">
        <v>87</v>
      </c>
      <c r="K135" s="19">
        <v>0.25</v>
      </c>
      <c r="L135" s="19" t="s">
        <v>484</v>
      </c>
      <c r="M135" s="19" t="s">
        <v>638</v>
      </c>
      <c r="N135" s="19" t="s">
        <v>486</v>
      </c>
      <c r="O135" s="19" t="s">
        <v>485</v>
      </c>
      <c r="P135">
        <v>0.25</v>
      </c>
      <c r="Q135" t="s">
        <v>487</v>
      </c>
      <c r="R135" t="s">
        <v>484</v>
      </c>
      <c r="S135" t="s">
        <v>488</v>
      </c>
      <c r="T135">
        <v>2</v>
      </c>
      <c r="U135" t="s">
        <v>639</v>
      </c>
      <c r="V135">
        <v>1</v>
      </c>
      <c r="X135" t="s">
        <v>794</v>
      </c>
      <c r="Y135" t="str">
        <f t="shared" si="31"/>
        <v>5067LPF</v>
      </c>
      <c r="AA135" s="37" t="s">
        <v>305</v>
      </c>
      <c r="AB135">
        <v>4</v>
      </c>
      <c r="AC135">
        <v>2</v>
      </c>
      <c r="AD135">
        <v>1</v>
      </c>
      <c r="AE135">
        <v>284</v>
      </c>
      <c r="AF135">
        <v>6</v>
      </c>
      <c r="AG135">
        <v>297</v>
      </c>
      <c r="AO135" s="37" t="s">
        <v>305</v>
      </c>
      <c r="AP135">
        <v>4</v>
      </c>
      <c r="AQ135">
        <v>2</v>
      </c>
      <c r="AR135">
        <v>1</v>
      </c>
      <c r="AS135">
        <v>259</v>
      </c>
      <c r="AT135">
        <v>6</v>
      </c>
      <c r="AU135">
        <v>272</v>
      </c>
      <c r="BE135" s="19">
        <v>1</v>
      </c>
      <c r="BF135" s="19"/>
      <c r="BG135" s="19"/>
      <c r="BH135" s="19" t="s">
        <v>964</v>
      </c>
      <c r="BI135" s="19">
        <v>2</v>
      </c>
      <c r="BJ135" s="19"/>
      <c r="BK135" s="19"/>
      <c r="BL135" s="19" t="s">
        <v>965</v>
      </c>
      <c r="BM135" s="19">
        <v>3</v>
      </c>
      <c r="BN135" s="19"/>
      <c r="BO135" s="19"/>
      <c r="BP135" s="19" t="s">
        <v>966</v>
      </c>
      <c r="BQ135" s="19" t="s">
        <v>305</v>
      </c>
    </row>
    <row r="136" spans="1:69" x14ac:dyDescent="0.2">
      <c r="A136" cm="1">
        <f t="array" ref="A136">_xlfn.XLOOKUP(AST!Y136,'Matching NGS ID and Doe ID'!H$2:H364,'Matching NGS ID and Doe ID'!B$2:B364)</f>
        <v>150</v>
      </c>
      <c r="B136">
        <v>5067</v>
      </c>
      <c r="C136" s="19" t="s">
        <v>586</v>
      </c>
      <c r="D136">
        <v>1</v>
      </c>
      <c r="E136" s="116" t="s">
        <v>39</v>
      </c>
      <c r="F136" s="116" t="s">
        <v>546</v>
      </c>
      <c r="G136" s="30" t="s">
        <v>10</v>
      </c>
      <c r="H136" s="19" t="s">
        <v>10</v>
      </c>
      <c r="I136" s="19" t="s">
        <v>4</v>
      </c>
      <c r="J136" s="19">
        <v>88</v>
      </c>
      <c r="K136" s="19">
        <v>0.25</v>
      </c>
      <c r="L136" s="19" t="s">
        <v>484</v>
      </c>
      <c r="M136" s="19" t="s">
        <v>638</v>
      </c>
      <c r="N136" s="19" t="s">
        <v>486</v>
      </c>
      <c r="O136" s="19" t="s">
        <v>485</v>
      </c>
      <c r="P136">
        <v>0.25</v>
      </c>
      <c r="Q136" t="s">
        <v>487</v>
      </c>
      <c r="R136" t="s">
        <v>484</v>
      </c>
      <c r="S136" t="s">
        <v>488</v>
      </c>
      <c r="T136">
        <v>2</v>
      </c>
      <c r="U136" t="s">
        <v>639</v>
      </c>
      <c r="V136">
        <v>1</v>
      </c>
      <c r="X136" t="s">
        <v>795</v>
      </c>
      <c r="Y136" t="str">
        <f t="shared" si="31"/>
        <v>5067RPF</v>
      </c>
      <c r="BD136" s="36" t="s">
        <v>304</v>
      </c>
      <c r="BE136" s="19" t="s">
        <v>9</v>
      </c>
      <c r="BF136" s="19" t="s">
        <v>547</v>
      </c>
      <c r="BG136" s="19" t="s">
        <v>10</v>
      </c>
      <c r="BH136" s="19"/>
      <c r="BI136" s="19" t="s">
        <v>9</v>
      </c>
      <c r="BJ136" s="19" t="s">
        <v>547</v>
      </c>
      <c r="BK136" s="19" t="s">
        <v>10</v>
      </c>
      <c r="BL136" s="19"/>
      <c r="BM136" s="19" t="s">
        <v>9</v>
      </c>
      <c r="BN136" s="19" t="s">
        <v>547</v>
      </c>
      <c r="BO136" s="19" t="s">
        <v>10</v>
      </c>
      <c r="BP136" s="19"/>
      <c r="BQ136" s="19"/>
    </row>
    <row r="137" spans="1:69" x14ac:dyDescent="0.2">
      <c r="A137" t="e" cm="1">
        <f t="array" ref="A137">_xlfn.XLOOKUP(AST!Y137,'Matching NGS ID and Doe ID'!H$2:H365,'Matching NGS ID and Doe ID'!B$2:B365)</f>
        <v>#N/A</v>
      </c>
      <c r="B137">
        <v>5078</v>
      </c>
      <c r="C137" s="19" t="s">
        <v>586</v>
      </c>
      <c r="D137">
        <v>2</v>
      </c>
      <c r="E137" s="116" t="s">
        <v>39</v>
      </c>
      <c r="F137" s="116" t="s">
        <v>546</v>
      </c>
      <c r="G137" s="30" t="s">
        <v>9</v>
      </c>
      <c r="H137" s="19" t="s">
        <v>9</v>
      </c>
      <c r="I137" s="19" t="s">
        <v>3</v>
      </c>
      <c r="J137" s="19" t="s">
        <v>653</v>
      </c>
      <c r="K137" s="19">
        <v>0.25</v>
      </c>
      <c r="L137" s="19" t="s">
        <v>484</v>
      </c>
      <c r="M137" s="19" t="s">
        <v>638</v>
      </c>
      <c r="N137" s="19" t="s">
        <v>486</v>
      </c>
      <c r="O137" s="19" t="s">
        <v>485</v>
      </c>
      <c r="P137">
        <v>1</v>
      </c>
      <c r="Q137" t="s">
        <v>487</v>
      </c>
      <c r="R137" t="s">
        <v>484</v>
      </c>
      <c r="S137" t="s">
        <v>488</v>
      </c>
      <c r="T137">
        <v>2</v>
      </c>
      <c r="U137" t="s">
        <v>639</v>
      </c>
      <c r="V137">
        <v>1</v>
      </c>
      <c r="X137" t="s">
        <v>796</v>
      </c>
      <c r="Y137" t="str">
        <f t="shared" si="31"/>
        <v>5078LDO</v>
      </c>
      <c r="BD137" s="37">
        <v>2</v>
      </c>
      <c r="BE137" s="19">
        <v>10</v>
      </c>
      <c r="BF137" s="19">
        <v>1</v>
      </c>
      <c r="BG137" s="19">
        <v>11</v>
      </c>
      <c r="BH137" s="19">
        <v>22</v>
      </c>
      <c r="BI137" s="19">
        <v>11</v>
      </c>
      <c r="BJ137" s="19">
        <v>1</v>
      </c>
      <c r="BK137" s="19">
        <v>13</v>
      </c>
      <c r="BL137" s="19">
        <v>25</v>
      </c>
      <c r="BM137" s="19">
        <v>12</v>
      </c>
      <c r="BN137" s="19">
        <v>6</v>
      </c>
      <c r="BO137" s="19">
        <v>12</v>
      </c>
      <c r="BP137" s="19">
        <v>30</v>
      </c>
      <c r="BQ137" s="19">
        <v>77</v>
      </c>
    </row>
    <row r="138" spans="1:69" x14ac:dyDescent="0.2">
      <c r="A138" t="e" cm="1">
        <f t="array" ref="A138">_xlfn.XLOOKUP(AST!Y138,'Matching NGS ID and Doe ID'!H$2:H366,'Matching NGS ID and Doe ID'!B$2:B366)</f>
        <v>#N/A</v>
      </c>
      <c r="B138">
        <v>5078</v>
      </c>
      <c r="C138" s="19" t="s">
        <v>586</v>
      </c>
      <c r="D138">
        <v>2</v>
      </c>
      <c r="E138" s="116" t="s">
        <v>39</v>
      </c>
      <c r="F138" s="116" t="s">
        <v>546</v>
      </c>
      <c r="G138" s="30" t="s">
        <v>9</v>
      </c>
      <c r="H138" s="19" t="s">
        <v>9</v>
      </c>
      <c r="I138" s="19" t="s">
        <v>3</v>
      </c>
      <c r="J138" s="19" t="s">
        <v>654</v>
      </c>
      <c r="K138" s="39">
        <v>0.25</v>
      </c>
      <c r="L138" s="19" t="s">
        <v>484</v>
      </c>
      <c r="M138" s="19" t="s">
        <v>638</v>
      </c>
      <c r="N138" s="19" t="s">
        <v>486</v>
      </c>
      <c r="O138" s="19" t="s">
        <v>485</v>
      </c>
      <c r="P138">
        <v>1</v>
      </c>
      <c r="Q138" t="s">
        <v>487</v>
      </c>
      <c r="R138" t="s">
        <v>484</v>
      </c>
      <c r="S138" t="s">
        <v>488</v>
      </c>
      <c r="T138">
        <v>2</v>
      </c>
      <c r="U138" t="s">
        <v>639</v>
      </c>
      <c r="V138">
        <v>1</v>
      </c>
      <c r="X138" t="s">
        <v>796</v>
      </c>
      <c r="Y138" t="str">
        <f t="shared" si="31"/>
        <v>5078LDO</v>
      </c>
      <c r="Z138" t="s">
        <v>961</v>
      </c>
      <c r="AA138" s="36" t="s">
        <v>959</v>
      </c>
      <c r="AB138" s="36" t="s">
        <v>307</v>
      </c>
      <c r="AN138" t="s">
        <v>961</v>
      </c>
      <c r="AO138" s="36" t="s">
        <v>959</v>
      </c>
      <c r="AP138" s="36" t="s">
        <v>307</v>
      </c>
      <c r="BB138" t="s">
        <v>961</v>
      </c>
      <c r="BD138" s="37">
        <v>4</v>
      </c>
      <c r="BE138" s="19"/>
      <c r="BF138" s="19">
        <v>2</v>
      </c>
      <c r="BG138" s="19"/>
      <c r="BH138" s="19">
        <v>2</v>
      </c>
      <c r="BI138" s="19"/>
      <c r="BJ138" s="19"/>
      <c r="BK138" s="19"/>
      <c r="BL138" s="19"/>
      <c r="BM138" s="19">
        <v>2</v>
      </c>
      <c r="BN138" s="19">
        <v>1</v>
      </c>
      <c r="BO138" s="19"/>
      <c r="BP138" s="19">
        <v>3</v>
      </c>
      <c r="BQ138" s="19">
        <v>5</v>
      </c>
    </row>
    <row r="139" spans="1:69" x14ac:dyDescent="0.2">
      <c r="A139" cm="1">
        <f t="array" ref="A139">_xlfn.XLOOKUP(AST!Y139,'Matching NGS ID and Doe ID'!H$2:H367,'Matching NGS ID and Doe ID'!B$2:B367)</f>
        <v>68</v>
      </c>
      <c r="B139">
        <v>5078</v>
      </c>
      <c r="C139" s="19" t="s">
        <v>586</v>
      </c>
      <c r="D139">
        <v>2</v>
      </c>
      <c r="E139" s="116" t="s">
        <v>39</v>
      </c>
      <c r="F139" s="116" t="s">
        <v>546</v>
      </c>
      <c r="G139" s="30" t="s">
        <v>9</v>
      </c>
      <c r="H139" s="19" t="s">
        <v>9</v>
      </c>
      <c r="I139" s="19" t="s">
        <v>4</v>
      </c>
      <c r="J139" s="19">
        <v>27</v>
      </c>
      <c r="K139" s="19">
        <v>0.25</v>
      </c>
      <c r="L139" s="19" t="s">
        <v>484</v>
      </c>
      <c r="M139" s="19" t="s">
        <v>638</v>
      </c>
      <c r="N139" s="19" t="s">
        <v>486</v>
      </c>
      <c r="O139" s="19" t="s">
        <v>485</v>
      </c>
      <c r="P139">
        <v>0.25</v>
      </c>
      <c r="Q139" t="s">
        <v>487</v>
      </c>
      <c r="R139" t="s">
        <v>484</v>
      </c>
      <c r="S139" t="s">
        <v>488</v>
      </c>
      <c r="T139">
        <v>2</v>
      </c>
      <c r="U139" t="s">
        <v>639</v>
      </c>
      <c r="V139">
        <v>1</v>
      </c>
      <c r="X139" t="s">
        <v>797</v>
      </c>
      <c r="Y139" t="str">
        <f t="shared" si="31"/>
        <v>5078RDO</v>
      </c>
      <c r="AA139" s="36" t="s">
        <v>304</v>
      </c>
      <c r="AB139">
        <v>64</v>
      </c>
      <c r="AC139">
        <v>128</v>
      </c>
      <c r="AD139">
        <v>256</v>
      </c>
      <c r="AE139" t="s">
        <v>645</v>
      </c>
      <c r="AF139" t="s">
        <v>488</v>
      </c>
      <c r="AG139" t="s">
        <v>305</v>
      </c>
      <c r="AH139" s="108">
        <v>0.5</v>
      </c>
      <c r="AI139" s="132">
        <v>0.9</v>
      </c>
      <c r="AO139" s="36" t="s">
        <v>304</v>
      </c>
      <c r="AP139">
        <v>64</v>
      </c>
      <c r="AQ139">
        <v>128</v>
      </c>
      <c r="AR139">
        <v>256</v>
      </c>
      <c r="AS139" t="s">
        <v>645</v>
      </c>
      <c r="AT139" t="s">
        <v>488</v>
      </c>
      <c r="AU139" t="s">
        <v>305</v>
      </c>
      <c r="AV139" s="108">
        <v>0.5</v>
      </c>
      <c r="AW139" s="132">
        <v>0.9</v>
      </c>
      <c r="AX139" s="19" t="s">
        <v>564</v>
      </c>
      <c r="AY139" s="19" t="s">
        <v>565</v>
      </c>
      <c r="BD139" s="37">
        <v>8</v>
      </c>
      <c r="BE139" s="19">
        <v>1</v>
      </c>
      <c r="BF139" s="19"/>
      <c r="BG139" s="19"/>
      <c r="BH139" s="19">
        <v>1</v>
      </c>
      <c r="BI139" s="19"/>
      <c r="BJ139" s="19"/>
      <c r="BK139" s="19"/>
      <c r="BL139" s="19"/>
      <c r="BM139" s="19"/>
      <c r="BN139" s="19"/>
      <c r="BO139" s="19"/>
      <c r="BP139" s="19"/>
      <c r="BQ139" s="19">
        <v>1</v>
      </c>
    </row>
    <row r="140" spans="1:69" x14ac:dyDescent="0.2">
      <c r="A140" cm="1">
        <f t="array" ref="A140">_xlfn.XLOOKUP(AST!Y140,'Matching NGS ID and Doe ID'!H$2:H368,'Matching NGS ID and Doe ID'!B$2:B368)</f>
        <v>151</v>
      </c>
      <c r="B140">
        <v>5078</v>
      </c>
      <c r="C140" s="19" t="s">
        <v>586</v>
      </c>
      <c r="D140">
        <v>2</v>
      </c>
      <c r="E140" s="116" t="s">
        <v>39</v>
      </c>
      <c r="F140" s="116" t="s">
        <v>546</v>
      </c>
      <c r="G140" s="30" t="s">
        <v>10</v>
      </c>
      <c r="H140" s="19" t="s">
        <v>10</v>
      </c>
      <c r="I140" s="19" t="s">
        <v>3</v>
      </c>
      <c r="J140" s="19">
        <v>89</v>
      </c>
      <c r="K140" s="19" t="s">
        <v>84</v>
      </c>
      <c r="L140" s="19" t="s">
        <v>484</v>
      </c>
      <c r="M140" s="19" t="s">
        <v>638</v>
      </c>
      <c r="N140" s="19" t="s">
        <v>486</v>
      </c>
      <c r="O140" s="19" t="s">
        <v>485</v>
      </c>
      <c r="P140">
        <v>0.25</v>
      </c>
      <c r="Q140" t="s">
        <v>487</v>
      </c>
      <c r="R140" t="s">
        <v>484</v>
      </c>
      <c r="S140" t="s">
        <v>488</v>
      </c>
      <c r="T140">
        <v>2</v>
      </c>
      <c r="U140" t="s">
        <v>639</v>
      </c>
      <c r="V140">
        <v>1</v>
      </c>
      <c r="X140" t="s">
        <v>798</v>
      </c>
      <c r="Y140" t="str">
        <f t="shared" si="31"/>
        <v>5078LPF</v>
      </c>
      <c r="AA140" s="37" t="s">
        <v>586</v>
      </c>
      <c r="AB140">
        <v>3</v>
      </c>
      <c r="AC140">
        <v>5</v>
      </c>
      <c r="AD140">
        <v>9</v>
      </c>
      <c r="AE140">
        <v>37</v>
      </c>
      <c r="AF140">
        <v>71</v>
      </c>
      <c r="AG140">
        <v>125</v>
      </c>
      <c r="AH140" s="95"/>
      <c r="AI140" s="133"/>
      <c r="AO140" s="37" t="s">
        <v>9</v>
      </c>
      <c r="AP140">
        <v>2</v>
      </c>
      <c r="AQ140">
        <v>1</v>
      </c>
      <c r="AR140">
        <v>10</v>
      </c>
      <c r="AS140">
        <v>14</v>
      </c>
      <c r="AT140">
        <v>43</v>
      </c>
      <c r="AU140">
        <v>70</v>
      </c>
      <c r="AW140" s="60"/>
      <c r="AZ140" s="137" t="s">
        <v>9</v>
      </c>
      <c r="BD140" s="37" t="s">
        <v>641</v>
      </c>
      <c r="BE140" s="19">
        <v>6</v>
      </c>
      <c r="BF140" s="19">
        <v>34</v>
      </c>
      <c r="BG140" s="19">
        <v>5</v>
      </c>
      <c r="BH140" s="19">
        <v>45</v>
      </c>
      <c r="BI140" s="19">
        <v>7</v>
      </c>
      <c r="BJ140" s="19">
        <v>38</v>
      </c>
      <c r="BK140" s="19">
        <v>3</v>
      </c>
      <c r="BL140" s="19">
        <v>48</v>
      </c>
      <c r="BM140" s="19">
        <v>20</v>
      </c>
      <c r="BN140" s="19">
        <v>31</v>
      </c>
      <c r="BO140" s="19">
        <v>25</v>
      </c>
      <c r="BP140" s="19">
        <v>76</v>
      </c>
      <c r="BQ140" s="19">
        <v>169</v>
      </c>
    </row>
    <row r="141" spans="1:69" x14ac:dyDescent="0.2">
      <c r="A141" cm="1">
        <f t="array" ref="A141">_xlfn.XLOOKUP(AST!Y141,'Matching NGS ID and Doe ID'!H$2:H369,'Matching NGS ID and Doe ID'!B$2:B369)</f>
        <v>152</v>
      </c>
      <c r="B141">
        <v>5078</v>
      </c>
      <c r="C141" s="19" t="s">
        <v>586</v>
      </c>
      <c r="D141">
        <v>2</v>
      </c>
      <c r="E141" s="116" t="s">
        <v>39</v>
      </c>
      <c r="F141" s="116" t="s">
        <v>546</v>
      </c>
      <c r="G141" s="30" t="s">
        <v>10</v>
      </c>
      <c r="H141" s="19" t="s">
        <v>10</v>
      </c>
      <c r="I141" s="19" t="s">
        <v>4</v>
      </c>
      <c r="J141" s="19">
        <v>90</v>
      </c>
      <c r="K141" s="39">
        <v>0.5</v>
      </c>
      <c r="L141" s="19" t="s">
        <v>484</v>
      </c>
      <c r="M141" s="19" t="s">
        <v>638</v>
      </c>
      <c r="N141" s="19" t="s">
        <v>486</v>
      </c>
      <c r="O141" s="19" t="s">
        <v>485</v>
      </c>
      <c r="P141">
        <v>1</v>
      </c>
      <c r="Q141" t="s">
        <v>487</v>
      </c>
      <c r="R141" t="s">
        <v>484</v>
      </c>
      <c r="S141" t="s">
        <v>488</v>
      </c>
      <c r="T141">
        <v>2</v>
      </c>
      <c r="U141" t="s">
        <v>639</v>
      </c>
      <c r="V141">
        <v>1</v>
      </c>
      <c r="X141" t="s">
        <v>799</v>
      </c>
      <c r="Y141" t="str">
        <f t="shared" si="31"/>
        <v>5078RPF</v>
      </c>
      <c r="AA141" s="44">
        <v>1</v>
      </c>
      <c r="AB141">
        <v>1</v>
      </c>
      <c r="AC141">
        <v>4</v>
      </c>
      <c r="AD141">
        <v>2</v>
      </c>
      <c r="AE141">
        <v>15</v>
      </c>
      <c r="AF141">
        <v>23</v>
      </c>
      <c r="AG141">
        <v>45</v>
      </c>
      <c r="AH141" s="95">
        <v>18</v>
      </c>
      <c r="AI141" s="133">
        <f>AG141*0.9</f>
        <v>40.5</v>
      </c>
      <c r="AO141" s="44" t="s">
        <v>586</v>
      </c>
      <c r="AP141">
        <v>2</v>
      </c>
      <c r="AQ141">
        <v>1</v>
      </c>
      <c r="AR141">
        <v>8</v>
      </c>
      <c r="AS141">
        <v>4</v>
      </c>
      <c r="AT141">
        <v>25</v>
      </c>
      <c r="AU141">
        <v>40</v>
      </c>
      <c r="AV141" s="95">
        <v>20</v>
      </c>
      <c r="AW141" s="133">
        <v>36</v>
      </c>
      <c r="AX141" s="19" t="s">
        <v>569</v>
      </c>
      <c r="AY141" s="19" t="s">
        <v>569</v>
      </c>
      <c r="AZ141" s="44" t="s">
        <v>586</v>
      </c>
      <c r="BD141" s="37" t="s">
        <v>85</v>
      </c>
      <c r="BE141" s="19">
        <v>1</v>
      </c>
      <c r="BF141" s="19">
        <v>7</v>
      </c>
      <c r="BG141" s="19">
        <v>2</v>
      </c>
      <c r="BH141" s="19">
        <v>10</v>
      </c>
      <c r="BI141" s="19"/>
      <c r="BJ141" s="19">
        <v>4</v>
      </c>
      <c r="BK141" s="19">
        <v>1</v>
      </c>
      <c r="BL141" s="19">
        <v>5</v>
      </c>
      <c r="BM141" s="19"/>
      <c r="BN141" s="19">
        <v>4</v>
      </c>
      <c r="BO141" s="19">
        <v>1</v>
      </c>
      <c r="BP141" s="19">
        <v>5</v>
      </c>
      <c r="BQ141" s="19">
        <v>20</v>
      </c>
    </row>
    <row r="142" spans="1:69" x14ac:dyDescent="0.2">
      <c r="A142" cm="1">
        <f t="array" ref="A142">_xlfn.XLOOKUP(AST!Y142,'Matching NGS ID and Doe ID'!H$2:H370,'Matching NGS ID and Doe ID'!B$2:B370)</f>
        <v>69</v>
      </c>
      <c r="B142">
        <v>5134</v>
      </c>
      <c r="C142" s="19" t="s">
        <v>586</v>
      </c>
      <c r="D142">
        <v>3</v>
      </c>
      <c r="E142" s="116" t="s">
        <v>36</v>
      </c>
      <c r="F142" s="116" t="s">
        <v>546</v>
      </c>
      <c r="G142" s="30" t="s">
        <v>9</v>
      </c>
      <c r="H142" s="19" t="s">
        <v>9</v>
      </c>
      <c r="I142" s="19" t="s">
        <v>4</v>
      </c>
      <c r="J142" s="19">
        <v>28</v>
      </c>
      <c r="K142" s="19">
        <v>0.25</v>
      </c>
      <c r="L142" s="19" t="s">
        <v>484</v>
      </c>
      <c r="M142" s="19" t="s">
        <v>638</v>
      </c>
      <c r="N142" s="19" t="s">
        <v>486</v>
      </c>
      <c r="O142" s="19" t="s">
        <v>485</v>
      </c>
      <c r="P142">
        <v>0.25</v>
      </c>
      <c r="Q142" t="s">
        <v>487</v>
      </c>
      <c r="R142" t="s">
        <v>484</v>
      </c>
      <c r="S142" t="s">
        <v>645</v>
      </c>
      <c r="T142" t="s">
        <v>641</v>
      </c>
      <c r="U142" t="s">
        <v>639</v>
      </c>
      <c r="V142">
        <v>1</v>
      </c>
      <c r="X142" t="s">
        <v>800</v>
      </c>
      <c r="Y142" t="str">
        <f t="shared" si="31"/>
        <v>5134RDO</v>
      </c>
      <c r="AA142" s="44">
        <v>2</v>
      </c>
      <c r="AB142">
        <v>1</v>
      </c>
      <c r="AC142">
        <v>1</v>
      </c>
      <c r="AD142">
        <v>6</v>
      </c>
      <c r="AE142">
        <v>16</v>
      </c>
      <c r="AF142">
        <v>19</v>
      </c>
      <c r="AG142">
        <v>43</v>
      </c>
      <c r="AH142" s="95">
        <v>17</v>
      </c>
      <c r="AI142" s="133">
        <f>AG142*0.9</f>
        <v>38.700000000000003</v>
      </c>
      <c r="AO142" s="44" t="s">
        <v>589</v>
      </c>
      <c r="AS142">
        <v>1</v>
      </c>
      <c r="AT142">
        <v>7</v>
      </c>
      <c r="AU142">
        <v>8</v>
      </c>
      <c r="AV142" s="95">
        <v>4</v>
      </c>
      <c r="AW142" s="133">
        <v>7.2</v>
      </c>
      <c r="AX142" s="19" t="s">
        <v>569</v>
      </c>
      <c r="AY142" s="19" t="s">
        <v>569</v>
      </c>
      <c r="AZ142" s="44" t="s">
        <v>589</v>
      </c>
      <c r="BD142" s="37" t="s">
        <v>305</v>
      </c>
      <c r="BE142" s="19">
        <v>18</v>
      </c>
      <c r="BF142" s="19">
        <v>44</v>
      </c>
      <c r="BG142" s="19">
        <v>18</v>
      </c>
      <c r="BH142" s="19">
        <v>80</v>
      </c>
      <c r="BI142" s="19">
        <v>18</v>
      </c>
      <c r="BJ142" s="19">
        <v>43</v>
      </c>
      <c r="BK142" s="19">
        <v>17</v>
      </c>
      <c r="BL142" s="19">
        <v>78</v>
      </c>
      <c r="BM142" s="19">
        <v>34</v>
      </c>
      <c r="BN142" s="19">
        <v>42</v>
      </c>
      <c r="BO142" s="19">
        <v>38</v>
      </c>
      <c r="BP142" s="19">
        <v>114</v>
      </c>
      <c r="BQ142" s="19">
        <v>272</v>
      </c>
    </row>
    <row r="143" spans="1:69" x14ac:dyDescent="0.2">
      <c r="A143" cm="1">
        <f t="array" ref="A143">_xlfn.XLOOKUP(AST!Y143,'Matching NGS ID and Doe ID'!H$2:H371,'Matching NGS ID and Doe ID'!B$2:B371)</f>
        <v>153</v>
      </c>
      <c r="B143">
        <v>5134</v>
      </c>
      <c r="C143" s="19" t="s">
        <v>586</v>
      </c>
      <c r="D143">
        <v>3</v>
      </c>
      <c r="E143" s="116" t="s">
        <v>36</v>
      </c>
      <c r="F143" s="116" t="s">
        <v>546</v>
      </c>
      <c r="G143" s="30" t="s">
        <v>10</v>
      </c>
      <c r="H143" s="19" t="s">
        <v>10</v>
      </c>
      <c r="I143" s="19" t="s">
        <v>4</v>
      </c>
      <c r="J143" s="19">
        <v>91</v>
      </c>
      <c r="K143" s="19">
        <v>0.25</v>
      </c>
      <c r="L143" s="19" t="s">
        <v>484</v>
      </c>
      <c r="M143" s="19" t="s">
        <v>638</v>
      </c>
      <c r="N143" s="19" t="s">
        <v>486</v>
      </c>
      <c r="O143" s="19" t="s">
        <v>485</v>
      </c>
      <c r="P143">
        <v>0.5</v>
      </c>
      <c r="Q143" t="s">
        <v>487</v>
      </c>
      <c r="R143" t="s">
        <v>484</v>
      </c>
      <c r="S143" t="s">
        <v>645</v>
      </c>
      <c r="T143" t="s">
        <v>641</v>
      </c>
      <c r="U143" t="s">
        <v>639</v>
      </c>
      <c r="V143">
        <v>1</v>
      </c>
      <c r="X143" t="s">
        <v>801</v>
      </c>
      <c r="Y143" t="str">
        <f t="shared" si="31"/>
        <v>5134RPF</v>
      </c>
      <c r="AA143" s="44">
        <v>3</v>
      </c>
      <c r="AB143">
        <v>1</v>
      </c>
      <c r="AD143">
        <v>1</v>
      </c>
      <c r="AE143">
        <v>6</v>
      </c>
      <c r="AF143">
        <v>29</v>
      </c>
      <c r="AG143">
        <v>37</v>
      </c>
      <c r="AH143" s="95">
        <v>10.5</v>
      </c>
      <c r="AI143" s="133">
        <f>AG143*0.9</f>
        <v>33.300000000000004</v>
      </c>
      <c r="AO143" s="44" t="s">
        <v>588</v>
      </c>
      <c r="AR143">
        <v>2</v>
      </c>
      <c r="AS143">
        <v>9</v>
      </c>
      <c r="AT143">
        <v>11</v>
      </c>
      <c r="AU143">
        <v>22</v>
      </c>
      <c r="AV143" s="95">
        <v>11</v>
      </c>
      <c r="AW143" s="133">
        <v>19.8</v>
      </c>
      <c r="AX143" s="19">
        <v>256</v>
      </c>
      <c r="AY143" s="19" t="s">
        <v>569</v>
      </c>
      <c r="AZ143" s="44" t="s">
        <v>588</v>
      </c>
      <c r="BD143" s="108">
        <v>0.5</v>
      </c>
      <c r="BE143" s="95">
        <v>9</v>
      </c>
      <c r="BF143" s="95">
        <v>22</v>
      </c>
      <c r="BG143" s="95">
        <v>9</v>
      </c>
      <c r="BH143" s="95"/>
      <c r="BI143" s="95">
        <v>9</v>
      </c>
      <c r="BJ143" s="95">
        <v>21.5</v>
      </c>
      <c r="BK143" s="95">
        <v>8.5</v>
      </c>
      <c r="BL143" s="95"/>
      <c r="BM143" s="95">
        <v>17</v>
      </c>
      <c r="BN143" s="95">
        <v>21</v>
      </c>
      <c r="BO143" s="95">
        <v>19</v>
      </c>
    </row>
    <row r="144" spans="1:69" x14ac:dyDescent="0.2">
      <c r="A144" cm="1">
        <f t="array" ref="A144">_xlfn.XLOOKUP(AST!Y144,'Matching NGS ID and Doe ID'!H$2:H372,'Matching NGS ID and Doe ID'!B$2:B372)</f>
        <v>252</v>
      </c>
      <c r="B144">
        <v>5142</v>
      </c>
      <c r="C144" s="19" t="s">
        <v>586</v>
      </c>
      <c r="D144">
        <v>1</v>
      </c>
      <c r="E144" s="116" t="s">
        <v>29</v>
      </c>
      <c r="F144" s="116" t="s">
        <v>547</v>
      </c>
      <c r="G144" s="30" t="s">
        <v>547</v>
      </c>
      <c r="H144" s="19" t="s">
        <v>10</v>
      </c>
      <c r="I144" s="19" t="s">
        <v>3</v>
      </c>
      <c r="J144" s="19">
        <v>92</v>
      </c>
      <c r="K144" s="19" t="s">
        <v>84</v>
      </c>
      <c r="L144" s="19" t="s">
        <v>484</v>
      </c>
      <c r="M144" s="19" t="s">
        <v>638</v>
      </c>
      <c r="N144" s="19" t="s">
        <v>486</v>
      </c>
      <c r="O144" s="19" t="s">
        <v>485</v>
      </c>
      <c r="P144" t="s">
        <v>640</v>
      </c>
      <c r="Q144" t="s">
        <v>487</v>
      </c>
      <c r="R144" t="s">
        <v>484</v>
      </c>
      <c r="S144" t="s">
        <v>645</v>
      </c>
      <c r="T144" t="s">
        <v>641</v>
      </c>
      <c r="U144" t="s">
        <v>639</v>
      </c>
      <c r="V144">
        <v>1</v>
      </c>
      <c r="X144" t="s">
        <v>802</v>
      </c>
      <c r="Y144" t="str">
        <f t="shared" si="31"/>
        <v>5142LPF</v>
      </c>
      <c r="AA144" s="37" t="s">
        <v>589</v>
      </c>
      <c r="AB144">
        <v>1</v>
      </c>
      <c r="AC144">
        <v>2</v>
      </c>
      <c r="AD144">
        <v>4</v>
      </c>
      <c r="AE144">
        <v>36</v>
      </c>
      <c r="AF144">
        <v>27</v>
      </c>
      <c r="AG144">
        <v>70</v>
      </c>
      <c r="AH144" s="95"/>
      <c r="AI144" s="133"/>
      <c r="AO144" s="37" t="s">
        <v>547</v>
      </c>
      <c r="AP144">
        <v>4</v>
      </c>
      <c r="AQ144">
        <v>5</v>
      </c>
      <c r="AR144">
        <v>4</v>
      </c>
      <c r="AS144">
        <v>78</v>
      </c>
      <c r="AT144">
        <v>38</v>
      </c>
      <c r="AU144">
        <v>129</v>
      </c>
      <c r="AV144" s="95"/>
      <c r="AW144" s="133"/>
      <c r="AZ144" s="137" t="s">
        <v>547</v>
      </c>
      <c r="BD144" s="108">
        <v>0.9</v>
      </c>
      <c r="BE144" s="95">
        <v>16.2</v>
      </c>
      <c r="BF144" s="95">
        <v>39.6</v>
      </c>
      <c r="BG144" s="95">
        <v>16.2</v>
      </c>
      <c r="BH144" s="95"/>
      <c r="BI144" s="95">
        <v>16.2</v>
      </c>
      <c r="BJ144" s="95">
        <v>38.700000000000003</v>
      </c>
      <c r="BK144" s="95">
        <v>15.3</v>
      </c>
      <c r="BL144" s="95"/>
      <c r="BM144" s="95">
        <v>30.6</v>
      </c>
      <c r="BN144" s="95">
        <v>37.800000000000004</v>
      </c>
      <c r="BO144" s="95">
        <v>34.200000000000003</v>
      </c>
    </row>
    <row r="145" spans="1:67" x14ac:dyDescent="0.2">
      <c r="A145" cm="1">
        <f t="array" ref="A145">_xlfn.XLOOKUP(AST!Y145,'Matching NGS ID and Doe ID'!H$2:H373,'Matching NGS ID and Doe ID'!B$2:B373)</f>
        <v>70</v>
      </c>
      <c r="B145">
        <v>5438</v>
      </c>
      <c r="C145" s="19" t="s">
        <v>586</v>
      </c>
      <c r="D145">
        <v>3</v>
      </c>
      <c r="E145" s="116" t="s">
        <v>39</v>
      </c>
      <c r="F145" s="116" t="s">
        <v>546</v>
      </c>
      <c r="G145" s="30" t="s">
        <v>9</v>
      </c>
      <c r="H145" s="19" t="s">
        <v>9</v>
      </c>
      <c r="I145" s="19" t="s">
        <v>4</v>
      </c>
      <c r="J145" s="19">
        <v>29</v>
      </c>
      <c r="K145" s="39">
        <v>0.25</v>
      </c>
      <c r="L145" s="19" t="s">
        <v>484</v>
      </c>
      <c r="M145" s="19" t="s">
        <v>638</v>
      </c>
      <c r="N145" s="19" t="s">
        <v>486</v>
      </c>
      <c r="O145" s="19" t="s">
        <v>485</v>
      </c>
      <c r="P145">
        <v>1</v>
      </c>
      <c r="Q145" t="s">
        <v>487</v>
      </c>
      <c r="R145" t="s">
        <v>484</v>
      </c>
      <c r="S145" t="s">
        <v>488</v>
      </c>
      <c r="T145">
        <v>4</v>
      </c>
      <c r="U145" t="s">
        <v>639</v>
      </c>
      <c r="V145">
        <v>1</v>
      </c>
      <c r="X145" t="s">
        <v>803</v>
      </c>
      <c r="Y145" t="str">
        <f t="shared" si="31"/>
        <v>5438RDO</v>
      </c>
      <c r="AA145" s="44">
        <v>1</v>
      </c>
      <c r="AE145">
        <v>11</v>
      </c>
      <c r="AF145">
        <v>10</v>
      </c>
      <c r="AG145">
        <v>21</v>
      </c>
      <c r="AH145" s="95">
        <v>9</v>
      </c>
      <c r="AI145" s="133">
        <f>AG145*0.9</f>
        <v>18.900000000000002</v>
      </c>
      <c r="AO145" s="44" t="s">
        <v>586</v>
      </c>
      <c r="AP145">
        <v>1</v>
      </c>
      <c r="AQ145">
        <v>2</v>
      </c>
      <c r="AS145">
        <v>29</v>
      </c>
      <c r="AT145">
        <v>11</v>
      </c>
      <c r="AU145">
        <v>43</v>
      </c>
      <c r="AV145" s="95">
        <v>21.5</v>
      </c>
      <c r="AW145" s="133">
        <v>38.700000000000003</v>
      </c>
      <c r="AX145" s="136" t="s">
        <v>668</v>
      </c>
      <c r="AY145" s="19" t="s">
        <v>569</v>
      </c>
      <c r="AZ145" s="44" t="s">
        <v>586</v>
      </c>
      <c r="BD145" t="s">
        <v>564</v>
      </c>
      <c r="BE145" s="19">
        <v>2</v>
      </c>
      <c r="BF145" s="109" t="s">
        <v>667</v>
      </c>
      <c r="BG145" s="95">
        <v>2</v>
      </c>
      <c r="BH145" s="95"/>
      <c r="BI145">
        <v>2</v>
      </c>
      <c r="BJ145" s="140" t="s">
        <v>967</v>
      </c>
      <c r="BK145" s="19">
        <v>2</v>
      </c>
      <c r="BM145" s="140" t="s">
        <v>967</v>
      </c>
      <c r="BN145" s="140" t="s">
        <v>967</v>
      </c>
      <c r="BO145" s="140" t="s">
        <v>967</v>
      </c>
    </row>
    <row r="146" spans="1:67" x14ac:dyDescent="0.2">
      <c r="A146" cm="1">
        <f t="array" ref="A146">_xlfn.XLOOKUP(AST!Y146,'Matching NGS ID and Doe ID'!H$2:H374,'Matching NGS ID and Doe ID'!B$2:B374)</f>
        <v>154</v>
      </c>
      <c r="B146">
        <v>5438</v>
      </c>
      <c r="C146" s="19" t="s">
        <v>586</v>
      </c>
      <c r="D146">
        <v>3</v>
      </c>
      <c r="E146" s="116" t="s">
        <v>39</v>
      </c>
      <c r="F146" s="116" t="s">
        <v>546</v>
      </c>
      <c r="G146" s="30" t="s">
        <v>10</v>
      </c>
      <c r="H146" s="19" t="s">
        <v>10</v>
      </c>
      <c r="I146" s="19" t="s">
        <v>4</v>
      </c>
      <c r="J146" s="19">
        <v>93</v>
      </c>
      <c r="K146" s="19">
        <v>0.25</v>
      </c>
      <c r="L146" s="19" t="s">
        <v>484</v>
      </c>
      <c r="M146" s="19" t="s">
        <v>638</v>
      </c>
      <c r="N146" s="19" t="s">
        <v>486</v>
      </c>
      <c r="O146" s="19" t="s">
        <v>485</v>
      </c>
      <c r="P146">
        <v>0.5</v>
      </c>
      <c r="Q146" t="s">
        <v>487</v>
      </c>
      <c r="R146" t="s">
        <v>484</v>
      </c>
      <c r="S146" t="s">
        <v>488</v>
      </c>
      <c r="T146">
        <v>2</v>
      </c>
      <c r="U146" t="s">
        <v>639</v>
      </c>
      <c r="V146">
        <v>1</v>
      </c>
      <c r="X146" t="s">
        <v>804</v>
      </c>
      <c r="Y146" t="str">
        <f t="shared" si="31"/>
        <v>5438RPF</v>
      </c>
      <c r="AA146" s="44">
        <v>2</v>
      </c>
      <c r="AB146">
        <v>1</v>
      </c>
      <c r="AD146">
        <v>1</v>
      </c>
      <c r="AE146">
        <v>12</v>
      </c>
      <c r="AF146">
        <v>7</v>
      </c>
      <c r="AG146">
        <v>21</v>
      </c>
      <c r="AH146" s="95">
        <v>10</v>
      </c>
      <c r="AI146" s="133">
        <f>AG146*0.9</f>
        <v>18.900000000000002</v>
      </c>
      <c r="AO146" s="44" t="s">
        <v>589</v>
      </c>
      <c r="AP146">
        <v>1</v>
      </c>
      <c r="AQ146">
        <v>1</v>
      </c>
      <c r="AR146">
        <v>4</v>
      </c>
      <c r="AS146">
        <v>27</v>
      </c>
      <c r="AT146">
        <v>14</v>
      </c>
      <c r="AU146">
        <v>47</v>
      </c>
      <c r="AV146" s="95">
        <v>23.5</v>
      </c>
      <c r="AW146" s="133">
        <v>42.300000000000004</v>
      </c>
      <c r="AX146" s="136" t="s">
        <v>668</v>
      </c>
      <c r="AY146" s="19" t="s">
        <v>569</v>
      </c>
      <c r="AZ146" s="44" t="s">
        <v>589</v>
      </c>
      <c r="BD146" t="s">
        <v>565</v>
      </c>
      <c r="BE146" s="19">
        <v>2</v>
      </c>
      <c r="BF146" t="s">
        <v>621</v>
      </c>
      <c r="BG146" s="95">
        <v>2</v>
      </c>
      <c r="BH146" s="95"/>
      <c r="BI146">
        <v>2</v>
      </c>
      <c r="BJ146">
        <v>2</v>
      </c>
      <c r="BK146" t="s">
        <v>621</v>
      </c>
      <c r="BM146">
        <v>2</v>
      </c>
      <c r="BN146">
        <v>4</v>
      </c>
      <c r="BO146">
        <v>2</v>
      </c>
    </row>
    <row r="147" spans="1:67" x14ac:dyDescent="0.2">
      <c r="A147" cm="1">
        <f t="array" ref="A147">_xlfn.XLOOKUP(AST!Y147,'Matching NGS ID and Doe ID'!H$2:H375,'Matching NGS ID and Doe ID'!B$2:B375)</f>
        <v>253</v>
      </c>
      <c r="B147">
        <v>5531</v>
      </c>
      <c r="C147" s="19" t="s">
        <v>586</v>
      </c>
      <c r="D147">
        <v>3</v>
      </c>
      <c r="E147" s="116" t="s">
        <v>29</v>
      </c>
      <c r="F147" s="116" t="s">
        <v>620</v>
      </c>
      <c r="G147" s="30" t="s">
        <v>547</v>
      </c>
      <c r="H147" s="19" t="s">
        <v>10</v>
      </c>
      <c r="I147" s="19" t="s">
        <v>3</v>
      </c>
      <c r="J147" s="19">
        <v>94</v>
      </c>
      <c r="K147" s="19" t="s">
        <v>84</v>
      </c>
      <c r="L147" s="19" t="s">
        <v>484</v>
      </c>
      <c r="M147" s="19" t="s">
        <v>638</v>
      </c>
      <c r="N147" s="19" t="s">
        <v>486</v>
      </c>
      <c r="O147" s="19" t="s">
        <v>485</v>
      </c>
      <c r="P147" t="s">
        <v>640</v>
      </c>
      <c r="Q147" t="s">
        <v>487</v>
      </c>
      <c r="R147" t="s">
        <v>484</v>
      </c>
      <c r="S147" t="s">
        <v>645</v>
      </c>
      <c r="T147" t="s">
        <v>641</v>
      </c>
      <c r="U147" t="s">
        <v>639</v>
      </c>
      <c r="V147">
        <v>1</v>
      </c>
      <c r="X147" t="s">
        <v>805</v>
      </c>
      <c r="Y147" t="str">
        <f t="shared" si="31"/>
        <v>5531LPF</v>
      </c>
      <c r="AA147" s="44">
        <v>3</v>
      </c>
      <c r="AC147">
        <v>2</v>
      </c>
      <c r="AD147">
        <v>3</v>
      </c>
      <c r="AE147">
        <v>13</v>
      </c>
      <c r="AF147">
        <v>10</v>
      </c>
      <c r="AG147">
        <v>28</v>
      </c>
      <c r="AH147" s="95">
        <v>13</v>
      </c>
      <c r="AI147" s="133">
        <f>AG147*0.9</f>
        <v>25.2</v>
      </c>
      <c r="AO147" s="44" t="s">
        <v>588</v>
      </c>
      <c r="AP147">
        <v>2</v>
      </c>
      <c r="AQ147">
        <v>2</v>
      </c>
      <c r="AS147">
        <v>22</v>
      </c>
      <c r="AT147">
        <v>13</v>
      </c>
      <c r="AU147">
        <v>39</v>
      </c>
      <c r="AV147" s="95">
        <v>19.5</v>
      </c>
      <c r="AW147" s="133">
        <v>35.1</v>
      </c>
      <c r="AX147" s="136" t="s">
        <v>668</v>
      </c>
      <c r="AY147" s="19" t="s">
        <v>569</v>
      </c>
      <c r="AZ147" s="44" t="s">
        <v>588</v>
      </c>
    </row>
    <row r="148" spans="1:67" x14ac:dyDescent="0.2">
      <c r="A148" cm="1">
        <f t="array" ref="A148">_xlfn.XLOOKUP(AST!Y148,'Matching NGS ID and Doe ID'!H$2:H376,'Matching NGS ID and Doe ID'!B$2:B376)</f>
        <v>254</v>
      </c>
      <c r="B148">
        <v>5531</v>
      </c>
      <c r="C148" s="19" t="s">
        <v>586</v>
      </c>
      <c r="D148">
        <v>3</v>
      </c>
      <c r="E148" s="116" t="s">
        <v>29</v>
      </c>
      <c r="F148" s="116" t="s">
        <v>620</v>
      </c>
      <c r="G148" s="30" t="s">
        <v>547</v>
      </c>
      <c r="H148" s="19" t="s">
        <v>10</v>
      </c>
      <c r="I148" s="19" t="s">
        <v>4</v>
      </c>
      <c r="J148" s="19">
        <v>95</v>
      </c>
      <c r="K148" s="19" t="s">
        <v>84</v>
      </c>
      <c r="L148" s="19" t="s">
        <v>484</v>
      </c>
      <c r="M148" s="19" t="s">
        <v>638</v>
      </c>
      <c r="N148" s="19">
        <v>4</v>
      </c>
      <c r="O148" s="19" t="s">
        <v>485</v>
      </c>
      <c r="P148" t="s">
        <v>640</v>
      </c>
      <c r="Q148" t="s">
        <v>487</v>
      </c>
      <c r="R148" t="s">
        <v>484</v>
      </c>
      <c r="S148" t="s">
        <v>645</v>
      </c>
      <c r="T148" t="s">
        <v>641</v>
      </c>
      <c r="U148" t="s">
        <v>639</v>
      </c>
      <c r="V148">
        <v>1</v>
      </c>
      <c r="X148" t="s">
        <v>806</v>
      </c>
      <c r="Y148" t="str">
        <f t="shared" si="31"/>
        <v>5531RPF</v>
      </c>
      <c r="AA148" s="37" t="s">
        <v>588</v>
      </c>
      <c r="AB148">
        <v>2</v>
      </c>
      <c r="AC148">
        <v>2</v>
      </c>
      <c r="AD148">
        <v>4</v>
      </c>
      <c r="AE148">
        <v>49</v>
      </c>
      <c r="AF148">
        <v>45</v>
      </c>
      <c r="AG148">
        <v>102</v>
      </c>
      <c r="AH148" s="95"/>
      <c r="AI148" s="133"/>
      <c r="AO148" s="37" t="s">
        <v>10</v>
      </c>
      <c r="AQ148">
        <v>3</v>
      </c>
      <c r="AR148">
        <v>3</v>
      </c>
      <c r="AS148">
        <v>20</v>
      </c>
      <c r="AT148">
        <v>47</v>
      </c>
      <c r="AU148">
        <v>73</v>
      </c>
      <c r="AV148" s="95"/>
      <c r="AW148" s="133"/>
      <c r="AZ148" s="137" t="s">
        <v>10</v>
      </c>
    </row>
    <row r="149" spans="1:67" x14ac:dyDescent="0.2">
      <c r="A149" cm="1">
        <f t="array" ref="A149">_xlfn.XLOOKUP(AST!Y149,'Matching NGS ID and Doe ID'!H$2:H377,'Matching NGS ID and Doe ID'!B$2:B377)</f>
        <v>71</v>
      </c>
      <c r="B149">
        <v>5557</v>
      </c>
      <c r="C149" s="19" t="s">
        <v>586</v>
      </c>
      <c r="D149">
        <v>2</v>
      </c>
      <c r="E149" s="116" t="s">
        <v>36</v>
      </c>
      <c r="F149" s="116" t="s">
        <v>655</v>
      </c>
      <c r="G149" s="30" t="s">
        <v>9</v>
      </c>
      <c r="H149" s="19" t="s">
        <v>9</v>
      </c>
      <c r="I149" s="19" t="s">
        <v>4</v>
      </c>
      <c r="J149" s="19">
        <v>30</v>
      </c>
      <c r="K149" s="19" t="s">
        <v>84</v>
      </c>
      <c r="L149" s="19" t="s">
        <v>484</v>
      </c>
      <c r="M149" s="19" t="s">
        <v>638</v>
      </c>
      <c r="N149" s="19" t="s">
        <v>486</v>
      </c>
      <c r="O149" s="19" t="s">
        <v>485</v>
      </c>
      <c r="P149" t="s">
        <v>640</v>
      </c>
      <c r="Q149" t="s">
        <v>487</v>
      </c>
      <c r="R149" t="s">
        <v>484</v>
      </c>
      <c r="S149" t="s">
        <v>645</v>
      </c>
      <c r="T149" t="s">
        <v>641</v>
      </c>
      <c r="U149" t="s">
        <v>639</v>
      </c>
      <c r="V149">
        <v>1</v>
      </c>
      <c r="X149" t="s">
        <v>807</v>
      </c>
      <c r="Y149" t="str">
        <f t="shared" si="31"/>
        <v>5557RDO</v>
      </c>
      <c r="AA149" s="44">
        <v>1</v>
      </c>
      <c r="AE149">
        <v>11</v>
      </c>
      <c r="AF149">
        <v>5</v>
      </c>
      <c r="AG149">
        <v>16</v>
      </c>
      <c r="AH149" s="95">
        <v>7.5</v>
      </c>
      <c r="AI149" s="133">
        <f>AG149*0.9</f>
        <v>14.4</v>
      </c>
      <c r="AO149" s="44" t="s">
        <v>586</v>
      </c>
      <c r="AQ149">
        <v>2</v>
      </c>
      <c r="AR149">
        <v>1</v>
      </c>
      <c r="AS149">
        <v>4</v>
      </c>
      <c r="AT149">
        <v>33</v>
      </c>
      <c r="AU149">
        <v>40</v>
      </c>
      <c r="AV149" s="95">
        <v>20</v>
      </c>
      <c r="AW149" s="133">
        <v>36</v>
      </c>
      <c r="AX149" s="19" t="s">
        <v>569</v>
      </c>
      <c r="AY149" s="19" t="s">
        <v>569</v>
      </c>
      <c r="AZ149" s="44" t="s">
        <v>586</v>
      </c>
    </row>
    <row r="150" spans="1:67" x14ac:dyDescent="0.2">
      <c r="A150" cm="1">
        <f t="array" ref="A150">_xlfn.XLOOKUP(AST!Y150,'Matching NGS ID and Doe ID'!H$2:H378,'Matching NGS ID and Doe ID'!B$2:B378)</f>
        <v>255</v>
      </c>
      <c r="B150">
        <v>5557</v>
      </c>
      <c r="C150" s="19" t="s">
        <v>586</v>
      </c>
      <c r="D150">
        <v>2</v>
      </c>
      <c r="E150" s="116" t="s">
        <v>36</v>
      </c>
      <c r="F150" s="116" t="s">
        <v>620</v>
      </c>
      <c r="G150" s="30" t="s">
        <v>547</v>
      </c>
      <c r="H150" s="19" t="s">
        <v>10</v>
      </c>
      <c r="I150" s="19" t="s">
        <v>3</v>
      </c>
      <c r="J150" s="19">
        <v>96</v>
      </c>
      <c r="K150" s="19" t="s">
        <v>84</v>
      </c>
      <c r="L150" s="19">
        <v>1</v>
      </c>
      <c r="M150" s="19" t="s">
        <v>638</v>
      </c>
      <c r="N150" s="19" t="s">
        <v>486</v>
      </c>
      <c r="O150" s="19" t="s">
        <v>485</v>
      </c>
      <c r="P150" t="s">
        <v>640</v>
      </c>
      <c r="Q150" t="s">
        <v>487</v>
      </c>
      <c r="R150" t="s">
        <v>484</v>
      </c>
      <c r="S150" t="s">
        <v>645</v>
      </c>
      <c r="T150" t="s">
        <v>641</v>
      </c>
      <c r="U150" t="s">
        <v>639</v>
      </c>
      <c r="V150">
        <v>1</v>
      </c>
      <c r="X150" t="s">
        <v>808</v>
      </c>
      <c r="Y150" t="str">
        <f t="shared" si="31"/>
        <v>5557LPF</v>
      </c>
      <c r="AA150" s="44">
        <v>2</v>
      </c>
      <c r="AC150">
        <v>2</v>
      </c>
      <c r="AD150">
        <v>1</v>
      </c>
      <c r="AE150">
        <v>7</v>
      </c>
      <c r="AF150">
        <v>10</v>
      </c>
      <c r="AG150">
        <v>20</v>
      </c>
      <c r="AH150" s="95">
        <v>7.5</v>
      </c>
      <c r="AI150" s="133">
        <f>AG150*0.9</f>
        <v>18</v>
      </c>
      <c r="AO150" s="44" t="s">
        <v>589</v>
      </c>
      <c r="AQ150">
        <v>1</v>
      </c>
      <c r="AS150">
        <v>5</v>
      </c>
      <c r="AT150">
        <v>2</v>
      </c>
      <c r="AU150">
        <v>8</v>
      </c>
      <c r="AV150" s="95">
        <v>4</v>
      </c>
      <c r="AW150" s="133">
        <v>7.2</v>
      </c>
      <c r="AX150" s="136" t="s">
        <v>668</v>
      </c>
      <c r="AY150" s="19" t="s">
        <v>569</v>
      </c>
      <c r="AZ150" s="44" t="s">
        <v>589</v>
      </c>
      <c r="BJ150" s="108"/>
      <c r="BK150" s="108"/>
    </row>
    <row r="151" spans="1:67" x14ac:dyDescent="0.2">
      <c r="A151" cm="1">
        <f t="array" ref="A151">_xlfn.XLOOKUP(AST!Y151,'Matching NGS ID and Doe ID'!H$2:H379,'Matching NGS ID and Doe ID'!B$2:B379)</f>
        <v>155</v>
      </c>
      <c r="B151">
        <v>5557</v>
      </c>
      <c r="C151" s="19" t="s">
        <v>586</v>
      </c>
      <c r="D151">
        <v>2</v>
      </c>
      <c r="E151" s="116" t="s">
        <v>36</v>
      </c>
      <c r="F151" s="116" t="s">
        <v>655</v>
      </c>
      <c r="G151" s="30" t="s">
        <v>10</v>
      </c>
      <c r="H151" s="19" t="s">
        <v>10</v>
      </c>
      <c r="I151" s="19" t="s">
        <v>4</v>
      </c>
      <c r="J151" s="19">
        <v>97</v>
      </c>
      <c r="K151" s="19" t="s">
        <v>84</v>
      </c>
      <c r="L151" s="19">
        <v>1</v>
      </c>
      <c r="M151" s="19" t="s">
        <v>638</v>
      </c>
      <c r="N151" s="19" t="s">
        <v>486</v>
      </c>
      <c r="O151" s="19" t="s">
        <v>485</v>
      </c>
      <c r="P151" t="s">
        <v>640</v>
      </c>
      <c r="Q151" t="s">
        <v>487</v>
      </c>
      <c r="R151" t="s">
        <v>484</v>
      </c>
      <c r="S151" t="s">
        <v>645</v>
      </c>
      <c r="T151" t="s">
        <v>641</v>
      </c>
      <c r="U151" t="s">
        <v>639</v>
      </c>
      <c r="V151">
        <v>1</v>
      </c>
      <c r="X151" t="s">
        <v>809</v>
      </c>
      <c r="Y151" t="str">
        <f t="shared" si="31"/>
        <v>5557RPF</v>
      </c>
      <c r="AA151" s="44">
        <v>3</v>
      </c>
      <c r="AB151">
        <v>2</v>
      </c>
      <c r="AD151">
        <v>3</v>
      </c>
      <c r="AE151">
        <v>31</v>
      </c>
      <c r="AF151">
        <v>30</v>
      </c>
      <c r="AG151">
        <v>66</v>
      </c>
      <c r="AH151" s="95">
        <v>24.5</v>
      </c>
      <c r="AI151" s="133">
        <f>AG151*0.9</f>
        <v>59.4</v>
      </c>
      <c r="AO151" s="44" t="s">
        <v>588</v>
      </c>
      <c r="AR151">
        <v>2</v>
      </c>
      <c r="AS151">
        <v>11</v>
      </c>
      <c r="AT151">
        <v>12</v>
      </c>
      <c r="AU151">
        <v>25</v>
      </c>
      <c r="AV151" s="95">
        <v>12.5</v>
      </c>
      <c r="AW151" s="133">
        <v>22.5</v>
      </c>
      <c r="AX151" s="19">
        <v>256</v>
      </c>
      <c r="AY151" s="19" t="s">
        <v>569</v>
      </c>
      <c r="AZ151" s="44" t="s">
        <v>588</v>
      </c>
      <c r="BJ151" s="95"/>
      <c r="BK151" s="95"/>
    </row>
    <row r="152" spans="1:67" x14ac:dyDescent="0.2">
      <c r="A152" cm="1">
        <f t="array" ref="A152">_xlfn.XLOOKUP(AST!Y152,'Matching NGS ID and Doe ID'!H$2:H380,'Matching NGS ID and Doe ID'!B$2:B380)</f>
        <v>256</v>
      </c>
      <c r="B152">
        <v>5632</v>
      </c>
      <c r="C152" s="19" t="s">
        <v>586</v>
      </c>
      <c r="D152">
        <v>2</v>
      </c>
      <c r="E152" s="116" t="s">
        <v>77</v>
      </c>
      <c r="F152" s="116" t="s">
        <v>620</v>
      </c>
      <c r="G152" s="30" t="s">
        <v>547</v>
      </c>
      <c r="H152" s="19" t="s">
        <v>10</v>
      </c>
      <c r="I152" s="19" t="s">
        <v>3</v>
      </c>
      <c r="J152" s="19">
        <v>98</v>
      </c>
      <c r="K152" s="19" t="s">
        <v>84</v>
      </c>
      <c r="L152" s="19" t="s">
        <v>484</v>
      </c>
      <c r="M152" s="19" t="s">
        <v>638</v>
      </c>
      <c r="N152" s="19" t="s">
        <v>486</v>
      </c>
      <c r="O152" s="19" t="s">
        <v>485</v>
      </c>
      <c r="P152" t="s">
        <v>640</v>
      </c>
      <c r="Q152" t="s">
        <v>487</v>
      </c>
      <c r="R152" t="s">
        <v>484</v>
      </c>
      <c r="S152" t="s">
        <v>488</v>
      </c>
      <c r="T152" t="s">
        <v>641</v>
      </c>
      <c r="U152" t="s">
        <v>639</v>
      </c>
      <c r="V152">
        <v>1</v>
      </c>
      <c r="X152" t="s">
        <v>810</v>
      </c>
      <c r="Y152" t="str">
        <f t="shared" si="31"/>
        <v>5632LPF</v>
      </c>
      <c r="AA152" s="37" t="s">
        <v>305</v>
      </c>
      <c r="AB152">
        <v>6</v>
      </c>
      <c r="AC152">
        <v>9</v>
      </c>
      <c r="AD152">
        <v>17</v>
      </c>
      <c r="AE152">
        <v>122</v>
      </c>
      <c r="AF152">
        <v>143</v>
      </c>
      <c r="AG152">
        <v>297</v>
      </c>
      <c r="AI152" s="95"/>
      <c r="AO152" s="37" t="s">
        <v>305</v>
      </c>
      <c r="AP152">
        <v>6</v>
      </c>
      <c r="AQ152">
        <v>9</v>
      </c>
      <c r="AR152">
        <v>17</v>
      </c>
      <c r="AS152">
        <v>112</v>
      </c>
      <c r="AT152">
        <v>128</v>
      </c>
      <c r="AU152">
        <v>272</v>
      </c>
      <c r="BJ152" s="95"/>
      <c r="BK152" s="95"/>
      <c r="BL152" s="109"/>
      <c r="BM152" s="109"/>
    </row>
    <row r="153" spans="1:67" x14ac:dyDescent="0.2">
      <c r="A153" cm="1">
        <f t="array" ref="A153">_xlfn.XLOOKUP(AST!Y153,'Matching NGS ID and Doe ID'!H$2:H381,'Matching NGS ID and Doe ID'!B$2:B381)</f>
        <v>72</v>
      </c>
      <c r="B153">
        <v>5682</v>
      </c>
      <c r="C153" s="19" t="s">
        <v>586</v>
      </c>
      <c r="D153">
        <v>2</v>
      </c>
      <c r="E153" s="116" t="s">
        <v>39</v>
      </c>
      <c r="F153" s="116" t="s">
        <v>655</v>
      </c>
      <c r="G153" s="30" t="s">
        <v>9</v>
      </c>
      <c r="H153" s="19" t="s">
        <v>9</v>
      </c>
      <c r="I153" s="19" t="s">
        <v>3</v>
      </c>
      <c r="J153" s="19">
        <v>31</v>
      </c>
      <c r="K153" s="19">
        <v>0.25</v>
      </c>
      <c r="L153" s="19" t="s">
        <v>484</v>
      </c>
      <c r="M153" s="19" t="s">
        <v>638</v>
      </c>
      <c r="N153" s="19" t="s">
        <v>486</v>
      </c>
      <c r="O153" s="19" t="s">
        <v>485</v>
      </c>
      <c r="P153">
        <v>0.5</v>
      </c>
      <c r="Q153" t="s">
        <v>487</v>
      </c>
      <c r="R153" t="s">
        <v>484</v>
      </c>
      <c r="S153">
        <v>256</v>
      </c>
      <c r="T153">
        <v>2</v>
      </c>
      <c r="U153" t="s">
        <v>639</v>
      </c>
      <c r="V153">
        <v>1</v>
      </c>
      <c r="X153" t="s">
        <v>811</v>
      </c>
      <c r="Y153" t="str">
        <f t="shared" si="31"/>
        <v>5682LDO</v>
      </c>
      <c r="AI153" s="95"/>
      <c r="BJ153" s="95"/>
      <c r="BK153" s="95"/>
      <c r="BL153" s="109"/>
      <c r="BM153" s="109"/>
    </row>
    <row r="154" spans="1:67" x14ac:dyDescent="0.2">
      <c r="A154" cm="1">
        <f t="array" ref="A154">_xlfn.XLOOKUP(AST!Y154,'Matching NGS ID and Doe ID'!H$2:H382,'Matching NGS ID and Doe ID'!B$2:B382)</f>
        <v>73</v>
      </c>
      <c r="B154">
        <v>5682</v>
      </c>
      <c r="C154" s="19" t="s">
        <v>586</v>
      </c>
      <c r="D154">
        <v>2</v>
      </c>
      <c r="E154" s="116" t="s">
        <v>39</v>
      </c>
      <c r="F154" s="116" t="s">
        <v>655</v>
      </c>
      <c r="G154" s="30" t="s">
        <v>9</v>
      </c>
      <c r="H154" s="19" t="s">
        <v>9</v>
      </c>
      <c r="I154" s="19" t="s">
        <v>4</v>
      </c>
      <c r="J154" s="19">
        <v>32</v>
      </c>
      <c r="K154" s="19" t="s">
        <v>84</v>
      </c>
      <c r="L154" s="19" t="s">
        <v>484</v>
      </c>
      <c r="M154" s="19" t="s">
        <v>638</v>
      </c>
      <c r="N154" s="19" t="s">
        <v>486</v>
      </c>
      <c r="O154" s="19" t="s">
        <v>485</v>
      </c>
      <c r="P154" t="s">
        <v>640</v>
      </c>
      <c r="Q154" t="s">
        <v>487</v>
      </c>
      <c r="R154" t="s">
        <v>484</v>
      </c>
      <c r="S154">
        <v>256</v>
      </c>
      <c r="T154">
        <v>2</v>
      </c>
      <c r="U154" t="s">
        <v>639</v>
      </c>
      <c r="V154">
        <v>1</v>
      </c>
      <c r="X154" t="s">
        <v>812</v>
      </c>
      <c r="Y154" t="str">
        <f t="shared" si="31"/>
        <v>5682RDO</v>
      </c>
      <c r="Z154" t="s">
        <v>635</v>
      </c>
      <c r="AA154" s="36" t="s">
        <v>960</v>
      </c>
      <c r="AB154" s="36" t="s">
        <v>307</v>
      </c>
      <c r="AI154" s="95"/>
      <c r="AN154" t="s">
        <v>635</v>
      </c>
      <c r="AO154" s="36" t="s">
        <v>960</v>
      </c>
      <c r="AP154" s="36" t="s">
        <v>307</v>
      </c>
      <c r="BB154" t="s">
        <v>635</v>
      </c>
      <c r="BJ154" s="95"/>
      <c r="BK154" s="95"/>
      <c r="BL154" s="109"/>
      <c r="BM154" s="109"/>
    </row>
    <row r="155" spans="1:67" x14ac:dyDescent="0.2">
      <c r="A155" cm="1">
        <f t="array" ref="A155">_xlfn.XLOOKUP(AST!Y155,'Matching NGS ID and Doe ID'!H$2:H383,'Matching NGS ID and Doe ID'!B$2:B383)</f>
        <v>156</v>
      </c>
      <c r="B155">
        <v>5682</v>
      </c>
      <c r="C155" s="19" t="s">
        <v>586</v>
      </c>
      <c r="D155">
        <v>2</v>
      </c>
      <c r="E155" s="116" t="s">
        <v>39</v>
      </c>
      <c r="F155" s="116" t="s">
        <v>655</v>
      </c>
      <c r="G155" s="30" t="s">
        <v>10</v>
      </c>
      <c r="H155" s="19" t="s">
        <v>10</v>
      </c>
      <c r="I155" s="19" t="s">
        <v>3</v>
      </c>
      <c r="J155" s="19">
        <v>99</v>
      </c>
      <c r="K155" s="19">
        <v>1</v>
      </c>
      <c r="L155" s="19" t="s">
        <v>484</v>
      </c>
      <c r="M155" s="19" t="s">
        <v>638</v>
      </c>
      <c r="N155" s="19" t="s">
        <v>486</v>
      </c>
      <c r="O155" s="19" t="s">
        <v>485</v>
      </c>
      <c r="P155">
        <v>0.5</v>
      </c>
      <c r="Q155" t="s">
        <v>487</v>
      </c>
      <c r="R155" t="s">
        <v>484</v>
      </c>
      <c r="S155" t="s">
        <v>488</v>
      </c>
      <c r="T155">
        <v>2</v>
      </c>
      <c r="U155" t="s">
        <v>639</v>
      </c>
      <c r="V155">
        <v>1</v>
      </c>
      <c r="X155" t="s">
        <v>813</v>
      </c>
      <c r="Y155" t="str">
        <f t="shared" si="31"/>
        <v>5682LPF</v>
      </c>
      <c r="AA155" s="36" t="s">
        <v>304</v>
      </c>
      <c r="AB155">
        <v>2</v>
      </c>
      <c r="AC155">
        <v>4</v>
      </c>
      <c r="AD155">
        <v>8</v>
      </c>
      <c r="AE155" t="s">
        <v>641</v>
      </c>
      <c r="AF155" t="s">
        <v>85</v>
      </c>
      <c r="AG155" t="s">
        <v>305</v>
      </c>
      <c r="AH155" s="108">
        <v>0.5</v>
      </c>
      <c r="AI155" s="132">
        <v>0.9</v>
      </c>
      <c r="AO155" s="36" t="s">
        <v>304</v>
      </c>
      <c r="AP155">
        <v>2</v>
      </c>
      <c r="AQ155">
        <v>4</v>
      </c>
      <c r="AR155">
        <v>8</v>
      </c>
      <c r="AS155" t="s">
        <v>641</v>
      </c>
      <c r="AT155" t="s">
        <v>85</v>
      </c>
      <c r="AU155" t="s">
        <v>305</v>
      </c>
      <c r="AV155" s="108">
        <v>0.5</v>
      </c>
      <c r="AW155" s="132">
        <v>0.9</v>
      </c>
      <c r="AX155" s="19" t="s">
        <v>564</v>
      </c>
      <c r="AY155" s="19" t="s">
        <v>565</v>
      </c>
      <c r="BJ155" s="95"/>
      <c r="BK155" s="95"/>
    </row>
    <row r="156" spans="1:67" x14ac:dyDescent="0.2">
      <c r="A156" cm="1">
        <f t="array" ref="A156">_xlfn.XLOOKUP(AST!Y156,'Matching NGS ID and Doe ID'!H$2:H384,'Matching NGS ID and Doe ID'!B$2:B384)</f>
        <v>157</v>
      </c>
      <c r="B156">
        <v>5682</v>
      </c>
      <c r="C156" s="19" t="s">
        <v>586</v>
      </c>
      <c r="D156">
        <v>2</v>
      </c>
      <c r="E156" s="116" t="s">
        <v>39</v>
      </c>
      <c r="F156" s="116" t="s">
        <v>655</v>
      </c>
      <c r="G156" s="30" t="s">
        <v>10</v>
      </c>
      <c r="H156" s="19" t="s">
        <v>10</v>
      </c>
      <c r="I156" s="19" t="s">
        <v>4</v>
      </c>
      <c r="J156" s="19">
        <v>100</v>
      </c>
      <c r="K156" s="39">
        <v>0.25</v>
      </c>
      <c r="L156" s="19" t="s">
        <v>484</v>
      </c>
      <c r="M156" s="19" t="s">
        <v>638</v>
      </c>
      <c r="N156" s="19" t="s">
        <v>486</v>
      </c>
      <c r="O156" s="19" t="s">
        <v>485</v>
      </c>
      <c r="P156">
        <v>0.25</v>
      </c>
      <c r="Q156" t="s">
        <v>487</v>
      </c>
      <c r="R156" t="s">
        <v>484</v>
      </c>
      <c r="S156" t="s">
        <v>488</v>
      </c>
      <c r="T156">
        <v>2</v>
      </c>
      <c r="U156" t="s">
        <v>639</v>
      </c>
      <c r="V156">
        <v>1</v>
      </c>
      <c r="X156" t="s">
        <v>814</v>
      </c>
      <c r="Y156" t="str">
        <f t="shared" si="31"/>
        <v>5682RPF</v>
      </c>
      <c r="AA156" s="37" t="s">
        <v>586</v>
      </c>
      <c r="AB156">
        <v>71</v>
      </c>
      <c r="AC156">
        <v>3</v>
      </c>
      <c r="AD156">
        <v>1</v>
      </c>
      <c r="AE156">
        <v>47</v>
      </c>
      <c r="AF156">
        <v>3</v>
      </c>
      <c r="AG156">
        <v>125</v>
      </c>
      <c r="AH156" s="95"/>
      <c r="AI156" s="133"/>
      <c r="AO156" s="37" t="s">
        <v>9</v>
      </c>
      <c r="AP156">
        <v>33</v>
      </c>
      <c r="AQ156">
        <v>2</v>
      </c>
      <c r="AR156">
        <v>1</v>
      </c>
      <c r="AS156">
        <v>33</v>
      </c>
      <c r="AT156">
        <v>1</v>
      </c>
      <c r="AU156">
        <v>70</v>
      </c>
      <c r="AW156" s="60"/>
      <c r="AZ156" s="137" t="s">
        <v>9</v>
      </c>
      <c r="BJ156" s="95"/>
      <c r="BK156" s="95"/>
      <c r="BL156" s="109"/>
      <c r="BM156" s="109"/>
    </row>
    <row r="157" spans="1:67" x14ac:dyDescent="0.2">
      <c r="A157" cm="1">
        <f t="array" ref="A157">_xlfn.XLOOKUP(AST!Y157,'Matching NGS ID and Doe ID'!H$2:H385,'Matching NGS ID and Doe ID'!B$2:B385)</f>
        <v>74</v>
      </c>
      <c r="B157">
        <v>6183</v>
      </c>
      <c r="C157" s="19" t="s">
        <v>586</v>
      </c>
      <c r="D157">
        <v>2</v>
      </c>
      <c r="E157" s="116" t="s">
        <v>39</v>
      </c>
      <c r="F157" s="116" t="s">
        <v>655</v>
      </c>
      <c r="G157" s="30" t="s">
        <v>9</v>
      </c>
      <c r="H157" s="19" t="s">
        <v>9</v>
      </c>
      <c r="I157" s="19" t="s">
        <v>3</v>
      </c>
      <c r="J157" s="19">
        <v>33</v>
      </c>
      <c r="K157" s="19" t="s">
        <v>84</v>
      </c>
      <c r="L157" s="19" t="s">
        <v>484</v>
      </c>
      <c r="M157" s="19" t="s">
        <v>638</v>
      </c>
      <c r="N157" s="19">
        <v>0.5</v>
      </c>
      <c r="O157" s="19" t="s">
        <v>485</v>
      </c>
      <c r="P157" t="s">
        <v>640</v>
      </c>
      <c r="Q157" t="s">
        <v>487</v>
      </c>
      <c r="R157" t="s">
        <v>490</v>
      </c>
      <c r="S157" t="s">
        <v>645</v>
      </c>
      <c r="T157" t="s">
        <v>641</v>
      </c>
      <c r="U157" t="s">
        <v>639</v>
      </c>
      <c r="V157">
        <v>1</v>
      </c>
      <c r="X157" t="s">
        <v>815</v>
      </c>
      <c r="Y157" t="str">
        <f t="shared" si="31"/>
        <v>6183LDO</v>
      </c>
      <c r="AA157" s="44">
        <v>1</v>
      </c>
      <c r="AB157">
        <v>20</v>
      </c>
      <c r="AD157">
        <v>1</v>
      </c>
      <c r="AE157">
        <v>22</v>
      </c>
      <c r="AF157">
        <v>2</v>
      </c>
      <c r="AG157">
        <v>45</v>
      </c>
      <c r="AH157" s="95">
        <v>18</v>
      </c>
      <c r="AI157" s="133">
        <f>AG157*0.9</f>
        <v>40.5</v>
      </c>
      <c r="AO157" s="44" t="s">
        <v>586</v>
      </c>
      <c r="AP157">
        <v>30</v>
      </c>
      <c r="AQ157">
        <v>2</v>
      </c>
      <c r="AR157">
        <v>1</v>
      </c>
      <c r="AS157">
        <v>6</v>
      </c>
      <c r="AT157">
        <v>1</v>
      </c>
      <c r="AU157">
        <v>40</v>
      </c>
      <c r="AV157" s="95">
        <v>20</v>
      </c>
      <c r="AW157" s="133">
        <v>36</v>
      </c>
      <c r="AX157" s="19">
        <v>2</v>
      </c>
      <c r="AY157" s="19">
        <v>2</v>
      </c>
      <c r="AZ157" s="44" t="s">
        <v>586</v>
      </c>
      <c r="BJ157" s="95"/>
      <c r="BK157" s="95"/>
      <c r="BL157" s="109"/>
      <c r="BM157" s="109"/>
    </row>
    <row r="158" spans="1:67" x14ac:dyDescent="0.2">
      <c r="A158" cm="1">
        <f t="array" ref="A158">_xlfn.XLOOKUP(AST!Y158,'Matching NGS ID and Doe ID'!H$2:H386,'Matching NGS ID and Doe ID'!B$2:B386)</f>
        <v>158</v>
      </c>
      <c r="B158">
        <v>6183</v>
      </c>
      <c r="C158" s="19" t="s">
        <v>586</v>
      </c>
      <c r="D158">
        <v>2</v>
      </c>
      <c r="E158" s="116" t="s">
        <v>39</v>
      </c>
      <c r="F158" s="116" t="s">
        <v>655</v>
      </c>
      <c r="G158" s="30" t="s">
        <v>10</v>
      </c>
      <c r="H158" s="19" t="s">
        <v>10</v>
      </c>
      <c r="I158" s="19" t="s">
        <v>3</v>
      </c>
      <c r="J158" s="19">
        <v>101</v>
      </c>
      <c r="K158" s="19" t="s">
        <v>84</v>
      </c>
      <c r="L158" s="19" t="s">
        <v>484</v>
      </c>
      <c r="M158" s="19" t="s">
        <v>638</v>
      </c>
      <c r="N158" s="19" t="s">
        <v>486</v>
      </c>
      <c r="O158" s="19" t="s">
        <v>485</v>
      </c>
      <c r="P158">
        <v>0.25</v>
      </c>
      <c r="Q158" t="s">
        <v>487</v>
      </c>
      <c r="R158" t="s">
        <v>484</v>
      </c>
      <c r="S158" t="s">
        <v>488</v>
      </c>
      <c r="T158">
        <v>2</v>
      </c>
      <c r="U158" t="s">
        <v>639</v>
      </c>
      <c r="V158">
        <v>1</v>
      </c>
      <c r="X158" t="s">
        <v>816</v>
      </c>
      <c r="Y158" t="str">
        <f t="shared" si="31"/>
        <v>6183LPF</v>
      </c>
      <c r="AA158" s="44">
        <v>2</v>
      </c>
      <c r="AB158">
        <v>24</v>
      </c>
      <c r="AE158">
        <v>18</v>
      </c>
      <c r="AF158">
        <v>1</v>
      </c>
      <c r="AG158">
        <v>43</v>
      </c>
      <c r="AH158" s="95">
        <v>17</v>
      </c>
      <c r="AI158" s="133">
        <f>AG158*0.9</f>
        <v>38.700000000000003</v>
      </c>
      <c r="AO158" s="44" t="s">
        <v>589</v>
      </c>
      <c r="AP158">
        <v>2</v>
      </c>
      <c r="AS158">
        <v>6</v>
      </c>
      <c r="AU158">
        <v>8</v>
      </c>
      <c r="AV158" s="95">
        <v>4</v>
      </c>
      <c r="AW158" s="133">
        <v>7.2</v>
      </c>
      <c r="AX158" s="136" t="s">
        <v>667</v>
      </c>
      <c r="AY158" s="19">
        <v>2</v>
      </c>
      <c r="AZ158" s="44" t="s">
        <v>589</v>
      </c>
      <c r="BJ158" s="95"/>
      <c r="BK158" s="95"/>
      <c r="BL158" s="109"/>
      <c r="BM158" s="109"/>
    </row>
    <row r="159" spans="1:67" x14ac:dyDescent="0.2">
      <c r="A159" cm="1">
        <f t="array" ref="A159">_xlfn.XLOOKUP(AST!Y159,'Matching NGS ID and Doe ID'!H$2:H387,'Matching NGS ID and Doe ID'!B$2:B387)</f>
        <v>75</v>
      </c>
      <c r="B159">
        <v>6235</v>
      </c>
      <c r="C159" s="19" t="s">
        <v>586</v>
      </c>
      <c r="D159">
        <v>3</v>
      </c>
      <c r="E159" s="116" t="s">
        <v>39</v>
      </c>
      <c r="F159" s="116" t="s">
        <v>655</v>
      </c>
      <c r="G159" s="30" t="s">
        <v>9</v>
      </c>
      <c r="H159" s="19" t="s">
        <v>9</v>
      </c>
      <c r="I159" s="19" t="s">
        <v>3</v>
      </c>
      <c r="J159" s="19">
        <v>34</v>
      </c>
      <c r="K159" s="39">
        <v>0.25</v>
      </c>
      <c r="L159" s="19" t="s">
        <v>484</v>
      </c>
      <c r="M159" s="19" t="s">
        <v>638</v>
      </c>
      <c r="N159" s="19" t="s">
        <v>486</v>
      </c>
      <c r="O159" s="19" t="s">
        <v>485</v>
      </c>
      <c r="P159">
        <v>0.5</v>
      </c>
      <c r="Q159" t="s">
        <v>487</v>
      </c>
      <c r="R159" t="s">
        <v>484</v>
      </c>
      <c r="S159">
        <v>256</v>
      </c>
      <c r="T159">
        <v>2</v>
      </c>
      <c r="U159" t="s">
        <v>639</v>
      </c>
      <c r="V159">
        <v>1</v>
      </c>
      <c r="X159" t="s">
        <v>817</v>
      </c>
      <c r="Y159" t="str">
        <f t="shared" si="31"/>
        <v>6235LDO</v>
      </c>
      <c r="AA159" s="44">
        <v>3</v>
      </c>
      <c r="AB159">
        <v>27</v>
      </c>
      <c r="AC159">
        <v>3</v>
      </c>
      <c r="AE159">
        <v>7</v>
      </c>
      <c r="AG159">
        <v>37</v>
      </c>
      <c r="AH159" s="95">
        <v>10.5</v>
      </c>
      <c r="AI159" s="133">
        <f>AG159*0.9</f>
        <v>33.300000000000004</v>
      </c>
      <c r="AO159" s="44" t="s">
        <v>588</v>
      </c>
      <c r="AP159">
        <v>1</v>
      </c>
      <c r="AS159">
        <v>21</v>
      </c>
      <c r="AU159">
        <v>22</v>
      </c>
      <c r="AV159" s="95">
        <v>11</v>
      </c>
      <c r="AW159" s="133">
        <v>19.8</v>
      </c>
      <c r="AX159" s="136" t="s">
        <v>667</v>
      </c>
      <c r="AY159" s="136" t="s">
        <v>667</v>
      </c>
      <c r="AZ159" s="44" t="s">
        <v>588</v>
      </c>
      <c r="BJ159" s="95"/>
      <c r="BK159" s="95"/>
    </row>
    <row r="160" spans="1:67" x14ac:dyDescent="0.2">
      <c r="A160" cm="1">
        <f t="array" ref="A160">_xlfn.XLOOKUP(AST!Y160,'Matching NGS ID and Doe ID'!H$2:H388,'Matching NGS ID and Doe ID'!B$2:B388)</f>
        <v>76</v>
      </c>
      <c r="B160">
        <v>6235</v>
      </c>
      <c r="C160" s="19" t="s">
        <v>586</v>
      </c>
      <c r="D160">
        <v>3</v>
      </c>
      <c r="E160" s="116" t="s">
        <v>39</v>
      </c>
      <c r="F160" s="116" t="s">
        <v>655</v>
      </c>
      <c r="G160" s="30" t="s">
        <v>9</v>
      </c>
      <c r="H160" s="19" t="s">
        <v>9</v>
      </c>
      <c r="I160" s="19" t="s">
        <v>4</v>
      </c>
      <c r="J160" s="19">
        <v>35</v>
      </c>
      <c r="K160" s="19">
        <v>0.25</v>
      </c>
      <c r="L160" s="19" t="s">
        <v>484</v>
      </c>
      <c r="M160" s="19" t="s">
        <v>638</v>
      </c>
      <c r="N160" s="19" t="s">
        <v>486</v>
      </c>
      <c r="O160" s="19" t="s">
        <v>485</v>
      </c>
      <c r="P160">
        <v>1</v>
      </c>
      <c r="Q160" t="s">
        <v>487</v>
      </c>
      <c r="R160" t="s">
        <v>484</v>
      </c>
      <c r="S160" t="s">
        <v>488</v>
      </c>
      <c r="T160">
        <v>2</v>
      </c>
      <c r="U160" t="s">
        <v>639</v>
      </c>
      <c r="V160">
        <v>1</v>
      </c>
      <c r="X160" t="s">
        <v>818</v>
      </c>
      <c r="Y160" t="str">
        <f t="shared" si="31"/>
        <v>6235RDO</v>
      </c>
      <c r="AA160" s="37" t="s">
        <v>589</v>
      </c>
      <c r="AB160">
        <v>6</v>
      </c>
      <c r="AC160">
        <v>2</v>
      </c>
      <c r="AE160">
        <v>55</v>
      </c>
      <c r="AF160">
        <v>7</v>
      </c>
      <c r="AG160">
        <v>70</v>
      </c>
      <c r="AH160" s="95"/>
      <c r="AI160" s="133"/>
      <c r="AO160" s="37" t="s">
        <v>547</v>
      </c>
      <c r="AP160">
        <v>8</v>
      </c>
      <c r="AQ160">
        <v>3</v>
      </c>
      <c r="AS160">
        <v>103</v>
      </c>
      <c r="AT160">
        <v>15</v>
      </c>
      <c r="AU160">
        <v>129</v>
      </c>
      <c r="AV160" s="95"/>
      <c r="AW160" s="133"/>
      <c r="AZ160" s="137" t="s">
        <v>547</v>
      </c>
      <c r="BJ160" s="95"/>
      <c r="BK160" s="95"/>
      <c r="BL160" s="109"/>
      <c r="BM160" s="109"/>
    </row>
    <row r="161" spans="1:65" x14ac:dyDescent="0.2">
      <c r="A161" cm="1">
        <f t="array" ref="A161">_xlfn.XLOOKUP(AST!Y161,'Matching NGS ID and Doe ID'!H$2:H389,'Matching NGS ID and Doe ID'!B$2:B389)</f>
        <v>159</v>
      </c>
      <c r="B161">
        <v>6235</v>
      </c>
      <c r="C161" s="19" t="s">
        <v>586</v>
      </c>
      <c r="D161">
        <v>3</v>
      </c>
      <c r="E161" s="116" t="s">
        <v>39</v>
      </c>
      <c r="F161" s="116" t="s">
        <v>655</v>
      </c>
      <c r="G161" s="30" t="s">
        <v>10</v>
      </c>
      <c r="H161" s="19" t="s">
        <v>10</v>
      </c>
      <c r="I161" s="19" t="s">
        <v>3</v>
      </c>
      <c r="J161" s="19">
        <v>102</v>
      </c>
      <c r="K161" s="19" t="s">
        <v>84</v>
      </c>
      <c r="L161" s="19" t="s">
        <v>484</v>
      </c>
      <c r="M161" s="19" t="s">
        <v>638</v>
      </c>
      <c r="N161" s="19" t="s">
        <v>486</v>
      </c>
      <c r="O161" s="19" t="s">
        <v>485</v>
      </c>
      <c r="P161">
        <v>0.25</v>
      </c>
      <c r="Q161" t="s">
        <v>487</v>
      </c>
      <c r="R161" t="s">
        <v>484</v>
      </c>
      <c r="S161" t="s">
        <v>488</v>
      </c>
      <c r="T161">
        <v>2</v>
      </c>
      <c r="U161" t="s">
        <v>639</v>
      </c>
      <c r="V161">
        <v>1</v>
      </c>
      <c r="X161" t="s">
        <v>819</v>
      </c>
      <c r="Y161" t="str">
        <f t="shared" si="31"/>
        <v>6235LPF</v>
      </c>
      <c r="AA161" s="44">
        <v>1</v>
      </c>
      <c r="AB161">
        <v>2</v>
      </c>
      <c r="AC161">
        <v>2</v>
      </c>
      <c r="AE161">
        <v>12</v>
      </c>
      <c r="AF161">
        <v>5</v>
      </c>
      <c r="AG161">
        <v>21</v>
      </c>
      <c r="AH161" s="95">
        <v>9</v>
      </c>
      <c r="AI161" s="133">
        <f>AG161*0.9</f>
        <v>18.900000000000002</v>
      </c>
      <c r="AO161" s="44" t="s">
        <v>586</v>
      </c>
      <c r="AP161">
        <v>3</v>
      </c>
      <c r="AQ161">
        <v>1</v>
      </c>
      <c r="AS161">
        <v>38</v>
      </c>
      <c r="AT161">
        <v>1</v>
      </c>
      <c r="AU161">
        <v>43</v>
      </c>
      <c r="AV161" s="95">
        <v>21.5</v>
      </c>
      <c r="AW161" s="133">
        <v>38.700000000000003</v>
      </c>
      <c r="AX161" s="136" t="s">
        <v>667</v>
      </c>
      <c r="AY161" s="19">
        <v>2</v>
      </c>
      <c r="AZ161" s="44" t="s">
        <v>586</v>
      </c>
      <c r="BJ161" s="95"/>
      <c r="BK161" s="95"/>
      <c r="BL161" s="109"/>
      <c r="BM161" s="109"/>
    </row>
    <row r="162" spans="1:65" x14ac:dyDescent="0.2">
      <c r="A162" cm="1">
        <f t="array" ref="A162">_xlfn.XLOOKUP(AST!Y162,'Matching NGS ID and Doe ID'!H$2:H390,'Matching NGS ID and Doe ID'!B$2:B390)</f>
        <v>160</v>
      </c>
      <c r="B162">
        <v>6235</v>
      </c>
      <c r="C162" s="19" t="s">
        <v>586</v>
      </c>
      <c r="D162">
        <v>3</v>
      </c>
      <c r="E162" s="116" t="s">
        <v>39</v>
      </c>
      <c r="F162" s="116" t="s">
        <v>655</v>
      </c>
      <c r="G162" s="30" t="s">
        <v>10</v>
      </c>
      <c r="H162" s="19" t="s">
        <v>10</v>
      </c>
      <c r="I162" s="19" t="s">
        <v>4</v>
      </c>
      <c r="J162" s="19">
        <v>103</v>
      </c>
      <c r="K162" s="19" t="s">
        <v>84</v>
      </c>
      <c r="L162" s="19" t="s">
        <v>484</v>
      </c>
      <c r="M162" s="19" t="s">
        <v>638</v>
      </c>
      <c r="N162" s="19" t="s">
        <v>486</v>
      </c>
      <c r="O162" s="19" t="s">
        <v>485</v>
      </c>
      <c r="P162">
        <v>0.25</v>
      </c>
      <c r="Q162" t="s">
        <v>487</v>
      </c>
      <c r="R162" t="s">
        <v>484</v>
      </c>
      <c r="S162" t="s">
        <v>488</v>
      </c>
      <c r="T162">
        <v>2</v>
      </c>
      <c r="U162" t="s">
        <v>639</v>
      </c>
      <c r="V162">
        <v>1</v>
      </c>
      <c r="X162" t="s">
        <v>820</v>
      </c>
      <c r="Y162" t="str">
        <f t="shared" si="31"/>
        <v>6235RPF</v>
      </c>
      <c r="AA162" s="44">
        <v>2</v>
      </c>
      <c r="AB162">
        <v>1</v>
      </c>
      <c r="AE162">
        <v>20</v>
      </c>
      <c r="AG162">
        <v>21</v>
      </c>
      <c r="AH162" s="95">
        <v>10</v>
      </c>
      <c r="AI162" s="133">
        <f>AG162*0.9</f>
        <v>18.900000000000002</v>
      </c>
      <c r="AO162" s="44" t="s">
        <v>589</v>
      </c>
      <c r="AP162">
        <v>4</v>
      </c>
      <c r="AQ162">
        <v>2</v>
      </c>
      <c r="AS162">
        <v>35</v>
      </c>
      <c r="AT162">
        <v>6</v>
      </c>
      <c r="AU162">
        <v>47</v>
      </c>
      <c r="AV162" s="95">
        <v>23.5</v>
      </c>
      <c r="AW162" s="133">
        <v>42.300000000000004</v>
      </c>
      <c r="AX162" s="136" t="s">
        <v>667</v>
      </c>
      <c r="AY162" s="19" t="s">
        <v>621</v>
      </c>
      <c r="AZ162" s="44" t="s">
        <v>589</v>
      </c>
      <c r="BJ162" s="95"/>
      <c r="BK162" s="95"/>
      <c r="BL162" s="109"/>
      <c r="BM162" s="109"/>
    </row>
    <row r="163" spans="1:65" x14ac:dyDescent="0.2">
      <c r="A163" cm="1">
        <f t="array" ref="A163">_xlfn.XLOOKUP(AST!Y163,'Matching NGS ID and Doe ID'!H$2:H391,'Matching NGS ID and Doe ID'!B$2:B391)</f>
        <v>77</v>
      </c>
      <c r="B163">
        <v>6236</v>
      </c>
      <c r="C163" s="19" t="s">
        <v>586</v>
      </c>
      <c r="D163">
        <v>2</v>
      </c>
      <c r="E163" s="116" t="s">
        <v>39</v>
      </c>
      <c r="F163" s="116" t="s">
        <v>655</v>
      </c>
      <c r="G163" s="30" t="s">
        <v>9</v>
      </c>
      <c r="H163" s="19" t="s">
        <v>9</v>
      </c>
      <c r="I163" s="19" t="s">
        <v>3</v>
      </c>
      <c r="J163" s="19">
        <v>36</v>
      </c>
      <c r="K163" s="19" t="s">
        <v>84</v>
      </c>
      <c r="L163" s="19" t="s">
        <v>484</v>
      </c>
      <c r="M163" s="19" t="s">
        <v>638</v>
      </c>
      <c r="N163" s="19" t="s">
        <v>486</v>
      </c>
      <c r="O163" s="19" t="s">
        <v>485</v>
      </c>
      <c r="P163">
        <v>0.5</v>
      </c>
      <c r="Q163" t="s">
        <v>487</v>
      </c>
      <c r="R163" t="s">
        <v>484</v>
      </c>
      <c r="S163" t="s">
        <v>488</v>
      </c>
      <c r="T163">
        <v>2</v>
      </c>
      <c r="U163" t="s">
        <v>639</v>
      </c>
      <c r="V163">
        <v>1</v>
      </c>
      <c r="X163" t="s">
        <v>821</v>
      </c>
      <c r="Y163" t="str">
        <f t="shared" si="31"/>
        <v>6236LDO</v>
      </c>
      <c r="AA163" s="44">
        <v>3</v>
      </c>
      <c r="AB163">
        <v>3</v>
      </c>
      <c r="AE163">
        <v>23</v>
      </c>
      <c r="AF163">
        <v>2</v>
      </c>
      <c r="AG163">
        <v>28</v>
      </c>
      <c r="AH163" s="95">
        <v>13</v>
      </c>
      <c r="AI163" s="133">
        <f>AG163*0.9</f>
        <v>25.2</v>
      </c>
      <c r="AO163" s="44" t="s">
        <v>588</v>
      </c>
      <c r="AP163">
        <v>1</v>
      </c>
      <c r="AS163">
        <v>30</v>
      </c>
      <c r="AT163">
        <v>8</v>
      </c>
      <c r="AU163">
        <v>39</v>
      </c>
      <c r="AV163" s="95">
        <v>19.5</v>
      </c>
      <c r="AW163" s="133">
        <v>35.1</v>
      </c>
      <c r="AX163" s="136" t="s">
        <v>667</v>
      </c>
      <c r="AZ163" s="44" t="s">
        <v>588</v>
      </c>
    </row>
    <row r="164" spans="1:65" x14ac:dyDescent="0.2">
      <c r="A164" cm="1">
        <f t="array" ref="A164">_xlfn.XLOOKUP(AST!Y164,'Matching NGS ID and Doe ID'!H$2:H392,'Matching NGS ID and Doe ID'!B$2:B392)</f>
        <v>161</v>
      </c>
      <c r="B164">
        <v>6236</v>
      </c>
      <c r="C164" s="19" t="s">
        <v>586</v>
      </c>
      <c r="D164">
        <v>2</v>
      </c>
      <c r="E164" s="116" t="s">
        <v>39</v>
      </c>
      <c r="F164" s="116" t="s">
        <v>655</v>
      </c>
      <c r="G164" s="30" t="s">
        <v>10</v>
      </c>
      <c r="H164" s="19" t="s">
        <v>10</v>
      </c>
      <c r="I164" s="19" t="s">
        <v>3</v>
      </c>
      <c r="J164" s="19">
        <v>104</v>
      </c>
      <c r="K164" s="19">
        <v>0.25</v>
      </c>
      <c r="L164" s="19" t="s">
        <v>484</v>
      </c>
      <c r="M164" s="19" t="s">
        <v>638</v>
      </c>
      <c r="N164" s="19" t="s">
        <v>486</v>
      </c>
      <c r="O164" s="19" t="s">
        <v>485</v>
      </c>
      <c r="P164">
        <v>0.5</v>
      </c>
      <c r="Q164" t="s">
        <v>487</v>
      </c>
      <c r="R164" t="s">
        <v>484</v>
      </c>
      <c r="S164" t="s">
        <v>488</v>
      </c>
      <c r="T164">
        <v>2</v>
      </c>
      <c r="U164" t="s">
        <v>639</v>
      </c>
      <c r="V164">
        <v>1</v>
      </c>
      <c r="X164" t="s">
        <v>822</v>
      </c>
      <c r="Y164" t="str">
        <f t="shared" si="31"/>
        <v>6236LPF</v>
      </c>
      <c r="AA164" s="37" t="s">
        <v>588</v>
      </c>
      <c r="AB164">
        <v>2</v>
      </c>
      <c r="AE164">
        <v>90</v>
      </c>
      <c r="AF164">
        <v>10</v>
      </c>
      <c r="AG164">
        <v>102</v>
      </c>
      <c r="AH164" s="95"/>
      <c r="AI164" s="133"/>
      <c r="AO164" s="37" t="s">
        <v>10</v>
      </c>
      <c r="AP164">
        <v>36</v>
      </c>
      <c r="AS164">
        <v>33</v>
      </c>
      <c r="AT164">
        <v>4</v>
      </c>
      <c r="AU164">
        <v>73</v>
      </c>
      <c r="AV164" s="95"/>
      <c r="AW164" s="133"/>
      <c r="AZ164" s="137" t="s">
        <v>10</v>
      </c>
    </row>
    <row r="165" spans="1:65" x14ac:dyDescent="0.2">
      <c r="A165" t="e" cm="1">
        <f t="array" ref="A165">_xlfn.XLOOKUP(AST!Y165,'Matching NGS ID and Doe ID'!H$2:H393,'Matching NGS ID and Doe ID'!B$2:B393)</f>
        <v>#N/A</v>
      </c>
      <c r="B165">
        <v>6522</v>
      </c>
      <c r="C165" s="19" t="s">
        <v>586</v>
      </c>
      <c r="D165">
        <v>1</v>
      </c>
      <c r="E165" s="116" t="s">
        <v>37</v>
      </c>
      <c r="F165" s="116" t="s">
        <v>620</v>
      </c>
      <c r="G165" s="30" t="s">
        <v>547</v>
      </c>
      <c r="H165" s="19" t="s">
        <v>10</v>
      </c>
      <c r="I165" s="19" t="s">
        <v>3</v>
      </c>
      <c r="J165" s="19">
        <v>105</v>
      </c>
      <c r="K165" s="19" t="s">
        <v>84</v>
      </c>
      <c r="L165" s="19" t="s">
        <v>484</v>
      </c>
      <c r="M165" s="19" t="s">
        <v>638</v>
      </c>
      <c r="N165" s="19" t="s">
        <v>486</v>
      </c>
      <c r="O165" s="19" t="s">
        <v>485</v>
      </c>
      <c r="P165" t="s">
        <v>640</v>
      </c>
      <c r="Q165" t="s">
        <v>487</v>
      </c>
      <c r="R165" t="s">
        <v>484</v>
      </c>
      <c r="S165" t="s">
        <v>488</v>
      </c>
      <c r="T165" t="s">
        <v>641</v>
      </c>
      <c r="U165" t="s">
        <v>639</v>
      </c>
      <c r="V165">
        <v>1</v>
      </c>
      <c r="X165" t="s">
        <v>823</v>
      </c>
      <c r="Y165" t="str">
        <f t="shared" si="31"/>
        <v>6522LPF</v>
      </c>
      <c r="AA165" s="44">
        <v>1</v>
      </c>
      <c r="AE165">
        <v>13</v>
      </c>
      <c r="AF165">
        <v>3</v>
      </c>
      <c r="AG165">
        <v>16</v>
      </c>
      <c r="AH165" s="95">
        <v>7.5</v>
      </c>
      <c r="AI165" s="133">
        <f>AG165*0.9</f>
        <v>14.4</v>
      </c>
      <c r="AO165" s="44" t="s">
        <v>586</v>
      </c>
      <c r="AP165">
        <v>36</v>
      </c>
      <c r="AS165">
        <v>3</v>
      </c>
      <c r="AT165">
        <v>1</v>
      </c>
      <c r="AU165">
        <v>40</v>
      </c>
      <c r="AV165" s="95">
        <v>20</v>
      </c>
      <c r="AW165" s="133">
        <v>36</v>
      </c>
      <c r="AX165" s="19">
        <v>2</v>
      </c>
      <c r="AY165" s="19">
        <v>2</v>
      </c>
      <c r="AZ165" s="44" t="s">
        <v>586</v>
      </c>
    </row>
    <row r="166" spans="1:65" x14ac:dyDescent="0.2">
      <c r="A166" cm="1">
        <f t="array" ref="A166">_xlfn.XLOOKUP(AST!Y166,'Matching NGS ID and Doe ID'!H$2:H394,'Matching NGS ID and Doe ID'!B$2:B394)</f>
        <v>259</v>
      </c>
      <c r="B166">
        <v>6522</v>
      </c>
      <c r="C166" s="19" t="s">
        <v>586</v>
      </c>
      <c r="D166">
        <v>1</v>
      </c>
      <c r="E166" s="116" t="s">
        <v>29</v>
      </c>
      <c r="F166" s="116" t="s">
        <v>620</v>
      </c>
      <c r="G166" s="30" t="s">
        <v>547</v>
      </c>
      <c r="H166" s="19" t="s">
        <v>10</v>
      </c>
      <c r="I166" s="19" t="s">
        <v>4</v>
      </c>
      <c r="J166" s="19">
        <v>106</v>
      </c>
      <c r="K166" s="19" t="s">
        <v>84</v>
      </c>
      <c r="L166" s="19" t="s">
        <v>484</v>
      </c>
      <c r="M166" s="19" t="s">
        <v>638</v>
      </c>
      <c r="N166" s="19" t="s">
        <v>486</v>
      </c>
      <c r="O166" s="19" t="s">
        <v>485</v>
      </c>
      <c r="P166" t="s">
        <v>640</v>
      </c>
      <c r="Q166" t="s">
        <v>487</v>
      </c>
      <c r="R166" t="s">
        <v>484</v>
      </c>
      <c r="S166" t="s">
        <v>645</v>
      </c>
      <c r="T166" t="s">
        <v>641</v>
      </c>
      <c r="U166" t="s">
        <v>639</v>
      </c>
      <c r="V166">
        <v>1</v>
      </c>
      <c r="X166" t="s">
        <v>824</v>
      </c>
      <c r="Y166" t="str">
        <f t="shared" si="31"/>
        <v>6522RPF</v>
      </c>
      <c r="AA166" s="44">
        <v>2</v>
      </c>
      <c r="AE166">
        <v>16</v>
      </c>
      <c r="AF166">
        <v>4</v>
      </c>
      <c r="AG166">
        <v>20</v>
      </c>
      <c r="AH166" s="95">
        <v>7.5</v>
      </c>
      <c r="AI166" s="133">
        <f>AG166*0.9</f>
        <v>18</v>
      </c>
      <c r="AO166" s="44" t="s">
        <v>589</v>
      </c>
      <c r="AS166">
        <v>7</v>
      </c>
      <c r="AT166">
        <v>1</v>
      </c>
      <c r="AU166">
        <v>8</v>
      </c>
      <c r="AV166" s="95">
        <v>4</v>
      </c>
      <c r="AW166" s="133">
        <v>7.2</v>
      </c>
      <c r="AX166" s="136" t="s">
        <v>667</v>
      </c>
      <c r="AY166" s="136" t="s">
        <v>667</v>
      </c>
      <c r="AZ166" s="44" t="s">
        <v>589</v>
      </c>
      <c r="BJ166" s="108"/>
      <c r="BK166" s="108"/>
    </row>
    <row r="167" spans="1:65" x14ac:dyDescent="0.2">
      <c r="A167" cm="1">
        <f t="array" ref="A167">_xlfn.XLOOKUP(AST!Y167,'Matching NGS ID and Doe ID'!H$2:H395,'Matching NGS ID and Doe ID'!B$2:B395)</f>
        <v>78</v>
      </c>
      <c r="B167">
        <v>6530</v>
      </c>
      <c r="C167" s="19" t="s">
        <v>586</v>
      </c>
      <c r="D167">
        <v>1</v>
      </c>
      <c r="E167" s="116" t="s">
        <v>39</v>
      </c>
      <c r="F167" s="116" t="s">
        <v>655</v>
      </c>
      <c r="G167" s="30" t="s">
        <v>9</v>
      </c>
      <c r="H167" s="19" t="s">
        <v>9</v>
      </c>
      <c r="I167" s="19" t="s">
        <v>3</v>
      </c>
      <c r="J167" s="19">
        <v>37</v>
      </c>
      <c r="K167" s="19" t="s">
        <v>84</v>
      </c>
      <c r="L167" s="19" t="s">
        <v>484</v>
      </c>
      <c r="M167" s="19" t="s">
        <v>638</v>
      </c>
      <c r="N167" s="19" t="s">
        <v>486</v>
      </c>
      <c r="O167" s="19" t="s">
        <v>485</v>
      </c>
      <c r="P167">
        <v>0.25</v>
      </c>
      <c r="Q167" t="s">
        <v>487</v>
      </c>
      <c r="R167" t="s">
        <v>484</v>
      </c>
      <c r="S167" t="s">
        <v>488</v>
      </c>
      <c r="T167">
        <v>2</v>
      </c>
      <c r="U167" t="s">
        <v>639</v>
      </c>
      <c r="V167">
        <v>1</v>
      </c>
      <c r="X167" t="s">
        <v>825</v>
      </c>
      <c r="Y167" t="str">
        <f t="shared" si="31"/>
        <v>6530LDO</v>
      </c>
      <c r="AA167" s="44">
        <v>3</v>
      </c>
      <c r="AB167">
        <v>2</v>
      </c>
      <c r="AE167">
        <v>61</v>
      </c>
      <c r="AF167">
        <v>3</v>
      </c>
      <c r="AG167">
        <v>66</v>
      </c>
      <c r="AH167" s="95">
        <v>24.5</v>
      </c>
      <c r="AI167" s="133">
        <f>AG167*0.9</f>
        <v>59.4</v>
      </c>
      <c r="AO167" s="44" t="s">
        <v>588</v>
      </c>
      <c r="AS167">
        <v>23</v>
      </c>
      <c r="AT167">
        <v>2</v>
      </c>
      <c r="AU167">
        <v>25</v>
      </c>
      <c r="AV167" s="95">
        <v>12.5</v>
      </c>
      <c r="AW167" s="133">
        <v>22.5</v>
      </c>
      <c r="AX167" s="136" t="s">
        <v>667</v>
      </c>
      <c r="AY167" s="136" t="s">
        <v>667</v>
      </c>
      <c r="AZ167" s="44" t="s">
        <v>588</v>
      </c>
      <c r="BJ167" s="95"/>
      <c r="BK167" s="95"/>
    </row>
    <row r="168" spans="1:65" x14ac:dyDescent="0.2">
      <c r="A168" cm="1">
        <f t="array" ref="A168">_xlfn.XLOOKUP(AST!Y168,'Matching NGS ID and Doe ID'!H$2:H396,'Matching NGS ID and Doe ID'!B$2:B396)</f>
        <v>79</v>
      </c>
      <c r="B168">
        <v>6530</v>
      </c>
      <c r="C168" s="19" t="s">
        <v>586</v>
      </c>
      <c r="D168">
        <v>1</v>
      </c>
      <c r="E168" s="116" t="s">
        <v>39</v>
      </c>
      <c r="F168" s="116" t="s">
        <v>655</v>
      </c>
      <c r="G168" s="30" t="s">
        <v>9</v>
      </c>
      <c r="H168" s="19" t="s">
        <v>9</v>
      </c>
      <c r="I168" s="19" t="s">
        <v>4</v>
      </c>
      <c r="J168" s="19">
        <v>38</v>
      </c>
      <c r="K168" s="19" t="s">
        <v>84</v>
      </c>
      <c r="L168" s="19" t="s">
        <v>484</v>
      </c>
      <c r="M168" s="19" t="s">
        <v>638</v>
      </c>
      <c r="N168" s="19" t="s">
        <v>486</v>
      </c>
      <c r="O168" s="19" t="s">
        <v>485</v>
      </c>
      <c r="P168" t="s">
        <v>640</v>
      </c>
      <c r="Q168" t="s">
        <v>487</v>
      </c>
      <c r="R168" t="s">
        <v>484</v>
      </c>
      <c r="S168" t="s">
        <v>488</v>
      </c>
      <c r="T168">
        <v>2</v>
      </c>
      <c r="U168" t="s">
        <v>639</v>
      </c>
      <c r="V168">
        <v>1</v>
      </c>
      <c r="X168" t="s">
        <v>826</v>
      </c>
      <c r="Y168" t="str">
        <f t="shared" si="31"/>
        <v>6530RDO</v>
      </c>
      <c r="AA168" s="37" t="s">
        <v>305</v>
      </c>
      <c r="AB168">
        <v>79</v>
      </c>
      <c r="AC168">
        <v>5</v>
      </c>
      <c r="AD168">
        <v>1</v>
      </c>
      <c r="AE168">
        <v>192</v>
      </c>
      <c r="AF168">
        <v>20</v>
      </c>
      <c r="AG168">
        <v>297</v>
      </c>
      <c r="AI168" s="95"/>
      <c r="AO168" s="37" t="s">
        <v>305</v>
      </c>
      <c r="AP168">
        <v>77</v>
      </c>
      <c r="AQ168">
        <v>5</v>
      </c>
      <c r="AR168">
        <v>1</v>
      </c>
      <c r="AS168">
        <v>169</v>
      </c>
      <c r="AT168">
        <v>20</v>
      </c>
      <c r="AU168">
        <v>272</v>
      </c>
      <c r="BJ168" s="95"/>
      <c r="BK168" s="95"/>
    </row>
    <row r="169" spans="1:65" x14ac:dyDescent="0.2">
      <c r="A169" cm="1">
        <f t="array" ref="A169">_xlfn.XLOOKUP(AST!Y169,'Matching NGS ID and Doe ID'!H$2:H397,'Matching NGS ID and Doe ID'!B$2:B397)</f>
        <v>162</v>
      </c>
      <c r="B169">
        <v>6530</v>
      </c>
      <c r="C169" s="19" t="s">
        <v>586</v>
      </c>
      <c r="D169">
        <v>1</v>
      </c>
      <c r="E169" s="116" t="s">
        <v>39</v>
      </c>
      <c r="F169" s="116" t="s">
        <v>655</v>
      </c>
      <c r="G169" s="30" t="s">
        <v>10</v>
      </c>
      <c r="H169" s="19" t="s">
        <v>10</v>
      </c>
      <c r="I169" s="19" t="s">
        <v>3</v>
      </c>
      <c r="J169" s="19">
        <v>107</v>
      </c>
      <c r="K169" s="19" t="s">
        <v>84</v>
      </c>
      <c r="L169" s="19" t="s">
        <v>484</v>
      </c>
      <c r="M169" s="19" t="s">
        <v>638</v>
      </c>
      <c r="N169" s="19" t="s">
        <v>486</v>
      </c>
      <c r="O169" s="19" t="s">
        <v>485</v>
      </c>
      <c r="P169" t="s">
        <v>640</v>
      </c>
      <c r="Q169" t="s">
        <v>487</v>
      </c>
      <c r="R169" t="s">
        <v>484</v>
      </c>
      <c r="S169" t="s">
        <v>488</v>
      </c>
      <c r="T169">
        <v>2</v>
      </c>
      <c r="U169" t="s">
        <v>639</v>
      </c>
      <c r="V169">
        <v>1</v>
      </c>
      <c r="X169" t="s">
        <v>827</v>
      </c>
      <c r="Y169" t="str">
        <f t="shared" si="31"/>
        <v>6530LPF</v>
      </c>
      <c r="AI169" s="95"/>
      <c r="BJ169" s="95"/>
      <c r="BK169" s="95"/>
    </row>
    <row r="170" spans="1:65" x14ac:dyDescent="0.2">
      <c r="A170" cm="1">
        <f t="array" ref="A170">_xlfn.XLOOKUP(AST!Y170,'Matching NGS ID and Doe ID'!H$2:H398,'Matching NGS ID and Doe ID'!B$2:B398)</f>
        <v>163</v>
      </c>
      <c r="B170">
        <v>6530</v>
      </c>
      <c r="C170" s="19" t="s">
        <v>586</v>
      </c>
      <c r="D170">
        <v>1</v>
      </c>
      <c r="E170" s="116" t="s">
        <v>39</v>
      </c>
      <c r="F170" s="116" t="s">
        <v>655</v>
      </c>
      <c r="G170" s="30" t="s">
        <v>10</v>
      </c>
      <c r="H170" s="19" t="s">
        <v>10</v>
      </c>
      <c r="I170" s="19" t="s">
        <v>4</v>
      </c>
      <c r="J170" s="19">
        <v>108</v>
      </c>
      <c r="K170" s="19" t="s">
        <v>84</v>
      </c>
      <c r="L170" s="19" t="s">
        <v>484</v>
      </c>
      <c r="M170" s="19" t="s">
        <v>638</v>
      </c>
      <c r="N170" s="19" t="s">
        <v>486</v>
      </c>
      <c r="O170" s="19" t="s">
        <v>485</v>
      </c>
      <c r="P170">
        <v>0.25</v>
      </c>
      <c r="Q170" t="s">
        <v>487</v>
      </c>
      <c r="R170" t="s">
        <v>484</v>
      </c>
      <c r="S170" t="s">
        <v>488</v>
      </c>
      <c r="T170">
        <v>2</v>
      </c>
      <c r="U170" t="s">
        <v>639</v>
      </c>
      <c r="V170">
        <v>1</v>
      </c>
      <c r="X170" t="s">
        <v>828</v>
      </c>
      <c r="Y170" t="str">
        <f t="shared" si="31"/>
        <v>6530RPF</v>
      </c>
      <c r="AI170" s="95"/>
      <c r="BJ170" s="95"/>
      <c r="BK170" s="95"/>
    </row>
    <row r="171" spans="1:65" x14ac:dyDescent="0.2">
      <c r="A171" cm="1">
        <f t="array" ref="A171">_xlfn.XLOOKUP(AST!Y171,'Matching NGS ID and Doe ID'!H$2:H399,'Matching NGS ID and Doe ID'!B$2:B399)</f>
        <v>260</v>
      </c>
      <c r="B171">
        <v>6603</v>
      </c>
      <c r="C171" s="19" t="s">
        <v>586</v>
      </c>
      <c r="D171">
        <v>3</v>
      </c>
      <c r="E171" s="116" t="s">
        <v>59</v>
      </c>
      <c r="F171" s="116" t="s">
        <v>620</v>
      </c>
      <c r="G171" s="30" t="s">
        <v>547</v>
      </c>
      <c r="H171" s="19" t="s">
        <v>10</v>
      </c>
      <c r="I171" s="19" t="s">
        <v>3</v>
      </c>
      <c r="J171" s="19">
        <v>109</v>
      </c>
      <c r="K171" s="19" t="s">
        <v>84</v>
      </c>
      <c r="L171" s="19" t="s">
        <v>484</v>
      </c>
      <c r="M171" s="19" t="s">
        <v>638</v>
      </c>
      <c r="N171" s="19" t="s">
        <v>486</v>
      </c>
      <c r="O171" s="19" t="s">
        <v>485</v>
      </c>
      <c r="P171" t="s">
        <v>640</v>
      </c>
      <c r="Q171" t="s">
        <v>487</v>
      </c>
      <c r="R171" t="s">
        <v>484</v>
      </c>
      <c r="S171" t="s">
        <v>488</v>
      </c>
      <c r="T171" t="s">
        <v>641</v>
      </c>
      <c r="U171" t="s">
        <v>639</v>
      </c>
      <c r="V171">
        <v>1</v>
      </c>
      <c r="X171" t="s">
        <v>829</v>
      </c>
      <c r="Y171" t="str">
        <f t="shared" si="31"/>
        <v>6603LPF</v>
      </c>
      <c r="AH171" s="95"/>
      <c r="AI171" s="95"/>
      <c r="BJ171" s="95"/>
      <c r="BK171" s="95"/>
    </row>
    <row r="172" spans="1:65" x14ac:dyDescent="0.2">
      <c r="A172" cm="1">
        <f t="array" ref="A172">_xlfn.XLOOKUP(AST!Y172,'Matching NGS ID and Doe ID'!H$2:H400,'Matching NGS ID and Doe ID'!B$2:B400)</f>
        <v>261</v>
      </c>
      <c r="B172">
        <v>6603</v>
      </c>
      <c r="C172" s="19" t="s">
        <v>586</v>
      </c>
      <c r="D172">
        <v>3</v>
      </c>
      <c r="E172" s="116" t="s">
        <v>39</v>
      </c>
      <c r="F172" s="116" t="s">
        <v>620</v>
      </c>
      <c r="G172" s="30" t="s">
        <v>547</v>
      </c>
      <c r="H172" s="19" t="s">
        <v>10</v>
      </c>
      <c r="I172" s="19" t="s">
        <v>4</v>
      </c>
      <c r="J172" s="19">
        <v>110</v>
      </c>
      <c r="K172" s="19" t="s">
        <v>84</v>
      </c>
      <c r="L172" s="19" t="s">
        <v>484</v>
      </c>
      <c r="M172" s="19" t="s">
        <v>638</v>
      </c>
      <c r="N172" s="19" t="s">
        <v>486</v>
      </c>
      <c r="O172" s="19" t="s">
        <v>485</v>
      </c>
      <c r="P172">
        <v>0.25</v>
      </c>
      <c r="Q172" t="s">
        <v>487</v>
      </c>
      <c r="R172" t="s">
        <v>484</v>
      </c>
      <c r="S172" t="s">
        <v>488</v>
      </c>
      <c r="T172">
        <v>2</v>
      </c>
      <c r="U172" t="s">
        <v>639</v>
      </c>
      <c r="V172">
        <v>1</v>
      </c>
      <c r="X172" t="s">
        <v>830</v>
      </c>
      <c r="Y172" t="str">
        <f t="shared" si="31"/>
        <v>6603RPF</v>
      </c>
      <c r="AH172" s="95"/>
      <c r="AI172" s="95"/>
      <c r="BJ172" s="95"/>
      <c r="BK172" s="95"/>
      <c r="BL172" s="109"/>
    </row>
    <row r="173" spans="1:65" x14ac:dyDescent="0.2">
      <c r="A173" cm="1">
        <f t="array" ref="A173">_xlfn.XLOOKUP(AST!Y173,'Matching NGS ID and Doe ID'!H$2:H401,'Matching NGS ID and Doe ID'!B$2:B401)</f>
        <v>262</v>
      </c>
      <c r="B173">
        <v>6650</v>
      </c>
      <c r="C173" s="19" t="s">
        <v>586</v>
      </c>
      <c r="D173">
        <v>3</v>
      </c>
      <c r="E173" s="116" t="s">
        <v>29</v>
      </c>
      <c r="F173" s="116" t="s">
        <v>620</v>
      </c>
      <c r="G173" s="30" t="s">
        <v>547</v>
      </c>
      <c r="H173" s="19" t="s">
        <v>10</v>
      </c>
      <c r="I173" s="19" t="s">
        <v>4</v>
      </c>
      <c r="J173" s="19">
        <v>111</v>
      </c>
      <c r="K173" s="19" t="s">
        <v>84</v>
      </c>
      <c r="L173" s="19">
        <v>1</v>
      </c>
      <c r="M173" s="19" t="s">
        <v>638</v>
      </c>
      <c r="N173" s="19">
        <v>4</v>
      </c>
      <c r="O173" s="19" t="s">
        <v>485</v>
      </c>
      <c r="P173" t="s">
        <v>640</v>
      </c>
      <c r="Q173" t="s">
        <v>487</v>
      </c>
      <c r="R173" t="s">
        <v>484</v>
      </c>
      <c r="S173" t="s">
        <v>645</v>
      </c>
      <c r="T173" t="s">
        <v>641</v>
      </c>
      <c r="U173" t="s">
        <v>639</v>
      </c>
      <c r="V173">
        <v>1</v>
      </c>
      <c r="X173" t="s">
        <v>831</v>
      </c>
      <c r="Y173" t="str">
        <f t="shared" si="31"/>
        <v>6650RPF</v>
      </c>
      <c r="AH173" s="95"/>
      <c r="AI173" s="95"/>
      <c r="AJ173" s="20"/>
      <c r="AK173" s="20"/>
      <c r="BJ173" s="95"/>
      <c r="BK173" s="95"/>
      <c r="BL173" s="109"/>
    </row>
    <row r="174" spans="1:65" x14ac:dyDescent="0.2">
      <c r="A174" cm="1">
        <f t="array" ref="A174">_xlfn.XLOOKUP(AST!Y174,'Matching NGS ID and Doe ID'!H$2:H402,'Matching NGS ID and Doe ID'!B$2:B402)</f>
        <v>263</v>
      </c>
      <c r="B174">
        <v>6657</v>
      </c>
      <c r="C174" s="19" t="s">
        <v>586</v>
      </c>
      <c r="D174">
        <v>3</v>
      </c>
      <c r="E174" s="117" t="s">
        <v>29</v>
      </c>
      <c r="F174" s="116" t="s">
        <v>547</v>
      </c>
      <c r="G174" s="30" t="s">
        <v>547</v>
      </c>
      <c r="H174" s="19" t="s">
        <v>10</v>
      </c>
      <c r="I174" s="19" t="s">
        <v>4</v>
      </c>
      <c r="J174" s="19">
        <v>112</v>
      </c>
      <c r="K174" s="19" t="s">
        <v>84</v>
      </c>
      <c r="L174" s="19">
        <v>1</v>
      </c>
      <c r="M174" s="19" t="s">
        <v>638</v>
      </c>
      <c r="N174" s="19" t="s">
        <v>486</v>
      </c>
      <c r="O174" s="19" t="s">
        <v>485</v>
      </c>
      <c r="P174" t="s">
        <v>640</v>
      </c>
      <c r="Q174" t="s">
        <v>487</v>
      </c>
      <c r="R174" t="s">
        <v>484</v>
      </c>
      <c r="S174" t="s">
        <v>645</v>
      </c>
      <c r="T174" t="s">
        <v>641</v>
      </c>
      <c r="U174" t="s">
        <v>639</v>
      </c>
      <c r="V174">
        <v>1</v>
      </c>
      <c r="X174" t="s">
        <v>832</v>
      </c>
      <c r="Y174" t="str">
        <f t="shared" si="31"/>
        <v>6657RPF</v>
      </c>
      <c r="AH174" s="95"/>
      <c r="AI174" s="95"/>
      <c r="AJ174" s="20"/>
      <c r="AK174" s="20"/>
      <c r="BJ174" s="95"/>
      <c r="BK174" s="95"/>
      <c r="BL174" s="109"/>
    </row>
    <row r="175" spans="1:65" x14ac:dyDescent="0.2">
      <c r="A175" t="e" cm="1">
        <f t="array" ref="A175">_xlfn.XLOOKUP(AST!Y175,'Matching NGS ID and Doe ID'!H$2:H403,'Matching NGS ID and Doe ID'!B$2:B403)</f>
        <v>#N/A</v>
      </c>
      <c r="B175">
        <v>6667</v>
      </c>
      <c r="C175" s="19" t="s">
        <v>586</v>
      </c>
      <c r="D175">
        <v>1</v>
      </c>
      <c r="E175" s="117" t="s">
        <v>29</v>
      </c>
      <c r="F175" s="116" t="s">
        <v>620</v>
      </c>
      <c r="G175" s="30" t="s">
        <v>547</v>
      </c>
      <c r="H175" s="19" t="s">
        <v>10</v>
      </c>
      <c r="I175" s="19" t="s">
        <v>3</v>
      </c>
      <c r="J175" s="19">
        <v>113</v>
      </c>
      <c r="K175" s="19" t="s">
        <v>84</v>
      </c>
      <c r="L175" s="19" t="s">
        <v>484</v>
      </c>
      <c r="M175" s="19" t="s">
        <v>638</v>
      </c>
      <c r="N175" s="19" t="s">
        <v>486</v>
      </c>
      <c r="O175" s="19" t="s">
        <v>485</v>
      </c>
      <c r="P175" t="s">
        <v>640</v>
      </c>
      <c r="Q175" t="s">
        <v>487</v>
      </c>
      <c r="R175" t="s">
        <v>484</v>
      </c>
      <c r="S175" t="s">
        <v>645</v>
      </c>
      <c r="T175" t="s">
        <v>641</v>
      </c>
      <c r="U175" t="s">
        <v>639</v>
      </c>
      <c r="V175">
        <v>1</v>
      </c>
      <c r="X175" t="s">
        <v>833</v>
      </c>
      <c r="Y175" t="str">
        <f t="shared" si="31"/>
        <v>6667LPF</v>
      </c>
      <c r="AH175" s="95"/>
      <c r="AI175" s="95"/>
      <c r="AJ175" s="20"/>
      <c r="AK175" s="20"/>
      <c r="BJ175" s="95"/>
      <c r="BK175" s="95"/>
    </row>
    <row r="176" spans="1:65" x14ac:dyDescent="0.2">
      <c r="A176" cm="1">
        <f t="array" ref="A176">_xlfn.XLOOKUP(AST!Y176,'Matching NGS ID and Doe ID'!H$2:H404,'Matching NGS ID and Doe ID'!B$2:B404)</f>
        <v>265</v>
      </c>
      <c r="B176">
        <v>6815</v>
      </c>
      <c r="C176" s="19" t="s">
        <v>586</v>
      </c>
      <c r="D176">
        <v>2</v>
      </c>
      <c r="E176" s="117" t="s">
        <v>29</v>
      </c>
      <c r="F176" s="116" t="s">
        <v>620</v>
      </c>
      <c r="G176" s="30" t="s">
        <v>547</v>
      </c>
      <c r="H176" s="19" t="s">
        <v>10</v>
      </c>
      <c r="I176" s="19" t="s">
        <v>4</v>
      </c>
      <c r="J176" s="19">
        <v>114</v>
      </c>
      <c r="K176" s="19" t="s">
        <v>84</v>
      </c>
      <c r="L176" s="19" t="s">
        <v>484</v>
      </c>
      <c r="M176" s="19" t="s">
        <v>638</v>
      </c>
      <c r="N176" s="19" t="s">
        <v>643</v>
      </c>
      <c r="O176" s="19" t="s">
        <v>485</v>
      </c>
      <c r="P176" t="s">
        <v>640</v>
      </c>
      <c r="Q176" t="s">
        <v>487</v>
      </c>
      <c r="R176" t="s">
        <v>484</v>
      </c>
      <c r="S176" t="s">
        <v>645</v>
      </c>
      <c r="T176" t="s">
        <v>641</v>
      </c>
      <c r="U176" t="s">
        <v>639</v>
      </c>
      <c r="V176">
        <v>1</v>
      </c>
      <c r="X176" t="s">
        <v>834</v>
      </c>
      <c r="Y176" t="str">
        <f t="shared" si="31"/>
        <v>6815RPF</v>
      </c>
      <c r="AH176" s="95"/>
      <c r="AI176" s="95"/>
      <c r="AJ176" s="20"/>
      <c r="AK176" s="20"/>
      <c r="BJ176" s="95"/>
      <c r="BK176" s="95"/>
    </row>
    <row r="177" spans="1:65" x14ac:dyDescent="0.2">
      <c r="A177" cm="1">
        <f t="array" ref="A177">_xlfn.XLOOKUP(AST!Y177,'Matching NGS ID and Doe ID'!H$2:H405,'Matching NGS ID and Doe ID'!B$2:B405)</f>
        <v>266</v>
      </c>
      <c r="B177">
        <v>6833</v>
      </c>
      <c r="C177" s="19" t="s">
        <v>586</v>
      </c>
      <c r="D177">
        <v>2</v>
      </c>
      <c r="E177" s="116" t="s">
        <v>29</v>
      </c>
      <c r="F177" s="116" t="s">
        <v>620</v>
      </c>
      <c r="G177" s="30" t="s">
        <v>547</v>
      </c>
      <c r="H177" s="19" t="s">
        <v>10</v>
      </c>
      <c r="I177" s="19" t="s">
        <v>3</v>
      </c>
      <c r="J177" s="19">
        <v>115</v>
      </c>
      <c r="K177" s="19" t="s">
        <v>84</v>
      </c>
      <c r="L177" s="19" t="s">
        <v>484</v>
      </c>
      <c r="M177" s="19" t="s">
        <v>638</v>
      </c>
      <c r="N177" s="19">
        <v>0.5</v>
      </c>
      <c r="O177" s="19" t="s">
        <v>485</v>
      </c>
      <c r="P177" t="s">
        <v>640</v>
      </c>
      <c r="Q177" t="s">
        <v>487</v>
      </c>
      <c r="R177" t="s">
        <v>484</v>
      </c>
      <c r="S177" t="s">
        <v>645</v>
      </c>
      <c r="T177" t="s">
        <v>641</v>
      </c>
      <c r="U177" t="s">
        <v>639</v>
      </c>
      <c r="V177">
        <v>1</v>
      </c>
      <c r="X177" t="s">
        <v>835</v>
      </c>
      <c r="Y177" t="str">
        <f t="shared" si="31"/>
        <v>6833LPF</v>
      </c>
      <c r="AH177" s="95"/>
      <c r="AI177" s="95"/>
      <c r="AJ177" s="20"/>
      <c r="AK177" s="20"/>
      <c r="BJ177" s="95"/>
      <c r="BK177" s="95"/>
      <c r="BL177" s="109"/>
    </row>
    <row r="178" spans="1:65" x14ac:dyDescent="0.2">
      <c r="A178" cm="1">
        <f t="array" ref="A178">_xlfn.XLOOKUP(AST!Y178,'Matching NGS ID and Doe ID'!H$2:H406,'Matching NGS ID and Doe ID'!B$2:B406)</f>
        <v>267</v>
      </c>
      <c r="B178">
        <v>6833</v>
      </c>
      <c r="C178" s="19" t="s">
        <v>586</v>
      </c>
      <c r="D178">
        <v>2</v>
      </c>
      <c r="E178" s="117" t="s">
        <v>29</v>
      </c>
      <c r="F178" s="116" t="s">
        <v>620</v>
      </c>
      <c r="G178" s="30" t="s">
        <v>547</v>
      </c>
      <c r="H178" s="19" t="s">
        <v>10</v>
      </c>
      <c r="I178" s="19" t="s">
        <v>4</v>
      </c>
      <c r="J178" s="19">
        <v>116</v>
      </c>
      <c r="K178" s="19" t="s">
        <v>84</v>
      </c>
      <c r="L178" s="19" t="s">
        <v>484</v>
      </c>
      <c r="M178" s="19" t="s">
        <v>638</v>
      </c>
      <c r="N178" s="19" t="s">
        <v>486</v>
      </c>
      <c r="O178" s="19" t="s">
        <v>485</v>
      </c>
      <c r="P178" t="s">
        <v>640</v>
      </c>
      <c r="Q178" t="s">
        <v>487</v>
      </c>
      <c r="R178" t="s">
        <v>484</v>
      </c>
      <c r="S178" t="s">
        <v>645</v>
      </c>
      <c r="T178" t="s">
        <v>641</v>
      </c>
      <c r="U178" t="s">
        <v>639</v>
      </c>
      <c r="V178">
        <v>1</v>
      </c>
      <c r="X178" t="s">
        <v>836</v>
      </c>
      <c r="Y178" t="str">
        <f t="shared" si="31"/>
        <v>6833RPF</v>
      </c>
      <c r="AH178" s="95"/>
      <c r="AI178" s="95"/>
      <c r="AJ178" s="20"/>
      <c r="AK178" s="20"/>
      <c r="BJ178" s="95"/>
      <c r="BK178" s="95"/>
    </row>
    <row r="179" spans="1:65" x14ac:dyDescent="0.2">
      <c r="A179" cm="1">
        <f t="array" ref="A179">_xlfn.XLOOKUP(AST!Y179,'Matching NGS ID and Doe ID'!H$2:H407,'Matching NGS ID and Doe ID'!B$2:B407)</f>
        <v>80</v>
      </c>
      <c r="B179">
        <v>6987</v>
      </c>
      <c r="C179" s="19" t="s">
        <v>586</v>
      </c>
      <c r="D179">
        <v>3</v>
      </c>
      <c r="E179" s="117" t="s">
        <v>39</v>
      </c>
      <c r="F179" s="116" t="s">
        <v>655</v>
      </c>
      <c r="G179" s="30" t="s">
        <v>9</v>
      </c>
      <c r="H179" s="19" t="s">
        <v>9</v>
      </c>
      <c r="I179" s="19" t="s">
        <v>3</v>
      </c>
      <c r="J179" s="19">
        <v>41</v>
      </c>
      <c r="K179" s="19" t="s">
        <v>84</v>
      </c>
      <c r="L179" s="19" t="s">
        <v>484</v>
      </c>
      <c r="M179" s="19" t="s">
        <v>638</v>
      </c>
      <c r="N179" s="19" t="s">
        <v>486</v>
      </c>
      <c r="O179" s="19" t="s">
        <v>485</v>
      </c>
      <c r="P179">
        <v>0.25</v>
      </c>
      <c r="Q179" t="s">
        <v>487</v>
      </c>
      <c r="R179" t="s">
        <v>484</v>
      </c>
      <c r="S179" t="s">
        <v>488</v>
      </c>
      <c r="T179">
        <v>2</v>
      </c>
      <c r="U179" t="s">
        <v>639</v>
      </c>
      <c r="V179">
        <v>1</v>
      </c>
      <c r="X179" t="s">
        <v>837</v>
      </c>
      <c r="Y179" t="str">
        <f t="shared" si="31"/>
        <v>6987LDO</v>
      </c>
      <c r="AH179" s="95"/>
      <c r="AI179" s="95"/>
      <c r="AJ179" s="20"/>
      <c r="AK179" s="20"/>
    </row>
    <row r="180" spans="1:65" x14ac:dyDescent="0.2">
      <c r="A180" cm="1">
        <f t="array" ref="A180">_xlfn.XLOOKUP(AST!Y180,'Matching NGS ID and Doe ID'!H$2:H408,'Matching NGS ID and Doe ID'!B$2:B408)</f>
        <v>164</v>
      </c>
      <c r="B180">
        <v>6987</v>
      </c>
      <c r="C180" s="19" t="s">
        <v>586</v>
      </c>
      <c r="D180">
        <v>3</v>
      </c>
      <c r="E180" s="116" t="s">
        <v>39</v>
      </c>
      <c r="F180" s="116" t="s">
        <v>655</v>
      </c>
      <c r="G180" s="30" t="s">
        <v>10</v>
      </c>
      <c r="H180" s="19" t="s">
        <v>10</v>
      </c>
      <c r="I180" s="19" t="s">
        <v>3</v>
      </c>
      <c r="J180" s="19">
        <v>118</v>
      </c>
      <c r="K180" s="19" t="s">
        <v>84</v>
      </c>
      <c r="L180" s="19" t="s">
        <v>484</v>
      </c>
      <c r="M180" s="19" t="s">
        <v>638</v>
      </c>
      <c r="N180" s="19" t="s">
        <v>486</v>
      </c>
      <c r="O180" s="19" t="s">
        <v>485</v>
      </c>
      <c r="P180">
        <v>0.25</v>
      </c>
      <c r="Q180" t="s">
        <v>487</v>
      </c>
      <c r="R180" t="s">
        <v>484</v>
      </c>
      <c r="S180" t="s">
        <v>488</v>
      </c>
      <c r="T180">
        <v>2</v>
      </c>
      <c r="U180" t="s">
        <v>639</v>
      </c>
      <c r="V180">
        <v>1</v>
      </c>
      <c r="X180" t="s">
        <v>838</v>
      </c>
      <c r="Y180" t="str">
        <f t="shared" si="31"/>
        <v>6987LPF</v>
      </c>
    </row>
    <row r="181" spans="1:65" x14ac:dyDescent="0.2">
      <c r="A181" t="e" cm="1">
        <f t="array" ref="A181">_xlfn.XLOOKUP(AST!Y181,'Matching NGS ID and Doe ID'!H$2:H409,'Matching NGS ID and Doe ID'!B$2:B409)</f>
        <v>#N/A</v>
      </c>
      <c r="B181">
        <v>7055</v>
      </c>
      <c r="C181" s="19" t="s">
        <v>586</v>
      </c>
      <c r="D181">
        <v>1</v>
      </c>
      <c r="E181" s="116" t="s">
        <v>29</v>
      </c>
      <c r="F181" s="116" t="s">
        <v>620</v>
      </c>
      <c r="G181" s="30" t="s">
        <v>547</v>
      </c>
      <c r="H181" s="19" t="s">
        <v>10</v>
      </c>
      <c r="I181" s="19" t="s">
        <v>3</v>
      </c>
      <c r="J181" s="19">
        <v>119</v>
      </c>
      <c r="K181" s="19" t="s">
        <v>84</v>
      </c>
      <c r="L181" s="19" t="s">
        <v>484</v>
      </c>
      <c r="M181" s="19" t="s">
        <v>638</v>
      </c>
      <c r="N181" s="19" t="s">
        <v>643</v>
      </c>
      <c r="O181" s="19" t="s">
        <v>485</v>
      </c>
      <c r="P181" t="s">
        <v>640</v>
      </c>
      <c r="Q181" t="s">
        <v>487</v>
      </c>
      <c r="R181" t="s">
        <v>484</v>
      </c>
      <c r="S181" t="s">
        <v>645</v>
      </c>
      <c r="T181" t="s">
        <v>641</v>
      </c>
      <c r="U181" t="s">
        <v>639</v>
      </c>
      <c r="V181">
        <v>1</v>
      </c>
      <c r="X181" t="s">
        <v>839</v>
      </c>
      <c r="Y181" t="str">
        <f t="shared" si="31"/>
        <v>7055LPF</v>
      </c>
    </row>
    <row r="182" spans="1:65" x14ac:dyDescent="0.2">
      <c r="A182" cm="1">
        <f t="array" ref="A182">_xlfn.XLOOKUP(AST!Y182,'Matching NGS ID and Doe ID'!H$2:H410,'Matching NGS ID and Doe ID'!B$2:B410)</f>
        <v>270</v>
      </c>
      <c r="B182">
        <v>7055</v>
      </c>
      <c r="C182" s="19" t="s">
        <v>586</v>
      </c>
      <c r="D182">
        <v>1</v>
      </c>
      <c r="E182" s="117" t="s">
        <v>29</v>
      </c>
      <c r="F182" s="116" t="s">
        <v>620</v>
      </c>
      <c r="G182" s="30" t="s">
        <v>547</v>
      </c>
      <c r="H182" s="19" t="s">
        <v>10</v>
      </c>
      <c r="I182" s="19" t="s">
        <v>4</v>
      </c>
      <c r="J182" s="19">
        <v>120</v>
      </c>
      <c r="K182" s="19" t="s">
        <v>84</v>
      </c>
      <c r="L182" s="19" t="s">
        <v>484</v>
      </c>
      <c r="M182" s="19" t="s">
        <v>638</v>
      </c>
      <c r="N182" s="19">
        <v>4</v>
      </c>
      <c r="O182" s="19" t="s">
        <v>485</v>
      </c>
      <c r="P182" t="s">
        <v>640</v>
      </c>
      <c r="Q182" t="s">
        <v>487</v>
      </c>
      <c r="R182" t="s">
        <v>484</v>
      </c>
      <c r="S182" t="s">
        <v>645</v>
      </c>
      <c r="T182" t="s">
        <v>641</v>
      </c>
      <c r="U182" t="s">
        <v>639</v>
      </c>
      <c r="V182">
        <v>1</v>
      </c>
      <c r="X182" t="s">
        <v>840</v>
      </c>
      <c r="Y182" t="str">
        <f t="shared" si="31"/>
        <v>7055RPF</v>
      </c>
      <c r="BJ182" s="108"/>
      <c r="BK182" s="108"/>
    </row>
    <row r="183" spans="1:65" x14ac:dyDescent="0.2">
      <c r="A183" t="e" cm="1">
        <f t="array" ref="A183">_xlfn.XLOOKUP(AST!Y183,'Matching NGS ID and Doe ID'!H$2:H411,'Matching NGS ID and Doe ID'!B$2:B411)</f>
        <v>#N/A</v>
      </c>
      <c r="B183">
        <v>7059</v>
      </c>
      <c r="C183" s="19" t="s">
        <v>586</v>
      </c>
      <c r="D183">
        <v>2</v>
      </c>
      <c r="E183" s="117" t="s">
        <v>29</v>
      </c>
      <c r="F183" s="116" t="s">
        <v>620</v>
      </c>
      <c r="G183" s="30" t="s">
        <v>547</v>
      </c>
      <c r="H183" s="19" t="s">
        <v>10</v>
      </c>
      <c r="I183" s="19" t="s">
        <v>3</v>
      </c>
      <c r="J183" s="19">
        <v>121</v>
      </c>
      <c r="K183" s="19" t="s">
        <v>84</v>
      </c>
      <c r="L183" s="19" t="s">
        <v>484</v>
      </c>
      <c r="M183" s="19" t="s">
        <v>638</v>
      </c>
      <c r="N183" s="19" t="s">
        <v>486</v>
      </c>
      <c r="O183" s="19" t="s">
        <v>485</v>
      </c>
      <c r="P183" t="s">
        <v>640</v>
      </c>
      <c r="Q183" t="s">
        <v>487</v>
      </c>
      <c r="R183" t="s">
        <v>484</v>
      </c>
      <c r="S183" t="s">
        <v>645</v>
      </c>
      <c r="T183" t="s">
        <v>85</v>
      </c>
      <c r="U183" t="s">
        <v>639</v>
      </c>
      <c r="V183">
        <v>1</v>
      </c>
      <c r="X183" t="s">
        <v>841</v>
      </c>
      <c r="Y183" t="str">
        <f t="shared" si="31"/>
        <v>7059LPF</v>
      </c>
      <c r="AH183" s="105"/>
      <c r="AI183" s="105"/>
      <c r="AJ183" s="96"/>
      <c r="AK183" s="96"/>
      <c r="BJ183" s="95"/>
      <c r="BK183" s="95"/>
    </row>
    <row r="184" spans="1:65" x14ac:dyDescent="0.2">
      <c r="A184" cm="1">
        <f t="array" ref="A184">_xlfn.XLOOKUP(AST!Y184,'Matching NGS ID and Doe ID'!H$2:H412,'Matching NGS ID and Doe ID'!B$2:B412)</f>
        <v>272</v>
      </c>
      <c r="B184">
        <v>7059</v>
      </c>
      <c r="C184" s="19" t="s">
        <v>586</v>
      </c>
      <c r="D184">
        <v>2</v>
      </c>
      <c r="E184" s="117" t="s">
        <v>29</v>
      </c>
      <c r="F184" s="116" t="s">
        <v>620</v>
      </c>
      <c r="G184" s="30" t="s">
        <v>547</v>
      </c>
      <c r="H184" s="19" t="s">
        <v>10</v>
      </c>
      <c r="I184" s="19" t="s">
        <v>4</v>
      </c>
      <c r="J184" s="19">
        <v>122</v>
      </c>
      <c r="K184" s="19" t="s">
        <v>84</v>
      </c>
      <c r="L184" s="19" t="s">
        <v>484</v>
      </c>
      <c r="M184" s="19" t="s">
        <v>638</v>
      </c>
      <c r="N184" s="19" t="s">
        <v>486</v>
      </c>
      <c r="O184" s="19" t="s">
        <v>485</v>
      </c>
      <c r="P184" t="s">
        <v>640</v>
      </c>
      <c r="Q184" t="s">
        <v>487</v>
      </c>
      <c r="R184" t="s">
        <v>484</v>
      </c>
      <c r="S184" t="s">
        <v>645</v>
      </c>
      <c r="T184" t="s">
        <v>641</v>
      </c>
      <c r="U184" t="s">
        <v>639</v>
      </c>
      <c r="V184">
        <v>1</v>
      </c>
      <c r="X184" t="s">
        <v>842</v>
      </c>
      <c r="Y184" t="str">
        <f t="shared" si="31"/>
        <v>7059RPF</v>
      </c>
      <c r="AH184" s="95"/>
      <c r="AI184" s="95"/>
      <c r="BJ184" s="95"/>
      <c r="BK184" s="95"/>
    </row>
    <row r="185" spans="1:65" x14ac:dyDescent="0.2">
      <c r="A185" cm="1">
        <f t="array" ref="A185">_xlfn.XLOOKUP(AST!Y185,'Matching NGS ID and Doe ID'!H$2:H413,'Matching NGS ID and Doe ID'!B$2:B413)</f>
        <v>273</v>
      </c>
      <c r="B185">
        <v>7181</v>
      </c>
      <c r="C185" s="19" t="s">
        <v>586</v>
      </c>
      <c r="D185">
        <v>1</v>
      </c>
      <c r="E185" s="116" t="s">
        <v>37</v>
      </c>
      <c r="F185" s="116" t="s">
        <v>620</v>
      </c>
      <c r="G185" s="30" t="s">
        <v>547</v>
      </c>
      <c r="H185" s="19" t="s">
        <v>10</v>
      </c>
      <c r="I185" s="19" t="s">
        <v>4</v>
      </c>
      <c r="J185" s="19">
        <v>123</v>
      </c>
      <c r="K185" s="19" t="s">
        <v>84</v>
      </c>
      <c r="L185" s="19" t="s">
        <v>484</v>
      </c>
      <c r="M185" s="19" t="s">
        <v>638</v>
      </c>
      <c r="N185" s="19" t="s">
        <v>486</v>
      </c>
      <c r="O185" s="19" t="s">
        <v>485</v>
      </c>
      <c r="P185" t="s">
        <v>640</v>
      </c>
      <c r="Q185" t="s">
        <v>487</v>
      </c>
      <c r="R185" t="s">
        <v>484</v>
      </c>
      <c r="S185" t="s">
        <v>488</v>
      </c>
      <c r="T185" t="s">
        <v>641</v>
      </c>
      <c r="U185" t="s">
        <v>639</v>
      </c>
      <c r="V185">
        <v>1</v>
      </c>
      <c r="X185" t="s">
        <v>843</v>
      </c>
      <c r="Y185" t="str">
        <f t="shared" si="31"/>
        <v>7181RPF</v>
      </c>
      <c r="AH185" s="95"/>
      <c r="AI185" s="95"/>
      <c r="AJ185" s="20"/>
      <c r="AK185" s="20"/>
      <c r="BJ185" s="95"/>
      <c r="BK185" s="95"/>
      <c r="BL185" s="109"/>
    </row>
    <row r="186" spans="1:65" x14ac:dyDescent="0.2">
      <c r="A186" cm="1">
        <f t="array" ref="A186">_xlfn.XLOOKUP(AST!Y186,'Matching NGS ID and Doe ID'!H$2:H414,'Matching NGS ID and Doe ID'!B$2:B414)</f>
        <v>81</v>
      </c>
      <c r="B186">
        <v>7221</v>
      </c>
      <c r="C186" s="19" t="s">
        <v>586</v>
      </c>
      <c r="D186">
        <v>1</v>
      </c>
      <c r="E186" s="117" t="s">
        <v>36</v>
      </c>
      <c r="F186" s="116" t="s">
        <v>655</v>
      </c>
      <c r="G186" s="30" t="s">
        <v>9</v>
      </c>
      <c r="H186" s="19" t="s">
        <v>9</v>
      </c>
      <c r="I186" s="19" t="s">
        <v>3</v>
      </c>
      <c r="J186" s="19">
        <v>42</v>
      </c>
      <c r="K186" s="19" t="s">
        <v>84</v>
      </c>
      <c r="L186" s="19" t="s">
        <v>484</v>
      </c>
      <c r="M186" s="19" t="s">
        <v>638</v>
      </c>
      <c r="N186" s="19" t="s">
        <v>643</v>
      </c>
      <c r="O186" s="19" t="s">
        <v>485</v>
      </c>
      <c r="P186" t="s">
        <v>640</v>
      </c>
      <c r="Q186" t="s">
        <v>487</v>
      </c>
      <c r="R186" t="s">
        <v>490</v>
      </c>
      <c r="S186" t="s">
        <v>645</v>
      </c>
      <c r="T186" t="s">
        <v>85</v>
      </c>
      <c r="U186" t="s">
        <v>639</v>
      </c>
      <c r="V186">
        <v>1</v>
      </c>
      <c r="X186" t="s">
        <v>844</v>
      </c>
      <c r="Y186" t="str">
        <f t="shared" si="31"/>
        <v>7221LDO</v>
      </c>
      <c r="AH186" s="95"/>
      <c r="AI186" s="95"/>
      <c r="AJ186" s="20"/>
      <c r="AK186" s="20"/>
      <c r="BJ186" s="95"/>
      <c r="BK186" s="95"/>
      <c r="BL186" s="109"/>
      <c r="BM186" s="109"/>
    </row>
    <row r="187" spans="1:65" x14ac:dyDescent="0.2">
      <c r="A187" t="e" cm="1">
        <f t="array" ref="A187">_xlfn.XLOOKUP(AST!Y187,'Matching NGS ID and Doe ID'!H$2:H415,'Matching NGS ID and Doe ID'!B$2:B415)</f>
        <v>#N/A</v>
      </c>
      <c r="B187">
        <v>7221</v>
      </c>
      <c r="C187" s="19" t="s">
        <v>586</v>
      </c>
      <c r="D187">
        <v>1</v>
      </c>
      <c r="E187" s="116" t="s">
        <v>37</v>
      </c>
      <c r="F187" s="116" t="s">
        <v>655</v>
      </c>
      <c r="G187" s="30" t="s">
        <v>9</v>
      </c>
      <c r="H187" s="19" t="s">
        <v>9</v>
      </c>
      <c r="I187" s="19" t="s">
        <v>4</v>
      </c>
      <c r="J187" s="19">
        <v>43</v>
      </c>
      <c r="K187" s="19" t="s">
        <v>84</v>
      </c>
      <c r="L187" s="19" t="s">
        <v>484</v>
      </c>
      <c r="M187" s="19" t="s">
        <v>638</v>
      </c>
      <c r="N187" s="19" t="s">
        <v>486</v>
      </c>
      <c r="O187" s="19" t="s">
        <v>485</v>
      </c>
      <c r="P187" t="s">
        <v>640</v>
      </c>
      <c r="Q187" t="s">
        <v>487</v>
      </c>
      <c r="R187">
        <v>2</v>
      </c>
      <c r="S187">
        <v>64</v>
      </c>
      <c r="T187" t="s">
        <v>641</v>
      </c>
      <c r="U187" t="s">
        <v>639</v>
      </c>
      <c r="V187">
        <v>1</v>
      </c>
      <c r="X187" t="s">
        <v>845</v>
      </c>
      <c r="Y187" t="str">
        <f t="shared" si="31"/>
        <v>7221RDO</v>
      </c>
      <c r="AH187" s="95"/>
      <c r="AI187" s="95"/>
      <c r="AJ187" s="20"/>
      <c r="AK187" s="20"/>
      <c r="BJ187" s="95"/>
      <c r="BK187" s="95"/>
    </row>
    <row r="188" spans="1:65" x14ac:dyDescent="0.2">
      <c r="A188" cm="1">
        <f t="array" ref="A188">_xlfn.XLOOKUP(AST!Y188,'Matching NGS ID and Doe ID'!H$2:H416,'Matching NGS ID and Doe ID'!B$2:B416)</f>
        <v>165</v>
      </c>
      <c r="B188">
        <v>7221</v>
      </c>
      <c r="C188" s="19" t="s">
        <v>586</v>
      </c>
      <c r="D188">
        <v>1</v>
      </c>
      <c r="E188" s="116" t="s">
        <v>36</v>
      </c>
      <c r="F188" s="116" t="s">
        <v>655</v>
      </c>
      <c r="G188" s="30" t="s">
        <v>10</v>
      </c>
      <c r="H188" s="19" t="s">
        <v>10</v>
      </c>
      <c r="I188" s="19" t="s">
        <v>3</v>
      </c>
      <c r="J188" s="19">
        <v>124</v>
      </c>
      <c r="K188" s="19" t="s">
        <v>84</v>
      </c>
      <c r="L188" s="19" t="s">
        <v>484</v>
      </c>
      <c r="M188" s="19" t="s">
        <v>638</v>
      </c>
      <c r="N188" s="19" t="s">
        <v>643</v>
      </c>
      <c r="O188" s="19" t="s">
        <v>485</v>
      </c>
      <c r="P188" t="s">
        <v>640</v>
      </c>
      <c r="Q188" t="s">
        <v>487</v>
      </c>
      <c r="R188" t="s">
        <v>490</v>
      </c>
      <c r="S188" t="s">
        <v>645</v>
      </c>
      <c r="T188" t="s">
        <v>85</v>
      </c>
      <c r="U188" t="s">
        <v>639</v>
      </c>
      <c r="V188">
        <v>1</v>
      </c>
      <c r="X188" t="s">
        <v>846</v>
      </c>
      <c r="Y188" t="str">
        <f t="shared" si="31"/>
        <v>7221LPF</v>
      </c>
      <c r="AH188" s="95"/>
      <c r="AI188" s="95"/>
      <c r="AJ188" s="20"/>
      <c r="AK188" s="20"/>
      <c r="BJ188" s="95"/>
      <c r="BK188" s="95"/>
      <c r="BL188" s="109"/>
      <c r="BM188" s="109"/>
    </row>
    <row r="189" spans="1:65" x14ac:dyDescent="0.2">
      <c r="A189" t="e" cm="1">
        <f t="array" ref="A189">_xlfn.XLOOKUP(AST!Y189,'Matching NGS ID and Doe ID'!H$2:H417,'Matching NGS ID and Doe ID'!B$2:B417)</f>
        <v>#N/A</v>
      </c>
      <c r="B189">
        <v>7221</v>
      </c>
      <c r="C189" s="19" t="s">
        <v>586</v>
      </c>
      <c r="D189">
        <v>1</v>
      </c>
      <c r="E189" s="116" t="s">
        <v>37</v>
      </c>
      <c r="F189" s="116" t="s">
        <v>655</v>
      </c>
      <c r="G189" s="30" t="s">
        <v>10</v>
      </c>
      <c r="H189" s="19" t="s">
        <v>10</v>
      </c>
      <c r="I189" s="19" t="s">
        <v>4</v>
      </c>
      <c r="J189" s="19">
        <v>125</v>
      </c>
      <c r="K189" s="19" t="s">
        <v>84</v>
      </c>
      <c r="L189" s="19">
        <v>1</v>
      </c>
      <c r="M189" s="19" t="s">
        <v>638</v>
      </c>
      <c r="N189" s="19" t="s">
        <v>486</v>
      </c>
      <c r="O189" s="19" t="s">
        <v>485</v>
      </c>
      <c r="P189" t="s">
        <v>640</v>
      </c>
      <c r="Q189" t="s">
        <v>487</v>
      </c>
      <c r="R189">
        <v>4</v>
      </c>
      <c r="S189" t="s">
        <v>488</v>
      </c>
      <c r="T189" t="s">
        <v>641</v>
      </c>
      <c r="U189" t="s">
        <v>639</v>
      </c>
      <c r="V189">
        <v>1</v>
      </c>
      <c r="X189" t="s">
        <v>847</v>
      </c>
      <c r="Y189" t="str">
        <f t="shared" si="31"/>
        <v>7221RPF</v>
      </c>
      <c r="AH189" s="95"/>
      <c r="AI189" s="95"/>
      <c r="AJ189" s="20"/>
      <c r="AK189" s="20"/>
      <c r="BJ189" s="95"/>
      <c r="BK189" s="95"/>
      <c r="BL189" s="109"/>
    </row>
    <row r="190" spans="1:65" x14ac:dyDescent="0.2">
      <c r="A190" cm="1">
        <f t="array" ref="A190">_xlfn.XLOOKUP(AST!Y190,'Matching NGS ID and Doe ID'!H$2:H418,'Matching NGS ID and Doe ID'!B$2:B418)</f>
        <v>83</v>
      </c>
      <c r="B190">
        <v>7263</v>
      </c>
      <c r="C190" s="19" t="s">
        <v>586</v>
      </c>
      <c r="D190">
        <v>3</v>
      </c>
      <c r="E190" s="116" t="s">
        <v>39</v>
      </c>
      <c r="F190" s="116" t="s">
        <v>655</v>
      </c>
      <c r="G190" s="30" t="s">
        <v>9</v>
      </c>
      <c r="H190" s="19" t="s">
        <v>9</v>
      </c>
      <c r="I190" s="19" t="s">
        <v>3</v>
      </c>
      <c r="J190" s="19">
        <v>44</v>
      </c>
      <c r="K190" s="19" t="s">
        <v>84</v>
      </c>
      <c r="L190" s="19" t="s">
        <v>484</v>
      </c>
      <c r="M190" s="19" t="s">
        <v>638</v>
      </c>
      <c r="N190" s="19" t="s">
        <v>486</v>
      </c>
      <c r="O190" s="19" t="s">
        <v>485</v>
      </c>
      <c r="P190">
        <v>0.5</v>
      </c>
      <c r="Q190" t="s">
        <v>487</v>
      </c>
      <c r="R190" t="s">
        <v>484</v>
      </c>
      <c r="S190" t="s">
        <v>488</v>
      </c>
      <c r="T190">
        <v>2</v>
      </c>
      <c r="U190" t="s">
        <v>639</v>
      </c>
      <c r="V190">
        <v>1</v>
      </c>
      <c r="X190" t="s">
        <v>848</v>
      </c>
      <c r="Y190" t="str">
        <f t="shared" si="31"/>
        <v>7263LDO</v>
      </c>
      <c r="AH190" s="95"/>
      <c r="AI190" s="95"/>
      <c r="AJ190" s="20"/>
      <c r="AK190" s="20"/>
      <c r="BJ190" s="95"/>
      <c r="BK190" s="95"/>
      <c r="BL190" s="109"/>
    </row>
    <row r="191" spans="1:65" x14ac:dyDescent="0.2">
      <c r="A191" cm="1">
        <f t="array" ref="A191">_xlfn.XLOOKUP(AST!Y191,'Matching NGS ID and Doe ID'!H$2:H419,'Matching NGS ID and Doe ID'!B$2:B419)</f>
        <v>167</v>
      </c>
      <c r="B191">
        <v>7263</v>
      </c>
      <c r="C191" s="19" t="s">
        <v>586</v>
      </c>
      <c r="D191">
        <v>3</v>
      </c>
      <c r="E191" s="116" t="s">
        <v>39</v>
      </c>
      <c r="F191" s="116" t="s">
        <v>655</v>
      </c>
      <c r="G191" s="30" t="s">
        <v>10</v>
      </c>
      <c r="H191" s="19" t="s">
        <v>10</v>
      </c>
      <c r="I191" s="19" t="s">
        <v>3</v>
      </c>
      <c r="J191" s="19">
        <v>126</v>
      </c>
      <c r="K191" s="19" t="s">
        <v>84</v>
      </c>
      <c r="L191" s="19" t="s">
        <v>484</v>
      </c>
      <c r="M191" s="19" t="s">
        <v>638</v>
      </c>
      <c r="N191" s="19" t="s">
        <v>486</v>
      </c>
      <c r="O191" s="19" t="s">
        <v>485</v>
      </c>
      <c r="P191">
        <v>0.25</v>
      </c>
      <c r="Q191" t="s">
        <v>487</v>
      </c>
      <c r="R191" t="s">
        <v>484</v>
      </c>
      <c r="S191" t="s">
        <v>488</v>
      </c>
      <c r="T191">
        <v>2</v>
      </c>
      <c r="U191" t="s">
        <v>639</v>
      </c>
      <c r="V191">
        <v>1</v>
      </c>
      <c r="X191" t="s">
        <v>849</v>
      </c>
      <c r="Y191" t="str">
        <f t="shared" si="31"/>
        <v>7263LPF</v>
      </c>
      <c r="AH191" s="95"/>
      <c r="AI191" s="95"/>
      <c r="AJ191" s="20"/>
      <c r="AK191" s="20"/>
      <c r="BJ191" s="95"/>
      <c r="BK191" s="95"/>
    </row>
    <row r="192" spans="1:65" x14ac:dyDescent="0.2">
      <c r="A192" cm="1">
        <f t="array" ref="A192">_xlfn.XLOOKUP(AST!Y192,'Matching NGS ID and Doe ID'!H$2:H420,'Matching NGS ID and Doe ID'!B$2:B420)</f>
        <v>274</v>
      </c>
      <c r="B192">
        <v>7296</v>
      </c>
      <c r="C192" s="19" t="s">
        <v>586</v>
      </c>
      <c r="D192">
        <v>1</v>
      </c>
      <c r="E192" s="116" t="s">
        <v>59</v>
      </c>
      <c r="F192" s="116" t="s">
        <v>620</v>
      </c>
      <c r="G192" s="30" t="s">
        <v>547</v>
      </c>
      <c r="H192" s="19" t="s">
        <v>10</v>
      </c>
      <c r="I192" s="19" t="s">
        <v>4</v>
      </c>
      <c r="J192" s="19">
        <v>127</v>
      </c>
      <c r="K192" s="19" t="s">
        <v>84</v>
      </c>
      <c r="L192" s="19" t="s">
        <v>484</v>
      </c>
      <c r="M192" s="19" t="s">
        <v>638</v>
      </c>
      <c r="N192" s="19" t="s">
        <v>486</v>
      </c>
      <c r="O192" s="19" t="s">
        <v>485</v>
      </c>
      <c r="P192" t="s">
        <v>640</v>
      </c>
      <c r="Q192" t="s">
        <v>487</v>
      </c>
      <c r="R192" t="s">
        <v>484</v>
      </c>
      <c r="S192" t="s">
        <v>488</v>
      </c>
      <c r="T192" t="s">
        <v>641</v>
      </c>
      <c r="U192" t="s">
        <v>639</v>
      </c>
      <c r="V192">
        <v>1</v>
      </c>
      <c r="X192" t="s">
        <v>850</v>
      </c>
      <c r="Y192" t="str">
        <f t="shared" si="31"/>
        <v>7296RPF</v>
      </c>
      <c r="AH192" s="95"/>
      <c r="AI192" s="95"/>
      <c r="AJ192" s="20"/>
      <c r="AK192" s="20"/>
      <c r="BJ192" s="95"/>
      <c r="BK192" s="95"/>
    </row>
    <row r="193" spans="1:65" x14ac:dyDescent="0.2">
      <c r="A193" cm="1">
        <f t="array" ref="A193">_xlfn.XLOOKUP(AST!Y193,'Matching NGS ID and Doe ID'!H$2:H421,'Matching NGS ID and Doe ID'!B$2:B421)</f>
        <v>275</v>
      </c>
      <c r="B193">
        <v>7386</v>
      </c>
      <c r="C193" s="19" t="s">
        <v>586</v>
      </c>
      <c r="D193">
        <v>2</v>
      </c>
      <c r="E193" s="117" t="s">
        <v>29</v>
      </c>
      <c r="F193" s="116" t="s">
        <v>620</v>
      </c>
      <c r="G193" s="30" t="s">
        <v>547</v>
      </c>
      <c r="H193" s="19" t="s">
        <v>10</v>
      </c>
      <c r="I193" s="19" t="s">
        <v>3</v>
      </c>
      <c r="J193" s="19">
        <v>128</v>
      </c>
      <c r="K193" s="19" t="s">
        <v>84</v>
      </c>
      <c r="L193" s="19" t="s">
        <v>484</v>
      </c>
      <c r="M193" s="19" t="s">
        <v>638</v>
      </c>
      <c r="N193" s="19" t="s">
        <v>486</v>
      </c>
      <c r="O193" s="19" t="s">
        <v>485</v>
      </c>
      <c r="P193" t="s">
        <v>640</v>
      </c>
      <c r="Q193" t="s">
        <v>487</v>
      </c>
      <c r="R193" t="s">
        <v>484</v>
      </c>
      <c r="S193" t="s">
        <v>645</v>
      </c>
      <c r="T193" t="s">
        <v>641</v>
      </c>
      <c r="U193" t="s">
        <v>639</v>
      </c>
      <c r="V193">
        <v>1</v>
      </c>
      <c r="X193" t="s">
        <v>851</v>
      </c>
      <c r="Y193" t="str">
        <f t="shared" si="31"/>
        <v>7386LPF</v>
      </c>
      <c r="AH193" s="95"/>
      <c r="AI193" s="95"/>
      <c r="AJ193" s="20"/>
      <c r="AK193" s="20"/>
      <c r="BJ193" s="95"/>
      <c r="BK193" s="95"/>
      <c r="BL193" s="109"/>
    </row>
    <row r="194" spans="1:65" x14ac:dyDescent="0.2">
      <c r="A194" t="e" cm="1">
        <f t="array" ref="A194">_xlfn.XLOOKUP(AST!Y194,'Matching NGS ID and Doe ID'!H$2:H422,'Matching NGS ID and Doe ID'!B$2:B422)</f>
        <v>#N/A</v>
      </c>
      <c r="B194">
        <v>7468</v>
      </c>
      <c r="C194" s="19" t="s">
        <v>586</v>
      </c>
      <c r="D194">
        <v>2</v>
      </c>
      <c r="E194" s="117" t="s">
        <v>39</v>
      </c>
      <c r="F194" s="116" t="s">
        <v>655</v>
      </c>
      <c r="G194" s="30" t="s">
        <v>9</v>
      </c>
      <c r="H194" s="19" t="s">
        <v>9</v>
      </c>
      <c r="I194" s="19" t="s">
        <v>3</v>
      </c>
      <c r="J194" s="19">
        <v>45</v>
      </c>
      <c r="K194" s="19" t="s">
        <v>84</v>
      </c>
      <c r="L194" s="19" t="s">
        <v>484</v>
      </c>
      <c r="M194" s="19" t="s">
        <v>638</v>
      </c>
      <c r="N194" s="19" t="s">
        <v>486</v>
      </c>
      <c r="O194" s="19" t="s">
        <v>485</v>
      </c>
      <c r="P194" t="s">
        <v>640</v>
      </c>
      <c r="Q194" t="s">
        <v>487</v>
      </c>
      <c r="R194" t="s">
        <v>484</v>
      </c>
      <c r="S194">
        <v>256</v>
      </c>
      <c r="T194">
        <v>2</v>
      </c>
      <c r="U194" t="s">
        <v>639</v>
      </c>
      <c r="V194">
        <v>1</v>
      </c>
      <c r="X194" t="s">
        <v>852</v>
      </c>
      <c r="Y194" t="str">
        <f t="shared" si="31"/>
        <v>7468LDO</v>
      </c>
      <c r="AH194" s="95"/>
      <c r="AI194" s="95"/>
      <c r="AJ194" s="20"/>
      <c r="AK194" s="20"/>
      <c r="BJ194" s="95"/>
      <c r="BK194" s="95"/>
      <c r="BL194" s="109"/>
      <c r="BM194" s="109"/>
    </row>
    <row r="195" spans="1:65" x14ac:dyDescent="0.2">
      <c r="A195" t="e" cm="1">
        <f t="array" ref="A195">_xlfn.XLOOKUP(AST!Y195,'Matching NGS ID and Doe ID'!H$2:H423,'Matching NGS ID and Doe ID'!B$2:B423)</f>
        <v>#N/A</v>
      </c>
      <c r="B195">
        <v>7468</v>
      </c>
      <c r="C195" s="19" t="s">
        <v>586</v>
      </c>
      <c r="D195">
        <v>2</v>
      </c>
      <c r="E195" s="117" t="s">
        <v>39</v>
      </c>
      <c r="F195" s="116" t="s">
        <v>655</v>
      </c>
      <c r="G195" s="30" t="s">
        <v>9</v>
      </c>
      <c r="H195" s="19" t="s">
        <v>9</v>
      </c>
      <c r="I195" s="19" t="s">
        <v>4</v>
      </c>
      <c r="J195" s="19">
        <v>46</v>
      </c>
      <c r="K195" s="19" t="s">
        <v>84</v>
      </c>
      <c r="L195" s="19" t="s">
        <v>484</v>
      </c>
      <c r="M195" s="19" t="s">
        <v>638</v>
      </c>
      <c r="N195" s="19" t="s">
        <v>486</v>
      </c>
      <c r="O195" s="19" t="s">
        <v>485</v>
      </c>
      <c r="P195" t="s">
        <v>640</v>
      </c>
      <c r="Q195" t="s">
        <v>487</v>
      </c>
      <c r="R195" t="s">
        <v>484</v>
      </c>
      <c r="S195">
        <v>256</v>
      </c>
      <c r="T195" t="s">
        <v>641</v>
      </c>
      <c r="U195" t="s">
        <v>639</v>
      </c>
      <c r="V195">
        <v>1</v>
      </c>
      <c r="X195" t="s">
        <v>853</v>
      </c>
      <c r="Y195" t="str">
        <f t="shared" ref="Y195:Y258" si="32">B195&amp;I195&amp;H195</f>
        <v>7468RDO</v>
      </c>
      <c r="AH195" s="95"/>
      <c r="AI195" s="95"/>
      <c r="AJ195" s="20"/>
      <c r="AK195" s="20"/>
    </row>
    <row r="196" spans="1:65" x14ac:dyDescent="0.2">
      <c r="A196" cm="1">
        <f t="array" ref="A196">_xlfn.XLOOKUP(AST!Y196,'Matching NGS ID and Doe ID'!H$2:H424,'Matching NGS ID and Doe ID'!B$2:B424)</f>
        <v>276</v>
      </c>
      <c r="B196">
        <v>7468</v>
      </c>
      <c r="C196" s="19" t="s">
        <v>586</v>
      </c>
      <c r="D196">
        <v>2</v>
      </c>
      <c r="E196" s="116" t="s">
        <v>39</v>
      </c>
      <c r="F196" s="116" t="s">
        <v>655</v>
      </c>
      <c r="G196" s="30" t="s">
        <v>10</v>
      </c>
      <c r="H196" s="32" t="s">
        <v>10</v>
      </c>
      <c r="I196" s="32" t="s">
        <v>3</v>
      </c>
      <c r="J196" s="32">
        <v>129</v>
      </c>
      <c r="K196" s="19" t="s">
        <v>84</v>
      </c>
      <c r="L196" s="19" t="s">
        <v>484</v>
      </c>
      <c r="M196" s="19" t="s">
        <v>638</v>
      </c>
      <c r="N196" s="19" t="s">
        <v>643</v>
      </c>
      <c r="O196" s="19" t="s">
        <v>485</v>
      </c>
      <c r="P196" t="s">
        <v>640</v>
      </c>
      <c r="Q196" t="s">
        <v>487</v>
      </c>
      <c r="R196" t="s">
        <v>484</v>
      </c>
      <c r="S196" t="s">
        <v>645</v>
      </c>
      <c r="T196">
        <v>2</v>
      </c>
      <c r="U196" t="s">
        <v>639</v>
      </c>
      <c r="V196">
        <v>1</v>
      </c>
      <c r="X196" t="s">
        <v>854</v>
      </c>
      <c r="Y196" t="str">
        <f t="shared" si="32"/>
        <v>7468LPF</v>
      </c>
    </row>
    <row r="197" spans="1:65" x14ac:dyDescent="0.2">
      <c r="A197" cm="1">
        <f t="array" ref="A197">_xlfn.XLOOKUP(AST!Y197,'Matching NGS ID and Doe ID'!H$2:H425,'Matching NGS ID and Doe ID'!B$2:B425)</f>
        <v>168</v>
      </c>
      <c r="B197">
        <v>7468</v>
      </c>
      <c r="C197" s="19" t="s">
        <v>586</v>
      </c>
      <c r="D197">
        <v>2</v>
      </c>
      <c r="E197" s="116" t="s">
        <v>39</v>
      </c>
      <c r="F197" s="116" t="s">
        <v>655</v>
      </c>
      <c r="G197" s="30" t="s">
        <v>10</v>
      </c>
      <c r="H197" s="19" t="s">
        <v>10</v>
      </c>
      <c r="I197" s="19" t="s">
        <v>4</v>
      </c>
      <c r="J197" s="19">
        <v>130</v>
      </c>
      <c r="K197" s="19" t="s">
        <v>84</v>
      </c>
      <c r="L197" s="19" t="s">
        <v>484</v>
      </c>
      <c r="M197" s="19" t="s">
        <v>638</v>
      </c>
      <c r="N197" s="19" t="s">
        <v>486</v>
      </c>
      <c r="O197" s="19" t="s">
        <v>485</v>
      </c>
      <c r="P197" t="s">
        <v>640</v>
      </c>
      <c r="Q197" t="s">
        <v>487</v>
      </c>
      <c r="R197" t="s">
        <v>484</v>
      </c>
      <c r="S197" t="s">
        <v>488</v>
      </c>
      <c r="T197">
        <v>2</v>
      </c>
      <c r="U197" t="s">
        <v>639</v>
      </c>
      <c r="V197">
        <v>1</v>
      </c>
      <c r="X197" t="s">
        <v>855</v>
      </c>
      <c r="Y197" t="str">
        <f t="shared" si="32"/>
        <v>7468RPF</v>
      </c>
    </row>
    <row r="198" spans="1:65" x14ac:dyDescent="0.2">
      <c r="A198" t="e" cm="1">
        <f t="array" ref="A198">_xlfn.XLOOKUP(AST!Y198,'Matching NGS ID and Doe ID'!H$2:H426,'Matching NGS ID and Doe ID'!B$2:B426)</f>
        <v>#N/A</v>
      </c>
      <c r="B198" s="21">
        <v>200225</v>
      </c>
      <c r="C198" s="22" t="s">
        <v>588</v>
      </c>
      <c r="D198" s="21">
        <v>1</v>
      </c>
      <c r="E198" s="117" t="s">
        <v>29</v>
      </c>
      <c r="F198" s="116" t="s">
        <v>620</v>
      </c>
      <c r="G198" s="30" t="s">
        <v>547</v>
      </c>
      <c r="H198" s="19" t="s">
        <v>10</v>
      </c>
      <c r="I198" s="19" t="s">
        <v>3</v>
      </c>
      <c r="J198" s="19">
        <v>2</v>
      </c>
      <c r="K198" s="19" t="s">
        <v>84</v>
      </c>
      <c r="L198" s="19" t="s">
        <v>484</v>
      </c>
      <c r="M198" s="19" t="s">
        <v>638</v>
      </c>
      <c r="N198" s="19">
        <v>4</v>
      </c>
      <c r="O198" s="19" t="s">
        <v>485</v>
      </c>
      <c r="P198" t="s">
        <v>640</v>
      </c>
      <c r="Q198" t="s">
        <v>487</v>
      </c>
      <c r="R198">
        <v>1</v>
      </c>
      <c r="S198" t="s">
        <v>645</v>
      </c>
      <c r="T198" t="s">
        <v>641</v>
      </c>
      <c r="U198" t="s">
        <v>642</v>
      </c>
      <c r="V198">
        <v>1</v>
      </c>
      <c r="X198" t="s">
        <v>856</v>
      </c>
      <c r="Y198" t="str">
        <f t="shared" si="32"/>
        <v>200225LPF</v>
      </c>
    </row>
    <row r="199" spans="1:65" x14ac:dyDescent="0.2">
      <c r="A199" cm="1">
        <f t="array" ref="A199">_xlfn.XLOOKUP(AST!Y199,'Matching NGS ID and Doe ID'!H$2:H427,'Matching NGS ID and Doe ID'!B$2:B427)</f>
        <v>170</v>
      </c>
      <c r="B199" s="25">
        <v>201087</v>
      </c>
      <c r="C199" s="22" t="s">
        <v>588</v>
      </c>
      <c r="D199" s="21">
        <v>1</v>
      </c>
      <c r="E199" s="124" t="s">
        <v>38</v>
      </c>
      <c r="F199" s="116" t="s">
        <v>620</v>
      </c>
      <c r="G199" s="30" t="s">
        <v>547</v>
      </c>
      <c r="H199" s="19" t="s">
        <v>10</v>
      </c>
      <c r="I199" s="19" t="s">
        <v>4</v>
      </c>
      <c r="J199" s="19">
        <v>3</v>
      </c>
      <c r="K199" s="19" t="s">
        <v>84</v>
      </c>
      <c r="L199" s="19" t="s">
        <v>484</v>
      </c>
      <c r="M199" s="19" t="s">
        <v>638</v>
      </c>
      <c r="N199" s="19" t="s">
        <v>486</v>
      </c>
      <c r="O199" s="19" t="s">
        <v>485</v>
      </c>
      <c r="P199" t="s">
        <v>640</v>
      </c>
      <c r="Q199" t="s">
        <v>487</v>
      </c>
      <c r="R199" t="s">
        <v>484</v>
      </c>
      <c r="S199" t="s">
        <v>645</v>
      </c>
      <c r="T199" t="s">
        <v>641</v>
      </c>
      <c r="U199" t="s">
        <v>642</v>
      </c>
      <c r="V199">
        <v>1</v>
      </c>
      <c r="X199" t="s">
        <v>857</v>
      </c>
      <c r="Y199" t="str">
        <f t="shared" si="32"/>
        <v>201087RPF</v>
      </c>
    </row>
    <row r="200" spans="1:65" x14ac:dyDescent="0.2">
      <c r="A200" t="e" cm="1">
        <f t="array" ref="A200">_xlfn.XLOOKUP(AST!Y200,'Matching NGS ID and Doe ID'!H$2:H428,'Matching NGS ID and Doe ID'!B$2:B428)</f>
        <v>#N/A</v>
      </c>
      <c r="B200" s="21">
        <v>201694</v>
      </c>
      <c r="C200" s="22" t="s">
        <v>588</v>
      </c>
      <c r="D200" s="21">
        <v>3</v>
      </c>
      <c r="E200" s="116" t="s">
        <v>36</v>
      </c>
      <c r="F200" s="116" t="s">
        <v>655</v>
      </c>
      <c r="G200" s="30" t="s">
        <v>9</v>
      </c>
      <c r="H200" s="19" t="s">
        <v>9</v>
      </c>
      <c r="I200" s="19" t="s">
        <v>3</v>
      </c>
      <c r="J200" s="19">
        <v>4</v>
      </c>
      <c r="K200" s="19">
        <v>8</v>
      </c>
      <c r="L200" s="19">
        <v>1</v>
      </c>
      <c r="M200" s="19" t="s">
        <v>638</v>
      </c>
      <c r="N200" s="19" t="s">
        <v>643</v>
      </c>
      <c r="O200" s="19" t="s">
        <v>485</v>
      </c>
      <c r="P200" t="s">
        <v>644</v>
      </c>
      <c r="Q200" t="s">
        <v>487</v>
      </c>
      <c r="R200" t="s">
        <v>484</v>
      </c>
      <c r="S200" t="s">
        <v>488</v>
      </c>
      <c r="T200" t="s">
        <v>641</v>
      </c>
      <c r="U200" t="s">
        <v>642</v>
      </c>
      <c r="V200">
        <v>1</v>
      </c>
      <c r="X200" t="s">
        <v>858</v>
      </c>
      <c r="Y200" t="str">
        <f t="shared" si="32"/>
        <v>201694LDO</v>
      </c>
    </row>
    <row r="201" spans="1:65" x14ac:dyDescent="0.2">
      <c r="A201" t="e" cm="1">
        <f t="array" ref="A201">_xlfn.XLOOKUP(AST!Y201,'Matching NGS ID and Doe ID'!H$2:H429,'Matching NGS ID and Doe ID'!B$2:B429)</f>
        <v>#N/A</v>
      </c>
      <c r="B201" s="21">
        <v>201694</v>
      </c>
      <c r="C201" s="22" t="s">
        <v>588</v>
      </c>
      <c r="D201" s="21">
        <v>3</v>
      </c>
      <c r="E201" s="32" t="s">
        <v>36</v>
      </c>
      <c r="F201" s="116" t="s">
        <v>655</v>
      </c>
      <c r="G201" s="30" t="s">
        <v>10</v>
      </c>
      <c r="H201" s="19" t="s">
        <v>10</v>
      </c>
      <c r="I201" s="19" t="s">
        <v>3</v>
      </c>
      <c r="J201" s="19">
        <v>5</v>
      </c>
      <c r="K201" s="19">
        <v>4</v>
      </c>
      <c r="L201" s="19">
        <v>1</v>
      </c>
      <c r="M201" s="19" t="s">
        <v>638</v>
      </c>
      <c r="N201" s="19" t="s">
        <v>643</v>
      </c>
      <c r="O201" s="19" t="s">
        <v>485</v>
      </c>
      <c r="P201" t="s">
        <v>644</v>
      </c>
      <c r="Q201" t="s">
        <v>487</v>
      </c>
      <c r="R201" t="s">
        <v>484</v>
      </c>
      <c r="S201" t="s">
        <v>488</v>
      </c>
      <c r="T201" t="s">
        <v>641</v>
      </c>
      <c r="U201" t="s">
        <v>642</v>
      </c>
      <c r="V201">
        <v>1</v>
      </c>
      <c r="X201" t="s">
        <v>859</v>
      </c>
      <c r="Y201" t="str">
        <f t="shared" si="32"/>
        <v>201694LPF</v>
      </c>
    </row>
    <row r="202" spans="1:65" x14ac:dyDescent="0.2">
      <c r="A202" t="e" cm="1">
        <f t="array" ref="A202">_xlfn.XLOOKUP(AST!Y202,'Matching NGS ID and Doe ID'!H$2:H430,'Matching NGS ID and Doe ID'!B$2:B430)</f>
        <v>#N/A</v>
      </c>
      <c r="B202" s="113">
        <v>201724</v>
      </c>
      <c r="C202" s="22" t="s">
        <v>588</v>
      </c>
      <c r="D202" s="21">
        <v>3</v>
      </c>
      <c r="E202" s="125" t="s">
        <v>38</v>
      </c>
      <c r="F202" s="19" t="s">
        <v>21</v>
      </c>
      <c r="G202" s="19" t="s">
        <v>9</v>
      </c>
      <c r="H202" s="19" t="s">
        <v>9</v>
      </c>
      <c r="I202" s="19" t="s">
        <v>4</v>
      </c>
      <c r="J202" s="19">
        <v>8</v>
      </c>
      <c r="K202" s="19" t="s">
        <v>84</v>
      </c>
      <c r="L202" s="19" t="s">
        <v>484</v>
      </c>
      <c r="M202" s="19" t="s">
        <v>638</v>
      </c>
      <c r="N202" s="19" t="s">
        <v>486</v>
      </c>
      <c r="O202" s="19" t="s">
        <v>485</v>
      </c>
      <c r="P202" t="s">
        <v>640</v>
      </c>
      <c r="Q202" t="s">
        <v>487</v>
      </c>
      <c r="R202" t="s">
        <v>484</v>
      </c>
      <c r="S202" t="s">
        <v>488</v>
      </c>
      <c r="T202" t="s">
        <v>641</v>
      </c>
      <c r="U202" t="s">
        <v>642</v>
      </c>
      <c r="V202">
        <v>1</v>
      </c>
      <c r="X202" t="s">
        <v>860</v>
      </c>
      <c r="Y202" t="str">
        <f t="shared" si="32"/>
        <v>201724RDO</v>
      </c>
    </row>
    <row r="203" spans="1:65" x14ac:dyDescent="0.2">
      <c r="A203" t="e" cm="1">
        <f t="array" ref="A203">_xlfn.XLOOKUP(AST!Y203,'Matching NGS ID and Doe ID'!H$2:H431,'Matching NGS ID and Doe ID'!B$2:B431)</f>
        <v>#N/A</v>
      </c>
      <c r="B203" s="21">
        <v>201724</v>
      </c>
      <c r="C203" s="22" t="s">
        <v>588</v>
      </c>
      <c r="D203" s="21">
        <v>3</v>
      </c>
      <c r="E203" s="117" t="s">
        <v>38</v>
      </c>
      <c r="F203" s="116" t="s">
        <v>620</v>
      </c>
      <c r="G203" s="30" t="s">
        <v>547</v>
      </c>
      <c r="H203" s="19" t="s">
        <v>10</v>
      </c>
      <c r="I203" s="19" t="s">
        <v>3</v>
      </c>
      <c r="J203" s="19">
        <v>6</v>
      </c>
      <c r="K203" s="19">
        <v>0.25</v>
      </c>
      <c r="L203" s="19">
        <v>1</v>
      </c>
      <c r="M203" s="19" t="s">
        <v>638</v>
      </c>
      <c r="N203" s="19" t="s">
        <v>643</v>
      </c>
      <c r="O203" s="19" t="s">
        <v>485</v>
      </c>
      <c r="P203">
        <v>0.5</v>
      </c>
      <c r="Q203" t="s">
        <v>487</v>
      </c>
      <c r="R203" t="s">
        <v>484</v>
      </c>
      <c r="S203" t="s">
        <v>488</v>
      </c>
      <c r="T203" t="s">
        <v>641</v>
      </c>
      <c r="U203" t="s">
        <v>642</v>
      </c>
      <c r="V203">
        <v>1</v>
      </c>
      <c r="X203" t="s">
        <v>861</v>
      </c>
      <c r="Y203" t="str">
        <f t="shared" si="32"/>
        <v>201724LPF</v>
      </c>
    </row>
    <row r="204" spans="1:65" x14ac:dyDescent="0.2">
      <c r="A204" t="e" cm="1">
        <f t="array" ref="A204">_xlfn.XLOOKUP(AST!Y204,'Matching NGS ID and Doe ID'!H$2:H432,'Matching NGS ID and Doe ID'!B$2:B432)</f>
        <v>#N/A</v>
      </c>
      <c r="B204" s="21">
        <v>201724</v>
      </c>
      <c r="C204" s="22" t="s">
        <v>588</v>
      </c>
      <c r="D204" s="21">
        <v>3</v>
      </c>
      <c r="E204" s="116" t="s">
        <v>39</v>
      </c>
      <c r="F204" s="116" t="s">
        <v>620</v>
      </c>
      <c r="G204" s="30" t="s">
        <v>547</v>
      </c>
      <c r="H204" s="19" t="s">
        <v>10</v>
      </c>
      <c r="I204" s="19" t="s">
        <v>3</v>
      </c>
      <c r="J204" s="19">
        <v>7</v>
      </c>
      <c r="K204" s="19">
        <v>0.25</v>
      </c>
      <c r="L204" s="19">
        <v>1</v>
      </c>
      <c r="M204" s="19" t="s">
        <v>638</v>
      </c>
      <c r="N204" s="19" t="s">
        <v>643</v>
      </c>
      <c r="O204" s="19" t="s">
        <v>485</v>
      </c>
      <c r="P204">
        <v>0.5</v>
      </c>
      <c r="Q204" t="s">
        <v>487</v>
      </c>
      <c r="R204" t="s">
        <v>484</v>
      </c>
      <c r="S204" t="s">
        <v>488</v>
      </c>
      <c r="T204" t="s">
        <v>641</v>
      </c>
      <c r="U204" t="s">
        <v>642</v>
      </c>
      <c r="V204">
        <v>1</v>
      </c>
      <c r="X204" t="s">
        <v>861</v>
      </c>
      <c r="Y204" t="str">
        <f t="shared" si="32"/>
        <v>201724LPF</v>
      </c>
    </row>
    <row r="205" spans="1:65" x14ac:dyDescent="0.2">
      <c r="A205" t="e" cm="1">
        <f t="array" ref="A205">_xlfn.XLOOKUP(AST!Y205,'Matching NGS ID and Doe ID'!H$2:H433,'Matching NGS ID and Doe ID'!B$2:B433)</f>
        <v>#N/A</v>
      </c>
      <c r="B205" s="21">
        <v>201724</v>
      </c>
      <c r="C205" s="22" t="s">
        <v>588</v>
      </c>
      <c r="D205" s="21">
        <v>3</v>
      </c>
      <c r="E205" s="116" t="s">
        <v>39</v>
      </c>
      <c r="F205" s="116" t="s">
        <v>620</v>
      </c>
      <c r="G205" s="30" t="s">
        <v>10</v>
      </c>
      <c r="H205" s="19" t="s">
        <v>10</v>
      </c>
      <c r="I205" s="19" t="s">
        <v>4</v>
      </c>
      <c r="J205" s="19">
        <v>9</v>
      </c>
      <c r="K205" s="19" t="s">
        <v>84</v>
      </c>
      <c r="L205" s="19" t="s">
        <v>484</v>
      </c>
      <c r="M205" s="19" t="s">
        <v>638</v>
      </c>
      <c r="N205" s="19" t="s">
        <v>486</v>
      </c>
      <c r="O205" s="19" t="s">
        <v>485</v>
      </c>
      <c r="P205" t="s">
        <v>640</v>
      </c>
      <c r="Q205" t="s">
        <v>487</v>
      </c>
      <c r="R205" t="s">
        <v>484</v>
      </c>
      <c r="S205" t="s">
        <v>645</v>
      </c>
      <c r="T205" t="s">
        <v>641</v>
      </c>
      <c r="U205" t="s">
        <v>642</v>
      </c>
      <c r="V205">
        <v>1</v>
      </c>
      <c r="X205" t="s">
        <v>862</v>
      </c>
      <c r="Y205" t="str">
        <f t="shared" si="32"/>
        <v>201724RPF</v>
      </c>
    </row>
    <row r="206" spans="1:65" x14ac:dyDescent="0.2">
      <c r="A206" cm="1">
        <f t="array" ref="A206">_xlfn.XLOOKUP(AST!Y206,'Matching NGS ID and Doe ID'!H$2:H434,'Matching NGS ID and Doe ID'!B$2:B434)</f>
        <v>171</v>
      </c>
      <c r="B206" s="21">
        <v>201789</v>
      </c>
      <c r="C206" s="22" t="s">
        <v>588</v>
      </c>
      <c r="D206" s="21">
        <v>1</v>
      </c>
      <c r="E206" s="116" t="s">
        <v>37</v>
      </c>
      <c r="F206" s="116" t="s">
        <v>620</v>
      </c>
      <c r="G206" s="30" t="s">
        <v>547</v>
      </c>
      <c r="H206" s="19" t="s">
        <v>10</v>
      </c>
      <c r="I206" s="19" t="s">
        <v>4</v>
      </c>
      <c r="J206" s="19">
        <v>10</v>
      </c>
      <c r="K206" s="19" t="s">
        <v>84</v>
      </c>
      <c r="L206" s="19" t="s">
        <v>484</v>
      </c>
      <c r="M206" s="19" t="s">
        <v>638</v>
      </c>
      <c r="N206" s="19" t="s">
        <v>486</v>
      </c>
      <c r="O206" s="19" t="s">
        <v>485</v>
      </c>
      <c r="P206" t="s">
        <v>640</v>
      </c>
      <c r="Q206" t="s">
        <v>487</v>
      </c>
      <c r="R206" t="s">
        <v>484</v>
      </c>
      <c r="S206" t="s">
        <v>488</v>
      </c>
      <c r="T206" t="s">
        <v>641</v>
      </c>
      <c r="U206" t="s">
        <v>642</v>
      </c>
      <c r="V206">
        <v>1</v>
      </c>
      <c r="X206" t="s">
        <v>863</v>
      </c>
      <c r="Y206" t="str">
        <f t="shared" si="32"/>
        <v>201789RPF</v>
      </c>
    </row>
    <row r="207" spans="1:65" x14ac:dyDescent="0.2">
      <c r="A207" t="e" cm="1">
        <f t="array" ref="A207">_xlfn.XLOOKUP(AST!Y207,'Matching NGS ID and Doe ID'!H$2:H435,'Matching NGS ID and Doe ID'!B$2:B435)</f>
        <v>#N/A</v>
      </c>
      <c r="B207" s="21">
        <v>201801</v>
      </c>
      <c r="C207" s="22" t="s">
        <v>588</v>
      </c>
      <c r="D207" s="21">
        <v>2</v>
      </c>
      <c r="E207" s="116" t="s">
        <v>36</v>
      </c>
      <c r="F207" s="116" t="s">
        <v>655</v>
      </c>
      <c r="G207" s="30" t="s">
        <v>9</v>
      </c>
      <c r="H207" s="24" t="s">
        <v>9</v>
      </c>
      <c r="I207" s="24" t="s">
        <v>4</v>
      </c>
      <c r="J207" s="24">
        <v>11.1</v>
      </c>
      <c r="K207" s="19" t="s">
        <v>84</v>
      </c>
      <c r="L207" s="19" t="s">
        <v>484</v>
      </c>
      <c r="M207" s="19" t="s">
        <v>638</v>
      </c>
      <c r="N207" s="19" t="s">
        <v>486</v>
      </c>
      <c r="O207" s="19" t="s">
        <v>485</v>
      </c>
      <c r="P207" t="s">
        <v>640</v>
      </c>
      <c r="Q207" t="s">
        <v>487</v>
      </c>
      <c r="R207" t="s">
        <v>484</v>
      </c>
      <c r="S207" t="s">
        <v>645</v>
      </c>
      <c r="T207" t="s">
        <v>641</v>
      </c>
      <c r="U207" t="s">
        <v>642</v>
      </c>
      <c r="V207">
        <v>1</v>
      </c>
      <c r="X207" t="s">
        <v>864</v>
      </c>
      <c r="Y207" t="str">
        <f t="shared" si="32"/>
        <v>201801RDO</v>
      </c>
    </row>
    <row r="208" spans="1:65" x14ac:dyDescent="0.2">
      <c r="A208" t="e" cm="1">
        <f t="array" ref="A208">_xlfn.XLOOKUP(AST!Y208,'Matching NGS ID and Doe ID'!H$2:H436,'Matching NGS ID and Doe ID'!B$2:B436)</f>
        <v>#N/A</v>
      </c>
      <c r="B208" s="21">
        <v>201801</v>
      </c>
      <c r="C208" s="22" t="s">
        <v>588</v>
      </c>
      <c r="D208" s="21">
        <v>2</v>
      </c>
      <c r="E208" s="116" t="s">
        <v>36</v>
      </c>
      <c r="F208" s="116" t="s">
        <v>655</v>
      </c>
      <c r="G208" s="30" t="s">
        <v>9</v>
      </c>
      <c r="H208" s="19" t="s">
        <v>9</v>
      </c>
      <c r="I208" s="19" t="s">
        <v>4</v>
      </c>
      <c r="J208" s="19">
        <v>11.2</v>
      </c>
      <c r="K208" s="19" t="s">
        <v>84</v>
      </c>
      <c r="L208" s="19" t="s">
        <v>484</v>
      </c>
      <c r="M208" s="19" t="s">
        <v>638</v>
      </c>
      <c r="N208" s="19" t="s">
        <v>486</v>
      </c>
      <c r="O208" s="19" t="s">
        <v>485</v>
      </c>
      <c r="P208" t="s">
        <v>640</v>
      </c>
      <c r="Q208" t="s">
        <v>487</v>
      </c>
      <c r="R208" t="s">
        <v>484</v>
      </c>
      <c r="S208" t="s">
        <v>645</v>
      </c>
      <c r="T208" t="s">
        <v>641</v>
      </c>
      <c r="U208" t="s">
        <v>642</v>
      </c>
      <c r="V208">
        <v>1</v>
      </c>
      <c r="X208" t="s">
        <v>864</v>
      </c>
      <c r="Y208" t="str">
        <f t="shared" si="32"/>
        <v>201801RDO</v>
      </c>
    </row>
    <row r="209" spans="1:25" ht="16" thickBot="1" x14ac:dyDescent="0.25">
      <c r="A209" t="e" cm="1">
        <f t="array" ref="A209">_xlfn.XLOOKUP(AST!Y209,'Matching NGS ID and Doe ID'!H$2:H437,'Matching NGS ID and Doe ID'!B$2:B437)</f>
        <v>#N/A</v>
      </c>
      <c r="B209" s="21">
        <v>201801</v>
      </c>
      <c r="C209" s="22" t="s">
        <v>588</v>
      </c>
      <c r="D209" s="21">
        <v>2</v>
      </c>
      <c r="E209" s="116" t="s">
        <v>36</v>
      </c>
      <c r="F209" s="116" t="s">
        <v>655</v>
      </c>
      <c r="G209" s="30" t="s">
        <v>10</v>
      </c>
      <c r="H209" s="19" t="s">
        <v>10</v>
      </c>
      <c r="I209" s="19" t="s">
        <v>4</v>
      </c>
      <c r="J209" s="19">
        <v>12</v>
      </c>
      <c r="K209" s="19" t="s">
        <v>84</v>
      </c>
      <c r="L209" s="19" t="s">
        <v>484</v>
      </c>
      <c r="M209" s="19" t="s">
        <v>638</v>
      </c>
      <c r="N209" s="19" t="s">
        <v>643</v>
      </c>
      <c r="O209" s="19" t="s">
        <v>485</v>
      </c>
      <c r="P209" t="s">
        <v>640</v>
      </c>
      <c r="Q209" t="s">
        <v>487</v>
      </c>
      <c r="R209" t="s">
        <v>484</v>
      </c>
      <c r="S209" t="s">
        <v>488</v>
      </c>
      <c r="T209" t="s">
        <v>641</v>
      </c>
      <c r="U209" t="s">
        <v>642</v>
      </c>
      <c r="V209">
        <v>1</v>
      </c>
      <c r="X209" t="s">
        <v>865</v>
      </c>
      <c r="Y209" t="str">
        <f t="shared" si="32"/>
        <v>201801RPF</v>
      </c>
    </row>
    <row r="210" spans="1:25" x14ac:dyDescent="0.2">
      <c r="A210" cm="1">
        <f t="array" ref="A210">_xlfn.XLOOKUP(AST!Y210,'Matching NGS ID and Doe ID'!H$2:H438,'Matching NGS ID and Doe ID'!B$2:B438)</f>
        <v>173</v>
      </c>
      <c r="B210" s="28">
        <v>202915</v>
      </c>
      <c r="C210" s="22" t="s">
        <v>588</v>
      </c>
      <c r="D210" s="21">
        <v>2</v>
      </c>
      <c r="E210" s="126" t="s">
        <v>651</v>
      </c>
      <c r="F210" s="127" t="s">
        <v>620</v>
      </c>
      <c r="G210" s="30" t="s">
        <v>547</v>
      </c>
      <c r="H210" s="24" t="s">
        <v>10</v>
      </c>
      <c r="I210" s="24" t="s">
        <v>3</v>
      </c>
      <c r="J210" s="24">
        <v>56</v>
      </c>
      <c r="K210" s="19">
        <v>0.5</v>
      </c>
      <c r="L210" s="19" t="s">
        <v>643</v>
      </c>
      <c r="M210" s="19">
        <v>16</v>
      </c>
      <c r="N210" s="19">
        <v>1</v>
      </c>
      <c r="O210" s="19">
        <v>4</v>
      </c>
      <c r="P210">
        <v>2</v>
      </c>
      <c r="Q210" t="s">
        <v>487</v>
      </c>
      <c r="R210" t="s">
        <v>490</v>
      </c>
      <c r="S210" t="s">
        <v>488</v>
      </c>
      <c r="T210" t="s">
        <v>85</v>
      </c>
      <c r="U210" t="s">
        <v>642</v>
      </c>
      <c r="V210">
        <v>1</v>
      </c>
      <c r="X210" t="s">
        <v>866</v>
      </c>
      <c r="Y210" t="str">
        <f t="shared" si="32"/>
        <v>202915LPF</v>
      </c>
    </row>
    <row r="211" spans="1:25" x14ac:dyDescent="0.2">
      <c r="A211" t="e" cm="1">
        <f t="array" ref="A211">_xlfn.XLOOKUP(AST!Y211,'Matching NGS ID and Doe ID'!H$2:H439,'Matching NGS ID and Doe ID'!B$2:B439)</f>
        <v>#N/A</v>
      </c>
      <c r="B211" s="21">
        <v>202915</v>
      </c>
      <c r="C211" s="22" t="s">
        <v>588</v>
      </c>
      <c r="D211" s="21">
        <v>2</v>
      </c>
      <c r="E211" s="116" t="s">
        <v>39</v>
      </c>
      <c r="F211" s="116" t="s">
        <v>620</v>
      </c>
      <c r="G211" s="30" t="s">
        <v>547</v>
      </c>
      <c r="H211" s="19" t="s">
        <v>10</v>
      </c>
      <c r="I211" s="19" t="s">
        <v>4</v>
      </c>
      <c r="J211" s="19">
        <v>16.100000000000001</v>
      </c>
      <c r="K211" s="19">
        <v>0.25</v>
      </c>
      <c r="L211" s="19" t="s">
        <v>484</v>
      </c>
      <c r="M211" s="19" t="s">
        <v>638</v>
      </c>
      <c r="N211" s="19" t="s">
        <v>486</v>
      </c>
      <c r="O211" s="19" t="s">
        <v>485</v>
      </c>
      <c r="P211">
        <v>1</v>
      </c>
      <c r="Q211" t="s">
        <v>487</v>
      </c>
      <c r="R211" t="s">
        <v>484</v>
      </c>
      <c r="S211" t="s">
        <v>645</v>
      </c>
      <c r="T211" t="s">
        <v>641</v>
      </c>
      <c r="U211" t="s">
        <v>642</v>
      </c>
      <c r="V211">
        <v>1</v>
      </c>
      <c r="X211" t="s">
        <v>867</v>
      </c>
      <c r="Y211" t="str">
        <f t="shared" si="32"/>
        <v>202915RPF</v>
      </c>
    </row>
    <row r="212" spans="1:25" x14ac:dyDescent="0.2">
      <c r="A212" t="e" cm="1">
        <f t="array" ref="A212">_xlfn.XLOOKUP(AST!Y212,'Matching NGS ID and Doe ID'!H$2:H440,'Matching NGS ID and Doe ID'!B$2:B440)</f>
        <v>#N/A</v>
      </c>
      <c r="B212" s="21">
        <v>202915</v>
      </c>
      <c r="C212" s="22" t="s">
        <v>588</v>
      </c>
      <c r="D212" s="21">
        <v>2</v>
      </c>
      <c r="E212" s="116" t="s">
        <v>39</v>
      </c>
      <c r="F212" s="116" t="s">
        <v>620</v>
      </c>
      <c r="G212" s="30" t="s">
        <v>547</v>
      </c>
      <c r="H212" s="19" t="s">
        <v>10</v>
      </c>
      <c r="I212" s="19" t="s">
        <v>4</v>
      </c>
      <c r="J212" s="19">
        <v>16.2</v>
      </c>
      <c r="K212" s="19">
        <v>0.25</v>
      </c>
      <c r="L212" s="19" t="s">
        <v>484</v>
      </c>
      <c r="M212" s="19" t="s">
        <v>638</v>
      </c>
      <c r="N212" s="19" t="s">
        <v>486</v>
      </c>
      <c r="O212" s="19" t="s">
        <v>485</v>
      </c>
      <c r="P212">
        <v>1</v>
      </c>
      <c r="Q212" t="s">
        <v>487</v>
      </c>
      <c r="R212" t="s">
        <v>484</v>
      </c>
      <c r="S212" t="s">
        <v>645</v>
      </c>
      <c r="T212" t="s">
        <v>641</v>
      </c>
      <c r="U212" t="s">
        <v>642</v>
      </c>
      <c r="V212">
        <v>1</v>
      </c>
      <c r="X212" t="s">
        <v>867</v>
      </c>
      <c r="Y212" t="str">
        <f t="shared" si="32"/>
        <v>202915RPF</v>
      </c>
    </row>
    <row r="213" spans="1:25" x14ac:dyDescent="0.2">
      <c r="A213" t="e" cm="1">
        <f t="array" ref="A213">_xlfn.XLOOKUP(AST!Y213,'Matching NGS ID and Doe ID'!H$2:H441,'Matching NGS ID and Doe ID'!B$2:B441)</f>
        <v>#N/A</v>
      </c>
      <c r="B213" s="20">
        <v>203047</v>
      </c>
      <c r="C213" s="22" t="s">
        <v>588</v>
      </c>
      <c r="D213" s="21">
        <v>3</v>
      </c>
      <c r="E213" s="19" t="s">
        <v>652</v>
      </c>
      <c r="F213" s="19" t="s">
        <v>655</v>
      </c>
      <c r="G213" s="30" t="s">
        <v>9</v>
      </c>
      <c r="H213" s="19" t="s">
        <v>9</v>
      </c>
      <c r="I213" s="19" t="s">
        <v>3</v>
      </c>
      <c r="J213" s="19">
        <v>1</v>
      </c>
      <c r="K213" s="19" t="s">
        <v>84</v>
      </c>
      <c r="L213" s="19" t="s">
        <v>484</v>
      </c>
      <c r="M213" s="19" t="s">
        <v>638</v>
      </c>
      <c r="N213" s="19" t="s">
        <v>486</v>
      </c>
      <c r="O213" s="19" t="s">
        <v>485</v>
      </c>
      <c r="P213" t="s">
        <v>640</v>
      </c>
      <c r="Q213">
        <v>4</v>
      </c>
      <c r="R213" t="s">
        <v>484</v>
      </c>
      <c r="S213" t="s">
        <v>488</v>
      </c>
      <c r="T213" t="s">
        <v>641</v>
      </c>
      <c r="U213" t="s">
        <v>642</v>
      </c>
      <c r="V213">
        <v>1</v>
      </c>
      <c r="X213" t="s">
        <v>868</v>
      </c>
      <c r="Y213" t="str">
        <f t="shared" si="32"/>
        <v>203047LDO</v>
      </c>
    </row>
    <row r="214" spans="1:25" x14ac:dyDescent="0.2">
      <c r="A214" t="e" cm="1">
        <f t="array" ref="A214">_xlfn.XLOOKUP(AST!Y214,'Matching NGS ID and Doe ID'!H$2:H442,'Matching NGS ID and Doe ID'!B$2:B442)</f>
        <v>#N/A</v>
      </c>
      <c r="B214" s="21">
        <v>203047</v>
      </c>
      <c r="C214" s="22" t="s">
        <v>588</v>
      </c>
      <c r="D214" s="21">
        <v>3</v>
      </c>
      <c r="E214" s="116" t="s">
        <v>39</v>
      </c>
      <c r="F214" s="116" t="s">
        <v>655</v>
      </c>
      <c r="G214" s="30" t="s">
        <v>9</v>
      </c>
      <c r="H214" s="19" t="s">
        <v>9</v>
      </c>
      <c r="I214" s="19" t="s">
        <v>4</v>
      </c>
      <c r="J214" s="19">
        <v>17</v>
      </c>
      <c r="K214" s="19" t="s">
        <v>84</v>
      </c>
      <c r="L214" s="19" t="s">
        <v>484</v>
      </c>
      <c r="M214" s="19" t="s">
        <v>638</v>
      </c>
      <c r="N214" s="19" t="s">
        <v>486</v>
      </c>
      <c r="O214" s="19" t="s">
        <v>485</v>
      </c>
      <c r="P214" t="s">
        <v>640</v>
      </c>
      <c r="Q214" t="s">
        <v>487</v>
      </c>
      <c r="R214" t="s">
        <v>484</v>
      </c>
      <c r="S214" t="s">
        <v>488</v>
      </c>
      <c r="T214" t="s">
        <v>641</v>
      </c>
      <c r="U214" t="s">
        <v>642</v>
      </c>
      <c r="V214">
        <v>1</v>
      </c>
      <c r="X214" t="s">
        <v>869</v>
      </c>
      <c r="Y214" t="str">
        <f t="shared" si="32"/>
        <v>203047RDO</v>
      </c>
    </row>
    <row r="215" spans="1:25" ht="16" x14ac:dyDescent="0.2">
      <c r="A215" t="e" cm="1">
        <f t="array" ref="A215">_xlfn.XLOOKUP(AST!Y215,'Matching NGS ID and Doe ID'!H$2:H443,'Matching NGS ID and Doe ID'!B$2:B443)</f>
        <v>#N/A</v>
      </c>
      <c r="B215" s="20">
        <v>203047</v>
      </c>
      <c r="C215" s="22" t="s">
        <v>588</v>
      </c>
      <c r="D215" s="21">
        <v>3</v>
      </c>
      <c r="E215" s="19" t="s">
        <v>652</v>
      </c>
      <c r="F215" s="121" t="s">
        <v>655</v>
      </c>
      <c r="G215" s="30" t="s">
        <v>10</v>
      </c>
      <c r="H215" s="19" t="s">
        <v>10</v>
      </c>
      <c r="I215" s="19" t="s">
        <v>3</v>
      </c>
      <c r="J215" s="19">
        <v>38</v>
      </c>
      <c r="K215" s="19" t="s">
        <v>84</v>
      </c>
      <c r="L215" s="19" t="s">
        <v>484</v>
      </c>
      <c r="M215" s="19" t="s">
        <v>638</v>
      </c>
      <c r="N215" s="19" t="s">
        <v>486</v>
      </c>
      <c r="O215" s="19" t="s">
        <v>485</v>
      </c>
      <c r="P215">
        <v>0.25</v>
      </c>
      <c r="Q215" t="s">
        <v>487</v>
      </c>
      <c r="R215" t="s">
        <v>484</v>
      </c>
      <c r="S215" t="s">
        <v>645</v>
      </c>
      <c r="T215" t="s">
        <v>641</v>
      </c>
      <c r="U215" t="s">
        <v>642</v>
      </c>
      <c r="V215">
        <v>1</v>
      </c>
      <c r="X215" t="s">
        <v>870</v>
      </c>
      <c r="Y215" t="str">
        <f t="shared" si="32"/>
        <v>203047LPF</v>
      </c>
    </row>
    <row r="216" spans="1:25" x14ac:dyDescent="0.2">
      <c r="A216" cm="1">
        <f t="array" ref="A216">_xlfn.XLOOKUP(AST!Y216,'Matching NGS ID and Doe ID'!H$2:H444,'Matching NGS ID and Doe ID'!B$2:B444)</f>
        <v>87</v>
      </c>
      <c r="B216" s="21">
        <v>203047</v>
      </c>
      <c r="C216" s="22" t="s">
        <v>588</v>
      </c>
      <c r="D216" s="21">
        <v>3</v>
      </c>
      <c r="E216" s="116" t="s">
        <v>39</v>
      </c>
      <c r="F216" s="116" t="s">
        <v>655</v>
      </c>
      <c r="G216" s="30" t="s">
        <v>10</v>
      </c>
      <c r="H216" s="19" t="s">
        <v>10</v>
      </c>
      <c r="I216" s="19" t="s">
        <v>4</v>
      </c>
      <c r="J216" s="19">
        <v>18</v>
      </c>
      <c r="K216" s="19" t="s">
        <v>84</v>
      </c>
      <c r="L216" s="19" t="s">
        <v>484</v>
      </c>
      <c r="M216" s="19" t="s">
        <v>638</v>
      </c>
      <c r="N216" s="19" t="s">
        <v>486</v>
      </c>
      <c r="O216" s="19" t="s">
        <v>485</v>
      </c>
      <c r="P216" t="s">
        <v>640</v>
      </c>
      <c r="Q216" t="s">
        <v>487</v>
      </c>
      <c r="R216">
        <v>1</v>
      </c>
      <c r="S216" t="s">
        <v>488</v>
      </c>
      <c r="T216" t="s">
        <v>641</v>
      </c>
      <c r="U216" t="s">
        <v>642</v>
      </c>
      <c r="V216">
        <v>1</v>
      </c>
      <c r="X216" t="s">
        <v>871</v>
      </c>
      <c r="Y216" t="str">
        <f t="shared" si="32"/>
        <v>203047RPF</v>
      </c>
    </row>
    <row r="217" spans="1:25" x14ac:dyDescent="0.2">
      <c r="A217" t="e" cm="1">
        <f t="array" ref="A217">_xlfn.XLOOKUP(AST!Y217,'Matching NGS ID and Doe ID'!H$2:H445,'Matching NGS ID and Doe ID'!B$2:B445)</f>
        <v>#N/A</v>
      </c>
      <c r="B217" s="110">
        <v>203638</v>
      </c>
      <c r="C217" s="111" t="s">
        <v>588</v>
      </c>
      <c r="D217" s="112">
        <v>3</v>
      </c>
      <c r="E217" s="54" t="s">
        <v>646</v>
      </c>
      <c r="F217" s="54" t="s">
        <v>21</v>
      </c>
      <c r="G217" s="54" t="s">
        <v>21</v>
      </c>
      <c r="H217" s="19" t="s">
        <v>9</v>
      </c>
      <c r="I217" s="19" t="s">
        <v>3</v>
      </c>
      <c r="J217" s="19">
        <v>2</v>
      </c>
      <c r="K217" s="19" t="s">
        <v>84</v>
      </c>
      <c r="L217" s="19" t="s">
        <v>484</v>
      </c>
      <c r="M217" s="19" t="s">
        <v>638</v>
      </c>
      <c r="N217" s="19" t="s">
        <v>486</v>
      </c>
      <c r="O217" s="19" t="s">
        <v>485</v>
      </c>
      <c r="P217" t="s">
        <v>640</v>
      </c>
      <c r="Q217" t="s">
        <v>487</v>
      </c>
      <c r="R217" t="s">
        <v>484</v>
      </c>
      <c r="S217" t="s">
        <v>488</v>
      </c>
      <c r="T217" t="s">
        <v>641</v>
      </c>
      <c r="U217" t="s">
        <v>642</v>
      </c>
      <c r="V217">
        <v>1</v>
      </c>
      <c r="X217" t="s">
        <v>872</v>
      </c>
      <c r="Y217" t="str">
        <f t="shared" si="32"/>
        <v>203638LDO</v>
      </c>
    </row>
    <row r="218" spans="1:25" x14ac:dyDescent="0.2">
      <c r="A218" t="e" cm="1">
        <f t="array" ref="A218">_xlfn.XLOOKUP(AST!Y218,'Matching NGS ID and Doe ID'!H$2:H446,'Matching NGS ID and Doe ID'!B$2:B446)</f>
        <v>#N/A</v>
      </c>
      <c r="B218" s="20">
        <v>203638</v>
      </c>
      <c r="C218" s="22" t="s">
        <v>588</v>
      </c>
      <c r="D218" s="21">
        <v>3</v>
      </c>
      <c r="E218" s="116" t="s">
        <v>37</v>
      </c>
      <c r="F218" s="19" t="s">
        <v>655</v>
      </c>
      <c r="G218" s="30" t="s">
        <v>9</v>
      </c>
      <c r="H218" s="19" t="s">
        <v>9</v>
      </c>
      <c r="I218" s="19" t="s">
        <v>4</v>
      </c>
      <c r="J218" s="19">
        <v>3</v>
      </c>
      <c r="K218" s="19" t="s">
        <v>84</v>
      </c>
      <c r="L218" s="19" t="s">
        <v>484</v>
      </c>
      <c r="M218" s="19" t="s">
        <v>638</v>
      </c>
      <c r="N218" s="19" t="s">
        <v>643</v>
      </c>
      <c r="O218" s="19" t="s">
        <v>485</v>
      </c>
      <c r="P218" t="s">
        <v>640</v>
      </c>
      <c r="Q218" t="s">
        <v>487</v>
      </c>
      <c r="R218" t="s">
        <v>484</v>
      </c>
      <c r="S218" t="s">
        <v>488</v>
      </c>
      <c r="T218" t="s">
        <v>641</v>
      </c>
      <c r="U218" t="s">
        <v>642</v>
      </c>
      <c r="V218">
        <v>1</v>
      </c>
      <c r="X218" t="s">
        <v>873</v>
      </c>
      <c r="Y218" t="str">
        <f t="shared" si="32"/>
        <v>203638RDO</v>
      </c>
    </row>
    <row r="219" spans="1:25" x14ac:dyDescent="0.2">
      <c r="A219" cm="1">
        <f t="array" ref="A219">_xlfn.XLOOKUP(AST!Y219,'Matching NGS ID and Doe ID'!H$2:H447,'Matching NGS ID and Doe ID'!B$2:B447)</f>
        <v>88</v>
      </c>
      <c r="B219" s="21">
        <v>203638</v>
      </c>
      <c r="C219" s="22" t="s">
        <v>588</v>
      </c>
      <c r="D219" s="21">
        <v>3</v>
      </c>
      <c r="E219" s="116" t="s">
        <v>37</v>
      </c>
      <c r="F219" s="116" t="s">
        <v>620</v>
      </c>
      <c r="G219" s="30" t="s">
        <v>547</v>
      </c>
      <c r="H219" s="19" t="s">
        <v>10</v>
      </c>
      <c r="I219" s="19" t="s">
        <v>3</v>
      </c>
      <c r="J219" s="19">
        <v>19</v>
      </c>
      <c r="K219" s="19">
        <v>1</v>
      </c>
      <c r="L219" s="19">
        <v>1</v>
      </c>
      <c r="M219" s="19" t="s">
        <v>638</v>
      </c>
      <c r="N219" s="19" t="s">
        <v>486</v>
      </c>
      <c r="O219" s="19" t="s">
        <v>485</v>
      </c>
      <c r="P219">
        <v>8</v>
      </c>
      <c r="Q219" t="s">
        <v>487</v>
      </c>
      <c r="R219" t="s">
        <v>484</v>
      </c>
      <c r="S219">
        <v>64</v>
      </c>
      <c r="T219" t="s">
        <v>641</v>
      </c>
      <c r="U219" t="s">
        <v>642</v>
      </c>
      <c r="V219">
        <v>1</v>
      </c>
      <c r="X219" t="s">
        <v>874</v>
      </c>
      <c r="Y219" t="str">
        <f t="shared" si="32"/>
        <v>203638LPF</v>
      </c>
    </row>
    <row r="220" spans="1:25" x14ac:dyDescent="0.2">
      <c r="A220" cm="1">
        <f t="array" ref="A220">_xlfn.XLOOKUP(AST!Y220,'Matching NGS ID and Doe ID'!H$2:H448,'Matching NGS ID and Doe ID'!B$2:B448)</f>
        <v>88</v>
      </c>
      <c r="B220" s="21">
        <v>203638</v>
      </c>
      <c r="C220" s="22" t="s">
        <v>588</v>
      </c>
      <c r="D220" s="21">
        <v>3</v>
      </c>
      <c r="E220" s="116" t="s">
        <v>37</v>
      </c>
      <c r="F220" s="116" t="s">
        <v>620</v>
      </c>
      <c r="G220" s="30" t="s">
        <v>547</v>
      </c>
      <c r="H220" s="19" t="s">
        <v>10</v>
      </c>
      <c r="I220" s="19" t="s">
        <v>3</v>
      </c>
      <c r="J220" s="19">
        <v>20</v>
      </c>
      <c r="K220" s="19">
        <v>1</v>
      </c>
      <c r="L220" s="19">
        <v>1</v>
      </c>
      <c r="M220" s="19" t="s">
        <v>638</v>
      </c>
      <c r="N220" s="19" t="s">
        <v>486</v>
      </c>
      <c r="O220" s="19" t="s">
        <v>485</v>
      </c>
      <c r="P220">
        <v>8</v>
      </c>
      <c r="Q220" t="s">
        <v>487</v>
      </c>
      <c r="R220" t="s">
        <v>484</v>
      </c>
      <c r="S220">
        <v>64</v>
      </c>
      <c r="T220" t="s">
        <v>641</v>
      </c>
      <c r="U220" t="s">
        <v>642</v>
      </c>
      <c r="V220">
        <v>1</v>
      </c>
      <c r="X220" t="s">
        <v>874</v>
      </c>
      <c r="Y220" t="str">
        <f t="shared" si="32"/>
        <v>203638LPF</v>
      </c>
    </row>
    <row r="221" spans="1:25" x14ac:dyDescent="0.2">
      <c r="A221" cm="1">
        <f t="array" ref="A221">_xlfn.XLOOKUP(AST!Y221,'Matching NGS ID and Doe ID'!H$2:H449,'Matching NGS ID and Doe ID'!B$2:B449)</f>
        <v>89</v>
      </c>
      <c r="B221" s="21">
        <v>203638</v>
      </c>
      <c r="C221" s="22" t="s">
        <v>588</v>
      </c>
      <c r="D221" s="21">
        <v>3</v>
      </c>
      <c r="E221" s="116" t="s">
        <v>37</v>
      </c>
      <c r="F221" s="116" t="s">
        <v>655</v>
      </c>
      <c r="G221" s="30" t="s">
        <v>10</v>
      </c>
      <c r="H221" s="19" t="s">
        <v>10</v>
      </c>
      <c r="I221" s="19" t="s">
        <v>4</v>
      </c>
      <c r="J221" s="19">
        <v>21</v>
      </c>
      <c r="K221" s="19" t="s">
        <v>84</v>
      </c>
      <c r="L221" s="19" t="s">
        <v>484</v>
      </c>
      <c r="M221" s="19" t="s">
        <v>638</v>
      </c>
      <c r="N221" s="19" t="s">
        <v>643</v>
      </c>
      <c r="O221" s="19" t="s">
        <v>485</v>
      </c>
      <c r="P221" t="s">
        <v>640</v>
      </c>
      <c r="Q221" t="s">
        <v>487</v>
      </c>
      <c r="R221" t="s">
        <v>484</v>
      </c>
      <c r="S221" t="s">
        <v>488</v>
      </c>
      <c r="T221" t="s">
        <v>641</v>
      </c>
      <c r="U221" t="s">
        <v>642</v>
      </c>
      <c r="V221">
        <v>1</v>
      </c>
      <c r="X221" t="s">
        <v>875</v>
      </c>
      <c r="Y221" t="str">
        <f t="shared" si="32"/>
        <v>203638RPF</v>
      </c>
    </row>
    <row r="222" spans="1:25" x14ac:dyDescent="0.2">
      <c r="A222" cm="1">
        <f t="array" ref="A222">_xlfn.XLOOKUP(AST!Y222,'Matching NGS ID and Doe ID'!H$2:H450,'Matching NGS ID and Doe ID'!B$2:B450)</f>
        <v>89</v>
      </c>
      <c r="B222" s="21">
        <v>203638</v>
      </c>
      <c r="C222" s="22" t="s">
        <v>588</v>
      </c>
      <c r="D222" s="21">
        <v>3</v>
      </c>
      <c r="E222" s="116" t="s">
        <v>37</v>
      </c>
      <c r="F222" s="116" t="s">
        <v>655</v>
      </c>
      <c r="G222" s="30" t="s">
        <v>10</v>
      </c>
      <c r="H222" s="19" t="s">
        <v>10</v>
      </c>
      <c r="I222" s="19" t="s">
        <v>4</v>
      </c>
      <c r="J222" s="19">
        <v>22</v>
      </c>
      <c r="K222" s="19" t="s">
        <v>84</v>
      </c>
      <c r="L222" s="19" t="s">
        <v>484</v>
      </c>
      <c r="M222" s="19" t="s">
        <v>638</v>
      </c>
      <c r="N222" s="19" t="s">
        <v>643</v>
      </c>
      <c r="O222" s="19" t="s">
        <v>485</v>
      </c>
      <c r="P222" t="s">
        <v>640</v>
      </c>
      <c r="Q222" t="s">
        <v>487</v>
      </c>
      <c r="R222" t="s">
        <v>484</v>
      </c>
      <c r="S222" t="s">
        <v>488</v>
      </c>
      <c r="T222" t="s">
        <v>641</v>
      </c>
      <c r="U222" t="s">
        <v>642</v>
      </c>
      <c r="V222">
        <v>1</v>
      </c>
      <c r="X222" t="s">
        <v>875</v>
      </c>
      <c r="Y222" t="str">
        <f t="shared" si="32"/>
        <v>203638RPF</v>
      </c>
    </row>
    <row r="223" spans="1:25" x14ac:dyDescent="0.2">
      <c r="A223" t="e" cm="1">
        <f t="array" ref="A223">_xlfn.XLOOKUP(AST!Y223,'Matching NGS ID and Doe ID'!H$2:H451,'Matching NGS ID and Doe ID'!B$2:B451)</f>
        <v>#N/A</v>
      </c>
      <c r="B223" s="20">
        <v>203783</v>
      </c>
      <c r="C223" s="22" t="s">
        <v>588</v>
      </c>
      <c r="D223" s="21">
        <v>3</v>
      </c>
      <c r="E223" s="19" t="s">
        <v>646</v>
      </c>
      <c r="F223" s="19" t="s">
        <v>655</v>
      </c>
      <c r="G223" s="30" t="s">
        <v>9</v>
      </c>
      <c r="H223" s="19" t="s">
        <v>9</v>
      </c>
      <c r="I223" s="19" t="s">
        <v>3</v>
      </c>
      <c r="J223" s="19">
        <v>4</v>
      </c>
      <c r="K223" s="19">
        <v>2</v>
      </c>
      <c r="L223" s="19">
        <v>2</v>
      </c>
      <c r="M223" s="19" t="s">
        <v>638</v>
      </c>
      <c r="N223" s="19" t="s">
        <v>643</v>
      </c>
      <c r="O223" s="19" t="s">
        <v>485</v>
      </c>
      <c r="P223" t="s">
        <v>644</v>
      </c>
      <c r="Q223" t="s">
        <v>487</v>
      </c>
      <c r="R223" t="s">
        <v>484</v>
      </c>
      <c r="S223" t="s">
        <v>488</v>
      </c>
      <c r="T223" t="s">
        <v>641</v>
      </c>
      <c r="U223" t="s">
        <v>642</v>
      </c>
      <c r="V223">
        <v>1</v>
      </c>
      <c r="X223" t="s">
        <v>876</v>
      </c>
      <c r="Y223" t="str">
        <f t="shared" si="32"/>
        <v>203783LDO</v>
      </c>
    </row>
    <row r="224" spans="1:25" x14ac:dyDescent="0.2">
      <c r="A224" t="e" cm="1">
        <f t="array" ref="A224">_xlfn.XLOOKUP(AST!Y224,'Matching NGS ID and Doe ID'!H$2:H452,'Matching NGS ID and Doe ID'!B$2:B452)</f>
        <v>#N/A</v>
      </c>
      <c r="B224" s="20">
        <v>203783</v>
      </c>
      <c r="C224" s="22" t="s">
        <v>588</v>
      </c>
      <c r="D224" s="21">
        <v>3</v>
      </c>
      <c r="E224" s="19" t="s">
        <v>652</v>
      </c>
      <c r="F224" s="19" t="s">
        <v>655</v>
      </c>
      <c r="G224" s="30" t="s">
        <v>9</v>
      </c>
      <c r="H224" s="19" t="s">
        <v>9</v>
      </c>
      <c r="I224" s="19" t="s">
        <v>4</v>
      </c>
      <c r="J224" s="19">
        <v>5</v>
      </c>
      <c r="K224" s="19" t="s">
        <v>84</v>
      </c>
      <c r="L224" s="19" t="s">
        <v>484</v>
      </c>
      <c r="M224" s="19" t="s">
        <v>638</v>
      </c>
      <c r="N224" s="19" t="s">
        <v>486</v>
      </c>
      <c r="O224" s="19" t="s">
        <v>485</v>
      </c>
      <c r="P224" t="s">
        <v>640</v>
      </c>
      <c r="Q224" t="s">
        <v>487</v>
      </c>
      <c r="R224" t="s">
        <v>484</v>
      </c>
      <c r="S224" t="s">
        <v>645</v>
      </c>
      <c r="T224" t="s">
        <v>641</v>
      </c>
      <c r="U224" t="s">
        <v>642</v>
      </c>
      <c r="V224">
        <v>1</v>
      </c>
      <c r="X224" t="s">
        <v>877</v>
      </c>
      <c r="Y224" t="str">
        <f t="shared" si="32"/>
        <v>203783RDO</v>
      </c>
    </row>
    <row r="225" spans="1:25" x14ac:dyDescent="0.2">
      <c r="A225" t="e" cm="1">
        <f t="array" ref="A225">_xlfn.XLOOKUP(AST!Y225,'Matching NGS ID and Doe ID'!H$2:H453,'Matching NGS ID and Doe ID'!B$2:B453)</f>
        <v>#N/A</v>
      </c>
      <c r="B225" s="21">
        <v>203783</v>
      </c>
      <c r="C225" s="22" t="s">
        <v>588</v>
      </c>
      <c r="D225" s="21">
        <v>3</v>
      </c>
      <c r="E225" s="116" t="s">
        <v>36</v>
      </c>
      <c r="F225" s="116" t="s">
        <v>655</v>
      </c>
      <c r="G225" s="30" t="s">
        <v>10</v>
      </c>
      <c r="H225" s="19" t="s">
        <v>10</v>
      </c>
      <c r="I225" s="19" t="s">
        <v>3</v>
      </c>
      <c r="J225" s="19">
        <v>23</v>
      </c>
      <c r="K225" s="19">
        <v>2</v>
      </c>
      <c r="L225" s="19">
        <v>1</v>
      </c>
      <c r="M225" s="19" t="s">
        <v>638</v>
      </c>
      <c r="N225" s="19">
        <v>0.5</v>
      </c>
      <c r="O225" s="19" t="s">
        <v>485</v>
      </c>
      <c r="P225">
        <v>8</v>
      </c>
      <c r="Q225" t="s">
        <v>487</v>
      </c>
      <c r="R225" t="s">
        <v>484</v>
      </c>
      <c r="S225" t="s">
        <v>488</v>
      </c>
      <c r="T225" t="s">
        <v>641</v>
      </c>
      <c r="U225" t="s">
        <v>642</v>
      </c>
      <c r="V225">
        <v>1</v>
      </c>
      <c r="X225" t="s">
        <v>878</v>
      </c>
      <c r="Y225" t="str">
        <f t="shared" si="32"/>
        <v>203783LPF</v>
      </c>
    </row>
    <row r="226" spans="1:25" x14ac:dyDescent="0.2">
      <c r="A226" t="e" cm="1">
        <f t="array" ref="A226">_xlfn.XLOOKUP(AST!Y226,'Matching NGS ID and Doe ID'!H$2:H454,'Matching NGS ID and Doe ID'!B$2:B454)</f>
        <v>#N/A</v>
      </c>
      <c r="B226" s="21">
        <v>203783</v>
      </c>
      <c r="C226" s="22" t="s">
        <v>588</v>
      </c>
      <c r="D226" s="21">
        <v>3</v>
      </c>
      <c r="E226" s="116" t="s">
        <v>36</v>
      </c>
      <c r="F226" s="116" t="s">
        <v>655</v>
      </c>
      <c r="G226" s="30" t="s">
        <v>10</v>
      </c>
      <c r="H226" s="19" t="s">
        <v>10</v>
      </c>
      <c r="I226" s="19" t="s">
        <v>3</v>
      </c>
      <c r="J226" s="19">
        <v>24</v>
      </c>
      <c r="K226" s="19">
        <v>2</v>
      </c>
      <c r="L226" s="19">
        <v>1</v>
      </c>
      <c r="M226" s="19" t="s">
        <v>638</v>
      </c>
      <c r="N226" s="19">
        <v>0.5</v>
      </c>
      <c r="O226" s="19" t="s">
        <v>485</v>
      </c>
      <c r="P226">
        <v>8</v>
      </c>
      <c r="Q226" t="s">
        <v>487</v>
      </c>
      <c r="R226" t="s">
        <v>484</v>
      </c>
      <c r="S226" t="s">
        <v>488</v>
      </c>
      <c r="T226" t="s">
        <v>641</v>
      </c>
      <c r="U226" t="s">
        <v>642</v>
      </c>
      <c r="V226">
        <v>1</v>
      </c>
      <c r="X226" t="s">
        <v>878</v>
      </c>
      <c r="Y226" t="str">
        <f t="shared" si="32"/>
        <v>203783LPF</v>
      </c>
    </row>
    <row r="227" spans="1:25" x14ac:dyDescent="0.2">
      <c r="A227" cm="1">
        <f t="array" ref="A227">_xlfn.XLOOKUP(AST!Y227,'Matching NGS ID and Doe ID'!H$2:H455,'Matching NGS ID and Doe ID'!B$2:B455)</f>
        <v>91</v>
      </c>
      <c r="B227" s="21">
        <v>203783</v>
      </c>
      <c r="C227" s="22" t="s">
        <v>588</v>
      </c>
      <c r="D227" s="21">
        <v>3</v>
      </c>
      <c r="E227" s="116" t="s">
        <v>39</v>
      </c>
      <c r="F227" s="116" t="s">
        <v>655</v>
      </c>
      <c r="G227" s="30" t="s">
        <v>10</v>
      </c>
      <c r="H227" s="19" t="s">
        <v>10</v>
      </c>
      <c r="I227" s="19" t="s">
        <v>4</v>
      </c>
      <c r="J227" s="19">
        <v>26</v>
      </c>
      <c r="K227" s="19" t="s">
        <v>84</v>
      </c>
      <c r="L227" s="19" t="s">
        <v>484</v>
      </c>
      <c r="M227" s="19" t="s">
        <v>638</v>
      </c>
      <c r="N227" s="19" t="s">
        <v>486</v>
      </c>
      <c r="O227" s="19" t="s">
        <v>485</v>
      </c>
      <c r="P227" t="s">
        <v>640</v>
      </c>
      <c r="Q227" t="s">
        <v>487</v>
      </c>
      <c r="R227" t="s">
        <v>484</v>
      </c>
      <c r="S227" t="s">
        <v>488</v>
      </c>
      <c r="T227" t="s">
        <v>641</v>
      </c>
      <c r="U227" t="s">
        <v>642</v>
      </c>
      <c r="V227">
        <v>1</v>
      </c>
      <c r="X227" t="s">
        <v>879</v>
      </c>
      <c r="Y227" t="str">
        <f t="shared" si="32"/>
        <v>203783RPF</v>
      </c>
    </row>
    <row r="228" spans="1:25" x14ac:dyDescent="0.2">
      <c r="A228" t="e" cm="1">
        <f t="array" ref="A228">_xlfn.XLOOKUP(AST!Y228,'Matching NGS ID and Doe ID'!H$2:H456,'Matching NGS ID and Doe ID'!B$2:B456)</f>
        <v>#N/A</v>
      </c>
      <c r="B228" s="110">
        <v>204181</v>
      </c>
      <c r="C228" s="111" t="s">
        <v>588</v>
      </c>
      <c r="D228" s="112">
        <v>1</v>
      </c>
      <c r="E228" s="116" t="s">
        <v>37</v>
      </c>
      <c r="F228" s="54" t="s">
        <v>21</v>
      </c>
      <c r="G228" s="54" t="s">
        <v>21</v>
      </c>
      <c r="H228" s="19" t="s">
        <v>9</v>
      </c>
      <c r="I228" s="19" t="s">
        <v>4</v>
      </c>
      <c r="J228" s="19">
        <v>6</v>
      </c>
      <c r="K228" s="19" t="s">
        <v>84</v>
      </c>
      <c r="L228" s="19" t="s">
        <v>484</v>
      </c>
      <c r="M228" s="19" t="s">
        <v>638</v>
      </c>
      <c r="N228" s="19" t="s">
        <v>486</v>
      </c>
      <c r="O228" s="19" t="s">
        <v>485</v>
      </c>
      <c r="P228" t="s">
        <v>640</v>
      </c>
      <c r="Q228" t="s">
        <v>487</v>
      </c>
      <c r="R228" t="s">
        <v>484</v>
      </c>
      <c r="S228" t="s">
        <v>488</v>
      </c>
      <c r="T228" t="s">
        <v>641</v>
      </c>
      <c r="U228" t="s">
        <v>642</v>
      </c>
      <c r="V228">
        <v>1</v>
      </c>
      <c r="X228" t="s">
        <v>880</v>
      </c>
      <c r="Y228" t="str">
        <f t="shared" si="32"/>
        <v>204181RDO</v>
      </c>
    </row>
    <row r="229" spans="1:25" x14ac:dyDescent="0.2">
      <c r="A229" cm="1">
        <f t="array" ref="A229">_xlfn.XLOOKUP(AST!Y229,'Matching NGS ID and Doe ID'!H$2:H457,'Matching NGS ID and Doe ID'!B$2:B457)</f>
        <v>92</v>
      </c>
      <c r="B229" s="20">
        <v>204181</v>
      </c>
      <c r="C229" s="22" t="s">
        <v>588</v>
      </c>
      <c r="D229" s="21">
        <v>1</v>
      </c>
      <c r="E229" s="19" t="s">
        <v>646</v>
      </c>
      <c r="F229" s="19" t="s">
        <v>620</v>
      </c>
      <c r="G229" s="30" t="s">
        <v>547</v>
      </c>
      <c r="H229" s="19" t="s">
        <v>10</v>
      </c>
      <c r="I229" s="19" t="s">
        <v>4</v>
      </c>
      <c r="J229" s="19">
        <v>39</v>
      </c>
      <c r="K229" s="19">
        <v>1</v>
      </c>
      <c r="L229" s="19">
        <v>1</v>
      </c>
      <c r="M229" s="19" t="s">
        <v>638</v>
      </c>
      <c r="N229" s="19">
        <v>0.5</v>
      </c>
      <c r="O229" s="19" t="s">
        <v>485</v>
      </c>
      <c r="P229">
        <v>1</v>
      </c>
      <c r="Q229" t="s">
        <v>487</v>
      </c>
      <c r="R229">
        <v>2</v>
      </c>
      <c r="S229" t="s">
        <v>488</v>
      </c>
      <c r="T229" t="s">
        <v>85</v>
      </c>
      <c r="U229" t="s">
        <v>642</v>
      </c>
      <c r="V229">
        <v>1</v>
      </c>
      <c r="X229" t="s">
        <v>881</v>
      </c>
      <c r="Y229" t="str">
        <f t="shared" si="32"/>
        <v>204181RPF</v>
      </c>
    </row>
    <row r="230" spans="1:25" x14ac:dyDescent="0.2">
      <c r="A230" t="e" cm="1">
        <f t="array" ref="A230">_xlfn.XLOOKUP(AST!Y230,'Matching NGS ID and Doe ID'!H$2:H458,'Matching NGS ID and Doe ID'!B$2:B458)</f>
        <v>#N/A</v>
      </c>
      <c r="B230" s="21">
        <v>204194</v>
      </c>
      <c r="C230" s="22" t="s">
        <v>588</v>
      </c>
      <c r="D230" s="21">
        <v>3</v>
      </c>
      <c r="E230" s="116" t="s">
        <v>38</v>
      </c>
      <c r="F230" s="116" t="s">
        <v>620</v>
      </c>
      <c r="G230" s="30" t="s">
        <v>547</v>
      </c>
      <c r="H230" s="33" t="s">
        <v>10</v>
      </c>
      <c r="I230" s="33" t="s">
        <v>3</v>
      </c>
      <c r="J230" s="33">
        <v>27</v>
      </c>
      <c r="K230" s="19" t="s">
        <v>84</v>
      </c>
      <c r="L230" s="19" t="s">
        <v>484</v>
      </c>
      <c r="M230" s="19" t="s">
        <v>638</v>
      </c>
      <c r="N230" s="19" t="s">
        <v>486</v>
      </c>
      <c r="O230" s="19" t="s">
        <v>485</v>
      </c>
      <c r="P230" t="s">
        <v>640</v>
      </c>
      <c r="Q230" t="s">
        <v>487</v>
      </c>
      <c r="R230" t="s">
        <v>484</v>
      </c>
      <c r="S230" t="s">
        <v>488</v>
      </c>
      <c r="T230" t="s">
        <v>641</v>
      </c>
      <c r="U230" t="s">
        <v>642</v>
      </c>
      <c r="V230">
        <v>1</v>
      </c>
      <c r="X230" t="s">
        <v>882</v>
      </c>
      <c r="Y230" t="str">
        <f t="shared" si="32"/>
        <v>204194LPF</v>
      </c>
    </row>
    <row r="231" spans="1:25" x14ac:dyDescent="0.2">
      <c r="A231" t="e" cm="1">
        <f t="array" ref="A231">_xlfn.XLOOKUP(AST!Y231,'Matching NGS ID and Doe ID'!H$2:H459,'Matching NGS ID and Doe ID'!B$2:B459)</f>
        <v>#N/A</v>
      </c>
      <c r="B231" s="110">
        <v>206196</v>
      </c>
      <c r="C231" s="111" t="s">
        <v>588</v>
      </c>
      <c r="D231" s="112">
        <v>3</v>
      </c>
      <c r="E231" s="116" t="s">
        <v>37</v>
      </c>
      <c r="F231" s="54" t="s">
        <v>21</v>
      </c>
      <c r="G231" s="54" t="s">
        <v>21</v>
      </c>
      <c r="H231" s="19" t="s">
        <v>9</v>
      </c>
      <c r="I231" s="19" t="s">
        <v>3</v>
      </c>
      <c r="J231" s="19">
        <v>7</v>
      </c>
      <c r="K231" s="19" t="s">
        <v>84</v>
      </c>
      <c r="L231" s="19" t="s">
        <v>484</v>
      </c>
      <c r="M231" s="19" t="s">
        <v>638</v>
      </c>
      <c r="N231" s="19" t="s">
        <v>486</v>
      </c>
      <c r="O231" s="19" t="s">
        <v>485</v>
      </c>
      <c r="P231" t="s">
        <v>640</v>
      </c>
      <c r="Q231" t="s">
        <v>487</v>
      </c>
      <c r="R231" t="s">
        <v>484</v>
      </c>
      <c r="S231" t="s">
        <v>488</v>
      </c>
      <c r="T231" t="s">
        <v>641</v>
      </c>
      <c r="U231" t="s">
        <v>642</v>
      </c>
      <c r="V231">
        <v>1</v>
      </c>
      <c r="X231" t="s">
        <v>883</v>
      </c>
      <c r="Y231" t="str">
        <f t="shared" si="32"/>
        <v>206196LDO</v>
      </c>
    </row>
    <row r="232" spans="1:25" x14ac:dyDescent="0.2">
      <c r="A232" cm="1">
        <f t="array" ref="A232">_xlfn.XLOOKUP(AST!Y232,'Matching NGS ID and Doe ID'!H$2:H460,'Matching NGS ID and Doe ID'!B$2:B460)</f>
        <v>174</v>
      </c>
      <c r="B232" s="20">
        <v>206368</v>
      </c>
      <c r="C232" s="22" t="s">
        <v>588</v>
      </c>
      <c r="D232" s="21">
        <v>1</v>
      </c>
      <c r="E232" s="128" t="s">
        <v>650</v>
      </c>
      <c r="F232" s="19" t="s">
        <v>620</v>
      </c>
      <c r="G232" s="30" t="s">
        <v>547</v>
      </c>
      <c r="H232" s="19" t="s">
        <v>10</v>
      </c>
      <c r="I232" s="19" t="s">
        <v>3</v>
      </c>
      <c r="J232" s="19">
        <v>57</v>
      </c>
      <c r="K232" s="19" t="s">
        <v>84</v>
      </c>
      <c r="L232" s="19" t="s">
        <v>484</v>
      </c>
      <c r="M232" s="19" t="s">
        <v>638</v>
      </c>
      <c r="N232" s="19" t="s">
        <v>486</v>
      </c>
      <c r="O232" s="19" t="s">
        <v>485</v>
      </c>
      <c r="P232" t="s">
        <v>640</v>
      </c>
      <c r="Q232" t="s">
        <v>487</v>
      </c>
      <c r="R232" t="s">
        <v>484</v>
      </c>
      <c r="S232" t="s">
        <v>645</v>
      </c>
      <c r="T232" t="s">
        <v>641</v>
      </c>
      <c r="U232" t="s">
        <v>642</v>
      </c>
      <c r="V232">
        <v>1</v>
      </c>
      <c r="X232" t="s">
        <v>884</v>
      </c>
      <c r="Y232" t="str">
        <f t="shared" si="32"/>
        <v>206368LPF</v>
      </c>
    </row>
    <row r="233" spans="1:25" x14ac:dyDescent="0.2">
      <c r="A233" t="e" cm="1">
        <f t="array" ref="A233">_xlfn.XLOOKUP(AST!Y233,'Matching NGS ID and Doe ID'!H$2:H461,'Matching NGS ID and Doe ID'!B$2:B461)</f>
        <v>#N/A</v>
      </c>
      <c r="B233" s="21">
        <v>206441</v>
      </c>
      <c r="C233" s="22" t="s">
        <v>588</v>
      </c>
      <c r="D233" s="21">
        <v>2</v>
      </c>
      <c r="E233" s="32" t="s">
        <v>38</v>
      </c>
      <c r="F233" s="116" t="s">
        <v>620</v>
      </c>
      <c r="G233" s="30" t="s">
        <v>547</v>
      </c>
      <c r="H233" s="19" t="s">
        <v>10</v>
      </c>
      <c r="I233" s="19" t="s">
        <v>4</v>
      </c>
      <c r="J233" s="19">
        <v>29</v>
      </c>
      <c r="K233" s="19" t="s">
        <v>84</v>
      </c>
      <c r="L233" s="19" t="s">
        <v>484</v>
      </c>
      <c r="M233" s="19" t="s">
        <v>638</v>
      </c>
      <c r="N233" s="19" t="s">
        <v>486</v>
      </c>
      <c r="O233" s="19" t="s">
        <v>485</v>
      </c>
      <c r="P233" t="s">
        <v>640</v>
      </c>
      <c r="Q233" t="s">
        <v>487</v>
      </c>
      <c r="R233" t="s">
        <v>484</v>
      </c>
      <c r="S233" t="s">
        <v>488</v>
      </c>
      <c r="T233" t="s">
        <v>85</v>
      </c>
      <c r="U233" t="s">
        <v>642</v>
      </c>
      <c r="V233">
        <v>1</v>
      </c>
      <c r="X233" t="s">
        <v>885</v>
      </c>
      <c r="Y233" t="str">
        <f t="shared" si="32"/>
        <v>206441RPF</v>
      </c>
    </row>
    <row r="234" spans="1:25" x14ac:dyDescent="0.2">
      <c r="A234" t="e" cm="1">
        <f t="array" ref="A234">_xlfn.XLOOKUP(AST!Y234,'Matching NGS ID and Doe ID'!H$2:H462,'Matching NGS ID and Doe ID'!B$2:B462)</f>
        <v>#N/A</v>
      </c>
      <c r="B234" s="112">
        <v>206482</v>
      </c>
      <c r="C234" s="111" t="s">
        <v>588</v>
      </c>
      <c r="D234" s="112">
        <v>2</v>
      </c>
      <c r="E234" s="123" t="s">
        <v>38</v>
      </c>
      <c r="F234" s="123" t="s">
        <v>655</v>
      </c>
      <c r="G234" s="119" t="s">
        <v>21</v>
      </c>
      <c r="H234" s="19" t="s">
        <v>9</v>
      </c>
      <c r="I234" s="19" t="s">
        <v>3</v>
      </c>
      <c r="J234" s="19">
        <v>30.1</v>
      </c>
      <c r="K234" s="19" t="s">
        <v>84</v>
      </c>
      <c r="L234" s="19" t="s">
        <v>484</v>
      </c>
      <c r="M234" s="19" t="s">
        <v>638</v>
      </c>
      <c r="N234" s="19" t="s">
        <v>486</v>
      </c>
      <c r="O234" s="19" t="s">
        <v>485</v>
      </c>
      <c r="P234" t="s">
        <v>640</v>
      </c>
      <c r="Q234" t="s">
        <v>487</v>
      </c>
      <c r="R234" t="s">
        <v>484</v>
      </c>
      <c r="S234" t="s">
        <v>488</v>
      </c>
      <c r="T234" t="s">
        <v>641</v>
      </c>
      <c r="U234" t="s">
        <v>642</v>
      </c>
      <c r="V234">
        <v>1</v>
      </c>
      <c r="X234" t="s">
        <v>886</v>
      </c>
      <c r="Y234" t="str">
        <f t="shared" si="32"/>
        <v>206482LDO</v>
      </c>
    </row>
    <row r="235" spans="1:25" x14ac:dyDescent="0.2">
      <c r="A235" t="e" cm="1">
        <f t="array" ref="A235">_xlfn.XLOOKUP(AST!Y235,'Matching NGS ID and Doe ID'!H$2:H463,'Matching NGS ID and Doe ID'!B$2:B463)</f>
        <v>#N/A</v>
      </c>
      <c r="B235" s="21">
        <v>206482</v>
      </c>
      <c r="C235" s="22" t="s">
        <v>588</v>
      </c>
      <c r="D235" s="21">
        <v>2</v>
      </c>
      <c r="E235" s="116" t="s">
        <v>39</v>
      </c>
      <c r="F235" s="116" t="s">
        <v>655</v>
      </c>
      <c r="G235" s="30" t="s">
        <v>547</v>
      </c>
      <c r="H235" s="19" t="s">
        <v>10</v>
      </c>
      <c r="I235" s="19" t="s">
        <v>3</v>
      </c>
      <c r="J235" s="19">
        <v>30.2</v>
      </c>
      <c r="K235" s="19" t="s">
        <v>84</v>
      </c>
      <c r="L235" s="19" t="s">
        <v>484</v>
      </c>
      <c r="M235" s="19" t="s">
        <v>638</v>
      </c>
      <c r="N235" s="19" t="s">
        <v>486</v>
      </c>
      <c r="O235" s="19" t="s">
        <v>485</v>
      </c>
      <c r="P235" t="s">
        <v>640</v>
      </c>
      <c r="Q235" t="s">
        <v>487</v>
      </c>
      <c r="R235" t="s">
        <v>484</v>
      </c>
      <c r="S235" t="s">
        <v>645</v>
      </c>
      <c r="T235" t="s">
        <v>641</v>
      </c>
      <c r="U235" t="s">
        <v>642</v>
      </c>
      <c r="V235">
        <v>1</v>
      </c>
      <c r="X235" t="s">
        <v>887</v>
      </c>
      <c r="Y235" t="str">
        <f t="shared" si="32"/>
        <v>206482LPF</v>
      </c>
    </row>
    <row r="236" spans="1:25" x14ac:dyDescent="0.2">
      <c r="A236" t="e" cm="1">
        <f t="array" ref="A236">_xlfn.XLOOKUP(AST!Y236,'Matching NGS ID and Doe ID'!H$2:H464,'Matching NGS ID and Doe ID'!B$2:B464)</f>
        <v>#N/A</v>
      </c>
      <c r="B236" s="110">
        <v>400443</v>
      </c>
      <c r="C236" s="111" t="s">
        <v>588</v>
      </c>
      <c r="D236" s="112">
        <v>3</v>
      </c>
      <c r="E236" s="116" t="s">
        <v>37</v>
      </c>
      <c r="F236" s="54" t="s">
        <v>21</v>
      </c>
      <c r="G236" s="54" t="s">
        <v>21</v>
      </c>
      <c r="H236" s="19" t="s">
        <v>9</v>
      </c>
      <c r="I236" s="19" t="s">
        <v>3</v>
      </c>
      <c r="J236" s="19">
        <v>8</v>
      </c>
      <c r="K236" s="19" t="s">
        <v>84</v>
      </c>
      <c r="L236" s="19" t="s">
        <v>484</v>
      </c>
      <c r="M236" s="19" t="s">
        <v>638</v>
      </c>
      <c r="N236" s="19" t="s">
        <v>486</v>
      </c>
      <c r="O236" s="19" t="s">
        <v>485</v>
      </c>
      <c r="P236" t="s">
        <v>640</v>
      </c>
      <c r="Q236" t="s">
        <v>487</v>
      </c>
      <c r="R236" t="s">
        <v>484</v>
      </c>
      <c r="S236" t="s">
        <v>488</v>
      </c>
      <c r="T236" t="s">
        <v>641</v>
      </c>
      <c r="U236" t="s">
        <v>642</v>
      </c>
      <c r="V236">
        <v>1</v>
      </c>
      <c r="X236" t="s">
        <v>888</v>
      </c>
      <c r="Y236" t="str">
        <f t="shared" si="32"/>
        <v>400443LDO</v>
      </c>
    </row>
    <row r="237" spans="1:25" x14ac:dyDescent="0.2">
      <c r="A237" t="e" cm="1">
        <f t="array" ref="A237">_xlfn.XLOOKUP(AST!Y237,'Matching NGS ID and Doe ID'!H$2:H465,'Matching NGS ID and Doe ID'!B$2:B465)</f>
        <v>#N/A</v>
      </c>
      <c r="B237" s="110">
        <v>400443</v>
      </c>
      <c r="C237" s="111" t="s">
        <v>588</v>
      </c>
      <c r="D237" s="112">
        <v>3</v>
      </c>
      <c r="E237" s="116" t="s">
        <v>37</v>
      </c>
      <c r="F237" s="54" t="s">
        <v>21</v>
      </c>
      <c r="G237" s="54" t="s">
        <v>21</v>
      </c>
      <c r="H237" s="19" t="s">
        <v>9</v>
      </c>
      <c r="I237" s="19" t="s">
        <v>3</v>
      </c>
      <c r="J237" s="19">
        <v>8</v>
      </c>
      <c r="K237" s="19" t="s">
        <v>84</v>
      </c>
      <c r="L237" s="19" t="s">
        <v>484</v>
      </c>
      <c r="M237" s="19" t="s">
        <v>638</v>
      </c>
      <c r="N237" s="19" t="s">
        <v>486</v>
      </c>
      <c r="O237" s="19" t="s">
        <v>485</v>
      </c>
      <c r="P237" t="s">
        <v>640</v>
      </c>
      <c r="Q237" t="s">
        <v>487</v>
      </c>
      <c r="R237" t="s">
        <v>484</v>
      </c>
      <c r="S237" t="s">
        <v>488</v>
      </c>
      <c r="T237" t="s">
        <v>641</v>
      </c>
      <c r="U237" t="s">
        <v>642</v>
      </c>
      <c r="V237">
        <v>1</v>
      </c>
      <c r="X237" t="s">
        <v>888</v>
      </c>
      <c r="Y237" t="str">
        <f t="shared" si="32"/>
        <v>400443LDO</v>
      </c>
    </row>
    <row r="238" spans="1:25" x14ac:dyDescent="0.2">
      <c r="A238" t="e" cm="1">
        <f t="array" ref="A238">_xlfn.XLOOKUP(AST!Y238,'Matching NGS ID and Doe ID'!H$2:H466,'Matching NGS ID and Doe ID'!B$2:B466)</f>
        <v>#N/A</v>
      </c>
      <c r="B238" s="21">
        <v>400443</v>
      </c>
      <c r="C238" s="22" t="s">
        <v>588</v>
      </c>
      <c r="D238" s="21">
        <v>3</v>
      </c>
      <c r="E238" s="116" t="s">
        <v>37</v>
      </c>
      <c r="F238" s="116" t="s">
        <v>655</v>
      </c>
      <c r="G238" s="30" t="s">
        <v>9</v>
      </c>
      <c r="H238" s="19" t="s">
        <v>9</v>
      </c>
      <c r="I238" s="19" t="s">
        <v>4</v>
      </c>
      <c r="J238" s="19">
        <v>31</v>
      </c>
      <c r="K238" s="19" t="s">
        <v>84</v>
      </c>
      <c r="L238" s="19" t="s">
        <v>484</v>
      </c>
      <c r="M238" s="19" t="s">
        <v>638</v>
      </c>
      <c r="N238" s="19" t="s">
        <v>486</v>
      </c>
      <c r="O238" s="19" t="s">
        <v>485</v>
      </c>
      <c r="P238" t="s">
        <v>640</v>
      </c>
      <c r="Q238" t="s">
        <v>487</v>
      </c>
      <c r="R238" t="s">
        <v>484</v>
      </c>
      <c r="S238">
        <v>256</v>
      </c>
      <c r="T238" t="s">
        <v>641</v>
      </c>
      <c r="U238" t="s">
        <v>642</v>
      </c>
      <c r="V238">
        <v>1</v>
      </c>
      <c r="X238" t="s">
        <v>889</v>
      </c>
      <c r="Y238" t="str">
        <f t="shared" si="32"/>
        <v>400443RDO</v>
      </c>
    </row>
    <row r="239" spans="1:25" x14ac:dyDescent="0.2">
      <c r="A239" t="e" cm="1">
        <f t="array" ref="A239">_xlfn.XLOOKUP(AST!Y239,'Matching NGS ID and Doe ID'!H$2:H467,'Matching NGS ID and Doe ID'!B$2:B467)</f>
        <v>#N/A</v>
      </c>
      <c r="B239" s="20">
        <v>400443</v>
      </c>
      <c r="C239" s="22" t="s">
        <v>588</v>
      </c>
      <c r="D239" s="21">
        <v>3</v>
      </c>
      <c r="E239" s="19" t="s">
        <v>652</v>
      </c>
      <c r="F239" s="19" t="s">
        <v>620</v>
      </c>
      <c r="G239" s="30" t="s">
        <v>547</v>
      </c>
      <c r="H239" s="19" t="s">
        <v>10</v>
      </c>
      <c r="I239" s="19" t="s">
        <v>3</v>
      </c>
      <c r="J239" s="19">
        <v>40</v>
      </c>
      <c r="K239" s="19" t="s">
        <v>84</v>
      </c>
      <c r="L239" s="19" t="s">
        <v>484</v>
      </c>
      <c r="M239" s="19" t="s">
        <v>638</v>
      </c>
      <c r="N239" s="19" t="s">
        <v>486</v>
      </c>
      <c r="O239" s="19" t="s">
        <v>485</v>
      </c>
      <c r="P239" t="s">
        <v>640</v>
      </c>
      <c r="Q239" t="s">
        <v>487</v>
      </c>
      <c r="R239" t="s">
        <v>484</v>
      </c>
      <c r="S239" t="s">
        <v>645</v>
      </c>
      <c r="T239" t="s">
        <v>641</v>
      </c>
      <c r="U239" t="s">
        <v>642</v>
      </c>
      <c r="V239">
        <v>1</v>
      </c>
      <c r="X239" t="s">
        <v>890</v>
      </c>
      <c r="Y239" t="str">
        <f t="shared" si="32"/>
        <v>400443LPF</v>
      </c>
    </row>
    <row r="240" spans="1:25" x14ac:dyDescent="0.2">
      <c r="A240" cm="1">
        <f t="array" ref="A240">_xlfn.XLOOKUP(AST!Y240,'Matching NGS ID and Doe ID'!H$2:H468,'Matching NGS ID and Doe ID'!B$2:B468)</f>
        <v>95</v>
      </c>
      <c r="B240" s="21">
        <v>400443</v>
      </c>
      <c r="C240" s="22" t="s">
        <v>588</v>
      </c>
      <c r="D240" s="21">
        <v>3</v>
      </c>
      <c r="E240" s="116" t="s">
        <v>37</v>
      </c>
      <c r="F240" s="116" t="s">
        <v>655</v>
      </c>
      <c r="G240" s="30" t="s">
        <v>10</v>
      </c>
      <c r="H240" s="19" t="s">
        <v>10</v>
      </c>
      <c r="I240" s="19" t="s">
        <v>4</v>
      </c>
      <c r="J240" s="19">
        <v>32.1</v>
      </c>
      <c r="K240" s="19" t="s">
        <v>84</v>
      </c>
      <c r="L240" s="19" t="s">
        <v>484</v>
      </c>
      <c r="M240" s="19" t="s">
        <v>638</v>
      </c>
      <c r="N240" s="19" t="s">
        <v>486</v>
      </c>
      <c r="O240" s="19" t="s">
        <v>485</v>
      </c>
      <c r="P240" t="s">
        <v>640</v>
      </c>
      <c r="Q240" t="s">
        <v>487</v>
      </c>
      <c r="R240" t="s">
        <v>484</v>
      </c>
      <c r="S240" t="s">
        <v>488</v>
      </c>
      <c r="T240" t="s">
        <v>641</v>
      </c>
      <c r="U240" t="s">
        <v>642</v>
      </c>
      <c r="V240">
        <v>1</v>
      </c>
      <c r="X240" t="s">
        <v>891</v>
      </c>
      <c r="Y240" t="str">
        <f t="shared" si="32"/>
        <v>400443RPF</v>
      </c>
    </row>
    <row r="241" spans="1:25" x14ac:dyDescent="0.2">
      <c r="A241" cm="1">
        <f t="array" ref="A241">_xlfn.XLOOKUP(AST!Y241,'Matching NGS ID and Doe ID'!H$2:H469,'Matching NGS ID and Doe ID'!B$2:B469)</f>
        <v>95</v>
      </c>
      <c r="B241" s="21">
        <v>400443</v>
      </c>
      <c r="C241" s="22" t="s">
        <v>588</v>
      </c>
      <c r="D241" s="21">
        <v>3</v>
      </c>
      <c r="E241" s="116" t="s">
        <v>37</v>
      </c>
      <c r="F241" s="116" t="s">
        <v>655</v>
      </c>
      <c r="G241" s="30" t="s">
        <v>10</v>
      </c>
      <c r="H241" s="19" t="s">
        <v>10</v>
      </c>
      <c r="I241" s="19" t="s">
        <v>4</v>
      </c>
      <c r="J241" s="19">
        <v>32.200000000000003</v>
      </c>
      <c r="K241" s="19" t="s">
        <v>84</v>
      </c>
      <c r="L241" s="19" t="s">
        <v>484</v>
      </c>
      <c r="M241" s="19" t="s">
        <v>638</v>
      </c>
      <c r="N241" s="19" t="s">
        <v>486</v>
      </c>
      <c r="O241" s="19" t="s">
        <v>485</v>
      </c>
      <c r="P241" t="s">
        <v>640</v>
      </c>
      <c r="Q241" t="s">
        <v>487</v>
      </c>
      <c r="R241" t="s">
        <v>484</v>
      </c>
      <c r="S241" t="s">
        <v>488</v>
      </c>
      <c r="T241" t="s">
        <v>641</v>
      </c>
      <c r="U241" t="s">
        <v>642</v>
      </c>
      <c r="V241">
        <v>1</v>
      </c>
      <c r="X241" t="s">
        <v>891</v>
      </c>
      <c r="Y241" t="str">
        <f t="shared" si="32"/>
        <v>400443RPF</v>
      </c>
    </row>
    <row r="242" spans="1:25" x14ac:dyDescent="0.2">
      <c r="A242" t="e" cm="1">
        <f t="array" ref="A242">_xlfn.XLOOKUP(AST!Y242,'Matching NGS ID and Doe ID'!H$2:H470,'Matching NGS ID and Doe ID'!B$2:B470)</f>
        <v>#N/A</v>
      </c>
      <c r="B242" s="110">
        <v>400971</v>
      </c>
      <c r="C242" s="111" t="s">
        <v>588</v>
      </c>
      <c r="D242" s="112">
        <v>3</v>
      </c>
      <c r="E242" s="118" t="s">
        <v>650</v>
      </c>
      <c r="F242" s="129" t="s">
        <v>21</v>
      </c>
      <c r="G242" s="54" t="s">
        <v>21</v>
      </c>
      <c r="H242" s="19" t="s">
        <v>9</v>
      </c>
      <c r="I242" s="19" t="s">
        <v>3</v>
      </c>
      <c r="J242" s="19">
        <v>9</v>
      </c>
      <c r="K242" s="19">
        <v>1</v>
      </c>
      <c r="L242" s="19" t="s">
        <v>484</v>
      </c>
      <c r="M242" s="19" t="s">
        <v>638</v>
      </c>
      <c r="N242" s="19" t="s">
        <v>486</v>
      </c>
      <c r="O242" s="19" t="s">
        <v>485</v>
      </c>
      <c r="P242">
        <v>4</v>
      </c>
      <c r="Q242" t="s">
        <v>487</v>
      </c>
      <c r="R242" t="s">
        <v>484</v>
      </c>
      <c r="S242" t="s">
        <v>645</v>
      </c>
      <c r="T242" t="s">
        <v>641</v>
      </c>
      <c r="U242" t="s">
        <v>642</v>
      </c>
      <c r="V242">
        <v>1</v>
      </c>
      <c r="X242" t="s">
        <v>892</v>
      </c>
      <c r="Y242" t="str">
        <f t="shared" si="32"/>
        <v>400971LDO</v>
      </c>
    </row>
    <row r="243" spans="1:25" x14ac:dyDescent="0.2">
      <c r="A243" t="e" cm="1">
        <f t="array" ref="A243">_xlfn.XLOOKUP(AST!Y243,'Matching NGS ID and Doe ID'!H$2:H471,'Matching NGS ID and Doe ID'!B$2:B471)</f>
        <v>#N/A</v>
      </c>
      <c r="B243" s="20">
        <v>400971</v>
      </c>
      <c r="C243" s="22" t="s">
        <v>588</v>
      </c>
      <c r="D243" s="21">
        <v>3</v>
      </c>
      <c r="E243" s="116" t="s">
        <v>37</v>
      </c>
      <c r="F243" s="19" t="s">
        <v>655</v>
      </c>
      <c r="G243" s="30" t="s">
        <v>547</v>
      </c>
      <c r="H243" s="19" t="s">
        <v>10</v>
      </c>
      <c r="I243" s="19" t="s">
        <v>3</v>
      </c>
      <c r="J243" s="19">
        <v>41</v>
      </c>
      <c r="K243" s="19" t="s">
        <v>84</v>
      </c>
      <c r="L243" s="19" t="s">
        <v>484</v>
      </c>
      <c r="M243" s="19" t="s">
        <v>638</v>
      </c>
      <c r="N243" s="19" t="s">
        <v>486</v>
      </c>
      <c r="O243" s="19" t="s">
        <v>485</v>
      </c>
      <c r="P243" t="s">
        <v>640</v>
      </c>
      <c r="Q243" t="s">
        <v>487</v>
      </c>
      <c r="R243" t="s">
        <v>484</v>
      </c>
      <c r="S243" t="s">
        <v>488</v>
      </c>
      <c r="T243" t="s">
        <v>641</v>
      </c>
      <c r="U243" t="s">
        <v>642</v>
      </c>
      <c r="V243">
        <v>1</v>
      </c>
      <c r="X243" t="s">
        <v>893</v>
      </c>
      <c r="Y243" t="str">
        <f t="shared" si="32"/>
        <v>400971LPF</v>
      </c>
    </row>
    <row r="244" spans="1:25" x14ac:dyDescent="0.2">
      <c r="A244" t="e" cm="1">
        <f t="array" ref="A244">_xlfn.XLOOKUP(AST!Y244,'Matching NGS ID and Doe ID'!H$2:H472,'Matching NGS ID and Doe ID'!B$2:B472)</f>
        <v>#N/A</v>
      </c>
      <c r="B244" s="110">
        <v>401123</v>
      </c>
      <c r="C244" s="111" t="s">
        <v>588</v>
      </c>
      <c r="D244" s="112">
        <v>2</v>
      </c>
      <c r="E244" s="116" t="s">
        <v>37</v>
      </c>
      <c r="F244" s="54" t="s">
        <v>21</v>
      </c>
      <c r="G244" s="54" t="s">
        <v>21</v>
      </c>
      <c r="H244" s="19" t="s">
        <v>9</v>
      </c>
      <c r="I244" s="19" t="s">
        <v>4</v>
      </c>
      <c r="J244" s="19">
        <v>72</v>
      </c>
      <c r="K244" s="19" t="s">
        <v>84</v>
      </c>
      <c r="L244" s="19" t="s">
        <v>484</v>
      </c>
      <c r="M244" s="19" t="s">
        <v>638</v>
      </c>
      <c r="N244" s="19" t="s">
        <v>486</v>
      </c>
      <c r="O244" s="19" t="s">
        <v>485</v>
      </c>
      <c r="P244" t="s">
        <v>640</v>
      </c>
      <c r="Q244" t="s">
        <v>487</v>
      </c>
      <c r="R244" t="s">
        <v>484</v>
      </c>
      <c r="S244" t="s">
        <v>488</v>
      </c>
      <c r="T244" t="s">
        <v>641</v>
      </c>
      <c r="U244" t="s">
        <v>642</v>
      </c>
      <c r="V244">
        <v>1</v>
      </c>
      <c r="X244" t="s">
        <v>894</v>
      </c>
      <c r="Y244" t="str">
        <f t="shared" si="32"/>
        <v>401123RDO</v>
      </c>
    </row>
    <row r="245" spans="1:25" x14ac:dyDescent="0.2">
      <c r="A245" t="e" cm="1">
        <f t="array" ref="A245">_xlfn.XLOOKUP(AST!Y245,'Matching NGS ID and Doe ID'!H$2:H473,'Matching NGS ID and Doe ID'!B$2:B473)</f>
        <v>#N/A</v>
      </c>
      <c r="B245" s="20">
        <v>401123</v>
      </c>
      <c r="C245" s="22" t="s">
        <v>588</v>
      </c>
      <c r="D245" s="21">
        <v>2</v>
      </c>
      <c r="E245" s="128" t="s">
        <v>651</v>
      </c>
      <c r="F245" s="19" t="s">
        <v>547</v>
      </c>
      <c r="G245" s="30" t="s">
        <v>547</v>
      </c>
      <c r="H245" s="19" t="s">
        <v>10</v>
      </c>
      <c r="I245" s="19" t="s">
        <v>4</v>
      </c>
      <c r="J245" s="19">
        <v>73</v>
      </c>
      <c r="K245" s="19">
        <v>0.5</v>
      </c>
      <c r="L245" s="19">
        <v>2</v>
      </c>
      <c r="M245" s="19" t="s">
        <v>638</v>
      </c>
      <c r="N245" s="19" t="s">
        <v>643</v>
      </c>
      <c r="O245" s="19" t="s">
        <v>485</v>
      </c>
      <c r="P245">
        <v>0.5</v>
      </c>
      <c r="Q245" t="s">
        <v>487</v>
      </c>
      <c r="R245" t="s">
        <v>484</v>
      </c>
      <c r="S245">
        <v>128</v>
      </c>
      <c r="T245" t="s">
        <v>641</v>
      </c>
      <c r="U245" t="s">
        <v>642</v>
      </c>
      <c r="V245">
        <v>1</v>
      </c>
      <c r="X245" t="s">
        <v>895</v>
      </c>
      <c r="Y245" t="str">
        <f t="shared" si="32"/>
        <v>401123RPF</v>
      </c>
    </row>
    <row r="246" spans="1:25" x14ac:dyDescent="0.2">
      <c r="A246" t="e" cm="1">
        <f t="array" ref="A246">_xlfn.XLOOKUP(AST!Y246,'Matching NGS ID and Doe ID'!H$2:H474,'Matching NGS ID and Doe ID'!B$2:B474)</f>
        <v>#N/A</v>
      </c>
      <c r="B246" s="21">
        <v>401594</v>
      </c>
      <c r="C246" s="22" t="s">
        <v>588</v>
      </c>
      <c r="D246" s="21">
        <v>3</v>
      </c>
      <c r="E246" s="116" t="s">
        <v>38</v>
      </c>
      <c r="F246" s="116" t="s">
        <v>655</v>
      </c>
      <c r="G246" s="30" t="s">
        <v>9</v>
      </c>
      <c r="H246" s="19" t="s">
        <v>9</v>
      </c>
      <c r="I246" s="19" t="s">
        <v>3</v>
      </c>
      <c r="J246" s="19">
        <v>33</v>
      </c>
      <c r="K246" s="19">
        <v>0.5</v>
      </c>
      <c r="L246" s="19" t="s">
        <v>484</v>
      </c>
      <c r="M246" s="19" t="s">
        <v>638</v>
      </c>
      <c r="N246" s="19" t="s">
        <v>486</v>
      </c>
      <c r="O246" s="19" t="s">
        <v>485</v>
      </c>
      <c r="P246">
        <v>2</v>
      </c>
      <c r="Q246" t="s">
        <v>487</v>
      </c>
      <c r="R246" t="s">
        <v>484</v>
      </c>
      <c r="S246" t="s">
        <v>645</v>
      </c>
      <c r="T246" t="s">
        <v>641</v>
      </c>
      <c r="U246" t="s">
        <v>642</v>
      </c>
      <c r="V246">
        <v>1</v>
      </c>
      <c r="X246" t="s">
        <v>896</v>
      </c>
      <c r="Y246" t="str">
        <f t="shared" si="32"/>
        <v>401594LDO</v>
      </c>
    </row>
    <row r="247" spans="1:25" x14ac:dyDescent="0.2">
      <c r="A247" cm="1">
        <f t="array" ref="A247">_xlfn.XLOOKUP(AST!Y247,'Matching NGS ID and Doe ID'!H$2:H475,'Matching NGS ID and Doe ID'!B$2:B475)</f>
        <v>97</v>
      </c>
      <c r="B247" s="21">
        <v>401594</v>
      </c>
      <c r="C247" s="22" t="s">
        <v>588</v>
      </c>
      <c r="D247" s="21">
        <v>3</v>
      </c>
      <c r="E247" s="116" t="s">
        <v>38</v>
      </c>
      <c r="F247" s="116" t="s">
        <v>655</v>
      </c>
      <c r="G247" s="30" t="s">
        <v>10</v>
      </c>
      <c r="H247" s="19" t="s">
        <v>10</v>
      </c>
      <c r="I247" s="19" t="s">
        <v>3</v>
      </c>
      <c r="J247" s="19">
        <v>34</v>
      </c>
      <c r="K247" s="19">
        <v>0.5</v>
      </c>
      <c r="L247" s="19" t="s">
        <v>484</v>
      </c>
      <c r="M247" s="19" t="s">
        <v>638</v>
      </c>
      <c r="N247" s="19" t="s">
        <v>486</v>
      </c>
      <c r="O247" s="19" t="s">
        <v>485</v>
      </c>
      <c r="P247">
        <v>2</v>
      </c>
      <c r="Q247" t="s">
        <v>487</v>
      </c>
      <c r="R247" t="s">
        <v>484</v>
      </c>
      <c r="S247" t="s">
        <v>645</v>
      </c>
      <c r="T247" t="s">
        <v>641</v>
      </c>
      <c r="U247" t="s">
        <v>642</v>
      </c>
      <c r="V247">
        <v>1</v>
      </c>
      <c r="X247" t="s">
        <v>897</v>
      </c>
      <c r="Y247" t="str">
        <f t="shared" si="32"/>
        <v>401594LPF</v>
      </c>
    </row>
    <row r="248" spans="1:25" x14ac:dyDescent="0.2">
      <c r="A248" t="e" cm="1">
        <f t="array" ref="A248">_xlfn.XLOOKUP(AST!Y248,'Matching NGS ID and Doe ID'!H$2:H476,'Matching NGS ID and Doe ID'!B$2:B476)</f>
        <v>#N/A</v>
      </c>
      <c r="B248" s="110">
        <v>401899</v>
      </c>
      <c r="C248" s="111" t="s">
        <v>588</v>
      </c>
      <c r="D248" s="112">
        <v>3</v>
      </c>
      <c r="E248" s="118" t="s">
        <v>652</v>
      </c>
      <c r="F248" s="54" t="s">
        <v>21</v>
      </c>
      <c r="G248" s="54" t="s">
        <v>21</v>
      </c>
      <c r="H248" s="19" t="s">
        <v>9</v>
      </c>
      <c r="I248" s="19" t="s">
        <v>3</v>
      </c>
      <c r="J248" s="19">
        <v>10</v>
      </c>
      <c r="K248" s="19" t="s">
        <v>84</v>
      </c>
      <c r="L248" s="19" t="s">
        <v>484</v>
      </c>
      <c r="M248" s="19" t="s">
        <v>638</v>
      </c>
      <c r="N248" s="19" t="s">
        <v>486</v>
      </c>
      <c r="O248" s="19" t="s">
        <v>485</v>
      </c>
      <c r="P248" t="s">
        <v>640</v>
      </c>
      <c r="Q248" t="s">
        <v>487</v>
      </c>
      <c r="R248" t="s">
        <v>484</v>
      </c>
      <c r="S248" t="s">
        <v>645</v>
      </c>
      <c r="T248" t="s">
        <v>641</v>
      </c>
      <c r="U248" t="s">
        <v>642</v>
      </c>
      <c r="V248">
        <v>1</v>
      </c>
      <c r="X248" t="s">
        <v>898</v>
      </c>
      <c r="Y248" t="str">
        <f t="shared" si="32"/>
        <v>401899LDO</v>
      </c>
    </row>
    <row r="249" spans="1:25" x14ac:dyDescent="0.2">
      <c r="A249" t="e" cm="1">
        <f t="array" ref="A249">_xlfn.XLOOKUP(AST!Y249,'Matching NGS ID and Doe ID'!H$2:H477,'Matching NGS ID and Doe ID'!B$2:B477)</f>
        <v>#N/A</v>
      </c>
      <c r="B249" s="20">
        <v>401899</v>
      </c>
      <c r="C249" s="22" t="s">
        <v>588</v>
      </c>
      <c r="D249" s="21">
        <v>3</v>
      </c>
      <c r="E249" s="19" t="s">
        <v>650</v>
      </c>
      <c r="F249" s="19" t="s">
        <v>655</v>
      </c>
      <c r="G249" s="30" t="s">
        <v>9</v>
      </c>
      <c r="H249" s="19" t="s">
        <v>9</v>
      </c>
      <c r="I249" s="19" t="s">
        <v>4</v>
      </c>
      <c r="J249" s="19">
        <v>11</v>
      </c>
      <c r="K249" s="19" t="s">
        <v>84</v>
      </c>
      <c r="L249" s="19">
        <v>1</v>
      </c>
      <c r="M249" s="19" t="s">
        <v>638</v>
      </c>
      <c r="N249" s="19" t="s">
        <v>486</v>
      </c>
      <c r="O249" s="19" t="s">
        <v>485</v>
      </c>
      <c r="P249">
        <v>0.5</v>
      </c>
      <c r="Q249" t="s">
        <v>487</v>
      </c>
      <c r="R249" t="s">
        <v>484</v>
      </c>
      <c r="S249" t="s">
        <v>488</v>
      </c>
      <c r="T249">
        <v>2</v>
      </c>
      <c r="U249" t="s">
        <v>642</v>
      </c>
      <c r="V249">
        <v>1</v>
      </c>
      <c r="X249" t="s">
        <v>899</v>
      </c>
      <c r="Y249" t="str">
        <f t="shared" si="32"/>
        <v>401899RDO</v>
      </c>
    </row>
    <row r="250" spans="1:25" x14ac:dyDescent="0.2">
      <c r="A250" t="e" cm="1">
        <f t="array" ref="A250">_xlfn.XLOOKUP(AST!Y250,'Matching NGS ID and Doe ID'!H$2:H478,'Matching NGS ID and Doe ID'!B$2:B478)</f>
        <v>#N/A</v>
      </c>
      <c r="B250" s="20">
        <v>401899</v>
      </c>
      <c r="C250" s="22" t="s">
        <v>588</v>
      </c>
      <c r="D250" s="21">
        <v>3</v>
      </c>
      <c r="E250" s="116" t="s">
        <v>37</v>
      </c>
      <c r="F250" s="19" t="s">
        <v>620</v>
      </c>
      <c r="G250" s="30" t="s">
        <v>547</v>
      </c>
      <c r="H250" s="19" t="s">
        <v>10</v>
      </c>
      <c r="I250" s="19" t="s">
        <v>3</v>
      </c>
      <c r="J250" s="19">
        <v>42</v>
      </c>
      <c r="K250" s="19" t="s">
        <v>84</v>
      </c>
      <c r="L250" s="19" t="s">
        <v>484</v>
      </c>
      <c r="M250" s="19" t="s">
        <v>638</v>
      </c>
      <c r="N250" s="19" t="s">
        <v>486</v>
      </c>
      <c r="O250" s="19" t="s">
        <v>485</v>
      </c>
      <c r="P250" t="s">
        <v>640</v>
      </c>
      <c r="Q250" t="s">
        <v>487</v>
      </c>
      <c r="R250" t="s">
        <v>484</v>
      </c>
      <c r="S250" t="s">
        <v>488</v>
      </c>
      <c r="T250" t="s">
        <v>641</v>
      </c>
      <c r="U250" t="s">
        <v>642</v>
      </c>
      <c r="V250">
        <v>1</v>
      </c>
      <c r="X250" t="s">
        <v>900</v>
      </c>
      <c r="Y250" t="str">
        <f t="shared" si="32"/>
        <v>401899LPF</v>
      </c>
    </row>
    <row r="251" spans="1:25" x14ac:dyDescent="0.2">
      <c r="A251" cm="1">
        <f t="array" ref="A251">_xlfn.XLOOKUP(AST!Y251,'Matching NGS ID and Doe ID'!H$2:H479,'Matching NGS ID and Doe ID'!B$2:B479)</f>
        <v>99</v>
      </c>
      <c r="B251" s="21">
        <v>401899</v>
      </c>
      <c r="C251" s="22" t="s">
        <v>588</v>
      </c>
      <c r="D251" s="21">
        <v>3</v>
      </c>
      <c r="E251" s="116" t="s">
        <v>38</v>
      </c>
      <c r="F251" s="116" t="s">
        <v>655</v>
      </c>
      <c r="G251" s="30" t="s">
        <v>10</v>
      </c>
      <c r="H251" s="19" t="s">
        <v>10</v>
      </c>
      <c r="I251" s="19" t="s">
        <v>4</v>
      </c>
      <c r="J251" s="19">
        <v>35</v>
      </c>
      <c r="K251" s="19" t="s">
        <v>84</v>
      </c>
      <c r="L251" s="19">
        <v>4</v>
      </c>
      <c r="M251" s="19" t="s">
        <v>638</v>
      </c>
      <c r="N251" s="19" t="s">
        <v>486</v>
      </c>
      <c r="O251" s="19" t="s">
        <v>485</v>
      </c>
      <c r="P251" t="s">
        <v>640</v>
      </c>
      <c r="Q251" t="s">
        <v>487</v>
      </c>
      <c r="R251" t="s">
        <v>484</v>
      </c>
      <c r="S251" t="s">
        <v>645</v>
      </c>
      <c r="T251" t="s">
        <v>85</v>
      </c>
      <c r="U251" t="s">
        <v>642</v>
      </c>
      <c r="V251">
        <v>1</v>
      </c>
      <c r="X251" t="s">
        <v>901</v>
      </c>
      <c r="Y251" t="str">
        <f t="shared" si="32"/>
        <v>401899RPF</v>
      </c>
    </row>
    <row r="252" spans="1:25" x14ac:dyDescent="0.2">
      <c r="A252" t="e" cm="1">
        <f t="array" ref="A252">_xlfn.XLOOKUP(AST!Y252,'Matching NGS ID and Doe ID'!H$2:H480,'Matching NGS ID and Doe ID'!B$2:B480)</f>
        <v>#N/A</v>
      </c>
      <c r="B252" s="110">
        <v>402235</v>
      </c>
      <c r="C252" s="111" t="s">
        <v>588</v>
      </c>
      <c r="D252" s="112">
        <v>3</v>
      </c>
      <c r="E252" s="116" t="s">
        <v>37</v>
      </c>
      <c r="F252" s="54" t="s">
        <v>21</v>
      </c>
      <c r="G252" s="54" t="s">
        <v>21</v>
      </c>
      <c r="H252" s="19" t="s">
        <v>9</v>
      </c>
      <c r="I252" s="19" t="s">
        <v>3</v>
      </c>
      <c r="J252" s="19">
        <v>12</v>
      </c>
      <c r="K252" s="19" t="s">
        <v>84</v>
      </c>
      <c r="L252" s="19" t="s">
        <v>484</v>
      </c>
      <c r="M252" s="19" t="s">
        <v>638</v>
      </c>
      <c r="N252" s="19" t="s">
        <v>486</v>
      </c>
      <c r="O252" s="19" t="s">
        <v>485</v>
      </c>
      <c r="P252" t="s">
        <v>640</v>
      </c>
      <c r="Q252" t="s">
        <v>487</v>
      </c>
      <c r="R252" t="s">
        <v>484</v>
      </c>
      <c r="S252" t="s">
        <v>488</v>
      </c>
      <c r="T252" t="s">
        <v>641</v>
      </c>
      <c r="U252" t="s">
        <v>642</v>
      </c>
      <c r="V252">
        <v>1</v>
      </c>
      <c r="X252" t="s">
        <v>902</v>
      </c>
      <c r="Y252" t="str">
        <f t="shared" si="32"/>
        <v>402235LDO</v>
      </c>
    </row>
    <row r="253" spans="1:25" x14ac:dyDescent="0.2">
      <c r="A253" t="e" cm="1">
        <f t="array" ref="A253">_xlfn.XLOOKUP(AST!Y253,'Matching NGS ID and Doe ID'!H$2:H481,'Matching NGS ID and Doe ID'!B$2:B481)</f>
        <v>#N/A</v>
      </c>
      <c r="B253" s="110">
        <v>402235</v>
      </c>
      <c r="C253" s="111" t="s">
        <v>588</v>
      </c>
      <c r="D253" s="112">
        <v>3</v>
      </c>
      <c r="E253" s="54" t="s">
        <v>652</v>
      </c>
      <c r="F253" s="54" t="s">
        <v>21</v>
      </c>
      <c r="G253" s="54" t="s">
        <v>21</v>
      </c>
      <c r="H253" s="19" t="s">
        <v>9</v>
      </c>
      <c r="I253" s="19" t="s">
        <v>4</v>
      </c>
      <c r="J253" s="19">
        <v>13</v>
      </c>
      <c r="K253" s="19" t="s">
        <v>84</v>
      </c>
      <c r="L253" s="19" t="s">
        <v>484</v>
      </c>
      <c r="M253" s="19" t="s">
        <v>638</v>
      </c>
      <c r="N253" s="19" t="s">
        <v>486</v>
      </c>
      <c r="O253" s="19" t="s">
        <v>485</v>
      </c>
      <c r="P253" t="s">
        <v>640</v>
      </c>
      <c r="Q253" t="s">
        <v>487</v>
      </c>
      <c r="R253" t="s">
        <v>484</v>
      </c>
      <c r="S253" t="s">
        <v>645</v>
      </c>
      <c r="T253" t="s">
        <v>641</v>
      </c>
      <c r="U253" t="s">
        <v>642</v>
      </c>
      <c r="V253">
        <v>1</v>
      </c>
      <c r="X253" t="s">
        <v>903</v>
      </c>
      <c r="Y253" t="str">
        <f t="shared" si="32"/>
        <v>402235RDO</v>
      </c>
    </row>
    <row r="254" spans="1:25" x14ac:dyDescent="0.2">
      <c r="A254" t="e" cm="1">
        <f t="array" ref="A254">_xlfn.XLOOKUP(AST!Y254,'Matching NGS ID and Doe ID'!H$2:H482,'Matching NGS ID and Doe ID'!B$2:B482)</f>
        <v>#N/A</v>
      </c>
      <c r="B254" s="20">
        <v>402235</v>
      </c>
      <c r="C254" s="22" t="s">
        <v>588</v>
      </c>
      <c r="D254" s="21">
        <v>3</v>
      </c>
      <c r="E254" s="19" t="s">
        <v>650</v>
      </c>
      <c r="F254" s="19" t="s">
        <v>655</v>
      </c>
      <c r="G254" s="30" t="s">
        <v>9</v>
      </c>
      <c r="H254" s="19" t="s">
        <v>9</v>
      </c>
      <c r="I254" s="19" t="s">
        <v>4</v>
      </c>
      <c r="J254" s="19">
        <v>13</v>
      </c>
      <c r="K254" s="19" t="s">
        <v>84</v>
      </c>
      <c r="L254" s="19" t="s">
        <v>484</v>
      </c>
      <c r="M254" s="19" t="s">
        <v>638</v>
      </c>
      <c r="N254" s="19" t="s">
        <v>486</v>
      </c>
      <c r="O254" s="19" t="s">
        <v>485</v>
      </c>
      <c r="P254" t="s">
        <v>640</v>
      </c>
      <c r="Q254" t="s">
        <v>487</v>
      </c>
      <c r="R254" t="s">
        <v>484</v>
      </c>
      <c r="S254" t="s">
        <v>645</v>
      </c>
      <c r="T254" t="s">
        <v>641</v>
      </c>
      <c r="U254" t="s">
        <v>642</v>
      </c>
      <c r="V254">
        <v>1</v>
      </c>
      <c r="X254" t="s">
        <v>903</v>
      </c>
      <c r="Y254" t="str">
        <f t="shared" si="32"/>
        <v>402235RDO</v>
      </c>
    </row>
    <row r="255" spans="1:25" x14ac:dyDescent="0.2">
      <c r="A255" cm="1">
        <f t="array" ref="A255">_xlfn.XLOOKUP(AST!Y255,'Matching NGS ID and Doe ID'!H$2:H483,'Matching NGS ID and Doe ID'!B$2:B483)</f>
        <v>100</v>
      </c>
      <c r="B255" s="20">
        <v>402235</v>
      </c>
      <c r="C255" s="22" t="s">
        <v>588</v>
      </c>
      <c r="D255" s="21">
        <v>3</v>
      </c>
      <c r="E255" s="19" t="s">
        <v>650</v>
      </c>
      <c r="F255" s="19" t="s">
        <v>620</v>
      </c>
      <c r="G255" s="30" t="s">
        <v>547</v>
      </c>
      <c r="H255" s="19" t="s">
        <v>10</v>
      </c>
      <c r="I255" s="19" t="s">
        <v>3</v>
      </c>
      <c r="J255" s="19">
        <v>43</v>
      </c>
      <c r="K255" s="19">
        <v>0.25</v>
      </c>
      <c r="L255" s="19" t="s">
        <v>484</v>
      </c>
      <c r="M255" s="19" t="s">
        <v>638</v>
      </c>
      <c r="N255" s="19" t="s">
        <v>486</v>
      </c>
      <c r="O255" s="19" t="s">
        <v>485</v>
      </c>
      <c r="P255">
        <v>1</v>
      </c>
      <c r="Q255" t="s">
        <v>487</v>
      </c>
      <c r="R255" t="s">
        <v>484</v>
      </c>
      <c r="S255" t="s">
        <v>645</v>
      </c>
      <c r="T255" t="s">
        <v>641</v>
      </c>
      <c r="U255" t="s">
        <v>642</v>
      </c>
      <c r="V255">
        <v>1</v>
      </c>
      <c r="X255" t="s">
        <v>904</v>
      </c>
      <c r="Y255" t="str">
        <f t="shared" si="32"/>
        <v>402235LPF</v>
      </c>
    </row>
    <row r="256" spans="1:25" x14ac:dyDescent="0.2">
      <c r="A256" cm="1">
        <f t="array" ref="A256">_xlfn.XLOOKUP(AST!Y256,'Matching NGS ID and Doe ID'!H$2:H484,'Matching NGS ID and Doe ID'!B$2:B484)</f>
        <v>101</v>
      </c>
      <c r="B256" s="21">
        <v>402235</v>
      </c>
      <c r="C256" s="22" t="s">
        <v>588</v>
      </c>
      <c r="D256" s="21">
        <v>3</v>
      </c>
      <c r="E256" s="116" t="s">
        <v>38</v>
      </c>
      <c r="F256" s="116" t="s">
        <v>655</v>
      </c>
      <c r="G256" s="30" t="s">
        <v>10</v>
      </c>
      <c r="H256" s="19" t="s">
        <v>10</v>
      </c>
      <c r="I256" s="19" t="s">
        <v>4</v>
      </c>
      <c r="J256" s="19">
        <v>36</v>
      </c>
      <c r="K256" s="19" t="s">
        <v>84</v>
      </c>
      <c r="L256" s="19" t="s">
        <v>484</v>
      </c>
      <c r="M256" s="19" t="s">
        <v>638</v>
      </c>
      <c r="N256" s="19" t="s">
        <v>486</v>
      </c>
      <c r="O256" s="19" t="s">
        <v>485</v>
      </c>
      <c r="P256" t="s">
        <v>640</v>
      </c>
      <c r="Q256" t="s">
        <v>487</v>
      </c>
      <c r="R256" t="s">
        <v>484</v>
      </c>
      <c r="S256" t="s">
        <v>645</v>
      </c>
      <c r="T256" t="s">
        <v>641</v>
      </c>
      <c r="U256" t="s">
        <v>642</v>
      </c>
      <c r="V256">
        <v>1</v>
      </c>
      <c r="X256" t="s">
        <v>905</v>
      </c>
      <c r="Y256" t="str">
        <f t="shared" si="32"/>
        <v>402235RPF</v>
      </c>
    </row>
    <row r="257" spans="1:25" x14ac:dyDescent="0.2">
      <c r="A257" cm="1">
        <f t="array" ref="A257">_xlfn.XLOOKUP(AST!Y257,'Matching NGS ID and Doe ID'!H$2:H485,'Matching NGS ID and Doe ID'!B$2:B485)</f>
        <v>175</v>
      </c>
      <c r="B257" s="20">
        <v>403585</v>
      </c>
      <c r="C257" s="22" t="s">
        <v>588</v>
      </c>
      <c r="D257" s="21">
        <v>2</v>
      </c>
      <c r="E257" s="116" t="s">
        <v>37</v>
      </c>
      <c r="F257" s="19" t="s">
        <v>620</v>
      </c>
      <c r="G257" s="30" t="s">
        <v>547</v>
      </c>
      <c r="H257" s="19" t="s">
        <v>10</v>
      </c>
      <c r="I257" s="19" t="s">
        <v>3</v>
      </c>
      <c r="J257" s="19">
        <v>58</v>
      </c>
      <c r="K257" s="19" t="s">
        <v>84</v>
      </c>
      <c r="L257" s="19" t="s">
        <v>484</v>
      </c>
      <c r="M257" s="19" t="s">
        <v>638</v>
      </c>
      <c r="N257" s="19" t="s">
        <v>486</v>
      </c>
      <c r="O257" s="19" t="s">
        <v>485</v>
      </c>
      <c r="P257" t="s">
        <v>640</v>
      </c>
      <c r="Q257" t="s">
        <v>487</v>
      </c>
      <c r="R257" t="s">
        <v>484</v>
      </c>
      <c r="S257" t="s">
        <v>488</v>
      </c>
      <c r="T257" t="s">
        <v>641</v>
      </c>
      <c r="U257" t="s">
        <v>642</v>
      </c>
      <c r="V257">
        <v>1</v>
      </c>
      <c r="X257" t="s">
        <v>906</v>
      </c>
      <c r="Y257" t="str">
        <f t="shared" si="32"/>
        <v>403585LPF</v>
      </c>
    </row>
    <row r="258" spans="1:25" x14ac:dyDescent="0.2">
      <c r="A258" t="e" cm="1">
        <f t="array" ref="A258">_xlfn.XLOOKUP(AST!Y258,'Matching NGS ID and Doe ID'!H$2:H486,'Matching NGS ID and Doe ID'!B$2:B486)</f>
        <v>#N/A</v>
      </c>
      <c r="B258" s="114">
        <v>403886</v>
      </c>
      <c r="C258" s="111" t="s">
        <v>588</v>
      </c>
      <c r="D258" s="112">
        <v>3</v>
      </c>
      <c r="E258" s="123" t="s">
        <v>39</v>
      </c>
      <c r="F258" s="54" t="s">
        <v>21</v>
      </c>
      <c r="G258" s="54" t="s">
        <v>21</v>
      </c>
      <c r="H258" s="19" t="s">
        <v>9</v>
      </c>
      <c r="I258" s="19" t="s">
        <v>4</v>
      </c>
      <c r="J258" s="19">
        <v>37.200000000000003</v>
      </c>
      <c r="K258" s="19" t="s">
        <v>84</v>
      </c>
      <c r="L258" s="19" t="s">
        <v>484</v>
      </c>
      <c r="M258" s="19" t="s">
        <v>638</v>
      </c>
      <c r="N258" s="19" t="s">
        <v>486</v>
      </c>
      <c r="O258" s="19" t="s">
        <v>485</v>
      </c>
      <c r="P258" t="s">
        <v>640</v>
      </c>
      <c r="Q258" t="s">
        <v>487</v>
      </c>
      <c r="R258" t="s">
        <v>484</v>
      </c>
      <c r="S258" t="s">
        <v>645</v>
      </c>
      <c r="T258" t="s">
        <v>641</v>
      </c>
      <c r="U258" t="s">
        <v>642</v>
      </c>
      <c r="V258">
        <v>1</v>
      </c>
      <c r="X258" t="s">
        <v>907</v>
      </c>
      <c r="Y258" t="str">
        <f t="shared" si="32"/>
        <v>403886RDO</v>
      </c>
    </row>
    <row r="259" spans="1:25" x14ac:dyDescent="0.2">
      <c r="A259" t="e" cm="1">
        <f t="array" ref="A259">_xlfn.XLOOKUP(AST!Y259,'Matching NGS ID and Doe ID'!H$2:H487,'Matching NGS ID and Doe ID'!B$2:B487)</f>
        <v>#N/A</v>
      </c>
      <c r="B259" s="21">
        <v>403886</v>
      </c>
      <c r="C259" s="22" t="s">
        <v>588</v>
      </c>
      <c r="D259" s="21">
        <v>3</v>
      </c>
      <c r="E259" s="117" t="s">
        <v>38</v>
      </c>
      <c r="F259" s="116" t="s">
        <v>655</v>
      </c>
      <c r="G259" s="30" t="s">
        <v>9</v>
      </c>
      <c r="H259" s="19" t="s">
        <v>9</v>
      </c>
      <c r="I259" s="19" t="s">
        <v>4</v>
      </c>
      <c r="J259" s="19">
        <v>37.1</v>
      </c>
      <c r="K259" s="19" t="s">
        <v>84</v>
      </c>
      <c r="L259" s="19" t="s">
        <v>484</v>
      </c>
      <c r="M259" s="19" t="s">
        <v>638</v>
      </c>
      <c r="N259" s="19" t="s">
        <v>486</v>
      </c>
      <c r="O259" s="19" t="s">
        <v>485</v>
      </c>
      <c r="P259" t="s">
        <v>640</v>
      </c>
      <c r="Q259" t="s">
        <v>487</v>
      </c>
      <c r="R259" t="s">
        <v>484</v>
      </c>
      <c r="S259" t="s">
        <v>645</v>
      </c>
      <c r="T259" t="s">
        <v>641</v>
      </c>
      <c r="U259" t="s">
        <v>642</v>
      </c>
      <c r="V259">
        <v>1</v>
      </c>
      <c r="X259" t="s">
        <v>907</v>
      </c>
      <c r="Y259" t="str">
        <f t="shared" ref="Y259:Y299" si="33">B259&amp;I259&amp;H259</f>
        <v>403886RDO</v>
      </c>
    </row>
    <row r="260" spans="1:25" x14ac:dyDescent="0.2">
      <c r="A260" t="e" cm="1">
        <f t="array" ref="A260">_xlfn.XLOOKUP(AST!Y260,'Matching NGS ID and Doe ID'!H$2:H488,'Matching NGS ID and Doe ID'!B$2:B488)</f>
        <v>#N/A</v>
      </c>
      <c r="B260" s="29">
        <v>403886</v>
      </c>
      <c r="C260" s="22" t="s">
        <v>588</v>
      </c>
      <c r="D260" s="21">
        <v>3</v>
      </c>
      <c r="E260" s="130" t="s">
        <v>38</v>
      </c>
      <c r="F260" s="116" t="s">
        <v>655</v>
      </c>
      <c r="G260" s="30" t="s">
        <v>10</v>
      </c>
      <c r="H260" s="19" t="s">
        <v>10</v>
      </c>
      <c r="I260" s="19" t="s">
        <v>4</v>
      </c>
      <c r="J260" s="19">
        <v>38</v>
      </c>
      <c r="K260" s="19" t="s">
        <v>84</v>
      </c>
      <c r="L260" s="19" t="s">
        <v>484</v>
      </c>
      <c r="M260" s="19" t="s">
        <v>638</v>
      </c>
      <c r="N260" s="19" t="s">
        <v>486</v>
      </c>
      <c r="O260" s="19" t="s">
        <v>485</v>
      </c>
      <c r="P260" t="s">
        <v>640</v>
      </c>
      <c r="Q260" t="s">
        <v>487</v>
      </c>
      <c r="R260" t="s">
        <v>484</v>
      </c>
      <c r="S260" t="s">
        <v>645</v>
      </c>
      <c r="T260" t="s">
        <v>641</v>
      </c>
      <c r="U260" t="s">
        <v>642</v>
      </c>
      <c r="V260">
        <v>1</v>
      </c>
      <c r="X260" t="s">
        <v>908</v>
      </c>
      <c r="Y260" t="str">
        <f t="shared" si="33"/>
        <v>403886RPF</v>
      </c>
    </row>
    <row r="261" spans="1:25" x14ac:dyDescent="0.2">
      <c r="A261" t="e" cm="1">
        <f t="array" ref="A261">_xlfn.XLOOKUP(AST!Y261,'Matching NGS ID and Doe ID'!H$2:H489,'Matching NGS ID and Doe ID'!B$2:B489)</f>
        <v>#N/A</v>
      </c>
      <c r="B261" s="20">
        <v>403989</v>
      </c>
      <c r="C261" s="22" t="s">
        <v>588</v>
      </c>
      <c r="D261" s="21">
        <v>2</v>
      </c>
      <c r="E261" s="116" t="s">
        <v>37</v>
      </c>
      <c r="F261" s="19" t="s">
        <v>655</v>
      </c>
      <c r="G261" s="30" t="s">
        <v>9</v>
      </c>
      <c r="H261" s="19" t="s">
        <v>9</v>
      </c>
      <c r="I261" s="19" t="s">
        <v>3</v>
      </c>
      <c r="J261" s="19">
        <v>14</v>
      </c>
      <c r="K261" s="19" t="s">
        <v>84</v>
      </c>
      <c r="L261" s="19" t="s">
        <v>484</v>
      </c>
      <c r="M261" s="19" t="s">
        <v>638</v>
      </c>
      <c r="N261" s="19" t="s">
        <v>486</v>
      </c>
      <c r="O261" s="19" t="s">
        <v>485</v>
      </c>
      <c r="P261" t="s">
        <v>640</v>
      </c>
      <c r="Q261" t="s">
        <v>487</v>
      </c>
      <c r="R261" t="s">
        <v>484</v>
      </c>
      <c r="S261" t="s">
        <v>488</v>
      </c>
      <c r="T261" t="s">
        <v>641</v>
      </c>
      <c r="U261" t="s">
        <v>642</v>
      </c>
      <c r="V261">
        <v>1</v>
      </c>
      <c r="X261" t="s">
        <v>909</v>
      </c>
      <c r="Y261" t="str">
        <f t="shared" si="33"/>
        <v>403989LDO</v>
      </c>
    </row>
    <row r="262" spans="1:25" x14ac:dyDescent="0.2">
      <c r="A262" cm="1">
        <f t="array" ref="A262">_xlfn.XLOOKUP(AST!Y262,'Matching NGS ID and Doe ID'!H$2:H490,'Matching NGS ID and Doe ID'!B$2:B490)</f>
        <v>102</v>
      </c>
      <c r="B262" s="21">
        <v>403989</v>
      </c>
      <c r="C262" s="22" t="s">
        <v>588</v>
      </c>
      <c r="D262" s="21">
        <v>2</v>
      </c>
      <c r="E262" s="116" t="s">
        <v>37</v>
      </c>
      <c r="F262" s="116" t="s">
        <v>655</v>
      </c>
      <c r="G262" s="30" t="s">
        <v>10</v>
      </c>
      <c r="H262" s="19" t="s">
        <v>10</v>
      </c>
      <c r="I262" s="19" t="s">
        <v>3</v>
      </c>
      <c r="J262" s="19">
        <v>39</v>
      </c>
      <c r="K262" s="19" t="s">
        <v>84</v>
      </c>
      <c r="L262" s="19" t="s">
        <v>484</v>
      </c>
      <c r="M262" s="19" t="s">
        <v>638</v>
      </c>
      <c r="N262" s="19" t="s">
        <v>486</v>
      </c>
      <c r="O262" s="19" t="s">
        <v>485</v>
      </c>
      <c r="P262" t="s">
        <v>640</v>
      </c>
      <c r="Q262" t="s">
        <v>487</v>
      </c>
      <c r="R262" t="s">
        <v>484</v>
      </c>
      <c r="S262">
        <v>256</v>
      </c>
      <c r="T262" t="s">
        <v>85</v>
      </c>
      <c r="U262" t="s">
        <v>642</v>
      </c>
      <c r="V262">
        <v>1</v>
      </c>
      <c r="X262" t="s">
        <v>910</v>
      </c>
      <c r="Y262" t="str">
        <f t="shared" si="33"/>
        <v>403989LPF</v>
      </c>
    </row>
    <row r="263" spans="1:25" x14ac:dyDescent="0.2">
      <c r="A263" cm="1">
        <f t="array" ref="A263">_xlfn.XLOOKUP(AST!Y263,'Matching NGS ID and Doe ID'!H$2:H491,'Matching NGS ID and Doe ID'!B$2:B491)</f>
        <v>176</v>
      </c>
      <c r="B263" s="20">
        <v>404337</v>
      </c>
      <c r="C263" s="22" t="s">
        <v>588</v>
      </c>
      <c r="D263" s="21">
        <v>1</v>
      </c>
      <c r="E263" s="128" t="s">
        <v>650</v>
      </c>
      <c r="F263" s="19" t="s">
        <v>620</v>
      </c>
      <c r="G263" s="30" t="s">
        <v>547</v>
      </c>
      <c r="H263" s="19" t="s">
        <v>10</v>
      </c>
      <c r="I263" s="19" t="s">
        <v>3</v>
      </c>
      <c r="J263" s="19">
        <v>59</v>
      </c>
      <c r="K263" s="19" t="s">
        <v>84</v>
      </c>
      <c r="L263" s="19" t="s">
        <v>484</v>
      </c>
      <c r="M263" s="19" t="s">
        <v>638</v>
      </c>
      <c r="N263" s="19" t="s">
        <v>486</v>
      </c>
      <c r="O263" s="19" t="s">
        <v>485</v>
      </c>
      <c r="P263" t="s">
        <v>640</v>
      </c>
      <c r="Q263" t="s">
        <v>487</v>
      </c>
      <c r="R263" t="s">
        <v>484</v>
      </c>
      <c r="S263" t="s">
        <v>488</v>
      </c>
      <c r="T263" t="s">
        <v>641</v>
      </c>
      <c r="U263" t="s">
        <v>642</v>
      </c>
      <c r="V263">
        <v>1</v>
      </c>
      <c r="X263" t="s">
        <v>911</v>
      </c>
      <c r="Y263" t="str">
        <f t="shared" si="33"/>
        <v>404337LPF</v>
      </c>
    </row>
    <row r="264" spans="1:25" x14ac:dyDescent="0.2">
      <c r="A264" cm="1">
        <f t="array" ref="A264">_xlfn.XLOOKUP(AST!Y264,'Matching NGS ID and Doe ID'!H$2:H492,'Matching NGS ID and Doe ID'!B$2:B492)</f>
        <v>177</v>
      </c>
      <c r="B264" s="21">
        <v>404344</v>
      </c>
      <c r="C264" s="22" t="s">
        <v>588</v>
      </c>
      <c r="D264" s="21">
        <v>2</v>
      </c>
      <c r="E264" s="117" t="s">
        <v>38</v>
      </c>
      <c r="F264" s="116" t="s">
        <v>620</v>
      </c>
      <c r="G264" s="30" t="s">
        <v>547</v>
      </c>
      <c r="H264" s="19" t="s">
        <v>10</v>
      </c>
      <c r="I264" s="19" t="s">
        <v>3</v>
      </c>
      <c r="J264" s="19">
        <v>40</v>
      </c>
      <c r="K264" s="19" t="s">
        <v>84</v>
      </c>
      <c r="L264" s="19" t="s">
        <v>484</v>
      </c>
      <c r="M264" s="19" t="s">
        <v>638</v>
      </c>
      <c r="N264" s="19" t="s">
        <v>486</v>
      </c>
      <c r="O264" s="19" t="s">
        <v>485</v>
      </c>
      <c r="P264" t="s">
        <v>640</v>
      </c>
      <c r="Q264" t="s">
        <v>487</v>
      </c>
      <c r="R264" t="s">
        <v>484</v>
      </c>
      <c r="S264" t="s">
        <v>645</v>
      </c>
      <c r="T264" t="s">
        <v>641</v>
      </c>
      <c r="U264" t="s">
        <v>642</v>
      </c>
      <c r="V264">
        <v>1</v>
      </c>
      <c r="X264" t="s">
        <v>912</v>
      </c>
      <c r="Y264" t="str">
        <f t="shared" si="33"/>
        <v>404344LPF</v>
      </c>
    </row>
    <row r="265" spans="1:25" x14ac:dyDescent="0.2">
      <c r="A265" cm="1">
        <f t="array" ref="A265">_xlfn.XLOOKUP(AST!Y265,'Matching NGS ID and Doe ID'!H$2:H493,'Matching NGS ID and Doe ID'!B$2:B493)</f>
        <v>178</v>
      </c>
      <c r="B265" s="21">
        <v>404344</v>
      </c>
      <c r="C265" s="22" t="s">
        <v>588</v>
      </c>
      <c r="D265" s="21">
        <v>2</v>
      </c>
      <c r="E265" s="117" t="s">
        <v>651</v>
      </c>
      <c r="F265" s="116" t="s">
        <v>547</v>
      </c>
      <c r="G265" s="30" t="s">
        <v>547</v>
      </c>
      <c r="H265" s="19" t="s">
        <v>10</v>
      </c>
      <c r="I265" s="19" t="s">
        <v>4</v>
      </c>
      <c r="J265" s="19">
        <v>53</v>
      </c>
      <c r="K265" s="19" t="s">
        <v>84</v>
      </c>
      <c r="L265" s="19">
        <v>2</v>
      </c>
      <c r="M265" s="19" t="s">
        <v>638</v>
      </c>
      <c r="N265" s="19" t="s">
        <v>486</v>
      </c>
      <c r="O265" s="19" t="s">
        <v>485</v>
      </c>
      <c r="P265" t="s">
        <v>640</v>
      </c>
      <c r="Q265" t="s">
        <v>487</v>
      </c>
      <c r="R265" t="s">
        <v>484</v>
      </c>
      <c r="S265" t="s">
        <v>645</v>
      </c>
      <c r="T265" t="s">
        <v>641</v>
      </c>
      <c r="U265" t="s">
        <v>642</v>
      </c>
      <c r="V265">
        <v>1</v>
      </c>
      <c r="X265" t="s">
        <v>913</v>
      </c>
      <c r="Y265" t="str">
        <f t="shared" si="33"/>
        <v>404344RPF</v>
      </c>
    </row>
    <row r="266" spans="1:25" x14ac:dyDescent="0.2">
      <c r="A266" t="e" cm="1">
        <f t="array" ref="A266">_xlfn.XLOOKUP(AST!Y266,'Matching NGS ID and Doe ID'!H$2:H494,'Matching NGS ID and Doe ID'!B$2:B494)</f>
        <v>#N/A</v>
      </c>
      <c r="B266" s="21">
        <v>404623</v>
      </c>
      <c r="C266" s="22" t="s">
        <v>588</v>
      </c>
      <c r="D266" s="21">
        <v>1</v>
      </c>
      <c r="E266" s="116" t="s">
        <v>39</v>
      </c>
      <c r="F266" s="116" t="s">
        <v>655</v>
      </c>
      <c r="G266" s="30" t="s">
        <v>9</v>
      </c>
      <c r="H266" s="19" t="s">
        <v>9</v>
      </c>
      <c r="I266" s="19" t="s">
        <v>3</v>
      </c>
      <c r="J266" s="19">
        <v>42</v>
      </c>
      <c r="K266" s="19" t="s">
        <v>84</v>
      </c>
      <c r="L266" s="19" t="s">
        <v>484</v>
      </c>
      <c r="M266" s="19" t="s">
        <v>638</v>
      </c>
      <c r="N266" s="19" t="s">
        <v>486</v>
      </c>
      <c r="O266" s="19" t="s">
        <v>485</v>
      </c>
      <c r="P266" t="s">
        <v>640</v>
      </c>
      <c r="Q266" t="s">
        <v>487</v>
      </c>
      <c r="R266" t="s">
        <v>484</v>
      </c>
      <c r="S266" t="s">
        <v>645</v>
      </c>
      <c r="T266" t="s">
        <v>641</v>
      </c>
      <c r="U266" t="s">
        <v>642</v>
      </c>
      <c r="V266">
        <v>1</v>
      </c>
      <c r="X266" t="s">
        <v>914</v>
      </c>
      <c r="Y266" t="str">
        <f t="shared" si="33"/>
        <v>404623LDO</v>
      </c>
    </row>
    <row r="267" spans="1:25" x14ac:dyDescent="0.2">
      <c r="A267" cm="1">
        <f t="array" ref="A267">_xlfn.XLOOKUP(AST!Y267,'Matching NGS ID and Doe ID'!H$2:H495,'Matching NGS ID and Doe ID'!B$2:B495)</f>
        <v>103</v>
      </c>
      <c r="B267" s="21">
        <v>404623</v>
      </c>
      <c r="C267" s="22" t="s">
        <v>588</v>
      </c>
      <c r="D267" s="21">
        <v>1</v>
      </c>
      <c r="E267" s="117" t="s">
        <v>39</v>
      </c>
      <c r="F267" s="116" t="s">
        <v>655</v>
      </c>
      <c r="G267" s="30" t="s">
        <v>10</v>
      </c>
      <c r="H267" s="19" t="s">
        <v>10</v>
      </c>
      <c r="I267" s="19" t="s">
        <v>3</v>
      </c>
      <c r="J267" s="19">
        <v>43</v>
      </c>
      <c r="K267" s="19" t="s">
        <v>84</v>
      </c>
      <c r="L267" s="19" t="s">
        <v>484</v>
      </c>
      <c r="M267" s="19" t="s">
        <v>638</v>
      </c>
      <c r="N267" s="19" t="s">
        <v>486</v>
      </c>
      <c r="O267" s="19" t="s">
        <v>485</v>
      </c>
      <c r="P267" t="s">
        <v>640</v>
      </c>
      <c r="Q267" t="s">
        <v>487</v>
      </c>
      <c r="R267" t="s">
        <v>484</v>
      </c>
      <c r="S267" t="s">
        <v>645</v>
      </c>
      <c r="T267" t="s">
        <v>641</v>
      </c>
      <c r="U267" t="s">
        <v>642</v>
      </c>
      <c r="V267">
        <v>1</v>
      </c>
      <c r="X267" t="s">
        <v>915</v>
      </c>
      <c r="Y267" t="str">
        <f t="shared" si="33"/>
        <v>404623LPF</v>
      </c>
    </row>
    <row r="268" spans="1:25" x14ac:dyDescent="0.2">
      <c r="A268" t="e" cm="1">
        <f t="array" ref="A268">_xlfn.XLOOKUP(AST!Y268,'Matching NGS ID and Doe ID'!H$2:H496,'Matching NGS ID and Doe ID'!B$2:B496)</f>
        <v>#N/A</v>
      </c>
      <c r="B268" s="110">
        <v>405715</v>
      </c>
      <c r="C268" s="111" t="s">
        <v>588</v>
      </c>
      <c r="D268" s="112">
        <v>1</v>
      </c>
      <c r="E268" s="118" t="s">
        <v>650</v>
      </c>
      <c r="F268" s="54" t="s">
        <v>21</v>
      </c>
      <c r="G268" s="54" t="s">
        <v>21</v>
      </c>
      <c r="H268" s="19" t="s">
        <v>9</v>
      </c>
      <c r="I268" s="19" t="s">
        <v>3</v>
      </c>
      <c r="J268" s="19">
        <v>15</v>
      </c>
      <c r="K268" s="19" t="s">
        <v>84</v>
      </c>
      <c r="L268" s="19" t="s">
        <v>484</v>
      </c>
      <c r="M268" s="19" t="s">
        <v>638</v>
      </c>
      <c r="N268" s="19" t="s">
        <v>486</v>
      </c>
      <c r="O268" s="19" t="s">
        <v>485</v>
      </c>
      <c r="P268" t="s">
        <v>640</v>
      </c>
      <c r="Q268" t="s">
        <v>487</v>
      </c>
      <c r="R268" t="s">
        <v>484</v>
      </c>
      <c r="S268" t="s">
        <v>645</v>
      </c>
      <c r="T268" t="s">
        <v>641</v>
      </c>
      <c r="U268" t="s">
        <v>642</v>
      </c>
      <c r="V268">
        <v>1</v>
      </c>
      <c r="X268" t="s">
        <v>916</v>
      </c>
      <c r="Y268" t="str">
        <f t="shared" si="33"/>
        <v>405715LDO</v>
      </c>
    </row>
    <row r="269" spans="1:25" x14ac:dyDescent="0.2">
      <c r="A269" cm="1">
        <f t="array" ref="A269">_xlfn.XLOOKUP(AST!Y269,'Matching NGS ID and Doe ID'!H$2:H497,'Matching NGS ID and Doe ID'!B$2:B497)</f>
        <v>104</v>
      </c>
      <c r="B269" s="20">
        <v>405715</v>
      </c>
      <c r="C269" s="22" t="s">
        <v>588</v>
      </c>
      <c r="D269" s="21">
        <v>1</v>
      </c>
      <c r="E269" s="128" t="s">
        <v>652</v>
      </c>
      <c r="F269" s="19" t="s">
        <v>620</v>
      </c>
      <c r="G269" s="30" t="s">
        <v>547</v>
      </c>
      <c r="H269" s="19" t="s">
        <v>10</v>
      </c>
      <c r="I269" s="19" t="s">
        <v>3</v>
      </c>
      <c r="J269" s="19">
        <v>44</v>
      </c>
      <c r="K269" s="19" t="s">
        <v>84</v>
      </c>
      <c r="L269" s="19" t="s">
        <v>484</v>
      </c>
      <c r="M269" s="19" t="s">
        <v>638</v>
      </c>
      <c r="N269" s="19" t="s">
        <v>486</v>
      </c>
      <c r="O269" s="19" t="s">
        <v>485</v>
      </c>
      <c r="P269" t="s">
        <v>640</v>
      </c>
      <c r="Q269" t="s">
        <v>487</v>
      </c>
      <c r="R269" t="s">
        <v>484</v>
      </c>
      <c r="S269" t="s">
        <v>645</v>
      </c>
      <c r="T269" t="s">
        <v>641</v>
      </c>
      <c r="U269" t="s">
        <v>642</v>
      </c>
      <c r="V269">
        <v>1</v>
      </c>
      <c r="X269" t="s">
        <v>917</v>
      </c>
      <c r="Y269" t="str">
        <f t="shared" si="33"/>
        <v>405715LPF</v>
      </c>
    </row>
    <row r="270" spans="1:25" x14ac:dyDescent="0.2">
      <c r="A270" cm="1">
        <f t="array" ref="A270">_xlfn.XLOOKUP(AST!Y270,'Matching NGS ID and Doe ID'!H$2:H498,'Matching NGS ID and Doe ID'!B$2:B498)</f>
        <v>179</v>
      </c>
      <c r="B270" s="21">
        <v>405715</v>
      </c>
      <c r="C270" s="22" t="s">
        <v>588</v>
      </c>
      <c r="D270" s="21">
        <v>1</v>
      </c>
      <c r="E270" s="125" t="s">
        <v>38</v>
      </c>
      <c r="F270" s="116" t="s">
        <v>620</v>
      </c>
      <c r="G270" s="30" t="s">
        <v>547</v>
      </c>
      <c r="H270" s="19" t="s">
        <v>10</v>
      </c>
      <c r="I270" s="19" t="s">
        <v>4</v>
      </c>
      <c r="J270" s="19">
        <v>44</v>
      </c>
      <c r="K270" s="19" t="s">
        <v>84</v>
      </c>
      <c r="L270" s="19" t="s">
        <v>484</v>
      </c>
      <c r="M270" s="19" t="s">
        <v>638</v>
      </c>
      <c r="N270" s="19">
        <v>1</v>
      </c>
      <c r="O270" s="19" t="s">
        <v>485</v>
      </c>
      <c r="P270" t="s">
        <v>640</v>
      </c>
      <c r="Q270" t="s">
        <v>487</v>
      </c>
      <c r="R270" t="s">
        <v>484</v>
      </c>
      <c r="S270" t="s">
        <v>645</v>
      </c>
      <c r="T270" t="s">
        <v>85</v>
      </c>
      <c r="U270" t="s">
        <v>642</v>
      </c>
      <c r="V270">
        <v>1</v>
      </c>
      <c r="X270" t="s">
        <v>918</v>
      </c>
      <c r="Y270" t="str">
        <f t="shared" si="33"/>
        <v>405715RPF</v>
      </c>
    </row>
    <row r="271" spans="1:25" x14ac:dyDescent="0.2">
      <c r="A271" cm="1">
        <f t="array" ref="A271">_xlfn.XLOOKUP(AST!Y271,'Matching NGS ID and Doe ID'!H$2:H499,'Matching NGS ID and Doe ID'!B$2:B499)</f>
        <v>180</v>
      </c>
      <c r="B271" s="20">
        <v>701238</v>
      </c>
      <c r="C271" s="22" t="s">
        <v>588</v>
      </c>
      <c r="D271" s="21">
        <v>1</v>
      </c>
      <c r="E271" s="116" t="s">
        <v>37</v>
      </c>
      <c r="F271" s="19" t="s">
        <v>620</v>
      </c>
      <c r="G271" s="30" t="s">
        <v>547</v>
      </c>
      <c r="H271" s="19" t="s">
        <v>10</v>
      </c>
      <c r="I271" s="19" t="s">
        <v>4</v>
      </c>
      <c r="J271" s="19">
        <v>60</v>
      </c>
      <c r="K271" s="19" t="s">
        <v>84</v>
      </c>
      <c r="L271" s="19">
        <v>1</v>
      </c>
      <c r="M271" s="19" t="s">
        <v>638</v>
      </c>
      <c r="N271" s="19" t="s">
        <v>486</v>
      </c>
      <c r="O271" s="19" t="s">
        <v>485</v>
      </c>
      <c r="P271" t="s">
        <v>640</v>
      </c>
      <c r="Q271" t="s">
        <v>487</v>
      </c>
      <c r="R271" t="s">
        <v>484</v>
      </c>
      <c r="S271" t="s">
        <v>488</v>
      </c>
      <c r="T271" t="s">
        <v>85</v>
      </c>
      <c r="U271" t="s">
        <v>642</v>
      </c>
      <c r="V271">
        <v>1</v>
      </c>
      <c r="X271" t="s">
        <v>919</v>
      </c>
      <c r="Y271" t="str">
        <f t="shared" si="33"/>
        <v>701238RPF</v>
      </c>
    </row>
    <row r="272" spans="1:25" x14ac:dyDescent="0.2">
      <c r="A272" cm="1">
        <f t="array" ref="A272">_xlfn.XLOOKUP(AST!Y272,'Matching NGS ID and Doe ID'!H$2:H500,'Matching NGS ID and Doe ID'!B$2:B500)</f>
        <v>181</v>
      </c>
      <c r="B272" s="20">
        <v>702130</v>
      </c>
      <c r="C272" s="22" t="s">
        <v>588</v>
      </c>
      <c r="D272" s="21">
        <v>2</v>
      </c>
      <c r="E272" s="128" t="s">
        <v>650</v>
      </c>
      <c r="F272" s="19" t="s">
        <v>620</v>
      </c>
      <c r="G272" s="30" t="s">
        <v>547</v>
      </c>
      <c r="H272" s="19" t="s">
        <v>10</v>
      </c>
      <c r="I272" s="19" t="s">
        <v>3</v>
      </c>
      <c r="J272" s="19">
        <v>61</v>
      </c>
      <c r="K272" s="19">
        <v>2</v>
      </c>
      <c r="L272" s="19" t="s">
        <v>484</v>
      </c>
      <c r="M272" s="19" t="s">
        <v>638</v>
      </c>
      <c r="N272" s="19">
        <v>0.5</v>
      </c>
      <c r="O272" s="19" t="s">
        <v>485</v>
      </c>
      <c r="P272">
        <v>8</v>
      </c>
      <c r="Q272" t="s">
        <v>487</v>
      </c>
      <c r="R272" t="s">
        <v>484</v>
      </c>
      <c r="S272">
        <v>128</v>
      </c>
      <c r="T272" t="s">
        <v>85</v>
      </c>
      <c r="U272" t="s">
        <v>642</v>
      </c>
      <c r="V272">
        <v>1</v>
      </c>
      <c r="X272" t="s">
        <v>920</v>
      </c>
      <c r="Y272" t="str">
        <f t="shared" si="33"/>
        <v>702130LPF</v>
      </c>
    </row>
    <row r="273" spans="1:25" x14ac:dyDescent="0.2">
      <c r="A273" cm="1">
        <f t="array" ref="A273">_xlfn.XLOOKUP(AST!Y273,'Matching NGS ID and Doe ID'!H$2:H501,'Matching NGS ID and Doe ID'!B$2:B501)</f>
        <v>21</v>
      </c>
      <c r="B273" s="20">
        <v>702396</v>
      </c>
      <c r="C273" s="22" t="s">
        <v>588</v>
      </c>
      <c r="D273" s="21">
        <v>3</v>
      </c>
      <c r="E273" s="128" t="s">
        <v>652</v>
      </c>
      <c r="F273" s="19" t="s">
        <v>655</v>
      </c>
      <c r="G273" s="30" t="s">
        <v>9</v>
      </c>
      <c r="H273" s="19" t="s">
        <v>9</v>
      </c>
      <c r="I273" s="19" t="s">
        <v>3</v>
      </c>
      <c r="J273" s="19">
        <v>16</v>
      </c>
      <c r="K273" s="19" t="s">
        <v>84</v>
      </c>
      <c r="L273" s="19" t="s">
        <v>484</v>
      </c>
      <c r="M273" s="19" t="s">
        <v>638</v>
      </c>
      <c r="N273" s="19" t="s">
        <v>486</v>
      </c>
      <c r="O273" s="19" t="s">
        <v>485</v>
      </c>
      <c r="P273" t="s">
        <v>640</v>
      </c>
      <c r="Q273" t="s">
        <v>487</v>
      </c>
      <c r="R273" t="s">
        <v>484</v>
      </c>
      <c r="S273" t="s">
        <v>645</v>
      </c>
      <c r="T273" t="s">
        <v>641</v>
      </c>
      <c r="U273" t="s">
        <v>642</v>
      </c>
      <c r="V273">
        <v>1</v>
      </c>
      <c r="X273" t="s">
        <v>921</v>
      </c>
      <c r="Y273" t="str">
        <f t="shared" si="33"/>
        <v>702396LDO</v>
      </c>
    </row>
    <row r="274" spans="1:25" x14ac:dyDescent="0.2">
      <c r="A274" cm="1">
        <f t="array" ref="A274">_xlfn.XLOOKUP(AST!Y274,'Matching NGS ID and Doe ID'!H$2:H502,'Matching NGS ID and Doe ID'!B$2:B502)</f>
        <v>182</v>
      </c>
      <c r="B274" s="21">
        <v>702396</v>
      </c>
      <c r="C274" s="22" t="s">
        <v>588</v>
      </c>
      <c r="D274" s="21">
        <v>3</v>
      </c>
      <c r="E274" s="117" t="s">
        <v>39</v>
      </c>
      <c r="F274" s="130" t="s">
        <v>620</v>
      </c>
      <c r="G274" s="30" t="s">
        <v>547</v>
      </c>
      <c r="H274" s="19" t="s">
        <v>10</v>
      </c>
      <c r="I274" s="19" t="s">
        <v>4</v>
      </c>
      <c r="J274" s="19">
        <v>47</v>
      </c>
      <c r="K274" s="19" t="s">
        <v>84</v>
      </c>
      <c r="L274" s="19" t="s">
        <v>484</v>
      </c>
      <c r="M274" s="19" t="s">
        <v>638</v>
      </c>
      <c r="N274" s="19" t="s">
        <v>486</v>
      </c>
      <c r="O274" s="19" t="s">
        <v>485</v>
      </c>
      <c r="P274" t="s">
        <v>640</v>
      </c>
      <c r="Q274" t="s">
        <v>487</v>
      </c>
      <c r="R274" t="s">
        <v>484</v>
      </c>
      <c r="S274" t="s">
        <v>645</v>
      </c>
      <c r="T274" t="s">
        <v>641</v>
      </c>
      <c r="U274" t="s">
        <v>642</v>
      </c>
      <c r="V274">
        <v>1</v>
      </c>
      <c r="X274" t="s">
        <v>922</v>
      </c>
      <c r="Y274" t="str">
        <f t="shared" si="33"/>
        <v>702396RPF</v>
      </c>
    </row>
    <row r="275" spans="1:25" x14ac:dyDescent="0.2">
      <c r="A275" cm="1">
        <f t="array" ref="A275">_xlfn.XLOOKUP(AST!Y275,'Matching NGS ID and Doe ID'!H$2:H503,'Matching NGS ID and Doe ID'!B$2:B503)</f>
        <v>105</v>
      </c>
      <c r="B275" s="21">
        <v>702396</v>
      </c>
      <c r="C275" s="22" t="s">
        <v>588</v>
      </c>
      <c r="D275" s="21">
        <v>3</v>
      </c>
      <c r="E275" s="117" t="s">
        <v>39</v>
      </c>
      <c r="F275" s="116" t="s">
        <v>655</v>
      </c>
      <c r="G275" s="30" t="s">
        <v>10</v>
      </c>
      <c r="H275" s="19" t="s">
        <v>10</v>
      </c>
      <c r="I275" s="19" t="s">
        <v>3</v>
      </c>
      <c r="J275" s="19">
        <v>46</v>
      </c>
      <c r="K275" s="19" t="s">
        <v>84</v>
      </c>
      <c r="L275" s="19" t="s">
        <v>484</v>
      </c>
      <c r="M275" s="19" t="s">
        <v>638</v>
      </c>
      <c r="N275" s="19" t="s">
        <v>486</v>
      </c>
      <c r="O275" s="19" t="s">
        <v>485</v>
      </c>
      <c r="P275" t="s">
        <v>640</v>
      </c>
      <c r="Q275" t="s">
        <v>487</v>
      </c>
      <c r="R275" t="s">
        <v>484</v>
      </c>
      <c r="S275" t="s">
        <v>645</v>
      </c>
      <c r="T275" t="s">
        <v>641</v>
      </c>
      <c r="U275" t="s">
        <v>642</v>
      </c>
      <c r="V275">
        <v>1</v>
      </c>
      <c r="X275" t="s">
        <v>923</v>
      </c>
      <c r="Y275" t="str">
        <f t="shared" si="33"/>
        <v>702396LPF</v>
      </c>
    </row>
    <row r="276" spans="1:25" x14ac:dyDescent="0.2">
      <c r="A276" cm="1">
        <f t="array" ref="A276">_xlfn.XLOOKUP(AST!Y276,'Matching NGS ID and Doe ID'!H$2:H504,'Matching NGS ID and Doe ID'!B$2:B504)</f>
        <v>22</v>
      </c>
      <c r="B276" s="110">
        <v>703561</v>
      </c>
      <c r="C276" s="111" t="s">
        <v>588</v>
      </c>
      <c r="D276" s="112">
        <v>3</v>
      </c>
      <c r="E276" s="118" t="s">
        <v>650</v>
      </c>
      <c r="F276" s="54" t="s">
        <v>21</v>
      </c>
      <c r="G276" s="54" t="s">
        <v>21</v>
      </c>
      <c r="H276" s="19" t="s">
        <v>9</v>
      </c>
      <c r="I276" s="19" t="s">
        <v>3</v>
      </c>
      <c r="J276" s="19">
        <v>17</v>
      </c>
      <c r="K276" s="19" t="s">
        <v>84</v>
      </c>
      <c r="L276" s="19" t="s">
        <v>484</v>
      </c>
      <c r="M276" s="19" t="s">
        <v>638</v>
      </c>
      <c r="N276" s="19" t="s">
        <v>486</v>
      </c>
      <c r="O276" s="19" t="s">
        <v>485</v>
      </c>
      <c r="P276" t="s">
        <v>640</v>
      </c>
      <c r="Q276" t="s">
        <v>487</v>
      </c>
      <c r="R276" t="s">
        <v>484</v>
      </c>
      <c r="S276" t="s">
        <v>488</v>
      </c>
      <c r="T276" t="s">
        <v>641</v>
      </c>
      <c r="U276" t="s">
        <v>642</v>
      </c>
      <c r="V276">
        <v>1</v>
      </c>
      <c r="X276" t="s">
        <v>924</v>
      </c>
      <c r="Y276" t="str">
        <f t="shared" si="33"/>
        <v>703561LDO</v>
      </c>
    </row>
    <row r="277" spans="1:25" x14ac:dyDescent="0.2">
      <c r="A277" cm="1">
        <f t="array" ref="A277">_xlfn.XLOOKUP(AST!Y277,'Matching NGS ID and Doe ID'!H$2:H505,'Matching NGS ID and Doe ID'!B$2:B505)</f>
        <v>106</v>
      </c>
      <c r="B277" s="20">
        <v>703561</v>
      </c>
      <c r="C277" s="22" t="s">
        <v>588</v>
      </c>
      <c r="D277" s="21">
        <v>3</v>
      </c>
      <c r="E277" s="116" t="s">
        <v>37</v>
      </c>
      <c r="F277" s="19" t="s">
        <v>620</v>
      </c>
      <c r="G277" s="30" t="s">
        <v>547</v>
      </c>
      <c r="H277" s="19" t="s">
        <v>10</v>
      </c>
      <c r="I277" s="19" t="s">
        <v>3</v>
      </c>
      <c r="J277" s="19">
        <v>45</v>
      </c>
      <c r="K277" s="19" t="s">
        <v>84</v>
      </c>
      <c r="L277" s="19" t="s">
        <v>484</v>
      </c>
      <c r="M277" s="19" t="s">
        <v>638</v>
      </c>
      <c r="N277" s="19" t="s">
        <v>486</v>
      </c>
      <c r="O277" s="19" t="s">
        <v>485</v>
      </c>
      <c r="P277" t="s">
        <v>640</v>
      </c>
      <c r="Q277" t="s">
        <v>487</v>
      </c>
      <c r="R277" t="s">
        <v>484</v>
      </c>
      <c r="S277" t="s">
        <v>645</v>
      </c>
      <c r="T277" t="s">
        <v>641</v>
      </c>
      <c r="U277" t="s">
        <v>642</v>
      </c>
      <c r="V277">
        <v>1</v>
      </c>
      <c r="X277" t="s">
        <v>925</v>
      </c>
      <c r="Y277" t="str">
        <f t="shared" si="33"/>
        <v>703561LPF</v>
      </c>
    </row>
    <row r="278" spans="1:25" x14ac:dyDescent="0.2">
      <c r="A278" cm="1">
        <f t="array" ref="A278">_xlfn.XLOOKUP(AST!Y278,'Matching NGS ID and Doe ID'!H$2:H506,'Matching NGS ID and Doe ID'!B$2:B506)</f>
        <v>183</v>
      </c>
      <c r="B278" s="21">
        <v>703561</v>
      </c>
      <c r="C278" s="22" t="s">
        <v>588</v>
      </c>
      <c r="D278" s="21">
        <v>3</v>
      </c>
      <c r="E278" s="117" t="s">
        <v>38</v>
      </c>
      <c r="F278" s="116" t="s">
        <v>620</v>
      </c>
      <c r="G278" s="30" t="s">
        <v>10</v>
      </c>
      <c r="H278" s="19" t="s">
        <v>10</v>
      </c>
      <c r="I278" s="19" t="s">
        <v>4</v>
      </c>
      <c r="J278" s="19">
        <v>48</v>
      </c>
      <c r="K278" s="19" t="s">
        <v>84</v>
      </c>
      <c r="L278" s="19" t="s">
        <v>484</v>
      </c>
      <c r="M278" s="19" t="s">
        <v>638</v>
      </c>
      <c r="N278" s="19" t="s">
        <v>486</v>
      </c>
      <c r="O278" s="19" t="s">
        <v>485</v>
      </c>
      <c r="P278" t="s">
        <v>640</v>
      </c>
      <c r="Q278" t="s">
        <v>487</v>
      </c>
      <c r="R278" t="s">
        <v>484</v>
      </c>
      <c r="S278">
        <v>256</v>
      </c>
      <c r="T278" t="s">
        <v>641</v>
      </c>
      <c r="U278" t="s">
        <v>642</v>
      </c>
      <c r="V278">
        <v>1</v>
      </c>
      <c r="X278" t="s">
        <v>926</v>
      </c>
      <c r="Y278" t="str">
        <f t="shared" si="33"/>
        <v>703561RPF</v>
      </c>
    </row>
    <row r="279" spans="1:25" x14ac:dyDescent="0.2">
      <c r="A279" cm="1">
        <f t="array" ref="A279">_xlfn.XLOOKUP(AST!Y279,'Matching NGS ID and Doe ID'!H$2:H507,'Matching NGS ID and Doe ID'!B$2:B507)</f>
        <v>23</v>
      </c>
      <c r="B279" s="20">
        <v>704761</v>
      </c>
      <c r="C279" s="22" t="s">
        <v>588</v>
      </c>
      <c r="D279" s="21">
        <v>3</v>
      </c>
      <c r="E279" s="128" t="s">
        <v>650</v>
      </c>
      <c r="F279" s="106" t="s">
        <v>655</v>
      </c>
      <c r="G279" s="30" t="s">
        <v>9</v>
      </c>
      <c r="H279" s="19" t="s">
        <v>9</v>
      </c>
      <c r="I279" s="19" t="s">
        <v>4</v>
      </c>
      <c r="J279" s="19">
        <v>18</v>
      </c>
      <c r="K279" s="19" t="s">
        <v>84</v>
      </c>
      <c r="L279" s="19" t="s">
        <v>484</v>
      </c>
      <c r="M279" s="19" t="s">
        <v>638</v>
      </c>
      <c r="N279" s="19" t="s">
        <v>486</v>
      </c>
      <c r="O279" s="19" t="s">
        <v>485</v>
      </c>
      <c r="P279" t="s">
        <v>640</v>
      </c>
      <c r="Q279" t="s">
        <v>487</v>
      </c>
      <c r="R279" t="s">
        <v>484</v>
      </c>
      <c r="S279" t="s">
        <v>488</v>
      </c>
      <c r="T279" t="s">
        <v>641</v>
      </c>
      <c r="U279" t="s">
        <v>642</v>
      </c>
      <c r="V279">
        <v>1</v>
      </c>
      <c r="X279" t="s">
        <v>927</v>
      </c>
      <c r="Y279" t="str">
        <f t="shared" si="33"/>
        <v>704761RDO</v>
      </c>
    </row>
    <row r="280" spans="1:25" x14ac:dyDescent="0.2">
      <c r="A280" cm="1">
        <f t="array" ref="A280">_xlfn.XLOOKUP(AST!Y280,'Matching NGS ID and Doe ID'!H$2:H508,'Matching NGS ID and Doe ID'!B$2:B508)</f>
        <v>107</v>
      </c>
      <c r="B280" s="21">
        <v>704761</v>
      </c>
      <c r="C280" s="22" t="s">
        <v>588</v>
      </c>
      <c r="D280" s="21">
        <v>3</v>
      </c>
      <c r="E280" s="117" t="s">
        <v>38</v>
      </c>
      <c r="F280" s="116" t="s">
        <v>655</v>
      </c>
      <c r="G280" s="30" t="s">
        <v>10</v>
      </c>
      <c r="H280" s="19" t="s">
        <v>10</v>
      </c>
      <c r="I280" s="19" t="s">
        <v>4</v>
      </c>
      <c r="J280" s="19">
        <v>49</v>
      </c>
      <c r="K280" s="19" t="s">
        <v>84</v>
      </c>
      <c r="L280" s="19" t="s">
        <v>484</v>
      </c>
      <c r="M280" s="19" t="s">
        <v>638</v>
      </c>
      <c r="N280" s="19" t="s">
        <v>486</v>
      </c>
      <c r="O280" s="19" t="s">
        <v>485</v>
      </c>
      <c r="P280" t="s">
        <v>640</v>
      </c>
      <c r="Q280" t="s">
        <v>487</v>
      </c>
      <c r="R280" t="s">
        <v>484</v>
      </c>
      <c r="S280" t="s">
        <v>645</v>
      </c>
      <c r="T280" t="s">
        <v>641</v>
      </c>
      <c r="U280" t="s">
        <v>642</v>
      </c>
      <c r="V280">
        <v>1</v>
      </c>
      <c r="X280" t="s">
        <v>928</v>
      </c>
      <c r="Y280" t="str">
        <f t="shared" si="33"/>
        <v>704761RPF</v>
      </c>
    </row>
    <row r="281" spans="1:25" x14ac:dyDescent="0.2">
      <c r="A281" cm="1">
        <f t="array" ref="A281">_xlfn.XLOOKUP(AST!Y281,'Matching NGS ID and Doe ID'!H$2:H509,'Matching NGS ID and Doe ID'!B$2:B509)</f>
        <v>24</v>
      </c>
      <c r="B281" s="21">
        <v>705674</v>
      </c>
      <c r="C281" s="22" t="s">
        <v>588</v>
      </c>
      <c r="D281" s="21">
        <v>3</v>
      </c>
      <c r="E281" s="117" t="s">
        <v>38</v>
      </c>
      <c r="F281" s="116" t="s">
        <v>655</v>
      </c>
      <c r="G281" s="30" t="s">
        <v>9</v>
      </c>
      <c r="H281" s="19" t="s">
        <v>9</v>
      </c>
      <c r="I281" s="19" t="s">
        <v>3</v>
      </c>
      <c r="J281" s="19">
        <v>50</v>
      </c>
      <c r="K281" s="19" t="s">
        <v>84</v>
      </c>
      <c r="L281" s="19" t="s">
        <v>484</v>
      </c>
      <c r="M281" s="19" t="s">
        <v>638</v>
      </c>
      <c r="N281" s="19" t="s">
        <v>486</v>
      </c>
      <c r="O281" s="19" t="s">
        <v>485</v>
      </c>
      <c r="P281" t="s">
        <v>640</v>
      </c>
      <c r="Q281" t="s">
        <v>487</v>
      </c>
      <c r="R281" t="s">
        <v>484</v>
      </c>
      <c r="S281">
        <v>256</v>
      </c>
      <c r="T281" t="s">
        <v>641</v>
      </c>
      <c r="U281" t="s">
        <v>642</v>
      </c>
      <c r="V281">
        <v>1</v>
      </c>
      <c r="X281" t="s">
        <v>929</v>
      </c>
      <c r="Y281" t="str">
        <f t="shared" si="33"/>
        <v>705674LDO</v>
      </c>
    </row>
    <row r="282" spans="1:25" x14ac:dyDescent="0.2">
      <c r="A282" t="e" cm="1">
        <f t="array" ref="A282">_xlfn.XLOOKUP(AST!Y282,'Matching NGS ID and Doe ID'!H$2:H510,'Matching NGS ID and Doe ID'!B$2:B510)</f>
        <v>#N/A</v>
      </c>
      <c r="B282" s="21">
        <v>705674</v>
      </c>
      <c r="C282" s="22" t="s">
        <v>588</v>
      </c>
      <c r="D282" s="21">
        <v>3</v>
      </c>
      <c r="E282" s="117" t="s">
        <v>38</v>
      </c>
      <c r="F282" s="116" t="s">
        <v>620</v>
      </c>
      <c r="G282" s="30" t="s">
        <v>547</v>
      </c>
      <c r="H282" s="19" t="s">
        <v>10</v>
      </c>
      <c r="I282" s="19" t="s">
        <v>4</v>
      </c>
      <c r="J282" s="19">
        <v>52.1</v>
      </c>
      <c r="K282" s="19" t="s">
        <v>84</v>
      </c>
      <c r="L282" s="19">
        <v>1</v>
      </c>
      <c r="M282" s="19" t="s">
        <v>638</v>
      </c>
      <c r="N282" s="19" t="s">
        <v>643</v>
      </c>
      <c r="O282" s="19" t="s">
        <v>485</v>
      </c>
      <c r="P282" t="s">
        <v>640</v>
      </c>
      <c r="Q282" t="s">
        <v>487</v>
      </c>
      <c r="R282" t="s">
        <v>490</v>
      </c>
      <c r="S282" t="s">
        <v>645</v>
      </c>
      <c r="T282" t="s">
        <v>85</v>
      </c>
      <c r="U282" t="s">
        <v>642</v>
      </c>
      <c r="V282">
        <v>1</v>
      </c>
      <c r="X282" t="s">
        <v>930</v>
      </c>
      <c r="Y282" t="str">
        <f t="shared" si="33"/>
        <v>705674RPF</v>
      </c>
    </row>
    <row r="283" spans="1:25" x14ac:dyDescent="0.2">
      <c r="A283" t="e" cm="1">
        <f t="array" ref="A283">_xlfn.XLOOKUP(AST!Y283,'Matching NGS ID and Doe ID'!H$2:H511,'Matching NGS ID and Doe ID'!B$2:B511)</f>
        <v>#N/A</v>
      </c>
      <c r="B283" s="21">
        <v>705674</v>
      </c>
      <c r="C283" s="22" t="s">
        <v>588</v>
      </c>
      <c r="D283" s="21">
        <v>3</v>
      </c>
      <c r="E283" s="117" t="s">
        <v>46</v>
      </c>
      <c r="F283" s="116" t="s">
        <v>620</v>
      </c>
      <c r="G283" s="30" t="s">
        <v>547</v>
      </c>
      <c r="H283" s="19" t="s">
        <v>10</v>
      </c>
      <c r="I283" s="19" t="s">
        <v>4</v>
      </c>
      <c r="J283" s="19">
        <v>52.2</v>
      </c>
      <c r="K283" s="19" t="s">
        <v>84</v>
      </c>
      <c r="L283" s="19">
        <v>1</v>
      </c>
      <c r="M283" s="19" t="s">
        <v>638</v>
      </c>
      <c r="N283" s="19" t="s">
        <v>643</v>
      </c>
      <c r="O283" s="19" t="s">
        <v>485</v>
      </c>
      <c r="P283" t="s">
        <v>640</v>
      </c>
      <c r="Q283" t="s">
        <v>487</v>
      </c>
      <c r="R283" t="s">
        <v>490</v>
      </c>
      <c r="S283" t="s">
        <v>645</v>
      </c>
      <c r="T283" t="s">
        <v>85</v>
      </c>
      <c r="U283" t="s">
        <v>642</v>
      </c>
      <c r="V283">
        <v>1</v>
      </c>
      <c r="X283" t="s">
        <v>930</v>
      </c>
      <c r="Y283" t="str">
        <f t="shared" si="33"/>
        <v>705674RPF</v>
      </c>
    </row>
    <row r="284" spans="1:25" x14ac:dyDescent="0.2">
      <c r="A284" cm="1">
        <f t="array" ref="A284">_xlfn.XLOOKUP(AST!Y284,'Matching NGS ID and Doe ID'!H$2:H512,'Matching NGS ID and Doe ID'!B$2:B512)</f>
        <v>108</v>
      </c>
      <c r="B284" s="21">
        <v>705674</v>
      </c>
      <c r="C284" s="22" t="s">
        <v>588</v>
      </c>
      <c r="D284" s="21">
        <v>3</v>
      </c>
      <c r="E284" s="117" t="s">
        <v>38</v>
      </c>
      <c r="F284" s="116" t="s">
        <v>655</v>
      </c>
      <c r="G284" s="30" t="s">
        <v>10</v>
      </c>
      <c r="H284" s="19" t="s">
        <v>10</v>
      </c>
      <c r="I284" s="19" t="s">
        <v>3</v>
      </c>
      <c r="J284" s="19">
        <v>51</v>
      </c>
      <c r="K284" s="19" t="s">
        <v>84</v>
      </c>
      <c r="L284" s="19" t="s">
        <v>484</v>
      </c>
      <c r="M284" s="19" t="s">
        <v>638</v>
      </c>
      <c r="N284" s="19" t="s">
        <v>486</v>
      </c>
      <c r="O284" s="19" t="s">
        <v>485</v>
      </c>
      <c r="P284" t="s">
        <v>640</v>
      </c>
      <c r="Q284" t="s">
        <v>487</v>
      </c>
      <c r="R284" t="s">
        <v>484</v>
      </c>
      <c r="S284" t="s">
        <v>645</v>
      </c>
      <c r="T284" t="s">
        <v>641</v>
      </c>
      <c r="U284" t="s">
        <v>642</v>
      </c>
      <c r="V284">
        <v>1</v>
      </c>
      <c r="X284" t="s">
        <v>931</v>
      </c>
      <c r="Y284" t="str">
        <f t="shared" si="33"/>
        <v>705674LPF</v>
      </c>
    </row>
    <row r="285" spans="1:25" x14ac:dyDescent="0.2">
      <c r="A285" cm="1">
        <f t="array" ref="A285">_xlfn.XLOOKUP(AST!Y285,'Matching NGS ID and Doe ID'!H$2:H513,'Matching NGS ID and Doe ID'!B$2:B513)</f>
        <v>25</v>
      </c>
      <c r="B285" s="20">
        <v>802145</v>
      </c>
      <c r="C285" s="22" t="s">
        <v>588</v>
      </c>
      <c r="D285" s="21">
        <v>2</v>
      </c>
      <c r="E285" s="128" t="s">
        <v>647</v>
      </c>
      <c r="F285" s="19" t="s">
        <v>655</v>
      </c>
      <c r="G285" s="30" t="s">
        <v>9</v>
      </c>
      <c r="H285" s="19" t="s">
        <v>9</v>
      </c>
      <c r="I285" s="19" t="s">
        <v>4</v>
      </c>
      <c r="J285" s="19">
        <v>19</v>
      </c>
      <c r="K285" s="19" t="s">
        <v>84</v>
      </c>
      <c r="L285" s="19">
        <v>1</v>
      </c>
      <c r="M285" s="19" t="s">
        <v>638</v>
      </c>
      <c r="N285" s="19" t="s">
        <v>486</v>
      </c>
      <c r="O285" s="19" t="s">
        <v>485</v>
      </c>
      <c r="P285" t="s">
        <v>640</v>
      </c>
      <c r="Q285" t="s">
        <v>487</v>
      </c>
      <c r="R285" t="s">
        <v>484</v>
      </c>
      <c r="S285" t="s">
        <v>488</v>
      </c>
      <c r="T285" t="s">
        <v>641</v>
      </c>
      <c r="U285" t="s">
        <v>642</v>
      </c>
      <c r="V285">
        <v>1</v>
      </c>
      <c r="X285" t="s">
        <v>932</v>
      </c>
      <c r="Y285" t="str">
        <f t="shared" si="33"/>
        <v>802145RDO</v>
      </c>
    </row>
    <row r="286" spans="1:25" x14ac:dyDescent="0.2">
      <c r="A286" cm="1">
        <f t="array" ref="A286">_xlfn.XLOOKUP(AST!Y286,'Matching NGS ID and Doe ID'!H$2:H514,'Matching NGS ID and Doe ID'!B$2:B514)</f>
        <v>109</v>
      </c>
      <c r="B286" s="20">
        <v>802145</v>
      </c>
      <c r="C286" s="22" t="s">
        <v>588</v>
      </c>
      <c r="D286" s="21">
        <v>2</v>
      </c>
      <c r="E286" s="128" t="s">
        <v>647</v>
      </c>
      <c r="F286" s="19" t="s">
        <v>655</v>
      </c>
      <c r="G286" s="30" t="s">
        <v>10</v>
      </c>
      <c r="H286" s="24" t="s">
        <v>10</v>
      </c>
      <c r="I286" s="24" t="s">
        <v>4</v>
      </c>
      <c r="J286" s="24">
        <v>46</v>
      </c>
      <c r="K286" s="19" t="s">
        <v>84</v>
      </c>
      <c r="L286" s="19">
        <v>1</v>
      </c>
      <c r="M286" s="19" t="s">
        <v>638</v>
      </c>
      <c r="N286" s="19" t="s">
        <v>486</v>
      </c>
      <c r="O286" s="19" t="s">
        <v>485</v>
      </c>
      <c r="P286" t="s">
        <v>640</v>
      </c>
      <c r="Q286" t="s">
        <v>487</v>
      </c>
      <c r="R286" t="s">
        <v>484</v>
      </c>
      <c r="S286" t="s">
        <v>488</v>
      </c>
      <c r="T286" t="s">
        <v>641</v>
      </c>
      <c r="U286" t="s">
        <v>642</v>
      </c>
      <c r="V286">
        <v>1</v>
      </c>
      <c r="X286" t="s">
        <v>933</v>
      </c>
      <c r="Y286" t="str">
        <f t="shared" si="33"/>
        <v>802145RPF</v>
      </c>
    </row>
    <row r="287" spans="1:25" x14ac:dyDescent="0.2">
      <c r="A287" cm="1">
        <f t="array" ref="A287">_xlfn.XLOOKUP(AST!Y287,'Matching NGS ID and Doe ID'!H$2:H515,'Matching NGS ID and Doe ID'!B$2:B515)</f>
        <v>185</v>
      </c>
      <c r="B287" s="20">
        <v>802516</v>
      </c>
      <c r="C287" s="22" t="s">
        <v>588</v>
      </c>
      <c r="D287" s="21">
        <v>2</v>
      </c>
      <c r="E287" s="128" t="s">
        <v>650</v>
      </c>
      <c r="F287" s="19" t="s">
        <v>620</v>
      </c>
      <c r="G287" s="30" t="s">
        <v>547</v>
      </c>
      <c r="H287" s="19" t="s">
        <v>10</v>
      </c>
      <c r="I287" s="19" t="s">
        <v>3</v>
      </c>
      <c r="J287" s="19">
        <v>62</v>
      </c>
      <c r="K287" s="19" t="s">
        <v>84</v>
      </c>
      <c r="L287" s="19" t="s">
        <v>484</v>
      </c>
      <c r="M287" s="19" t="s">
        <v>638</v>
      </c>
      <c r="N287" s="19" t="s">
        <v>486</v>
      </c>
      <c r="O287" s="19" t="s">
        <v>485</v>
      </c>
      <c r="P287" t="s">
        <v>640</v>
      </c>
      <c r="Q287" t="s">
        <v>487</v>
      </c>
      <c r="R287" t="s">
        <v>484</v>
      </c>
      <c r="S287" t="s">
        <v>488</v>
      </c>
      <c r="T287" t="s">
        <v>641</v>
      </c>
      <c r="U287" t="s">
        <v>642</v>
      </c>
      <c r="V287">
        <v>1</v>
      </c>
      <c r="X287" t="s">
        <v>934</v>
      </c>
      <c r="Y287" t="str">
        <f t="shared" si="33"/>
        <v>802516LPF</v>
      </c>
    </row>
    <row r="288" spans="1:25" x14ac:dyDescent="0.2">
      <c r="A288" t="e" cm="1">
        <f t="array" ref="A288">_xlfn.XLOOKUP(AST!Y288,'Matching NGS ID and Doe ID'!H$2:H516,'Matching NGS ID and Doe ID'!B$2:B516)</f>
        <v>#N/A</v>
      </c>
      <c r="B288" s="21">
        <v>802530</v>
      </c>
      <c r="C288" s="22" t="s">
        <v>588</v>
      </c>
      <c r="D288" s="21">
        <v>1</v>
      </c>
      <c r="E288" s="125" t="s">
        <v>29</v>
      </c>
      <c r="F288" s="116" t="s">
        <v>620</v>
      </c>
      <c r="G288" s="30" t="s">
        <v>547</v>
      </c>
      <c r="H288" s="19" t="s">
        <v>10</v>
      </c>
      <c r="I288" s="19" t="s">
        <v>4</v>
      </c>
      <c r="J288" s="19">
        <v>54</v>
      </c>
      <c r="K288" s="19" t="s">
        <v>84</v>
      </c>
      <c r="L288" s="19">
        <v>2</v>
      </c>
      <c r="M288" s="19" t="s">
        <v>638</v>
      </c>
      <c r="N288" s="19">
        <v>4</v>
      </c>
      <c r="O288" s="19" t="s">
        <v>485</v>
      </c>
      <c r="P288" t="s">
        <v>640</v>
      </c>
      <c r="Q288" t="s">
        <v>487</v>
      </c>
      <c r="R288" t="s">
        <v>484</v>
      </c>
      <c r="S288" t="s">
        <v>645</v>
      </c>
      <c r="T288" t="s">
        <v>641</v>
      </c>
      <c r="U288" t="s">
        <v>642</v>
      </c>
      <c r="V288">
        <v>1</v>
      </c>
      <c r="X288" t="s">
        <v>935</v>
      </c>
      <c r="Y288" t="str">
        <f t="shared" si="33"/>
        <v>802530RPF</v>
      </c>
    </row>
    <row r="289" spans="1:25" x14ac:dyDescent="0.2">
      <c r="A289" t="e" cm="1">
        <f t="array" ref="A289">_xlfn.XLOOKUP(AST!Y289,'Matching NGS ID and Doe ID'!H$2:H517,'Matching NGS ID and Doe ID'!B$2:B517)</f>
        <v>#N/A</v>
      </c>
      <c r="B289" s="114">
        <v>802939</v>
      </c>
      <c r="C289" s="111" t="s">
        <v>588</v>
      </c>
      <c r="D289" s="112">
        <v>3</v>
      </c>
      <c r="E289" s="131" t="s">
        <v>38</v>
      </c>
      <c r="F289" s="54" t="s">
        <v>21</v>
      </c>
      <c r="G289" s="54" t="s">
        <v>21</v>
      </c>
      <c r="H289" s="19" t="s">
        <v>9</v>
      </c>
      <c r="I289" s="19" t="s">
        <v>3</v>
      </c>
      <c r="J289" s="19">
        <v>55.1</v>
      </c>
      <c r="K289" s="19">
        <v>0.25</v>
      </c>
      <c r="L289" s="19" t="s">
        <v>484</v>
      </c>
      <c r="M289" s="19" t="s">
        <v>638</v>
      </c>
      <c r="N289" s="19">
        <v>0.5</v>
      </c>
      <c r="O289" s="19" t="s">
        <v>485</v>
      </c>
      <c r="P289">
        <v>0.5</v>
      </c>
      <c r="Q289" t="s">
        <v>487</v>
      </c>
      <c r="R289" t="s">
        <v>484</v>
      </c>
      <c r="S289" t="s">
        <v>645</v>
      </c>
      <c r="T289" t="s">
        <v>641</v>
      </c>
      <c r="U289" t="s">
        <v>642</v>
      </c>
      <c r="V289">
        <v>1</v>
      </c>
      <c r="X289" t="s">
        <v>936</v>
      </c>
      <c r="Y289" t="str">
        <f t="shared" si="33"/>
        <v>802939LDO</v>
      </c>
    </row>
    <row r="290" spans="1:25" x14ac:dyDescent="0.2">
      <c r="A290" t="e" cm="1">
        <f t="array" ref="A290">_xlfn.XLOOKUP(AST!Y290,'Matching NGS ID and Doe ID'!H$2:H518,'Matching NGS ID and Doe ID'!B$2:B518)</f>
        <v>#N/A</v>
      </c>
      <c r="B290" s="114">
        <v>802939</v>
      </c>
      <c r="C290" s="111" t="s">
        <v>588</v>
      </c>
      <c r="D290" s="112">
        <v>3</v>
      </c>
      <c r="E290" s="131" t="s">
        <v>38</v>
      </c>
      <c r="F290" s="54" t="s">
        <v>21</v>
      </c>
      <c r="G290" s="54" t="s">
        <v>21</v>
      </c>
      <c r="H290" s="19" t="s">
        <v>9</v>
      </c>
      <c r="I290" s="19" t="s">
        <v>3</v>
      </c>
      <c r="J290" s="19">
        <v>55.2</v>
      </c>
      <c r="K290" s="19">
        <v>0.25</v>
      </c>
      <c r="L290" s="19" t="s">
        <v>484</v>
      </c>
      <c r="M290" s="19" t="s">
        <v>638</v>
      </c>
      <c r="N290" s="19">
        <v>0.5</v>
      </c>
      <c r="O290" s="19" t="s">
        <v>485</v>
      </c>
      <c r="P290">
        <v>0.5</v>
      </c>
      <c r="Q290" t="s">
        <v>487</v>
      </c>
      <c r="R290" t="s">
        <v>484</v>
      </c>
      <c r="S290" t="s">
        <v>645</v>
      </c>
      <c r="T290" t="s">
        <v>641</v>
      </c>
      <c r="U290" t="s">
        <v>642</v>
      </c>
      <c r="V290">
        <v>1</v>
      </c>
      <c r="X290" t="s">
        <v>936</v>
      </c>
      <c r="Y290" t="str">
        <f t="shared" si="33"/>
        <v>802939LDO</v>
      </c>
    </row>
    <row r="291" spans="1:25" x14ac:dyDescent="0.2">
      <c r="A291" cm="1">
        <f t="array" ref="A291">_xlfn.XLOOKUP(AST!Y291,'Matching NGS ID and Doe ID'!H$2:H519,'Matching NGS ID and Doe ID'!B$2:B519)</f>
        <v>186</v>
      </c>
      <c r="B291" s="21">
        <v>802939</v>
      </c>
      <c r="C291" s="22" t="s">
        <v>588</v>
      </c>
      <c r="D291" s="21">
        <v>3</v>
      </c>
      <c r="E291" s="117" t="s">
        <v>39</v>
      </c>
      <c r="F291" s="116" t="s">
        <v>620</v>
      </c>
      <c r="G291" s="30" t="s">
        <v>547</v>
      </c>
      <c r="H291" s="19" t="s">
        <v>10</v>
      </c>
      <c r="I291" s="19" t="s">
        <v>3</v>
      </c>
      <c r="J291" s="19">
        <v>56</v>
      </c>
      <c r="K291" s="19" t="s">
        <v>84</v>
      </c>
      <c r="L291" s="19" t="s">
        <v>484</v>
      </c>
      <c r="M291" s="19" t="s">
        <v>638</v>
      </c>
      <c r="N291" s="19" t="s">
        <v>486</v>
      </c>
      <c r="O291" s="19" t="s">
        <v>485</v>
      </c>
      <c r="P291" t="s">
        <v>640</v>
      </c>
      <c r="Q291" t="s">
        <v>487</v>
      </c>
      <c r="R291" t="s">
        <v>484</v>
      </c>
      <c r="S291" t="s">
        <v>645</v>
      </c>
      <c r="T291" t="s">
        <v>641</v>
      </c>
      <c r="U291" t="s">
        <v>642</v>
      </c>
      <c r="V291">
        <v>1</v>
      </c>
      <c r="X291" t="s">
        <v>937</v>
      </c>
      <c r="Y291" t="str">
        <f t="shared" si="33"/>
        <v>802939LPF</v>
      </c>
    </row>
    <row r="292" spans="1:25" x14ac:dyDescent="0.2">
      <c r="A292" cm="1">
        <f t="array" ref="A292">_xlfn.XLOOKUP(AST!Y292,'Matching NGS ID and Doe ID'!H$2:H520,'Matching NGS ID and Doe ID'!B$2:B520)</f>
        <v>187</v>
      </c>
      <c r="B292" s="20">
        <v>802939</v>
      </c>
      <c r="C292" s="22" t="s">
        <v>588</v>
      </c>
      <c r="D292" s="21">
        <v>3</v>
      </c>
      <c r="E292" s="128" t="s">
        <v>650</v>
      </c>
      <c r="F292" s="19" t="s">
        <v>620</v>
      </c>
      <c r="G292" s="30" t="s">
        <v>547</v>
      </c>
      <c r="H292" s="19" t="s">
        <v>10</v>
      </c>
      <c r="I292" s="19" t="s">
        <v>4</v>
      </c>
      <c r="J292" s="19">
        <v>63</v>
      </c>
      <c r="K292" s="19">
        <v>0.25</v>
      </c>
      <c r="L292" s="19" t="s">
        <v>484</v>
      </c>
      <c r="M292" s="19" t="s">
        <v>638</v>
      </c>
      <c r="N292" s="19">
        <v>0.5</v>
      </c>
      <c r="O292" s="19" t="s">
        <v>485</v>
      </c>
      <c r="P292">
        <v>2</v>
      </c>
      <c r="Q292" t="s">
        <v>487</v>
      </c>
      <c r="R292" t="s">
        <v>484</v>
      </c>
      <c r="S292" t="s">
        <v>645</v>
      </c>
      <c r="T292" t="s">
        <v>641</v>
      </c>
      <c r="U292" t="s">
        <v>642</v>
      </c>
      <c r="V292">
        <v>1</v>
      </c>
      <c r="X292" t="s">
        <v>938</v>
      </c>
      <c r="Y292" t="str">
        <f t="shared" si="33"/>
        <v>802939RPF</v>
      </c>
    </row>
    <row r="293" spans="1:25" x14ac:dyDescent="0.2">
      <c r="A293" t="e" cm="1">
        <f t="array" ref="A293">_xlfn.XLOOKUP(AST!Y293,'Matching NGS ID and Doe ID'!H$2:H521,'Matching NGS ID and Doe ID'!B$2:B521)</f>
        <v>#N/A</v>
      </c>
      <c r="B293" s="21">
        <v>802974</v>
      </c>
      <c r="C293" s="22" t="s">
        <v>588</v>
      </c>
      <c r="D293" s="21">
        <v>1</v>
      </c>
      <c r="E293" s="117" t="s">
        <v>39</v>
      </c>
      <c r="F293" s="116" t="s">
        <v>620</v>
      </c>
      <c r="G293" s="30" t="s">
        <v>547</v>
      </c>
      <c r="H293" s="19" t="s">
        <v>10</v>
      </c>
      <c r="I293" s="19" t="s">
        <v>3</v>
      </c>
      <c r="J293" s="19">
        <v>57</v>
      </c>
      <c r="K293" s="19" t="s">
        <v>84</v>
      </c>
      <c r="L293" s="19" t="s">
        <v>484</v>
      </c>
      <c r="M293" s="19" t="s">
        <v>638</v>
      </c>
      <c r="N293" s="19" t="s">
        <v>486</v>
      </c>
      <c r="O293" s="19" t="s">
        <v>485</v>
      </c>
      <c r="P293" t="s">
        <v>640</v>
      </c>
      <c r="Q293" t="s">
        <v>487</v>
      </c>
      <c r="R293" t="s">
        <v>484</v>
      </c>
      <c r="S293" t="s">
        <v>645</v>
      </c>
      <c r="T293" t="s">
        <v>641</v>
      </c>
      <c r="U293" t="s">
        <v>642</v>
      </c>
      <c r="V293">
        <v>1</v>
      </c>
      <c r="X293" t="s">
        <v>939</v>
      </c>
      <c r="Y293" t="str">
        <f t="shared" si="33"/>
        <v>802974LPF</v>
      </c>
    </row>
    <row r="294" spans="1:25" x14ac:dyDescent="0.2">
      <c r="A294" t="e" cm="1">
        <f t="array" ref="A294">_xlfn.XLOOKUP(AST!Y294,'Matching NGS ID and Doe ID'!H$2:H522,'Matching NGS ID and Doe ID'!B$2:B522)</f>
        <v>#N/A</v>
      </c>
      <c r="B294" s="21">
        <v>802974</v>
      </c>
      <c r="C294" s="22" t="s">
        <v>588</v>
      </c>
      <c r="D294" s="21">
        <v>1</v>
      </c>
      <c r="E294" s="117" t="s">
        <v>29</v>
      </c>
      <c r="F294" s="116" t="s">
        <v>620</v>
      </c>
      <c r="G294" s="30" t="s">
        <v>547</v>
      </c>
      <c r="H294" s="19" t="s">
        <v>10</v>
      </c>
      <c r="I294" s="19" t="s">
        <v>4</v>
      </c>
      <c r="J294" s="19">
        <v>58</v>
      </c>
      <c r="K294" s="19" t="s">
        <v>84</v>
      </c>
      <c r="L294" s="19" t="s">
        <v>484</v>
      </c>
      <c r="M294" s="19" t="s">
        <v>638</v>
      </c>
      <c r="N294" s="19" t="s">
        <v>643</v>
      </c>
      <c r="O294" s="19" t="s">
        <v>485</v>
      </c>
      <c r="P294" t="s">
        <v>640</v>
      </c>
      <c r="Q294" t="s">
        <v>487</v>
      </c>
      <c r="R294" t="s">
        <v>484</v>
      </c>
      <c r="S294" t="s">
        <v>645</v>
      </c>
      <c r="T294" t="s">
        <v>641</v>
      </c>
      <c r="U294" t="s">
        <v>642</v>
      </c>
      <c r="V294">
        <v>1</v>
      </c>
      <c r="X294" t="s">
        <v>940</v>
      </c>
      <c r="Y294" t="str">
        <f t="shared" si="33"/>
        <v>802974RPF</v>
      </c>
    </row>
    <row r="295" spans="1:25" x14ac:dyDescent="0.2">
      <c r="A295" cm="1">
        <f t="array" ref="A295">_xlfn.XLOOKUP(AST!Y295,'Matching NGS ID and Doe ID'!H$2:H523,'Matching NGS ID and Doe ID'!B$2:B523)</f>
        <v>26</v>
      </c>
      <c r="B295" s="20">
        <v>803471</v>
      </c>
      <c r="C295" s="22" t="s">
        <v>588</v>
      </c>
      <c r="D295" s="21">
        <v>3</v>
      </c>
      <c r="E295" s="128" t="s">
        <v>646</v>
      </c>
      <c r="F295" s="19" t="s">
        <v>655</v>
      </c>
      <c r="G295" s="30" t="s">
        <v>9</v>
      </c>
      <c r="H295" s="19" t="s">
        <v>9</v>
      </c>
      <c r="I295" s="19" t="s">
        <v>4</v>
      </c>
      <c r="J295" s="19">
        <v>20</v>
      </c>
      <c r="K295" s="19" t="s">
        <v>84</v>
      </c>
      <c r="L295" s="19" t="s">
        <v>484</v>
      </c>
      <c r="M295" s="19" t="s">
        <v>638</v>
      </c>
      <c r="N295" s="19" t="s">
        <v>643</v>
      </c>
      <c r="O295" s="19" t="s">
        <v>485</v>
      </c>
      <c r="P295" t="s">
        <v>640</v>
      </c>
      <c r="Q295" t="s">
        <v>487</v>
      </c>
      <c r="R295" t="s">
        <v>484</v>
      </c>
      <c r="S295" t="s">
        <v>488</v>
      </c>
      <c r="T295" t="s">
        <v>641</v>
      </c>
      <c r="U295" t="s">
        <v>642</v>
      </c>
      <c r="V295">
        <v>1</v>
      </c>
      <c r="X295" t="s">
        <v>941</v>
      </c>
      <c r="Y295" t="str">
        <f t="shared" si="33"/>
        <v>803471RDO</v>
      </c>
    </row>
    <row r="296" spans="1:25" x14ac:dyDescent="0.2">
      <c r="A296" cm="1">
        <f t="array" ref="A296">_xlfn.XLOOKUP(AST!Y296,'Matching NGS ID and Doe ID'!H$2:H524,'Matching NGS ID and Doe ID'!B$2:B524)</f>
        <v>110</v>
      </c>
      <c r="B296" s="20">
        <v>803471</v>
      </c>
      <c r="C296" s="22" t="s">
        <v>588</v>
      </c>
      <c r="D296" s="21">
        <v>3</v>
      </c>
      <c r="E296" s="128" t="s">
        <v>646</v>
      </c>
      <c r="F296" s="19" t="s">
        <v>655</v>
      </c>
      <c r="G296" s="30" t="s">
        <v>10</v>
      </c>
      <c r="H296" s="19" t="s">
        <v>10</v>
      </c>
      <c r="I296" s="19" t="s">
        <v>4</v>
      </c>
      <c r="J296" s="19">
        <v>47</v>
      </c>
      <c r="K296" s="19" t="s">
        <v>84</v>
      </c>
      <c r="L296" s="19" t="s">
        <v>484</v>
      </c>
      <c r="M296" s="19" t="s">
        <v>638</v>
      </c>
      <c r="N296" s="19" t="s">
        <v>643</v>
      </c>
      <c r="O296" s="19" t="s">
        <v>485</v>
      </c>
      <c r="P296" t="s">
        <v>640</v>
      </c>
      <c r="Q296" t="s">
        <v>487</v>
      </c>
      <c r="R296" t="s">
        <v>484</v>
      </c>
      <c r="S296" t="s">
        <v>645</v>
      </c>
      <c r="T296" t="s">
        <v>641</v>
      </c>
      <c r="U296" t="s">
        <v>642</v>
      </c>
      <c r="V296">
        <v>1</v>
      </c>
      <c r="X296" t="s">
        <v>942</v>
      </c>
      <c r="Y296" t="str">
        <f t="shared" si="33"/>
        <v>803471RPF</v>
      </c>
    </row>
    <row r="297" spans="1:25" x14ac:dyDescent="0.2">
      <c r="A297" t="e" cm="1">
        <f t="array" ref="A297">_xlfn.XLOOKUP(AST!Y297,'Matching NGS ID and Doe ID'!H$2:H525,'Matching NGS ID and Doe ID'!B$2:B525)</f>
        <v>#N/A</v>
      </c>
      <c r="B297" s="21">
        <v>804629</v>
      </c>
      <c r="C297" s="22" t="s">
        <v>588</v>
      </c>
      <c r="D297" s="21">
        <v>3</v>
      </c>
      <c r="E297" s="117" t="s">
        <v>38</v>
      </c>
      <c r="F297" s="116" t="s">
        <v>620</v>
      </c>
      <c r="G297" s="30" t="s">
        <v>547</v>
      </c>
      <c r="H297" s="19" t="s">
        <v>10</v>
      </c>
      <c r="I297" s="19" t="s">
        <v>3</v>
      </c>
      <c r="J297" s="19">
        <v>60</v>
      </c>
      <c r="K297" s="19">
        <v>0.5</v>
      </c>
      <c r="L297" s="19">
        <v>2</v>
      </c>
      <c r="M297" s="19" t="s">
        <v>638</v>
      </c>
      <c r="N297" s="19">
        <v>0.5</v>
      </c>
      <c r="O297" s="19" t="s">
        <v>485</v>
      </c>
      <c r="P297">
        <v>0.5</v>
      </c>
      <c r="Q297" t="s">
        <v>487</v>
      </c>
      <c r="R297" t="s">
        <v>484</v>
      </c>
      <c r="S297" t="s">
        <v>645</v>
      </c>
      <c r="T297">
        <v>2</v>
      </c>
      <c r="U297" t="s">
        <v>642</v>
      </c>
      <c r="V297">
        <v>1</v>
      </c>
      <c r="X297" t="s">
        <v>943</v>
      </c>
      <c r="Y297" t="str">
        <f t="shared" si="33"/>
        <v>804629LPF</v>
      </c>
    </row>
    <row r="298" spans="1:25" x14ac:dyDescent="0.2">
      <c r="A298" cm="1">
        <f t="array" ref="A298">_xlfn.XLOOKUP(AST!Y298,'Matching NGS ID and Doe ID'!H$2:H526,'Matching NGS ID and Doe ID'!B$2:B526)</f>
        <v>27</v>
      </c>
      <c r="B298" s="20">
        <v>805570</v>
      </c>
      <c r="C298" s="22" t="s">
        <v>588</v>
      </c>
      <c r="D298" s="21">
        <v>3</v>
      </c>
      <c r="E298" s="128" t="s">
        <v>650</v>
      </c>
      <c r="F298" s="19" t="s">
        <v>655</v>
      </c>
      <c r="G298" s="30" t="s">
        <v>9</v>
      </c>
      <c r="H298" s="19" t="s">
        <v>9</v>
      </c>
      <c r="I298" s="19" t="s">
        <v>3</v>
      </c>
      <c r="J298" s="19">
        <v>21</v>
      </c>
      <c r="K298" s="19" t="s">
        <v>84</v>
      </c>
      <c r="L298" s="19" t="s">
        <v>484</v>
      </c>
      <c r="M298" s="19" t="s">
        <v>638</v>
      </c>
      <c r="N298" s="19" t="s">
        <v>486</v>
      </c>
      <c r="O298" s="19" t="s">
        <v>485</v>
      </c>
      <c r="P298" t="s">
        <v>640</v>
      </c>
      <c r="Q298" t="s">
        <v>487</v>
      </c>
      <c r="R298" t="s">
        <v>484</v>
      </c>
      <c r="S298" t="s">
        <v>645</v>
      </c>
      <c r="T298" t="s">
        <v>641</v>
      </c>
      <c r="U298" t="s">
        <v>642</v>
      </c>
      <c r="V298">
        <v>1</v>
      </c>
      <c r="X298" t="s">
        <v>944</v>
      </c>
      <c r="Y298" t="str">
        <f t="shared" si="33"/>
        <v>805570LDO</v>
      </c>
    </row>
    <row r="299" spans="1:25" x14ac:dyDescent="0.2">
      <c r="A299" cm="1">
        <f t="array" ref="A299">_xlfn.XLOOKUP(AST!Y299,'Matching NGS ID and Doe ID'!H$2:H527,'Matching NGS ID and Doe ID'!B$2:B527)</f>
        <v>111</v>
      </c>
      <c r="B299" s="20">
        <v>805570</v>
      </c>
      <c r="C299" s="22" t="s">
        <v>588</v>
      </c>
      <c r="D299" s="21">
        <v>3</v>
      </c>
      <c r="E299" s="128" t="s">
        <v>650</v>
      </c>
      <c r="F299" s="19" t="s">
        <v>655</v>
      </c>
      <c r="G299" s="30" t="s">
        <v>10</v>
      </c>
      <c r="H299" s="19" t="s">
        <v>10</v>
      </c>
      <c r="I299" s="19" t="s">
        <v>3</v>
      </c>
      <c r="J299" s="19">
        <v>48</v>
      </c>
      <c r="K299" s="19" t="s">
        <v>84</v>
      </c>
      <c r="L299" s="19" t="s">
        <v>484</v>
      </c>
      <c r="M299" s="19" t="s">
        <v>638</v>
      </c>
      <c r="N299" s="19" t="s">
        <v>486</v>
      </c>
      <c r="O299" s="19" t="s">
        <v>485</v>
      </c>
      <c r="P299" t="s">
        <v>640</v>
      </c>
      <c r="Q299" t="s">
        <v>487</v>
      </c>
      <c r="R299" t="s">
        <v>484</v>
      </c>
      <c r="S299" t="s">
        <v>488</v>
      </c>
      <c r="T299" t="s">
        <v>641</v>
      </c>
      <c r="U299" t="s">
        <v>642</v>
      </c>
      <c r="V299">
        <v>1</v>
      </c>
      <c r="X299" t="s">
        <v>945</v>
      </c>
      <c r="Y299" t="str">
        <f t="shared" si="33"/>
        <v>805570LPF</v>
      </c>
    </row>
    <row r="300" spans="1:25" x14ac:dyDescent="0.2">
      <c r="E300" s="128"/>
    </row>
  </sheetData>
  <sortState xmlns:xlrd2="http://schemas.microsoft.com/office/spreadsheetml/2017/richdata2" ref="AS10:AU16">
    <sortCondition ref="AS10:AS16"/>
  </sortState>
  <phoneticPr fontId="11" type="noConversion"/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F5A1E-2D8D-B645-9657-597D4DD9FD79}">
  <dimension ref="B1:L231"/>
  <sheetViews>
    <sheetView tabSelected="1" zoomScale="140" zoomScaleNormal="140" workbookViewId="0">
      <selection activeCell="A37" sqref="A37:XFD37"/>
    </sheetView>
  </sheetViews>
  <sheetFormatPr baseColWidth="10" defaultRowHeight="15" x14ac:dyDescent="0.2"/>
  <cols>
    <col min="2" max="2" width="10.83203125" style="5"/>
    <col min="3" max="3" width="14" style="5" bestFit="1" customWidth="1"/>
    <col min="4" max="4" width="8.6640625" style="5"/>
    <col min="5" max="5" width="2.83203125" style="5" bestFit="1" customWidth="1"/>
    <col min="6" max="6" width="8.6640625" style="5"/>
    <col min="7" max="7" width="16.5" style="4" bestFit="1" customWidth="1"/>
  </cols>
  <sheetData>
    <row r="1" spans="2:12" x14ac:dyDescent="0.2">
      <c r="B1" s="9" t="s">
        <v>302</v>
      </c>
      <c r="C1" s="2" t="s">
        <v>0</v>
      </c>
      <c r="D1" s="2" t="s">
        <v>7</v>
      </c>
      <c r="E1" s="2" t="s">
        <v>8</v>
      </c>
      <c r="F1" s="2" t="s">
        <v>1</v>
      </c>
      <c r="G1" s="3" t="s">
        <v>86</v>
      </c>
      <c r="I1" s="2"/>
      <c r="J1" s="2"/>
      <c r="K1" s="2"/>
    </row>
    <row r="2" spans="2:12" x14ac:dyDescent="0.2">
      <c r="B2" s="10">
        <v>21</v>
      </c>
      <c r="C2" s="6" t="s">
        <v>588</v>
      </c>
      <c r="D2" s="4">
        <v>702396</v>
      </c>
      <c r="E2" s="4">
        <v>3</v>
      </c>
      <c r="F2" s="4" t="s">
        <v>3</v>
      </c>
      <c r="G2" s="1" t="s">
        <v>9</v>
      </c>
      <c r="H2" t="str">
        <f t="shared" ref="H2:H44" si="0">D2&amp;F2&amp;G2</f>
        <v>702396LDO</v>
      </c>
      <c r="I2" s="17"/>
      <c r="J2" s="17"/>
      <c r="K2" s="17"/>
      <c r="L2" s="17"/>
    </row>
    <row r="3" spans="2:12" x14ac:dyDescent="0.2">
      <c r="B3" s="10">
        <v>22</v>
      </c>
      <c r="C3" s="6" t="s">
        <v>588</v>
      </c>
      <c r="D3" s="4">
        <v>703561</v>
      </c>
      <c r="E3" s="4">
        <v>3</v>
      </c>
      <c r="F3" s="4" t="s">
        <v>3</v>
      </c>
      <c r="G3" s="1" t="s">
        <v>9</v>
      </c>
      <c r="H3" t="str">
        <f t="shared" si="0"/>
        <v>703561LDO</v>
      </c>
      <c r="I3" s="17"/>
      <c r="J3" s="17"/>
      <c r="K3" s="17"/>
      <c r="L3" s="17"/>
    </row>
    <row r="4" spans="2:12" x14ac:dyDescent="0.2">
      <c r="B4" s="10">
        <v>23</v>
      </c>
      <c r="C4" s="6" t="s">
        <v>588</v>
      </c>
      <c r="D4" s="4">
        <v>704761</v>
      </c>
      <c r="E4" s="4">
        <v>3</v>
      </c>
      <c r="F4" s="4" t="s">
        <v>4</v>
      </c>
      <c r="G4" s="1" t="s">
        <v>9</v>
      </c>
      <c r="H4" t="str">
        <f t="shared" si="0"/>
        <v>704761RDO</v>
      </c>
      <c r="I4" s="17"/>
      <c r="J4" s="17"/>
      <c r="K4" s="17"/>
      <c r="L4" s="17"/>
    </row>
    <row r="5" spans="2:12" x14ac:dyDescent="0.2">
      <c r="B5" s="10">
        <v>24</v>
      </c>
      <c r="C5" s="6" t="s">
        <v>588</v>
      </c>
      <c r="D5" s="4">
        <v>705674</v>
      </c>
      <c r="E5" s="4">
        <v>3</v>
      </c>
      <c r="F5" s="4" t="s">
        <v>3</v>
      </c>
      <c r="G5" s="1" t="s">
        <v>9</v>
      </c>
      <c r="H5" t="str">
        <f t="shared" si="0"/>
        <v>705674LDO</v>
      </c>
      <c r="I5" s="17"/>
      <c r="J5" s="17"/>
      <c r="K5" s="17"/>
      <c r="L5" s="17"/>
    </row>
    <row r="6" spans="2:12" x14ac:dyDescent="0.2">
      <c r="B6" s="10">
        <v>25</v>
      </c>
      <c r="C6" s="6" t="s">
        <v>588</v>
      </c>
      <c r="D6" s="4">
        <v>802145</v>
      </c>
      <c r="E6" s="4">
        <v>2</v>
      </c>
      <c r="F6" s="4" t="s">
        <v>4</v>
      </c>
      <c r="G6" s="1" t="s">
        <v>9</v>
      </c>
      <c r="H6" t="str">
        <f t="shared" si="0"/>
        <v>802145RDO</v>
      </c>
      <c r="I6" s="17"/>
      <c r="J6" s="17"/>
      <c r="K6" s="17"/>
      <c r="L6" s="17"/>
    </row>
    <row r="7" spans="2:12" x14ac:dyDescent="0.2">
      <c r="B7" s="10">
        <v>26</v>
      </c>
      <c r="C7" s="6" t="s">
        <v>588</v>
      </c>
      <c r="D7" s="4">
        <v>803471</v>
      </c>
      <c r="E7" s="4">
        <v>3</v>
      </c>
      <c r="F7" s="4" t="s">
        <v>4</v>
      </c>
      <c r="G7" s="1" t="s">
        <v>9</v>
      </c>
      <c r="H7" t="str">
        <f t="shared" si="0"/>
        <v>803471RDO</v>
      </c>
      <c r="I7" s="17"/>
      <c r="J7" s="17"/>
      <c r="K7" s="17"/>
      <c r="L7" s="17"/>
    </row>
    <row r="8" spans="2:12" x14ac:dyDescent="0.2">
      <c r="B8" s="10">
        <v>27</v>
      </c>
      <c r="C8" s="6" t="s">
        <v>588</v>
      </c>
      <c r="D8" s="4">
        <v>805570</v>
      </c>
      <c r="E8" s="4">
        <v>3</v>
      </c>
      <c r="F8" s="4" t="s">
        <v>3</v>
      </c>
      <c r="G8" s="1" t="s">
        <v>9</v>
      </c>
      <c r="H8" t="str">
        <f t="shared" si="0"/>
        <v>805570LDO</v>
      </c>
      <c r="I8" s="17"/>
      <c r="J8" s="17"/>
      <c r="K8" s="17"/>
      <c r="L8" s="17"/>
    </row>
    <row r="9" spans="2:12" x14ac:dyDescent="0.2">
      <c r="B9" s="10">
        <v>28</v>
      </c>
      <c r="C9" s="6" t="s">
        <v>589</v>
      </c>
      <c r="D9" s="4">
        <v>223</v>
      </c>
      <c r="E9" s="4">
        <v>1</v>
      </c>
      <c r="F9" s="4" t="s">
        <v>3</v>
      </c>
      <c r="G9" s="1" t="s">
        <v>9</v>
      </c>
      <c r="H9" t="str">
        <f t="shared" si="0"/>
        <v>223LDO</v>
      </c>
      <c r="I9" s="17"/>
      <c r="J9" s="17"/>
      <c r="K9" s="17"/>
      <c r="L9" s="17"/>
    </row>
    <row r="10" spans="2:12" x14ac:dyDescent="0.2">
      <c r="B10" s="10">
        <v>30</v>
      </c>
      <c r="C10" s="6" t="s">
        <v>589</v>
      </c>
      <c r="D10" s="4">
        <v>294</v>
      </c>
      <c r="E10" s="4">
        <v>2</v>
      </c>
      <c r="F10" s="4" t="s">
        <v>3</v>
      </c>
      <c r="G10" s="1" t="s">
        <v>9</v>
      </c>
      <c r="H10" t="str">
        <f t="shared" si="0"/>
        <v>294LDO</v>
      </c>
      <c r="I10" s="17"/>
      <c r="J10" s="17"/>
      <c r="K10" s="17"/>
      <c r="L10" s="17"/>
    </row>
    <row r="11" spans="2:12" x14ac:dyDescent="0.2">
      <c r="B11" s="10">
        <v>31</v>
      </c>
      <c r="C11" s="6" t="s">
        <v>589</v>
      </c>
      <c r="D11" s="4">
        <v>296</v>
      </c>
      <c r="E11" s="4">
        <v>2</v>
      </c>
      <c r="F11" s="4" t="s">
        <v>4</v>
      </c>
      <c r="G11" s="1" t="s">
        <v>9</v>
      </c>
      <c r="H11" t="str">
        <f t="shared" si="0"/>
        <v>296RDO</v>
      </c>
      <c r="I11" s="17"/>
      <c r="J11" s="17"/>
      <c r="K11" s="17"/>
      <c r="L11" s="17"/>
    </row>
    <row r="12" spans="2:12" x14ac:dyDescent="0.2">
      <c r="B12" s="10">
        <v>32</v>
      </c>
      <c r="C12" s="6" t="s">
        <v>589</v>
      </c>
      <c r="D12" s="4">
        <v>317</v>
      </c>
      <c r="E12" s="4">
        <v>1</v>
      </c>
      <c r="F12" s="4" t="s">
        <v>3</v>
      </c>
      <c r="G12" s="1" t="s">
        <v>9</v>
      </c>
      <c r="H12" t="str">
        <f t="shared" si="0"/>
        <v>317LDO</v>
      </c>
      <c r="I12" s="17"/>
      <c r="J12" s="17"/>
      <c r="K12" s="17"/>
      <c r="L12" s="17"/>
    </row>
    <row r="13" spans="2:12" x14ac:dyDescent="0.2">
      <c r="B13" s="10">
        <v>33</v>
      </c>
      <c r="C13" s="6" t="s">
        <v>589</v>
      </c>
      <c r="D13" s="4">
        <v>317</v>
      </c>
      <c r="E13" s="4">
        <v>1</v>
      </c>
      <c r="F13" s="4" t="s">
        <v>4</v>
      </c>
      <c r="G13" s="1" t="s">
        <v>9</v>
      </c>
      <c r="H13" t="str">
        <f t="shared" si="0"/>
        <v>317RDO</v>
      </c>
      <c r="I13" s="17"/>
      <c r="J13" s="17"/>
      <c r="K13" s="17"/>
      <c r="L13" s="17"/>
    </row>
    <row r="14" spans="2:12" x14ac:dyDescent="0.2">
      <c r="B14" s="10">
        <v>34</v>
      </c>
      <c r="C14" s="6" t="s">
        <v>589</v>
      </c>
      <c r="D14" s="4">
        <v>320</v>
      </c>
      <c r="E14" s="4">
        <v>3</v>
      </c>
      <c r="F14" s="4" t="s">
        <v>3</v>
      </c>
      <c r="G14" s="1" t="s">
        <v>9</v>
      </c>
      <c r="H14" t="str">
        <f t="shared" si="0"/>
        <v>320LDO</v>
      </c>
      <c r="I14" s="17"/>
      <c r="J14" s="17"/>
      <c r="K14" s="17"/>
      <c r="L14" s="17"/>
    </row>
    <row r="15" spans="2:12" x14ac:dyDescent="0.2">
      <c r="B15" s="10">
        <v>35</v>
      </c>
      <c r="C15" s="6" t="s">
        <v>589</v>
      </c>
      <c r="D15" s="4">
        <v>320</v>
      </c>
      <c r="E15" s="4">
        <v>3</v>
      </c>
      <c r="F15" s="4" t="s">
        <v>4</v>
      </c>
      <c r="G15" s="1" t="s">
        <v>9</v>
      </c>
      <c r="H15" t="str">
        <f t="shared" si="0"/>
        <v>320RDO</v>
      </c>
      <c r="I15" s="17"/>
      <c r="J15" s="17"/>
      <c r="K15" s="17"/>
      <c r="L15" s="17"/>
    </row>
    <row r="16" spans="2:12" x14ac:dyDescent="0.2">
      <c r="B16" s="10">
        <v>37</v>
      </c>
      <c r="C16" s="6" t="s">
        <v>589</v>
      </c>
      <c r="D16" s="4">
        <v>357</v>
      </c>
      <c r="E16" s="4">
        <v>3</v>
      </c>
      <c r="F16" s="4" t="s">
        <v>3</v>
      </c>
      <c r="G16" s="1" t="s">
        <v>9</v>
      </c>
      <c r="H16" t="str">
        <f t="shared" si="0"/>
        <v>357LDO</v>
      </c>
      <c r="I16" s="17"/>
      <c r="J16" s="17"/>
      <c r="K16" s="17"/>
      <c r="L16" s="17"/>
    </row>
    <row r="17" spans="2:12" x14ac:dyDescent="0.2">
      <c r="B17" s="10">
        <v>38</v>
      </c>
      <c r="C17" s="6" t="s">
        <v>589</v>
      </c>
      <c r="D17" s="4">
        <v>357</v>
      </c>
      <c r="E17" s="4">
        <v>3</v>
      </c>
      <c r="F17" s="4" t="s">
        <v>4</v>
      </c>
      <c r="G17" s="1" t="s">
        <v>9</v>
      </c>
      <c r="H17" t="str">
        <f t="shared" si="0"/>
        <v>357RDO</v>
      </c>
      <c r="I17" s="17"/>
      <c r="J17" s="17"/>
      <c r="K17" s="17"/>
      <c r="L17" s="17"/>
    </row>
    <row r="18" spans="2:12" x14ac:dyDescent="0.2">
      <c r="B18" s="10">
        <v>39</v>
      </c>
      <c r="C18" s="6" t="s">
        <v>589</v>
      </c>
      <c r="D18" s="4">
        <v>378</v>
      </c>
      <c r="E18" s="4">
        <v>3</v>
      </c>
      <c r="F18" s="4" t="s">
        <v>3</v>
      </c>
      <c r="G18" s="1" t="s">
        <v>9</v>
      </c>
      <c r="H18" t="str">
        <f t="shared" si="0"/>
        <v>378LDO</v>
      </c>
      <c r="I18" s="17"/>
      <c r="J18" s="17"/>
      <c r="K18" s="17"/>
      <c r="L18" s="17"/>
    </row>
    <row r="19" spans="2:12" x14ac:dyDescent="0.2">
      <c r="B19" s="10">
        <v>40</v>
      </c>
      <c r="C19" s="6" t="s">
        <v>589</v>
      </c>
      <c r="D19" s="4">
        <v>400</v>
      </c>
      <c r="E19" s="4">
        <v>3</v>
      </c>
      <c r="F19" s="4" t="s">
        <v>4</v>
      </c>
      <c r="G19" s="1" t="s">
        <v>9</v>
      </c>
      <c r="H19" t="str">
        <f t="shared" si="0"/>
        <v>400RDO</v>
      </c>
      <c r="I19" s="17"/>
      <c r="J19" s="17"/>
      <c r="K19" s="17"/>
      <c r="L19" s="17"/>
    </row>
    <row r="20" spans="2:12" x14ac:dyDescent="0.2">
      <c r="B20" s="10">
        <v>41</v>
      </c>
      <c r="C20" s="6" t="s">
        <v>589</v>
      </c>
      <c r="D20" s="4">
        <v>814</v>
      </c>
      <c r="E20" s="4">
        <v>1</v>
      </c>
      <c r="F20" s="4" t="s">
        <v>3</v>
      </c>
      <c r="G20" s="1" t="s">
        <v>9</v>
      </c>
      <c r="H20" t="str">
        <f t="shared" si="0"/>
        <v>814LDO</v>
      </c>
      <c r="I20" s="17"/>
      <c r="J20" s="17"/>
      <c r="K20" s="17"/>
      <c r="L20" s="17"/>
    </row>
    <row r="21" spans="2:12" x14ac:dyDescent="0.2">
      <c r="B21" s="10">
        <v>42</v>
      </c>
      <c r="C21" s="6" t="s">
        <v>589</v>
      </c>
      <c r="D21" s="4">
        <v>918</v>
      </c>
      <c r="E21" s="4">
        <v>3</v>
      </c>
      <c r="F21" s="4" t="s">
        <v>3</v>
      </c>
      <c r="G21" s="1" t="s">
        <v>9</v>
      </c>
      <c r="H21" t="str">
        <f t="shared" si="0"/>
        <v>918LDO</v>
      </c>
      <c r="I21" s="17"/>
      <c r="J21" s="17"/>
      <c r="K21" s="17"/>
      <c r="L21" s="17"/>
    </row>
    <row r="22" spans="2:12" x14ac:dyDescent="0.2">
      <c r="B22" s="10">
        <v>43</v>
      </c>
      <c r="C22" s="6" t="s">
        <v>589</v>
      </c>
      <c r="D22" s="4">
        <v>976</v>
      </c>
      <c r="E22" s="4">
        <v>2</v>
      </c>
      <c r="F22" s="4" t="s">
        <v>4</v>
      </c>
      <c r="G22" s="1" t="s">
        <v>9</v>
      </c>
      <c r="H22" t="str">
        <f t="shared" si="0"/>
        <v>976RDO</v>
      </c>
      <c r="I22" s="17"/>
      <c r="J22" s="17"/>
      <c r="K22" s="17"/>
      <c r="L22" s="17"/>
    </row>
    <row r="23" spans="2:12" x14ac:dyDescent="0.2">
      <c r="B23" s="10">
        <v>44</v>
      </c>
      <c r="C23" s="4" t="s">
        <v>586</v>
      </c>
      <c r="D23" s="4">
        <v>33</v>
      </c>
      <c r="E23" s="4">
        <v>2</v>
      </c>
      <c r="F23" s="4" t="s">
        <v>3</v>
      </c>
      <c r="G23" s="1" t="s">
        <v>9</v>
      </c>
      <c r="H23" t="str">
        <f t="shared" si="0"/>
        <v>33LDO</v>
      </c>
      <c r="I23" s="17"/>
      <c r="J23" s="17"/>
      <c r="K23" s="17"/>
      <c r="L23" s="17"/>
    </row>
    <row r="24" spans="2:12" x14ac:dyDescent="0.2">
      <c r="B24" s="10">
        <v>45</v>
      </c>
      <c r="C24" s="4" t="s">
        <v>586</v>
      </c>
      <c r="D24" s="4">
        <v>386</v>
      </c>
      <c r="E24" s="4">
        <v>1</v>
      </c>
      <c r="F24" s="4" t="s">
        <v>3</v>
      </c>
      <c r="G24" s="1" t="s">
        <v>9</v>
      </c>
      <c r="H24" t="str">
        <f t="shared" si="0"/>
        <v>386LDO</v>
      </c>
      <c r="I24" s="17"/>
      <c r="J24" s="17"/>
      <c r="K24" s="17"/>
      <c r="L24" s="17"/>
    </row>
    <row r="25" spans="2:12" x14ac:dyDescent="0.2">
      <c r="B25" s="10">
        <v>46</v>
      </c>
      <c r="C25" s="4" t="s">
        <v>586</v>
      </c>
      <c r="D25" s="4">
        <v>460</v>
      </c>
      <c r="E25" s="4">
        <v>2</v>
      </c>
      <c r="F25" s="4" t="s">
        <v>3</v>
      </c>
      <c r="G25" s="1" t="s">
        <v>9</v>
      </c>
      <c r="H25" t="str">
        <f t="shared" si="0"/>
        <v>460LDO</v>
      </c>
      <c r="I25" s="17"/>
      <c r="J25" s="17"/>
      <c r="K25" s="17"/>
      <c r="L25" s="17"/>
    </row>
    <row r="26" spans="2:12" x14ac:dyDescent="0.2">
      <c r="B26" s="10">
        <v>47</v>
      </c>
      <c r="C26" s="4" t="s">
        <v>586</v>
      </c>
      <c r="D26" s="4">
        <v>641</v>
      </c>
      <c r="E26" s="4">
        <v>1</v>
      </c>
      <c r="F26" s="4" t="s">
        <v>3</v>
      </c>
      <c r="G26" s="1" t="s">
        <v>9</v>
      </c>
      <c r="H26" t="str">
        <f t="shared" si="0"/>
        <v>641LDO</v>
      </c>
      <c r="I26" s="17"/>
      <c r="J26" s="17"/>
      <c r="K26" s="17"/>
      <c r="L26" s="17"/>
    </row>
    <row r="27" spans="2:12" x14ac:dyDescent="0.2">
      <c r="B27" s="10">
        <v>48</v>
      </c>
      <c r="C27" s="4" t="s">
        <v>586</v>
      </c>
      <c r="D27" s="4">
        <v>1053</v>
      </c>
      <c r="E27" s="4">
        <v>2</v>
      </c>
      <c r="F27" s="4" t="s">
        <v>4</v>
      </c>
      <c r="G27" s="1" t="s">
        <v>9</v>
      </c>
      <c r="H27" t="str">
        <f t="shared" si="0"/>
        <v>1053RDO</v>
      </c>
      <c r="I27" s="17"/>
      <c r="J27" s="17"/>
      <c r="K27" s="17"/>
      <c r="L27" s="17"/>
    </row>
    <row r="28" spans="2:12" x14ac:dyDescent="0.2">
      <c r="B28" s="10">
        <v>49</v>
      </c>
      <c r="C28" s="4" t="s">
        <v>586</v>
      </c>
      <c r="D28" s="4">
        <v>1085</v>
      </c>
      <c r="E28" s="4">
        <v>3</v>
      </c>
      <c r="F28" s="4" t="s">
        <v>4</v>
      </c>
      <c r="G28" s="1" t="s">
        <v>9</v>
      </c>
      <c r="H28" t="str">
        <f t="shared" si="0"/>
        <v>1085RDO</v>
      </c>
      <c r="I28" s="17"/>
      <c r="J28" s="17"/>
      <c r="K28" s="17"/>
      <c r="L28" s="17"/>
    </row>
    <row r="29" spans="2:12" x14ac:dyDescent="0.2">
      <c r="B29" s="10">
        <v>50</v>
      </c>
      <c r="C29" s="4" t="s">
        <v>586</v>
      </c>
      <c r="D29" s="4">
        <v>1864</v>
      </c>
      <c r="E29" s="4">
        <v>3</v>
      </c>
      <c r="F29" s="4" t="s">
        <v>3</v>
      </c>
      <c r="G29" s="1" t="s">
        <v>9</v>
      </c>
      <c r="H29" t="str">
        <f t="shared" si="0"/>
        <v>1864LDO</v>
      </c>
      <c r="I29" s="17"/>
      <c r="J29" s="17"/>
      <c r="K29" s="17"/>
      <c r="L29" s="17"/>
    </row>
    <row r="30" spans="2:12" x14ac:dyDescent="0.2">
      <c r="B30" s="10">
        <v>51</v>
      </c>
      <c r="C30" s="4" t="s">
        <v>586</v>
      </c>
      <c r="D30" s="4">
        <v>2615</v>
      </c>
      <c r="E30" s="4">
        <v>2</v>
      </c>
      <c r="F30" s="4" t="s">
        <v>4</v>
      </c>
      <c r="G30" s="1" t="s">
        <v>9</v>
      </c>
      <c r="H30" t="str">
        <f t="shared" si="0"/>
        <v>2615RDO</v>
      </c>
      <c r="I30" s="17"/>
      <c r="J30" s="17"/>
      <c r="K30" s="17"/>
      <c r="L30" s="17"/>
    </row>
    <row r="31" spans="2:12" x14ac:dyDescent="0.2">
      <c r="B31" s="10">
        <v>52</v>
      </c>
      <c r="C31" s="4" t="s">
        <v>586</v>
      </c>
      <c r="D31" s="4">
        <v>3286</v>
      </c>
      <c r="E31" s="4">
        <v>3</v>
      </c>
      <c r="F31" s="4" t="s">
        <v>3</v>
      </c>
      <c r="G31" s="1" t="s">
        <v>9</v>
      </c>
      <c r="H31" t="str">
        <f t="shared" si="0"/>
        <v>3286LDO</v>
      </c>
      <c r="I31" s="17"/>
      <c r="J31" s="17"/>
      <c r="K31" s="17"/>
      <c r="L31" s="17"/>
    </row>
    <row r="32" spans="2:12" x14ac:dyDescent="0.2">
      <c r="B32" s="10">
        <v>53</v>
      </c>
      <c r="C32" s="4" t="s">
        <v>586</v>
      </c>
      <c r="D32" s="4">
        <v>3414</v>
      </c>
      <c r="E32" s="4">
        <v>3</v>
      </c>
      <c r="F32" s="4" t="s">
        <v>3</v>
      </c>
      <c r="G32" s="1" t="s">
        <v>9</v>
      </c>
      <c r="H32" t="str">
        <f t="shared" si="0"/>
        <v>3414LDO</v>
      </c>
      <c r="I32" s="17"/>
      <c r="J32" s="17"/>
      <c r="K32" s="17"/>
      <c r="L32" s="17"/>
    </row>
    <row r="33" spans="2:12" x14ac:dyDescent="0.2">
      <c r="B33" s="10">
        <v>54</v>
      </c>
      <c r="C33" s="4" t="s">
        <v>586</v>
      </c>
      <c r="D33" s="4">
        <v>3414</v>
      </c>
      <c r="E33" s="4">
        <v>3</v>
      </c>
      <c r="F33" s="4" t="s">
        <v>4</v>
      </c>
      <c r="G33" s="1" t="s">
        <v>9</v>
      </c>
      <c r="H33" t="str">
        <f t="shared" si="0"/>
        <v>3414RDO</v>
      </c>
      <c r="I33" s="17"/>
      <c r="J33" s="17"/>
      <c r="K33" s="17"/>
      <c r="L33" s="17"/>
    </row>
    <row r="34" spans="2:12" x14ac:dyDescent="0.2">
      <c r="B34" s="10">
        <v>55</v>
      </c>
      <c r="C34" s="4" t="s">
        <v>586</v>
      </c>
      <c r="D34" s="4">
        <v>3646</v>
      </c>
      <c r="E34" s="4">
        <v>3</v>
      </c>
      <c r="F34" s="4" t="s">
        <v>4</v>
      </c>
      <c r="G34" s="1" t="s">
        <v>9</v>
      </c>
      <c r="H34" t="str">
        <f t="shared" si="0"/>
        <v>3646RDO</v>
      </c>
      <c r="I34" s="17"/>
      <c r="J34" s="17"/>
      <c r="K34" s="17"/>
      <c r="L34" s="17"/>
    </row>
    <row r="35" spans="2:12" x14ac:dyDescent="0.2">
      <c r="B35" s="10">
        <v>56</v>
      </c>
      <c r="C35" s="4" t="s">
        <v>586</v>
      </c>
      <c r="D35" s="4">
        <v>3845</v>
      </c>
      <c r="E35" s="4">
        <v>1</v>
      </c>
      <c r="F35" s="4" t="s">
        <v>4</v>
      </c>
      <c r="G35" s="1" t="s">
        <v>9</v>
      </c>
      <c r="H35" t="str">
        <f t="shared" si="0"/>
        <v>3845RDO</v>
      </c>
      <c r="I35" s="17"/>
      <c r="J35" s="17"/>
      <c r="K35" s="17"/>
      <c r="L35" s="17"/>
    </row>
    <row r="36" spans="2:12" x14ac:dyDescent="0.2">
      <c r="B36" s="10">
        <v>57</v>
      </c>
      <c r="C36" s="4" t="s">
        <v>586</v>
      </c>
      <c r="D36" s="4">
        <v>3876</v>
      </c>
      <c r="E36" s="4">
        <v>1</v>
      </c>
      <c r="F36" s="4" t="s">
        <v>4</v>
      </c>
      <c r="G36" s="1" t="s">
        <v>9</v>
      </c>
      <c r="H36" t="str">
        <f t="shared" si="0"/>
        <v>3876RDO</v>
      </c>
      <c r="I36" s="17"/>
      <c r="J36" s="17"/>
      <c r="K36" s="17"/>
      <c r="L36" s="17"/>
    </row>
    <row r="37" spans="2:12" x14ac:dyDescent="0.2">
      <c r="B37" s="10">
        <v>58</v>
      </c>
      <c r="C37" s="4" t="s">
        <v>586</v>
      </c>
      <c r="D37" s="4">
        <v>4129</v>
      </c>
      <c r="E37" s="4">
        <v>3</v>
      </c>
      <c r="F37" s="4" t="s">
        <v>3</v>
      </c>
      <c r="G37" s="1" t="s">
        <v>9</v>
      </c>
      <c r="H37" t="str">
        <f t="shared" si="0"/>
        <v>4129LDO</v>
      </c>
      <c r="I37" s="17"/>
      <c r="J37" s="17"/>
      <c r="K37" s="17"/>
      <c r="L37" s="17"/>
    </row>
    <row r="38" spans="2:12" x14ac:dyDescent="0.2">
      <c r="B38" s="10">
        <v>59</v>
      </c>
      <c r="C38" s="4" t="s">
        <v>586</v>
      </c>
      <c r="D38" s="4">
        <v>4323</v>
      </c>
      <c r="E38" s="4">
        <v>1</v>
      </c>
      <c r="F38" s="4" t="s">
        <v>3</v>
      </c>
      <c r="G38" s="1" t="s">
        <v>9</v>
      </c>
      <c r="H38" t="str">
        <f t="shared" si="0"/>
        <v>4323LDO</v>
      </c>
      <c r="I38" s="17"/>
      <c r="J38" s="17"/>
      <c r="K38" s="17"/>
      <c r="L38" s="17"/>
    </row>
    <row r="39" spans="2:12" x14ac:dyDescent="0.2">
      <c r="B39" s="10">
        <v>60</v>
      </c>
      <c r="C39" s="4" t="s">
        <v>586</v>
      </c>
      <c r="D39" s="4">
        <v>4323</v>
      </c>
      <c r="E39" s="4">
        <v>1</v>
      </c>
      <c r="F39" s="4" t="s">
        <v>4</v>
      </c>
      <c r="G39" s="1" t="s">
        <v>9</v>
      </c>
      <c r="H39" t="str">
        <f t="shared" si="0"/>
        <v>4323RDO</v>
      </c>
      <c r="I39" s="17"/>
      <c r="J39" s="17"/>
      <c r="K39" s="17"/>
      <c r="L39" s="17"/>
    </row>
    <row r="40" spans="2:12" x14ac:dyDescent="0.2">
      <c r="B40" s="10">
        <v>61</v>
      </c>
      <c r="C40" s="4" t="s">
        <v>586</v>
      </c>
      <c r="D40" s="4">
        <v>4436</v>
      </c>
      <c r="E40" s="4">
        <v>3</v>
      </c>
      <c r="F40" s="4" t="s">
        <v>3</v>
      </c>
      <c r="G40" s="1" t="s">
        <v>9</v>
      </c>
      <c r="H40" t="str">
        <f t="shared" si="0"/>
        <v>4436LDO</v>
      </c>
      <c r="I40" s="17"/>
      <c r="J40" s="17"/>
      <c r="K40" s="17"/>
      <c r="L40" s="17"/>
    </row>
    <row r="41" spans="2:12" x14ac:dyDescent="0.2">
      <c r="B41" s="10">
        <v>62</v>
      </c>
      <c r="C41" s="4" t="s">
        <v>586</v>
      </c>
      <c r="D41" s="4">
        <v>4763</v>
      </c>
      <c r="E41" s="4">
        <v>3</v>
      </c>
      <c r="F41" s="4" t="s">
        <v>3</v>
      </c>
      <c r="G41" s="1" t="s">
        <v>9</v>
      </c>
      <c r="H41" t="str">
        <f t="shared" si="0"/>
        <v>4763LDO</v>
      </c>
      <c r="I41" s="17"/>
      <c r="J41" s="17"/>
      <c r="K41" s="17"/>
      <c r="L41" s="17"/>
    </row>
    <row r="42" spans="2:12" x14ac:dyDescent="0.2">
      <c r="B42" s="10">
        <v>63</v>
      </c>
      <c r="C42" s="4" t="s">
        <v>586</v>
      </c>
      <c r="D42" s="4">
        <v>4838</v>
      </c>
      <c r="E42" s="4">
        <v>2</v>
      </c>
      <c r="F42" s="4" t="s">
        <v>3</v>
      </c>
      <c r="G42" s="1" t="s">
        <v>9</v>
      </c>
      <c r="H42" t="str">
        <f t="shared" si="0"/>
        <v>4838LDO</v>
      </c>
      <c r="I42" s="17"/>
      <c r="J42" s="17"/>
      <c r="K42" s="17"/>
      <c r="L42" s="17"/>
    </row>
    <row r="43" spans="2:12" x14ac:dyDescent="0.2">
      <c r="B43" s="10">
        <v>64</v>
      </c>
      <c r="C43" s="4" t="s">
        <v>586</v>
      </c>
      <c r="D43" s="4">
        <v>4955</v>
      </c>
      <c r="E43" s="4">
        <v>1</v>
      </c>
      <c r="F43" s="4" t="s">
        <v>3</v>
      </c>
      <c r="G43" s="1" t="s">
        <v>9</v>
      </c>
      <c r="H43" t="str">
        <f t="shared" si="0"/>
        <v>4955LDO</v>
      </c>
      <c r="I43" s="17"/>
      <c r="J43" s="17"/>
      <c r="K43" s="17"/>
      <c r="L43" s="17"/>
    </row>
    <row r="44" spans="2:12" x14ac:dyDescent="0.2">
      <c r="B44" s="10">
        <v>65</v>
      </c>
      <c r="C44" s="4" t="s">
        <v>586</v>
      </c>
      <c r="D44" s="4">
        <v>5067</v>
      </c>
      <c r="E44" s="4">
        <v>1</v>
      </c>
      <c r="F44" s="4" t="s">
        <v>3</v>
      </c>
      <c r="G44" s="1" t="s">
        <v>9</v>
      </c>
      <c r="H44" t="str">
        <f t="shared" si="0"/>
        <v>5067LDO</v>
      </c>
      <c r="I44" s="17"/>
      <c r="J44" s="17"/>
      <c r="K44" s="17"/>
      <c r="L44" s="17"/>
    </row>
    <row r="45" spans="2:12" x14ac:dyDescent="0.2">
      <c r="B45" s="10">
        <v>66</v>
      </c>
      <c r="C45" s="4" t="s">
        <v>586</v>
      </c>
      <c r="D45" s="4">
        <v>5067</v>
      </c>
      <c r="E45" s="4">
        <v>1</v>
      </c>
      <c r="F45" s="4" t="s">
        <v>4</v>
      </c>
      <c r="G45" s="1" t="s">
        <v>9</v>
      </c>
      <c r="H45" t="str">
        <f t="shared" ref="H45:H97" si="1">D45&amp;F45&amp;G45</f>
        <v>5067RDO</v>
      </c>
      <c r="I45" s="17"/>
      <c r="J45" s="17"/>
      <c r="K45" s="17"/>
      <c r="L45" s="17"/>
    </row>
    <row r="46" spans="2:12" x14ac:dyDescent="0.2">
      <c r="B46" s="10">
        <v>68</v>
      </c>
      <c r="C46" s="4" t="s">
        <v>586</v>
      </c>
      <c r="D46" s="4">
        <v>5078</v>
      </c>
      <c r="E46" s="4">
        <v>2</v>
      </c>
      <c r="F46" s="4" t="s">
        <v>4</v>
      </c>
      <c r="G46" s="1" t="s">
        <v>9</v>
      </c>
      <c r="H46" t="str">
        <f t="shared" si="1"/>
        <v>5078RDO</v>
      </c>
      <c r="I46" s="17"/>
      <c r="J46" s="17"/>
      <c r="K46" s="17"/>
      <c r="L46" s="17"/>
    </row>
    <row r="47" spans="2:12" x14ac:dyDescent="0.2">
      <c r="B47" s="10">
        <v>69</v>
      </c>
      <c r="C47" s="4" t="s">
        <v>586</v>
      </c>
      <c r="D47" s="4">
        <v>5134</v>
      </c>
      <c r="E47" s="4">
        <v>3</v>
      </c>
      <c r="F47" s="4" t="s">
        <v>4</v>
      </c>
      <c r="G47" s="1" t="s">
        <v>9</v>
      </c>
      <c r="H47" t="str">
        <f t="shared" si="1"/>
        <v>5134RDO</v>
      </c>
      <c r="I47" s="17"/>
      <c r="J47" s="17"/>
      <c r="K47" s="17"/>
      <c r="L47" s="17"/>
    </row>
    <row r="48" spans="2:12" x14ac:dyDescent="0.2">
      <c r="B48" s="10">
        <v>70</v>
      </c>
      <c r="C48" s="4" t="s">
        <v>586</v>
      </c>
      <c r="D48" s="4">
        <v>5438</v>
      </c>
      <c r="E48" s="4">
        <v>3</v>
      </c>
      <c r="F48" s="4" t="s">
        <v>4</v>
      </c>
      <c r="G48" s="1" t="s">
        <v>9</v>
      </c>
      <c r="H48" t="str">
        <f t="shared" si="1"/>
        <v>5438RDO</v>
      </c>
      <c r="I48" s="17"/>
      <c r="J48" s="17"/>
      <c r="K48" s="17"/>
      <c r="L48" s="17"/>
    </row>
    <row r="49" spans="2:12" x14ac:dyDescent="0.2">
      <c r="B49" s="12">
        <v>71</v>
      </c>
      <c r="C49" s="14" t="s">
        <v>586</v>
      </c>
      <c r="D49" s="14">
        <v>5557</v>
      </c>
      <c r="E49" s="14">
        <v>2</v>
      </c>
      <c r="F49" s="14" t="s">
        <v>4</v>
      </c>
      <c r="G49" s="15" t="s">
        <v>9</v>
      </c>
      <c r="H49" t="str">
        <f t="shared" si="1"/>
        <v>5557RDO</v>
      </c>
      <c r="I49" s="17"/>
      <c r="J49" s="17"/>
      <c r="K49" s="17"/>
      <c r="L49" s="17"/>
    </row>
    <row r="50" spans="2:12" x14ac:dyDescent="0.2">
      <c r="B50" s="10">
        <v>72</v>
      </c>
      <c r="C50" s="4" t="s">
        <v>586</v>
      </c>
      <c r="D50" s="4">
        <v>5682</v>
      </c>
      <c r="E50" s="4">
        <v>2</v>
      </c>
      <c r="F50" s="4" t="s">
        <v>3</v>
      </c>
      <c r="G50" s="1" t="s">
        <v>9</v>
      </c>
      <c r="H50" t="str">
        <f t="shared" si="1"/>
        <v>5682LDO</v>
      </c>
      <c r="I50" s="17"/>
      <c r="J50" s="17"/>
      <c r="K50" s="17"/>
      <c r="L50" s="17"/>
    </row>
    <row r="51" spans="2:12" x14ac:dyDescent="0.2">
      <c r="B51" s="10">
        <v>73</v>
      </c>
      <c r="C51" s="4" t="s">
        <v>586</v>
      </c>
      <c r="D51" s="4">
        <v>5682</v>
      </c>
      <c r="E51" s="4">
        <v>2</v>
      </c>
      <c r="F51" s="4" t="s">
        <v>4</v>
      </c>
      <c r="G51" s="1" t="s">
        <v>9</v>
      </c>
      <c r="H51" t="str">
        <f t="shared" si="1"/>
        <v>5682RDO</v>
      </c>
      <c r="I51" s="17"/>
      <c r="J51" s="17"/>
      <c r="K51" s="17"/>
      <c r="L51" s="17"/>
    </row>
    <row r="52" spans="2:12" x14ac:dyDescent="0.2">
      <c r="B52" s="10">
        <v>74</v>
      </c>
      <c r="C52" s="4" t="s">
        <v>586</v>
      </c>
      <c r="D52" s="4">
        <v>6183</v>
      </c>
      <c r="E52" s="4">
        <v>2</v>
      </c>
      <c r="F52" s="4" t="s">
        <v>3</v>
      </c>
      <c r="G52" s="1" t="s">
        <v>9</v>
      </c>
      <c r="H52" t="str">
        <f t="shared" si="1"/>
        <v>6183LDO</v>
      </c>
      <c r="I52" s="17"/>
      <c r="J52" s="17"/>
      <c r="K52" s="17"/>
      <c r="L52" s="17"/>
    </row>
    <row r="53" spans="2:12" x14ac:dyDescent="0.2">
      <c r="B53" s="10">
        <v>75</v>
      </c>
      <c r="C53" s="4" t="s">
        <v>586</v>
      </c>
      <c r="D53" s="4">
        <v>6235</v>
      </c>
      <c r="E53" s="4">
        <v>3</v>
      </c>
      <c r="F53" s="4" t="s">
        <v>3</v>
      </c>
      <c r="G53" s="1" t="s">
        <v>9</v>
      </c>
      <c r="H53" t="str">
        <f t="shared" si="1"/>
        <v>6235LDO</v>
      </c>
      <c r="I53" s="17"/>
      <c r="J53" s="17"/>
      <c r="K53" s="17"/>
      <c r="L53" s="17"/>
    </row>
    <row r="54" spans="2:12" x14ac:dyDescent="0.2">
      <c r="B54" s="10">
        <v>76</v>
      </c>
      <c r="C54" s="4" t="s">
        <v>586</v>
      </c>
      <c r="D54" s="4">
        <v>6235</v>
      </c>
      <c r="E54" s="4">
        <v>3</v>
      </c>
      <c r="F54" s="4" t="s">
        <v>4</v>
      </c>
      <c r="G54" s="1" t="s">
        <v>9</v>
      </c>
      <c r="H54" t="str">
        <f t="shared" si="1"/>
        <v>6235RDO</v>
      </c>
      <c r="I54" s="17"/>
      <c r="J54" s="17"/>
      <c r="K54" s="17"/>
      <c r="L54" s="17"/>
    </row>
    <row r="55" spans="2:12" x14ac:dyDescent="0.2">
      <c r="B55" s="10">
        <v>77</v>
      </c>
      <c r="C55" s="4" t="s">
        <v>586</v>
      </c>
      <c r="D55" s="4">
        <v>6236</v>
      </c>
      <c r="E55" s="4">
        <v>2</v>
      </c>
      <c r="F55" s="4" t="s">
        <v>3</v>
      </c>
      <c r="G55" s="1" t="s">
        <v>9</v>
      </c>
      <c r="H55" t="str">
        <f t="shared" si="1"/>
        <v>6236LDO</v>
      </c>
      <c r="I55" s="17"/>
      <c r="J55" s="17"/>
      <c r="K55" s="17"/>
      <c r="L55" s="17"/>
    </row>
    <row r="56" spans="2:12" x14ac:dyDescent="0.2">
      <c r="B56" s="10">
        <v>78</v>
      </c>
      <c r="C56" s="4" t="s">
        <v>586</v>
      </c>
      <c r="D56" s="4">
        <v>6530</v>
      </c>
      <c r="E56" s="4">
        <v>1</v>
      </c>
      <c r="F56" s="4" t="s">
        <v>3</v>
      </c>
      <c r="G56" s="1" t="s">
        <v>9</v>
      </c>
      <c r="H56" t="str">
        <f t="shared" si="1"/>
        <v>6530LDO</v>
      </c>
      <c r="I56" s="17"/>
      <c r="J56" s="17"/>
      <c r="K56" s="17"/>
      <c r="L56" s="17"/>
    </row>
    <row r="57" spans="2:12" x14ac:dyDescent="0.2">
      <c r="B57" s="10">
        <v>79</v>
      </c>
      <c r="C57" s="4" t="s">
        <v>586</v>
      </c>
      <c r="D57" s="4">
        <v>6530</v>
      </c>
      <c r="E57" s="4">
        <v>1</v>
      </c>
      <c r="F57" s="4" t="s">
        <v>4</v>
      </c>
      <c r="G57" s="1" t="s">
        <v>9</v>
      </c>
      <c r="H57" t="str">
        <f t="shared" si="1"/>
        <v>6530RDO</v>
      </c>
      <c r="I57" s="17"/>
      <c r="J57" s="17"/>
      <c r="K57" s="17"/>
      <c r="L57" s="17"/>
    </row>
    <row r="58" spans="2:12" x14ac:dyDescent="0.2">
      <c r="B58" s="10">
        <v>80</v>
      </c>
      <c r="C58" s="4" t="s">
        <v>586</v>
      </c>
      <c r="D58" s="4">
        <v>6987</v>
      </c>
      <c r="E58" s="4">
        <v>3</v>
      </c>
      <c r="F58" s="4" t="s">
        <v>3</v>
      </c>
      <c r="G58" s="1" t="s">
        <v>9</v>
      </c>
      <c r="H58" t="str">
        <f t="shared" si="1"/>
        <v>6987LDO</v>
      </c>
      <c r="I58" s="17"/>
      <c r="J58" s="17"/>
      <c r="K58" s="17"/>
      <c r="L58" s="17"/>
    </row>
    <row r="59" spans="2:12" x14ac:dyDescent="0.2">
      <c r="B59" s="10">
        <v>81</v>
      </c>
      <c r="C59" s="4" t="s">
        <v>586</v>
      </c>
      <c r="D59" s="4">
        <v>7221</v>
      </c>
      <c r="E59" s="4">
        <v>1</v>
      </c>
      <c r="F59" s="4" t="s">
        <v>3</v>
      </c>
      <c r="G59" s="1" t="s">
        <v>9</v>
      </c>
      <c r="H59" t="str">
        <f t="shared" si="1"/>
        <v>7221LDO</v>
      </c>
      <c r="I59" s="17"/>
      <c r="J59" s="17"/>
      <c r="K59" s="17"/>
      <c r="L59" s="17"/>
    </row>
    <row r="60" spans="2:12" x14ac:dyDescent="0.2">
      <c r="B60" s="10">
        <v>83</v>
      </c>
      <c r="C60" s="4" t="s">
        <v>586</v>
      </c>
      <c r="D60" s="4">
        <v>7263</v>
      </c>
      <c r="E60" s="4">
        <v>3</v>
      </c>
      <c r="F60" s="4" t="s">
        <v>3</v>
      </c>
      <c r="G60" s="1" t="s">
        <v>9</v>
      </c>
      <c r="H60" t="str">
        <f t="shared" si="1"/>
        <v>7263LDO</v>
      </c>
      <c r="I60" s="17"/>
      <c r="J60" s="17"/>
      <c r="K60" s="17"/>
      <c r="L60" s="17"/>
    </row>
    <row r="61" spans="2:12" x14ac:dyDescent="0.2">
      <c r="B61" s="10">
        <v>87</v>
      </c>
      <c r="C61" s="6" t="s">
        <v>588</v>
      </c>
      <c r="D61" s="4">
        <v>203047</v>
      </c>
      <c r="E61" s="4">
        <v>3</v>
      </c>
      <c r="F61" s="4" t="s">
        <v>4</v>
      </c>
      <c r="G61" s="1" t="s">
        <v>10</v>
      </c>
      <c r="H61" t="str">
        <f t="shared" si="1"/>
        <v>203047RPF</v>
      </c>
      <c r="I61" s="17"/>
      <c r="J61" s="17"/>
      <c r="K61" s="17"/>
      <c r="L61" s="17"/>
    </row>
    <row r="62" spans="2:12" x14ac:dyDescent="0.2">
      <c r="B62" s="10">
        <v>88</v>
      </c>
      <c r="C62" s="6" t="s">
        <v>588</v>
      </c>
      <c r="D62" s="4">
        <v>203638</v>
      </c>
      <c r="E62" s="4">
        <v>3</v>
      </c>
      <c r="F62" s="4" t="s">
        <v>3</v>
      </c>
      <c r="G62" s="1" t="s">
        <v>10</v>
      </c>
      <c r="H62" t="str">
        <f t="shared" si="1"/>
        <v>203638LPF</v>
      </c>
      <c r="I62" s="17"/>
      <c r="J62" s="17"/>
      <c r="K62" s="17"/>
      <c r="L62" s="17"/>
    </row>
    <row r="63" spans="2:12" x14ac:dyDescent="0.2">
      <c r="B63" s="10">
        <v>89</v>
      </c>
      <c r="C63" s="6" t="s">
        <v>588</v>
      </c>
      <c r="D63" s="4">
        <v>203638</v>
      </c>
      <c r="E63" s="4">
        <v>3</v>
      </c>
      <c r="F63" s="4" t="s">
        <v>4</v>
      </c>
      <c r="G63" s="1" t="s">
        <v>10</v>
      </c>
      <c r="H63" t="str">
        <f t="shared" si="1"/>
        <v>203638RPF</v>
      </c>
      <c r="I63" s="17"/>
      <c r="J63" s="17"/>
      <c r="K63" s="17"/>
      <c r="L63" s="17"/>
    </row>
    <row r="64" spans="2:12" x14ac:dyDescent="0.2">
      <c r="B64" s="10">
        <v>91</v>
      </c>
      <c r="C64" s="6" t="s">
        <v>588</v>
      </c>
      <c r="D64" s="4">
        <v>203783</v>
      </c>
      <c r="E64" s="4">
        <v>3</v>
      </c>
      <c r="F64" s="4" t="s">
        <v>4</v>
      </c>
      <c r="G64" s="1" t="s">
        <v>10</v>
      </c>
      <c r="H64" t="str">
        <f t="shared" si="1"/>
        <v>203783RPF</v>
      </c>
      <c r="I64" s="17"/>
      <c r="J64" s="17"/>
      <c r="K64" s="17"/>
      <c r="L64" s="17"/>
    </row>
    <row r="65" spans="2:12" x14ac:dyDescent="0.2">
      <c r="B65" s="10">
        <v>92</v>
      </c>
      <c r="C65" s="6" t="s">
        <v>588</v>
      </c>
      <c r="D65" s="4">
        <v>204181</v>
      </c>
      <c r="E65" s="4">
        <v>1</v>
      </c>
      <c r="F65" s="4" t="s">
        <v>4</v>
      </c>
      <c r="G65" s="1" t="s">
        <v>10</v>
      </c>
      <c r="H65" t="str">
        <f t="shared" si="1"/>
        <v>204181RPF</v>
      </c>
      <c r="I65" s="17"/>
      <c r="J65" s="17"/>
      <c r="K65" s="17"/>
      <c r="L65" s="17"/>
    </row>
    <row r="66" spans="2:12" x14ac:dyDescent="0.2">
      <c r="B66" s="10">
        <v>95</v>
      </c>
      <c r="C66" s="6" t="s">
        <v>588</v>
      </c>
      <c r="D66" s="4">
        <v>400443</v>
      </c>
      <c r="E66" s="4">
        <v>3</v>
      </c>
      <c r="F66" s="4" t="s">
        <v>4</v>
      </c>
      <c r="G66" s="1" t="s">
        <v>10</v>
      </c>
      <c r="H66" t="str">
        <f t="shared" si="1"/>
        <v>400443RPF</v>
      </c>
      <c r="I66" s="17"/>
      <c r="J66" s="17"/>
      <c r="K66" s="17"/>
      <c r="L66" s="17"/>
    </row>
    <row r="67" spans="2:12" x14ac:dyDescent="0.2">
      <c r="B67" s="10">
        <v>97</v>
      </c>
      <c r="C67" s="6" t="s">
        <v>588</v>
      </c>
      <c r="D67" s="4">
        <v>401594</v>
      </c>
      <c r="E67" s="4">
        <v>3</v>
      </c>
      <c r="F67" s="4" t="s">
        <v>3</v>
      </c>
      <c r="G67" s="1" t="s">
        <v>10</v>
      </c>
      <c r="H67" t="str">
        <f t="shared" si="1"/>
        <v>401594LPF</v>
      </c>
      <c r="I67" s="17"/>
      <c r="J67" s="17"/>
      <c r="K67" s="17"/>
      <c r="L67" s="17"/>
    </row>
    <row r="68" spans="2:12" x14ac:dyDescent="0.2">
      <c r="B68" s="10">
        <v>99</v>
      </c>
      <c r="C68" s="6" t="s">
        <v>588</v>
      </c>
      <c r="D68" s="4">
        <v>401899</v>
      </c>
      <c r="E68" s="4">
        <v>3</v>
      </c>
      <c r="F68" s="4" t="s">
        <v>4</v>
      </c>
      <c r="G68" s="1" t="s">
        <v>10</v>
      </c>
      <c r="H68" t="str">
        <f t="shared" si="1"/>
        <v>401899RPF</v>
      </c>
      <c r="I68" s="17"/>
      <c r="J68" s="17"/>
      <c r="K68" s="17"/>
      <c r="L68" s="17"/>
    </row>
    <row r="69" spans="2:12" x14ac:dyDescent="0.2">
      <c r="B69" s="10">
        <v>100</v>
      </c>
      <c r="C69" s="6" t="s">
        <v>588</v>
      </c>
      <c r="D69" s="4">
        <v>402235</v>
      </c>
      <c r="E69" s="4">
        <v>3</v>
      </c>
      <c r="F69" s="4" t="s">
        <v>3</v>
      </c>
      <c r="G69" s="1" t="s">
        <v>10</v>
      </c>
      <c r="H69" t="str">
        <f t="shared" si="1"/>
        <v>402235LPF</v>
      </c>
      <c r="I69" s="17"/>
      <c r="J69" s="17"/>
      <c r="K69" s="17"/>
      <c r="L69" s="17"/>
    </row>
    <row r="70" spans="2:12" x14ac:dyDescent="0.2">
      <c r="B70" s="10">
        <v>101</v>
      </c>
      <c r="C70" s="6" t="s">
        <v>588</v>
      </c>
      <c r="D70" s="4">
        <v>402235</v>
      </c>
      <c r="E70" s="4">
        <v>3</v>
      </c>
      <c r="F70" s="4" t="s">
        <v>4</v>
      </c>
      <c r="G70" s="1" t="s">
        <v>10</v>
      </c>
      <c r="H70" t="str">
        <f t="shared" si="1"/>
        <v>402235RPF</v>
      </c>
      <c r="I70" s="17"/>
      <c r="J70" s="17"/>
      <c r="K70" s="17"/>
      <c r="L70" s="17"/>
    </row>
    <row r="71" spans="2:12" x14ac:dyDescent="0.2">
      <c r="B71" s="10">
        <v>102</v>
      </c>
      <c r="C71" s="6" t="s">
        <v>588</v>
      </c>
      <c r="D71" s="4">
        <v>403989</v>
      </c>
      <c r="E71" s="4">
        <v>2</v>
      </c>
      <c r="F71" s="4" t="s">
        <v>3</v>
      </c>
      <c r="G71" s="1" t="s">
        <v>10</v>
      </c>
      <c r="H71" t="str">
        <f t="shared" si="1"/>
        <v>403989LPF</v>
      </c>
      <c r="I71" s="17"/>
      <c r="J71" s="17"/>
      <c r="K71" s="17"/>
      <c r="L71" s="17"/>
    </row>
    <row r="72" spans="2:12" x14ac:dyDescent="0.2">
      <c r="B72" s="10">
        <v>103</v>
      </c>
      <c r="C72" s="6" t="s">
        <v>588</v>
      </c>
      <c r="D72" s="4">
        <v>404623</v>
      </c>
      <c r="E72" s="4">
        <v>1</v>
      </c>
      <c r="F72" s="4" t="s">
        <v>3</v>
      </c>
      <c r="G72" s="1" t="s">
        <v>10</v>
      </c>
      <c r="H72" t="str">
        <f t="shared" si="1"/>
        <v>404623LPF</v>
      </c>
      <c r="I72" s="17"/>
      <c r="J72" s="17"/>
      <c r="K72" s="17"/>
      <c r="L72" s="17"/>
    </row>
    <row r="73" spans="2:12" x14ac:dyDescent="0.2">
      <c r="B73" s="10">
        <v>104</v>
      </c>
      <c r="C73" s="6" t="s">
        <v>588</v>
      </c>
      <c r="D73" s="4">
        <v>405715</v>
      </c>
      <c r="E73" s="4">
        <v>1</v>
      </c>
      <c r="F73" s="4" t="s">
        <v>3</v>
      </c>
      <c r="G73" s="1" t="s">
        <v>10</v>
      </c>
      <c r="H73" t="str">
        <f t="shared" si="1"/>
        <v>405715LPF</v>
      </c>
      <c r="I73" s="17"/>
      <c r="J73" s="17"/>
      <c r="K73" s="17"/>
      <c r="L73" s="17"/>
    </row>
    <row r="74" spans="2:12" x14ac:dyDescent="0.2">
      <c r="B74" s="10">
        <v>105</v>
      </c>
      <c r="C74" s="6" t="s">
        <v>588</v>
      </c>
      <c r="D74" s="4">
        <v>702396</v>
      </c>
      <c r="E74" s="4">
        <v>3</v>
      </c>
      <c r="F74" s="4" t="s">
        <v>3</v>
      </c>
      <c r="G74" s="1" t="s">
        <v>10</v>
      </c>
      <c r="H74" t="str">
        <f t="shared" si="1"/>
        <v>702396LPF</v>
      </c>
      <c r="I74" s="17"/>
      <c r="J74" s="17"/>
      <c r="K74" s="17"/>
      <c r="L74" s="17"/>
    </row>
    <row r="75" spans="2:12" x14ac:dyDescent="0.2">
      <c r="B75" s="10">
        <v>106</v>
      </c>
      <c r="C75" s="6" t="s">
        <v>588</v>
      </c>
      <c r="D75" s="4">
        <v>703561</v>
      </c>
      <c r="E75" s="4">
        <v>3</v>
      </c>
      <c r="F75" s="4" t="s">
        <v>3</v>
      </c>
      <c r="G75" s="1" t="s">
        <v>10</v>
      </c>
      <c r="H75" t="str">
        <f t="shared" si="1"/>
        <v>703561LPF</v>
      </c>
      <c r="I75" s="17"/>
      <c r="J75" s="17"/>
      <c r="K75" s="17"/>
      <c r="L75" s="17"/>
    </row>
    <row r="76" spans="2:12" x14ac:dyDescent="0.2">
      <c r="B76" s="10">
        <v>107</v>
      </c>
      <c r="C76" s="6" t="s">
        <v>588</v>
      </c>
      <c r="D76" s="4">
        <v>704761</v>
      </c>
      <c r="E76" s="4">
        <v>3</v>
      </c>
      <c r="F76" s="4" t="s">
        <v>4</v>
      </c>
      <c r="G76" s="1" t="s">
        <v>10</v>
      </c>
      <c r="H76" t="str">
        <f t="shared" si="1"/>
        <v>704761RPF</v>
      </c>
      <c r="I76" s="17"/>
      <c r="J76" s="17"/>
      <c r="K76" s="17"/>
      <c r="L76" s="17"/>
    </row>
    <row r="77" spans="2:12" x14ac:dyDescent="0.2">
      <c r="B77" s="10">
        <v>108</v>
      </c>
      <c r="C77" s="6" t="s">
        <v>588</v>
      </c>
      <c r="D77" s="4">
        <v>705674</v>
      </c>
      <c r="E77" s="4">
        <v>3</v>
      </c>
      <c r="F77" s="4" t="s">
        <v>3</v>
      </c>
      <c r="G77" s="1" t="s">
        <v>10</v>
      </c>
      <c r="H77" t="str">
        <f t="shared" si="1"/>
        <v>705674LPF</v>
      </c>
      <c r="I77" s="17"/>
      <c r="J77" s="17"/>
      <c r="K77" s="17"/>
      <c r="L77" s="17"/>
    </row>
    <row r="78" spans="2:12" x14ac:dyDescent="0.2">
      <c r="B78" s="10">
        <v>109</v>
      </c>
      <c r="C78" s="6" t="s">
        <v>588</v>
      </c>
      <c r="D78" s="4">
        <v>802145</v>
      </c>
      <c r="E78" s="4">
        <v>2</v>
      </c>
      <c r="F78" s="4" t="s">
        <v>4</v>
      </c>
      <c r="G78" s="1" t="s">
        <v>10</v>
      </c>
      <c r="H78" t="str">
        <f t="shared" si="1"/>
        <v>802145RPF</v>
      </c>
      <c r="I78" s="17"/>
      <c r="J78" s="17"/>
      <c r="K78" s="17"/>
      <c r="L78" s="17"/>
    </row>
    <row r="79" spans="2:12" x14ac:dyDescent="0.2">
      <c r="B79" s="10">
        <v>110</v>
      </c>
      <c r="C79" s="6" t="s">
        <v>588</v>
      </c>
      <c r="D79" s="4">
        <v>803471</v>
      </c>
      <c r="E79" s="4">
        <v>3</v>
      </c>
      <c r="F79" s="4" t="s">
        <v>4</v>
      </c>
      <c r="G79" s="1" t="s">
        <v>10</v>
      </c>
      <c r="H79" t="str">
        <f t="shared" si="1"/>
        <v>803471RPF</v>
      </c>
      <c r="I79" s="17"/>
      <c r="J79" s="17"/>
      <c r="K79" s="17"/>
      <c r="L79" s="17"/>
    </row>
    <row r="80" spans="2:12" x14ac:dyDescent="0.2">
      <c r="B80" s="10">
        <v>111</v>
      </c>
      <c r="C80" s="6" t="s">
        <v>588</v>
      </c>
      <c r="D80" s="4">
        <v>805570</v>
      </c>
      <c r="E80" s="4">
        <v>3</v>
      </c>
      <c r="F80" s="4" t="s">
        <v>3</v>
      </c>
      <c r="G80" s="1" t="s">
        <v>10</v>
      </c>
      <c r="H80" t="str">
        <f t="shared" si="1"/>
        <v>805570LPF</v>
      </c>
      <c r="I80" s="17"/>
      <c r="J80" s="17"/>
      <c r="K80" s="17"/>
      <c r="L80" s="17"/>
    </row>
    <row r="81" spans="2:12" x14ac:dyDescent="0.2">
      <c r="B81" s="10">
        <v>112</v>
      </c>
      <c r="C81" s="6" t="s">
        <v>589</v>
      </c>
      <c r="D81" s="4">
        <v>223</v>
      </c>
      <c r="E81" s="4">
        <v>1</v>
      </c>
      <c r="F81" s="4" t="s">
        <v>3</v>
      </c>
      <c r="G81" s="1" t="s">
        <v>10</v>
      </c>
      <c r="H81" t="str">
        <f t="shared" si="1"/>
        <v>223LPF</v>
      </c>
      <c r="I81" s="17"/>
      <c r="J81" s="17"/>
      <c r="K81" s="17"/>
      <c r="L81" s="17"/>
    </row>
    <row r="82" spans="2:12" x14ac:dyDescent="0.2">
      <c r="B82" s="10">
        <v>113</v>
      </c>
      <c r="C82" s="6" t="s">
        <v>589</v>
      </c>
      <c r="D82" s="4">
        <v>243</v>
      </c>
      <c r="E82" s="4">
        <v>2</v>
      </c>
      <c r="F82" s="4" t="s">
        <v>3</v>
      </c>
      <c r="G82" s="1" t="s">
        <v>10</v>
      </c>
      <c r="H82" t="str">
        <f t="shared" si="1"/>
        <v>243LPF</v>
      </c>
      <c r="I82" s="17"/>
      <c r="J82" s="17"/>
      <c r="K82" s="17"/>
      <c r="L82" s="17"/>
    </row>
    <row r="83" spans="2:12" x14ac:dyDescent="0.2">
      <c r="B83" s="10">
        <v>114</v>
      </c>
      <c r="C83" s="6" t="s">
        <v>589</v>
      </c>
      <c r="D83" s="4">
        <v>294</v>
      </c>
      <c r="E83" s="4">
        <v>2</v>
      </c>
      <c r="F83" s="4" t="s">
        <v>3</v>
      </c>
      <c r="G83" s="1" t="s">
        <v>10</v>
      </c>
      <c r="H83" t="str">
        <f t="shared" si="1"/>
        <v>294LPF</v>
      </c>
      <c r="I83" s="17"/>
      <c r="J83" s="17"/>
      <c r="K83" s="17"/>
      <c r="L83" s="17"/>
    </row>
    <row r="84" spans="2:12" x14ac:dyDescent="0.2">
      <c r="B84" s="10">
        <v>115</v>
      </c>
      <c r="C84" s="6" t="s">
        <v>589</v>
      </c>
      <c r="D84" s="4">
        <v>296</v>
      </c>
      <c r="E84" s="4">
        <v>2</v>
      </c>
      <c r="F84" s="4" t="s">
        <v>4</v>
      </c>
      <c r="G84" s="1" t="s">
        <v>10</v>
      </c>
      <c r="H84" t="str">
        <f t="shared" si="1"/>
        <v>296RPF</v>
      </c>
      <c r="I84" s="17"/>
      <c r="J84" s="17"/>
      <c r="K84" s="17"/>
      <c r="L84" s="17"/>
    </row>
    <row r="85" spans="2:12" x14ac:dyDescent="0.2">
      <c r="B85" s="10">
        <v>116</v>
      </c>
      <c r="C85" s="6" t="s">
        <v>589</v>
      </c>
      <c r="D85" s="4">
        <v>317</v>
      </c>
      <c r="E85" s="4">
        <v>1</v>
      </c>
      <c r="F85" s="4" t="s">
        <v>3</v>
      </c>
      <c r="G85" s="1" t="s">
        <v>10</v>
      </c>
      <c r="H85" t="str">
        <f t="shared" si="1"/>
        <v>317LPF</v>
      </c>
      <c r="I85" s="17"/>
      <c r="J85" s="17"/>
      <c r="K85" s="17"/>
      <c r="L85" s="17"/>
    </row>
    <row r="86" spans="2:12" x14ac:dyDescent="0.2">
      <c r="B86" s="10">
        <v>118</v>
      </c>
      <c r="C86" s="6" t="s">
        <v>589</v>
      </c>
      <c r="D86" s="4">
        <v>320</v>
      </c>
      <c r="E86" s="4">
        <v>3</v>
      </c>
      <c r="F86" s="4" t="s">
        <v>3</v>
      </c>
      <c r="G86" s="1" t="s">
        <v>10</v>
      </c>
      <c r="H86" t="str">
        <f t="shared" si="1"/>
        <v>320LPF</v>
      </c>
      <c r="I86" s="17"/>
      <c r="J86" s="17"/>
      <c r="K86" s="17"/>
      <c r="L86" s="17"/>
    </row>
    <row r="87" spans="2:12" x14ac:dyDescent="0.2">
      <c r="B87" s="10">
        <v>119</v>
      </c>
      <c r="C87" s="6" t="s">
        <v>589</v>
      </c>
      <c r="D87" s="4">
        <v>320</v>
      </c>
      <c r="E87" s="4">
        <v>3</v>
      </c>
      <c r="F87" s="4" t="s">
        <v>4</v>
      </c>
      <c r="G87" s="1" t="s">
        <v>10</v>
      </c>
      <c r="H87" t="str">
        <f t="shared" si="1"/>
        <v>320RPF</v>
      </c>
      <c r="I87" s="17"/>
      <c r="J87" s="17"/>
      <c r="K87" s="17"/>
      <c r="L87" s="17"/>
    </row>
    <row r="88" spans="2:12" x14ac:dyDescent="0.2">
      <c r="B88" s="10">
        <v>120</v>
      </c>
      <c r="C88" s="6" t="s">
        <v>589</v>
      </c>
      <c r="D88" s="4">
        <v>354</v>
      </c>
      <c r="E88" s="4">
        <v>2</v>
      </c>
      <c r="F88" s="4" t="s">
        <v>3</v>
      </c>
      <c r="G88" s="1" t="s">
        <v>10</v>
      </c>
      <c r="H88" t="str">
        <f t="shared" si="1"/>
        <v>354LPF</v>
      </c>
      <c r="I88" s="17"/>
      <c r="J88" s="17"/>
      <c r="K88" s="17"/>
      <c r="L88" s="17"/>
    </row>
    <row r="89" spans="2:12" x14ac:dyDescent="0.2">
      <c r="B89" s="10">
        <v>121</v>
      </c>
      <c r="C89" s="6" t="s">
        <v>589</v>
      </c>
      <c r="D89" s="4">
        <v>357</v>
      </c>
      <c r="E89" s="4">
        <v>3</v>
      </c>
      <c r="F89" s="4" t="s">
        <v>3</v>
      </c>
      <c r="G89" s="1" t="s">
        <v>10</v>
      </c>
      <c r="H89" t="str">
        <f t="shared" si="1"/>
        <v>357LPF</v>
      </c>
      <c r="I89" s="17"/>
      <c r="J89" s="17"/>
      <c r="K89" s="17"/>
      <c r="L89" s="17"/>
    </row>
    <row r="90" spans="2:12" x14ac:dyDescent="0.2">
      <c r="B90" s="10">
        <v>122</v>
      </c>
      <c r="C90" s="6" t="s">
        <v>589</v>
      </c>
      <c r="D90" s="4">
        <v>357</v>
      </c>
      <c r="E90" s="4">
        <v>3</v>
      </c>
      <c r="F90" s="4" t="s">
        <v>4</v>
      </c>
      <c r="G90" s="1" t="s">
        <v>10</v>
      </c>
      <c r="H90" t="str">
        <f t="shared" si="1"/>
        <v>357RPF</v>
      </c>
      <c r="I90" s="17"/>
      <c r="J90" s="17"/>
      <c r="K90" s="17"/>
      <c r="L90" s="17"/>
    </row>
    <row r="91" spans="2:12" x14ac:dyDescent="0.2">
      <c r="B91" s="10">
        <v>123</v>
      </c>
      <c r="C91" s="6" t="s">
        <v>589</v>
      </c>
      <c r="D91" s="4">
        <v>378</v>
      </c>
      <c r="E91" s="4">
        <v>3</v>
      </c>
      <c r="F91" s="4" t="s">
        <v>3</v>
      </c>
      <c r="G91" s="1" t="s">
        <v>10</v>
      </c>
      <c r="H91" t="str">
        <f t="shared" si="1"/>
        <v>378LPF</v>
      </c>
      <c r="I91" s="17"/>
      <c r="J91" s="17"/>
      <c r="K91" s="17"/>
      <c r="L91" s="17"/>
    </row>
    <row r="92" spans="2:12" x14ac:dyDescent="0.2">
      <c r="B92" s="10">
        <v>124</v>
      </c>
      <c r="C92" s="6" t="s">
        <v>589</v>
      </c>
      <c r="D92" s="4">
        <v>400</v>
      </c>
      <c r="E92" s="4">
        <v>3</v>
      </c>
      <c r="F92" s="4" t="s">
        <v>4</v>
      </c>
      <c r="G92" s="1" t="s">
        <v>10</v>
      </c>
      <c r="H92" t="str">
        <f t="shared" si="1"/>
        <v>400RPF</v>
      </c>
      <c r="I92" s="17"/>
      <c r="J92" s="17"/>
      <c r="K92" s="17"/>
      <c r="L92" s="17"/>
    </row>
    <row r="93" spans="2:12" x14ac:dyDescent="0.2">
      <c r="B93" s="10">
        <v>125</v>
      </c>
      <c r="C93" s="6" t="s">
        <v>589</v>
      </c>
      <c r="D93" s="4">
        <v>814</v>
      </c>
      <c r="E93" s="4">
        <v>1</v>
      </c>
      <c r="F93" s="4" t="s">
        <v>3</v>
      </c>
      <c r="G93" s="1" t="s">
        <v>10</v>
      </c>
      <c r="H93" t="str">
        <f t="shared" si="1"/>
        <v>814LPF</v>
      </c>
      <c r="I93" s="17"/>
      <c r="J93" s="17"/>
      <c r="K93" s="17"/>
      <c r="L93" s="17"/>
    </row>
    <row r="94" spans="2:12" x14ac:dyDescent="0.2">
      <c r="B94" s="10">
        <v>126</v>
      </c>
      <c r="C94" s="6" t="s">
        <v>589</v>
      </c>
      <c r="D94" s="4">
        <v>918</v>
      </c>
      <c r="E94" s="4">
        <v>3</v>
      </c>
      <c r="F94" s="4" t="s">
        <v>3</v>
      </c>
      <c r="G94" s="1" t="s">
        <v>10</v>
      </c>
      <c r="H94" t="str">
        <f t="shared" si="1"/>
        <v>918LPF</v>
      </c>
      <c r="I94" s="17"/>
      <c r="J94" s="17"/>
      <c r="K94" s="17"/>
      <c r="L94" s="17"/>
    </row>
    <row r="95" spans="2:12" x14ac:dyDescent="0.2">
      <c r="B95" s="10">
        <v>127</v>
      </c>
      <c r="C95" s="6" t="s">
        <v>589</v>
      </c>
      <c r="D95" s="4">
        <v>976</v>
      </c>
      <c r="E95" s="4">
        <v>2</v>
      </c>
      <c r="F95" s="4" t="s">
        <v>4</v>
      </c>
      <c r="G95" s="1" t="s">
        <v>10</v>
      </c>
      <c r="H95" t="str">
        <f t="shared" si="1"/>
        <v>976RPF</v>
      </c>
      <c r="I95" s="17"/>
      <c r="J95" s="17"/>
      <c r="K95" s="17"/>
      <c r="L95" s="17"/>
    </row>
    <row r="96" spans="2:12" x14ac:dyDescent="0.2">
      <c r="B96" s="10">
        <v>128</v>
      </c>
      <c r="C96" s="4" t="s">
        <v>586</v>
      </c>
      <c r="D96" s="4">
        <v>33</v>
      </c>
      <c r="E96" s="4">
        <v>2</v>
      </c>
      <c r="F96" s="4" t="s">
        <v>3</v>
      </c>
      <c r="G96" s="1" t="s">
        <v>10</v>
      </c>
      <c r="H96" t="str">
        <f t="shared" si="1"/>
        <v>33LPF</v>
      </c>
      <c r="I96" s="17"/>
      <c r="J96" s="17"/>
      <c r="K96" s="17"/>
      <c r="L96" s="17"/>
    </row>
    <row r="97" spans="2:12" x14ac:dyDescent="0.2">
      <c r="B97" s="10">
        <v>129</v>
      </c>
      <c r="C97" s="4" t="s">
        <v>586</v>
      </c>
      <c r="D97" s="4">
        <v>386</v>
      </c>
      <c r="E97" s="4">
        <v>1</v>
      </c>
      <c r="F97" s="4" t="s">
        <v>3</v>
      </c>
      <c r="G97" s="1" t="s">
        <v>10</v>
      </c>
      <c r="H97" t="str">
        <f t="shared" si="1"/>
        <v>386LPF</v>
      </c>
      <c r="I97" s="17"/>
      <c r="J97" s="17"/>
      <c r="K97" s="17"/>
      <c r="L97" s="17"/>
    </row>
    <row r="98" spans="2:12" x14ac:dyDescent="0.2">
      <c r="B98" s="10">
        <v>130</v>
      </c>
      <c r="C98" s="4" t="s">
        <v>586</v>
      </c>
      <c r="D98" s="4">
        <v>460</v>
      </c>
      <c r="E98" s="4">
        <v>2</v>
      </c>
      <c r="F98" s="4" t="s">
        <v>3</v>
      </c>
      <c r="G98" s="1" t="s">
        <v>10</v>
      </c>
      <c r="H98" t="str">
        <f t="shared" ref="H98:H158" si="2">D98&amp;F98&amp;G98</f>
        <v>460LPF</v>
      </c>
      <c r="I98" s="17"/>
      <c r="J98" s="17"/>
      <c r="K98" s="17"/>
      <c r="L98" s="17"/>
    </row>
    <row r="99" spans="2:12" x14ac:dyDescent="0.2">
      <c r="B99" s="10">
        <v>131</v>
      </c>
      <c r="C99" s="4" t="s">
        <v>586</v>
      </c>
      <c r="D99" s="4">
        <v>641</v>
      </c>
      <c r="E99" s="4">
        <v>1</v>
      </c>
      <c r="F99" s="4" t="s">
        <v>3</v>
      </c>
      <c r="G99" s="1" t="s">
        <v>10</v>
      </c>
      <c r="H99" t="str">
        <f t="shared" si="2"/>
        <v>641LPF</v>
      </c>
      <c r="I99" s="17"/>
      <c r="J99" s="17"/>
      <c r="K99" s="17"/>
      <c r="L99" s="17"/>
    </row>
    <row r="100" spans="2:12" x14ac:dyDescent="0.2">
      <c r="B100" s="10">
        <v>132</v>
      </c>
      <c r="C100" s="4" t="s">
        <v>586</v>
      </c>
      <c r="D100" s="4">
        <v>1053</v>
      </c>
      <c r="E100" s="4">
        <v>2</v>
      </c>
      <c r="F100" s="4" t="s">
        <v>4</v>
      </c>
      <c r="G100" s="1" t="s">
        <v>10</v>
      </c>
      <c r="H100" t="str">
        <f t="shared" si="2"/>
        <v>1053RPF</v>
      </c>
      <c r="I100" s="17"/>
      <c r="J100" s="17"/>
      <c r="K100" s="17"/>
      <c r="L100" s="17"/>
    </row>
    <row r="101" spans="2:12" x14ac:dyDescent="0.2">
      <c r="B101" s="10">
        <v>133</v>
      </c>
      <c r="C101" s="4" t="s">
        <v>586</v>
      </c>
      <c r="D101" s="4">
        <v>1085</v>
      </c>
      <c r="E101" s="4">
        <v>3</v>
      </c>
      <c r="F101" s="4" t="s">
        <v>4</v>
      </c>
      <c r="G101" s="1" t="s">
        <v>10</v>
      </c>
      <c r="H101" t="str">
        <f t="shared" si="2"/>
        <v>1085RPF</v>
      </c>
      <c r="I101" s="17"/>
      <c r="J101" s="17"/>
      <c r="K101" s="17"/>
      <c r="L101" s="17"/>
    </row>
    <row r="102" spans="2:12" x14ac:dyDescent="0.2">
      <c r="B102" s="10">
        <v>134</v>
      </c>
      <c r="C102" s="4" t="s">
        <v>586</v>
      </c>
      <c r="D102" s="4">
        <v>1864</v>
      </c>
      <c r="E102" s="4">
        <v>3</v>
      </c>
      <c r="F102" s="4" t="s">
        <v>3</v>
      </c>
      <c r="G102" s="1" t="s">
        <v>10</v>
      </c>
      <c r="H102" t="str">
        <f t="shared" si="2"/>
        <v>1864LPF</v>
      </c>
      <c r="I102" s="17"/>
      <c r="J102" s="17"/>
      <c r="K102" s="17"/>
      <c r="L102" s="17"/>
    </row>
    <row r="103" spans="2:12" x14ac:dyDescent="0.2">
      <c r="B103" s="12">
        <v>135</v>
      </c>
      <c r="C103" s="14" t="s">
        <v>586</v>
      </c>
      <c r="D103" s="14">
        <v>2615</v>
      </c>
      <c r="E103" s="14">
        <v>2</v>
      </c>
      <c r="F103" s="14" t="s">
        <v>4</v>
      </c>
      <c r="G103" s="15" t="s">
        <v>10</v>
      </c>
      <c r="H103" t="str">
        <f t="shared" si="2"/>
        <v>2615RPF</v>
      </c>
      <c r="I103" s="17"/>
      <c r="J103" s="17"/>
      <c r="K103" s="17"/>
      <c r="L103" s="17"/>
    </row>
    <row r="104" spans="2:12" x14ac:dyDescent="0.2">
      <c r="B104" s="10">
        <v>136</v>
      </c>
      <c r="C104" s="4" t="s">
        <v>586</v>
      </c>
      <c r="D104" s="4">
        <v>3286</v>
      </c>
      <c r="E104" s="4">
        <v>3</v>
      </c>
      <c r="F104" s="4" t="s">
        <v>3</v>
      </c>
      <c r="G104" s="1" t="s">
        <v>10</v>
      </c>
      <c r="H104" t="str">
        <f t="shared" si="2"/>
        <v>3286LPF</v>
      </c>
      <c r="I104" s="17"/>
      <c r="J104" s="17"/>
      <c r="K104" s="17"/>
      <c r="L104" s="17"/>
    </row>
    <row r="105" spans="2:12" x14ac:dyDescent="0.2">
      <c r="B105" s="10">
        <v>137</v>
      </c>
      <c r="C105" s="4" t="s">
        <v>586</v>
      </c>
      <c r="D105" s="4">
        <v>3414</v>
      </c>
      <c r="E105" s="4">
        <v>3</v>
      </c>
      <c r="F105" s="4" t="s">
        <v>3</v>
      </c>
      <c r="G105" s="1" t="s">
        <v>10</v>
      </c>
      <c r="H105" t="str">
        <f t="shared" si="2"/>
        <v>3414LPF</v>
      </c>
      <c r="I105" s="17"/>
      <c r="J105" s="17"/>
      <c r="K105" s="17"/>
      <c r="L105" s="17"/>
    </row>
    <row r="106" spans="2:12" x14ac:dyDescent="0.2">
      <c r="B106" s="10">
        <v>138</v>
      </c>
      <c r="C106" s="4" t="s">
        <v>586</v>
      </c>
      <c r="D106" s="4">
        <v>3414</v>
      </c>
      <c r="E106" s="4">
        <v>3</v>
      </c>
      <c r="F106" s="4" t="s">
        <v>4</v>
      </c>
      <c r="G106" s="1" t="s">
        <v>10</v>
      </c>
      <c r="H106" t="str">
        <f t="shared" si="2"/>
        <v>3414RPF</v>
      </c>
      <c r="I106" s="17"/>
      <c r="J106" s="17"/>
      <c r="K106" s="17"/>
      <c r="L106" s="17"/>
    </row>
    <row r="107" spans="2:12" x14ac:dyDescent="0.2">
      <c r="B107" s="10">
        <v>139</v>
      </c>
      <c r="C107" s="4" t="s">
        <v>586</v>
      </c>
      <c r="D107" s="4">
        <v>3646</v>
      </c>
      <c r="E107" s="4">
        <v>3</v>
      </c>
      <c r="F107" s="4" t="s">
        <v>4</v>
      </c>
      <c r="G107" s="1" t="s">
        <v>10</v>
      </c>
      <c r="H107" t="str">
        <f t="shared" si="2"/>
        <v>3646RPF</v>
      </c>
      <c r="I107" s="17"/>
      <c r="J107" s="17"/>
      <c r="K107" s="17"/>
      <c r="L107" s="17"/>
    </row>
    <row r="108" spans="2:12" x14ac:dyDescent="0.2">
      <c r="B108" s="10">
        <v>140</v>
      </c>
      <c r="C108" s="4" t="s">
        <v>586</v>
      </c>
      <c r="D108" s="4">
        <v>3845</v>
      </c>
      <c r="E108" s="4">
        <v>1</v>
      </c>
      <c r="F108" s="4" t="s">
        <v>4</v>
      </c>
      <c r="G108" s="1" t="s">
        <v>10</v>
      </c>
      <c r="H108" t="str">
        <f t="shared" si="2"/>
        <v>3845RPF</v>
      </c>
      <c r="I108" s="17"/>
      <c r="J108" s="17"/>
      <c r="K108" s="17"/>
      <c r="L108" s="17"/>
    </row>
    <row r="109" spans="2:12" x14ac:dyDescent="0.2">
      <c r="B109" s="10">
        <v>141</v>
      </c>
      <c r="C109" s="4" t="s">
        <v>586</v>
      </c>
      <c r="D109" s="4">
        <v>3876</v>
      </c>
      <c r="E109" s="4">
        <v>1</v>
      </c>
      <c r="F109" s="4" t="s">
        <v>4</v>
      </c>
      <c r="G109" s="1" t="s">
        <v>10</v>
      </c>
      <c r="H109" t="str">
        <f t="shared" si="2"/>
        <v>3876RPF</v>
      </c>
      <c r="I109" s="17"/>
      <c r="J109" s="17"/>
      <c r="K109" s="17"/>
      <c r="L109" s="17"/>
    </row>
    <row r="110" spans="2:12" x14ac:dyDescent="0.2">
      <c r="B110" s="10">
        <v>142</v>
      </c>
      <c r="C110" s="4" t="s">
        <v>586</v>
      </c>
      <c r="D110" s="4">
        <v>4129</v>
      </c>
      <c r="E110" s="4">
        <v>3</v>
      </c>
      <c r="F110" s="4" t="s">
        <v>3</v>
      </c>
      <c r="G110" s="1" t="s">
        <v>10</v>
      </c>
      <c r="H110" t="str">
        <f t="shared" si="2"/>
        <v>4129LPF</v>
      </c>
      <c r="I110" s="17"/>
      <c r="J110" s="17"/>
      <c r="K110" s="17"/>
      <c r="L110" s="17"/>
    </row>
    <row r="111" spans="2:12" x14ac:dyDescent="0.2">
      <c r="B111" s="10">
        <v>143</v>
      </c>
      <c r="C111" s="4" t="s">
        <v>586</v>
      </c>
      <c r="D111" s="4">
        <v>4323</v>
      </c>
      <c r="E111" s="4">
        <v>1</v>
      </c>
      <c r="F111" s="4" t="s">
        <v>3</v>
      </c>
      <c r="G111" s="1" t="s">
        <v>10</v>
      </c>
      <c r="H111" t="str">
        <f t="shared" si="2"/>
        <v>4323LPF</v>
      </c>
      <c r="I111" s="17"/>
      <c r="J111" s="17"/>
      <c r="K111" s="17"/>
      <c r="L111" s="17"/>
    </row>
    <row r="112" spans="2:12" x14ac:dyDescent="0.2">
      <c r="B112" s="10">
        <v>144</v>
      </c>
      <c r="C112" s="4" t="s">
        <v>586</v>
      </c>
      <c r="D112" s="4">
        <v>4323</v>
      </c>
      <c r="E112" s="4">
        <v>1</v>
      </c>
      <c r="F112" s="4" t="s">
        <v>4</v>
      </c>
      <c r="G112" s="1" t="s">
        <v>10</v>
      </c>
      <c r="H112" t="str">
        <f t="shared" si="2"/>
        <v>4323RPF</v>
      </c>
      <c r="I112" s="17"/>
      <c r="J112" s="17"/>
      <c r="K112" s="17"/>
      <c r="L112" s="17"/>
    </row>
    <row r="113" spans="2:12" x14ac:dyDescent="0.2">
      <c r="B113" s="10">
        <v>145</v>
      </c>
      <c r="C113" s="4" t="s">
        <v>586</v>
      </c>
      <c r="D113" s="4">
        <v>4436</v>
      </c>
      <c r="E113" s="4">
        <v>3</v>
      </c>
      <c r="F113" s="4" t="s">
        <v>3</v>
      </c>
      <c r="G113" s="1" t="s">
        <v>10</v>
      </c>
      <c r="H113" t="str">
        <f t="shared" si="2"/>
        <v>4436LPF</v>
      </c>
      <c r="I113" s="17"/>
      <c r="J113" s="17"/>
      <c r="K113" s="17"/>
      <c r="L113" s="17"/>
    </row>
    <row r="114" spans="2:12" x14ac:dyDescent="0.2">
      <c r="B114" s="10">
        <v>146</v>
      </c>
      <c r="C114" s="4" t="s">
        <v>586</v>
      </c>
      <c r="D114" s="4">
        <v>4763</v>
      </c>
      <c r="E114" s="4">
        <v>3</v>
      </c>
      <c r="F114" s="4" t="s">
        <v>3</v>
      </c>
      <c r="G114" s="1" t="s">
        <v>10</v>
      </c>
      <c r="H114" t="str">
        <f t="shared" si="2"/>
        <v>4763LPF</v>
      </c>
      <c r="I114" s="17"/>
      <c r="J114" s="17"/>
      <c r="K114" s="17"/>
      <c r="L114" s="17"/>
    </row>
    <row r="115" spans="2:12" x14ac:dyDescent="0.2">
      <c r="B115" s="10">
        <v>147</v>
      </c>
      <c r="C115" s="4" t="s">
        <v>586</v>
      </c>
      <c r="D115" s="4">
        <v>4838</v>
      </c>
      <c r="E115" s="4">
        <v>2</v>
      </c>
      <c r="F115" s="4" t="s">
        <v>3</v>
      </c>
      <c r="G115" s="1" t="s">
        <v>10</v>
      </c>
      <c r="H115" t="str">
        <f t="shared" si="2"/>
        <v>4838LPF</v>
      </c>
      <c r="I115" s="17"/>
      <c r="J115" s="17"/>
      <c r="K115" s="17"/>
      <c r="L115" s="17"/>
    </row>
    <row r="116" spans="2:12" x14ac:dyDescent="0.2">
      <c r="B116" s="10">
        <v>148</v>
      </c>
      <c r="C116" s="4" t="s">
        <v>586</v>
      </c>
      <c r="D116" s="4">
        <v>4955</v>
      </c>
      <c r="E116" s="4">
        <v>1</v>
      </c>
      <c r="F116" s="4" t="s">
        <v>3</v>
      </c>
      <c r="G116" s="1" t="s">
        <v>10</v>
      </c>
      <c r="H116" t="str">
        <f t="shared" si="2"/>
        <v>4955LPF</v>
      </c>
      <c r="I116" s="17"/>
      <c r="J116" s="17"/>
      <c r="K116" s="17"/>
      <c r="L116" s="17"/>
    </row>
    <row r="117" spans="2:12" x14ac:dyDescent="0.2">
      <c r="B117" s="10">
        <v>149</v>
      </c>
      <c r="C117" s="4" t="s">
        <v>586</v>
      </c>
      <c r="D117" s="4">
        <v>5067</v>
      </c>
      <c r="E117" s="4">
        <v>1</v>
      </c>
      <c r="F117" s="4" t="s">
        <v>3</v>
      </c>
      <c r="G117" s="1" t="s">
        <v>10</v>
      </c>
      <c r="H117" t="str">
        <f t="shared" si="2"/>
        <v>5067LPF</v>
      </c>
      <c r="I117" s="17"/>
      <c r="J117" s="17"/>
      <c r="K117" s="17"/>
      <c r="L117" s="17"/>
    </row>
    <row r="118" spans="2:12" x14ac:dyDescent="0.2">
      <c r="B118" s="10">
        <v>150</v>
      </c>
      <c r="C118" s="4" t="s">
        <v>586</v>
      </c>
      <c r="D118" s="4">
        <v>5067</v>
      </c>
      <c r="E118" s="4">
        <v>1</v>
      </c>
      <c r="F118" s="4" t="s">
        <v>4</v>
      </c>
      <c r="G118" s="1" t="s">
        <v>10</v>
      </c>
      <c r="H118" t="str">
        <f t="shared" si="2"/>
        <v>5067RPF</v>
      </c>
      <c r="I118" s="17"/>
      <c r="J118" s="17"/>
      <c r="K118" s="17"/>
      <c r="L118" s="17"/>
    </row>
    <row r="119" spans="2:12" x14ac:dyDescent="0.2">
      <c r="B119" s="10">
        <v>151</v>
      </c>
      <c r="C119" s="4" t="s">
        <v>586</v>
      </c>
      <c r="D119" s="4">
        <v>5078</v>
      </c>
      <c r="E119" s="4">
        <v>2</v>
      </c>
      <c r="F119" s="4" t="s">
        <v>3</v>
      </c>
      <c r="G119" s="1" t="s">
        <v>10</v>
      </c>
      <c r="H119" t="str">
        <f t="shared" si="2"/>
        <v>5078LPF</v>
      </c>
      <c r="I119" s="17"/>
      <c r="J119" s="17"/>
      <c r="K119" s="17"/>
      <c r="L119" s="17"/>
    </row>
    <row r="120" spans="2:12" x14ac:dyDescent="0.2">
      <c r="B120" s="10">
        <v>152</v>
      </c>
      <c r="C120" s="4" t="s">
        <v>586</v>
      </c>
      <c r="D120" s="4">
        <v>5078</v>
      </c>
      <c r="E120" s="4">
        <v>2</v>
      </c>
      <c r="F120" s="4" t="s">
        <v>4</v>
      </c>
      <c r="G120" s="1" t="s">
        <v>10</v>
      </c>
      <c r="H120" t="str">
        <f t="shared" si="2"/>
        <v>5078RPF</v>
      </c>
      <c r="I120" s="17"/>
      <c r="J120" s="17"/>
      <c r="K120" s="17"/>
      <c r="L120" s="17"/>
    </row>
    <row r="121" spans="2:12" x14ac:dyDescent="0.2">
      <c r="B121" s="10">
        <v>153</v>
      </c>
      <c r="C121" s="4" t="s">
        <v>586</v>
      </c>
      <c r="D121" s="4">
        <v>5134</v>
      </c>
      <c r="E121" s="4">
        <v>3</v>
      </c>
      <c r="F121" s="4" t="s">
        <v>4</v>
      </c>
      <c r="G121" s="1" t="s">
        <v>10</v>
      </c>
      <c r="H121" t="str">
        <f t="shared" si="2"/>
        <v>5134RPF</v>
      </c>
      <c r="I121" s="17"/>
      <c r="J121" s="17"/>
      <c r="K121" s="17"/>
      <c r="L121" s="17"/>
    </row>
    <row r="122" spans="2:12" x14ac:dyDescent="0.2">
      <c r="B122" s="10">
        <v>154</v>
      </c>
      <c r="C122" s="4" t="s">
        <v>586</v>
      </c>
      <c r="D122" s="4">
        <v>5438</v>
      </c>
      <c r="E122" s="4">
        <v>3</v>
      </c>
      <c r="F122" s="4" t="s">
        <v>4</v>
      </c>
      <c r="G122" s="1" t="s">
        <v>10</v>
      </c>
      <c r="H122" t="str">
        <f t="shared" si="2"/>
        <v>5438RPF</v>
      </c>
      <c r="I122" s="17"/>
      <c r="J122" s="17"/>
      <c r="K122" s="17"/>
      <c r="L122" s="17"/>
    </row>
    <row r="123" spans="2:12" x14ac:dyDescent="0.2">
      <c r="B123" s="10">
        <v>155</v>
      </c>
      <c r="C123" s="4" t="s">
        <v>586</v>
      </c>
      <c r="D123" s="4">
        <v>5557</v>
      </c>
      <c r="E123" s="4">
        <v>2</v>
      </c>
      <c r="F123" s="4" t="s">
        <v>4</v>
      </c>
      <c r="G123" s="1" t="s">
        <v>10</v>
      </c>
      <c r="H123" t="str">
        <f t="shared" si="2"/>
        <v>5557RPF</v>
      </c>
      <c r="I123" s="17"/>
      <c r="J123" s="17"/>
      <c r="K123" s="17"/>
      <c r="L123" s="17"/>
    </row>
    <row r="124" spans="2:12" x14ac:dyDescent="0.2">
      <c r="B124" s="10">
        <v>156</v>
      </c>
      <c r="C124" s="4" t="s">
        <v>586</v>
      </c>
      <c r="D124" s="4">
        <v>5682</v>
      </c>
      <c r="E124" s="4">
        <v>2</v>
      </c>
      <c r="F124" s="4" t="s">
        <v>3</v>
      </c>
      <c r="G124" s="1" t="s">
        <v>10</v>
      </c>
      <c r="H124" t="str">
        <f t="shared" si="2"/>
        <v>5682LPF</v>
      </c>
      <c r="I124" s="17"/>
      <c r="J124" s="17"/>
      <c r="K124" s="17"/>
      <c r="L124" s="17"/>
    </row>
    <row r="125" spans="2:12" x14ac:dyDescent="0.2">
      <c r="B125" s="10">
        <v>157</v>
      </c>
      <c r="C125" s="4" t="s">
        <v>586</v>
      </c>
      <c r="D125" s="4">
        <v>5682</v>
      </c>
      <c r="E125" s="4">
        <v>2</v>
      </c>
      <c r="F125" s="4" t="s">
        <v>4</v>
      </c>
      <c r="G125" s="1" t="s">
        <v>10</v>
      </c>
      <c r="H125" t="str">
        <f t="shared" si="2"/>
        <v>5682RPF</v>
      </c>
      <c r="I125" s="17"/>
      <c r="J125" s="17"/>
      <c r="K125" s="17"/>
      <c r="L125" s="17"/>
    </row>
    <row r="126" spans="2:12" x14ac:dyDescent="0.2">
      <c r="B126" s="10">
        <v>158</v>
      </c>
      <c r="C126" s="4" t="s">
        <v>586</v>
      </c>
      <c r="D126" s="4">
        <v>6183</v>
      </c>
      <c r="E126" s="4">
        <v>2</v>
      </c>
      <c r="F126" s="4" t="s">
        <v>3</v>
      </c>
      <c r="G126" s="1" t="s">
        <v>10</v>
      </c>
      <c r="H126" t="str">
        <f t="shared" si="2"/>
        <v>6183LPF</v>
      </c>
      <c r="I126" s="17"/>
      <c r="J126" s="17"/>
      <c r="K126" s="17"/>
      <c r="L126" s="17"/>
    </row>
    <row r="127" spans="2:12" x14ac:dyDescent="0.2">
      <c r="B127" s="10">
        <v>159</v>
      </c>
      <c r="C127" s="4" t="s">
        <v>586</v>
      </c>
      <c r="D127" s="4">
        <v>6235</v>
      </c>
      <c r="E127" s="4">
        <v>3</v>
      </c>
      <c r="F127" s="4" t="s">
        <v>3</v>
      </c>
      <c r="G127" s="1" t="s">
        <v>10</v>
      </c>
      <c r="H127" t="str">
        <f t="shared" si="2"/>
        <v>6235LPF</v>
      </c>
      <c r="I127" s="17"/>
      <c r="J127" s="17"/>
      <c r="K127" s="17"/>
      <c r="L127" s="17"/>
    </row>
    <row r="128" spans="2:12" x14ac:dyDescent="0.2">
      <c r="B128" s="10">
        <v>160</v>
      </c>
      <c r="C128" s="4" t="s">
        <v>586</v>
      </c>
      <c r="D128" s="4">
        <v>6235</v>
      </c>
      <c r="E128" s="4">
        <v>3</v>
      </c>
      <c r="F128" s="4" t="s">
        <v>4</v>
      </c>
      <c r="G128" s="1" t="s">
        <v>10</v>
      </c>
      <c r="H128" t="str">
        <f t="shared" si="2"/>
        <v>6235RPF</v>
      </c>
      <c r="I128" s="17"/>
      <c r="J128" s="17"/>
      <c r="K128" s="17"/>
      <c r="L128" s="17"/>
    </row>
    <row r="129" spans="2:12" x14ac:dyDescent="0.2">
      <c r="B129" s="10">
        <v>161</v>
      </c>
      <c r="C129" s="4" t="s">
        <v>586</v>
      </c>
      <c r="D129" s="4">
        <v>6236</v>
      </c>
      <c r="E129" s="4">
        <v>2</v>
      </c>
      <c r="F129" s="4" t="s">
        <v>3</v>
      </c>
      <c r="G129" s="1" t="s">
        <v>10</v>
      </c>
      <c r="H129" t="str">
        <f t="shared" si="2"/>
        <v>6236LPF</v>
      </c>
      <c r="I129" s="17"/>
      <c r="J129" s="17"/>
      <c r="K129" s="17"/>
      <c r="L129" s="17"/>
    </row>
    <row r="130" spans="2:12" x14ac:dyDescent="0.2">
      <c r="B130" s="10">
        <v>162</v>
      </c>
      <c r="C130" s="4" t="s">
        <v>586</v>
      </c>
      <c r="D130" s="4">
        <v>6530</v>
      </c>
      <c r="E130" s="4">
        <v>1</v>
      </c>
      <c r="F130" s="4" t="s">
        <v>3</v>
      </c>
      <c r="G130" s="1" t="s">
        <v>10</v>
      </c>
      <c r="H130" t="str">
        <f t="shared" si="2"/>
        <v>6530LPF</v>
      </c>
      <c r="I130" s="17"/>
      <c r="J130" s="17"/>
      <c r="K130" s="17"/>
      <c r="L130" s="17"/>
    </row>
    <row r="131" spans="2:12" x14ac:dyDescent="0.2">
      <c r="B131" s="10">
        <v>163</v>
      </c>
      <c r="C131" s="4" t="s">
        <v>586</v>
      </c>
      <c r="D131" s="4">
        <v>6530</v>
      </c>
      <c r="E131" s="4">
        <v>1</v>
      </c>
      <c r="F131" s="4" t="s">
        <v>4</v>
      </c>
      <c r="G131" s="1" t="s">
        <v>10</v>
      </c>
      <c r="H131" t="str">
        <f t="shared" si="2"/>
        <v>6530RPF</v>
      </c>
      <c r="I131" s="17"/>
      <c r="J131" s="17"/>
      <c r="K131" s="17"/>
      <c r="L131" s="17"/>
    </row>
    <row r="132" spans="2:12" x14ac:dyDescent="0.2">
      <c r="B132" s="10">
        <v>164</v>
      </c>
      <c r="C132" s="4" t="s">
        <v>586</v>
      </c>
      <c r="D132" s="4">
        <v>6987</v>
      </c>
      <c r="E132" s="4">
        <v>3</v>
      </c>
      <c r="F132" s="4" t="s">
        <v>3</v>
      </c>
      <c r="G132" s="1" t="s">
        <v>10</v>
      </c>
      <c r="H132" t="str">
        <f t="shared" si="2"/>
        <v>6987LPF</v>
      </c>
      <c r="I132" s="17"/>
      <c r="J132" s="17"/>
      <c r="K132" s="17"/>
      <c r="L132" s="17"/>
    </row>
    <row r="133" spans="2:12" x14ac:dyDescent="0.2">
      <c r="B133" s="10">
        <v>165</v>
      </c>
      <c r="C133" s="4" t="s">
        <v>586</v>
      </c>
      <c r="D133" s="4">
        <v>7221</v>
      </c>
      <c r="E133" s="4">
        <v>1</v>
      </c>
      <c r="F133" s="4" t="s">
        <v>3</v>
      </c>
      <c r="G133" s="1" t="s">
        <v>10</v>
      </c>
      <c r="H133" t="str">
        <f t="shared" si="2"/>
        <v>7221LPF</v>
      </c>
      <c r="I133" s="17"/>
      <c r="J133" s="17"/>
      <c r="K133" s="17"/>
      <c r="L133" s="17"/>
    </row>
    <row r="134" spans="2:12" x14ac:dyDescent="0.2">
      <c r="B134" s="10">
        <v>167</v>
      </c>
      <c r="C134" s="4" t="s">
        <v>586</v>
      </c>
      <c r="D134" s="4">
        <v>7263</v>
      </c>
      <c r="E134" s="4">
        <v>3</v>
      </c>
      <c r="F134" s="4" t="s">
        <v>3</v>
      </c>
      <c r="G134" s="1" t="s">
        <v>10</v>
      </c>
      <c r="H134" t="str">
        <f t="shared" si="2"/>
        <v>7263LPF</v>
      </c>
      <c r="I134" s="17"/>
      <c r="J134" s="17"/>
      <c r="K134" s="17"/>
      <c r="L134" s="17"/>
    </row>
    <row r="135" spans="2:12" x14ac:dyDescent="0.2">
      <c r="B135" s="10">
        <v>168</v>
      </c>
      <c r="C135" s="7" t="s">
        <v>586</v>
      </c>
      <c r="D135" s="7">
        <v>7468</v>
      </c>
      <c r="E135" s="7">
        <v>2</v>
      </c>
      <c r="F135" s="7" t="s">
        <v>4</v>
      </c>
      <c r="G135" s="8" t="s">
        <v>10</v>
      </c>
      <c r="H135" t="str">
        <f t="shared" si="2"/>
        <v>7468RPF</v>
      </c>
      <c r="I135" s="17"/>
      <c r="J135" s="17"/>
      <c r="K135" s="17"/>
      <c r="L135" s="17"/>
    </row>
    <row r="136" spans="2:12" x14ac:dyDescent="0.2">
      <c r="B136" s="10">
        <v>170</v>
      </c>
      <c r="C136" s="6" t="s">
        <v>588</v>
      </c>
      <c r="D136" s="4">
        <v>201087</v>
      </c>
      <c r="E136" s="4">
        <v>1</v>
      </c>
      <c r="F136" s="4" t="s">
        <v>4</v>
      </c>
      <c r="G136" s="1" t="s">
        <v>10</v>
      </c>
      <c r="H136" t="str">
        <f t="shared" si="2"/>
        <v>201087RPF</v>
      </c>
      <c r="I136" s="17"/>
      <c r="J136" s="17"/>
      <c r="K136" s="17"/>
      <c r="L136" s="17"/>
    </row>
    <row r="137" spans="2:12" x14ac:dyDescent="0.2">
      <c r="B137" s="10">
        <v>171</v>
      </c>
      <c r="C137" s="6" t="s">
        <v>588</v>
      </c>
      <c r="D137" s="4">
        <v>201789</v>
      </c>
      <c r="E137" s="4">
        <v>1</v>
      </c>
      <c r="F137" s="4" t="s">
        <v>4</v>
      </c>
      <c r="G137" s="1" t="s">
        <v>10</v>
      </c>
      <c r="H137" t="str">
        <f t="shared" si="2"/>
        <v>201789RPF</v>
      </c>
      <c r="I137" s="17"/>
      <c r="J137" s="17"/>
      <c r="K137" s="17"/>
      <c r="L137" s="17"/>
    </row>
    <row r="138" spans="2:12" x14ac:dyDescent="0.2">
      <c r="B138" s="10">
        <v>172</v>
      </c>
      <c r="C138" s="6" t="s">
        <v>588</v>
      </c>
      <c r="D138" s="4">
        <v>202157</v>
      </c>
      <c r="E138" s="4">
        <v>1</v>
      </c>
      <c r="F138" s="4" t="s">
        <v>3</v>
      </c>
      <c r="G138" s="1" t="s">
        <v>10</v>
      </c>
      <c r="H138" t="str">
        <f t="shared" si="2"/>
        <v>202157LPF</v>
      </c>
      <c r="I138" s="17"/>
      <c r="J138" s="17"/>
      <c r="K138" s="17"/>
      <c r="L138" s="17"/>
    </row>
    <row r="139" spans="2:12" x14ac:dyDescent="0.2">
      <c r="B139" s="10">
        <v>173</v>
      </c>
      <c r="C139" s="6" t="s">
        <v>588</v>
      </c>
      <c r="D139" s="4">
        <v>202915</v>
      </c>
      <c r="E139" s="4">
        <v>2</v>
      </c>
      <c r="F139" s="4" t="s">
        <v>3</v>
      </c>
      <c r="G139" s="1" t="s">
        <v>10</v>
      </c>
      <c r="H139" t="str">
        <f t="shared" si="2"/>
        <v>202915LPF</v>
      </c>
      <c r="I139" s="17"/>
      <c r="J139" s="17"/>
      <c r="K139" s="17"/>
      <c r="L139" s="17"/>
    </row>
    <row r="140" spans="2:12" x14ac:dyDescent="0.2">
      <c r="B140" s="10">
        <v>174</v>
      </c>
      <c r="C140" s="6" t="s">
        <v>588</v>
      </c>
      <c r="D140" s="4">
        <v>206368</v>
      </c>
      <c r="E140" s="4">
        <v>1</v>
      </c>
      <c r="F140" s="4" t="s">
        <v>3</v>
      </c>
      <c r="G140" s="1" t="s">
        <v>10</v>
      </c>
      <c r="H140" t="str">
        <f t="shared" si="2"/>
        <v>206368LPF</v>
      </c>
      <c r="I140" s="17"/>
      <c r="J140" s="17"/>
      <c r="K140" s="17"/>
      <c r="L140" s="17"/>
    </row>
    <row r="141" spans="2:12" x14ac:dyDescent="0.2">
      <c r="B141" s="10">
        <v>175</v>
      </c>
      <c r="C141" s="6" t="s">
        <v>588</v>
      </c>
      <c r="D141" s="4">
        <v>403585</v>
      </c>
      <c r="E141" s="4">
        <v>2</v>
      </c>
      <c r="F141" s="4" t="s">
        <v>3</v>
      </c>
      <c r="G141" s="1" t="s">
        <v>10</v>
      </c>
      <c r="H141" t="str">
        <f t="shared" si="2"/>
        <v>403585LPF</v>
      </c>
      <c r="I141" s="17"/>
      <c r="J141" s="17"/>
      <c r="K141" s="17"/>
      <c r="L141" s="17"/>
    </row>
    <row r="142" spans="2:12" x14ac:dyDescent="0.2">
      <c r="B142" s="10">
        <v>176</v>
      </c>
      <c r="C142" s="6" t="s">
        <v>588</v>
      </c>
      <c r="D142" s="4">
        <v>404337</v>
      </c>
      <c r="E142" s="4">
        <v>1</v>
      </c>
      <c r="F142" s="4" t="s">
        <v>3</v>
      </c>
      <c r="G142" s="1" t="s">
        <v>10</v>
      </c>
      <c r="H142" t="str">
        <f t="shared" si="2"/>
        <v>404337LPF</v>
      </c>
      <c r="I142" s="17"/>
      <c r="J142" s="17"/>
      <c r="K142" s="17"/>
      <c r="L142" s="17"/>
    </row>
    <row r="143" spans="2:12" x14ac:dyDescent="0.2">
      <c r="B143" s="10">
        <v>177</v>
      </c>
      <c r="C143" s="6" t="s">
        <v>588</v>
      </c>
      <c r="D143" s="4">
        <v>404344</v>
      </c>
      <c r="E143" s="4">
        <v>2</v>
      </c>
      <c r="F143" s="4" t="s">
        <v>3</v>
      </c>
      <c r="G143" s="1" t="s">
        <v>10</v>
      </c>
      <c r="H143" t="str">
        <f t="shared" si="2"/>
        <v>404344LPF</v>
      </c>
      <c r="I143" s="17"/>
      <c r="J143" s="17"/>
      <c r="K143" s="17"/>
      <c r="L143" s="17"/>
    </row>
    <row r="144" spans="2:12" x14ac:dyDescent="0.2">
      <c r="B144" s="12">
        <v>178</v>
      </c>
      <c r="C144" s="13" t="s">
        <v>588</v>
      </c>
      <c r="D144" s="14">
        <v>404344</v>
      </c>
      <c r="E144" s="14">
        <v>2</v>
      </c>
      <c r="F144" s="14" t="s">
        <v>4</v>
      </c>
      <c r="G144" s="15" t="s">
        <v>10</v>
      </c>
      <c r="H144" t="str">
        <f t="shared" si="2"/>
        <v>404344RPF</v>
      </c>
      <c r="I144" s="17"/>
      <c r="J144" s="17"/>
      <c r="K144" s="17"/>
      <c r="L144" s="17"/>
    </row>
    <row r="145" spans="2:12" x14ac:dyDescent="0.2">
      <c r="B145" s="10">
        <v>179</v>
      </c>
      <c r="C145" s="6" t="s">
        <v>588</v>
      </c>
      <c r="D145" s="4">
        <v>405715</v>
      </c>
      <c r="E145" s="4">
        <v>1</v>
      </c>
      <c r="F145" s="4" t="s">
        <v>4</v>
      </c>
      <c r="G145" s="1" t="s">
        <v>10</v>
      </c>
      <c r="H145" t="str">
        <f t="shared" si="2"/>
        <v>405715RPF</v>
      </c>
      <c r="I145" s="17"/>
      <c r="J145" s="17"/>
      <c r="K145" s="17"/>
      <c r="L145" s="17"/>
    </row>
    <row r="146" spans="2:12" x14ac:dyDescent="0.2">
      <c r="B146" s="10">
        <v>180</v>
      </c>
      <c r="C146" s="6" t="s">
        <v>588</v>
      </c>
      <c r="D146" s="4">
        <v>701238</v>
      </c>
      <c r="E146" s="4">
        <v>1</v>
      </c>
      <c r="F146" s="4" t="s">
        <v>4</v>
      </c>
      <c r="G146" s="1" t="s">
        <v>10</v>
      </c>
      <c r="H146" t="str">
        <f t="shared" si="2"/>
        <v>701238RPF</v>
      </c>
      <c r="I146" s="17"/>
      <c r="J146" s="17"/>
      <c r="K146" s="17"/>
      <c r="L146" s="17"/>
    </row>
    <row r="147" spans="2:12" x14ac:dyDescent="0.2">
      <c r="B147" s="10">
        <v>181</v>
      </c>
      <c r="C147" s="6" t="s">
        <v>588</v>
      </c>
      <c r="D147" s="4">
        <v>702130</v>
      </c>
      <c r="E147" s="4">
        <v>2</v>
      </c>
      <c r="F147" s="4" t="s">
        <v>3</v>
      </c>
      <c r="G147" s="1" t="s">
        <v>10</v>
      </c>
      <c r="H147" t="str">
        <f t="shared" si="2"/>
        <v>702130LPF</v>
      </c>
      <c r="I147" s="17"/>
      <c r="J147" s="17"/>
      <c r="K147" s="17"/>
      <c r="L147" s="17"/>
    </row>
    <row r="148" spans="2:12" x14ac:dyDescent="0.2">
      <c r="B148" s="10">
        <v>182</v>
      </c>
      <c r="C148" s="6" t="s">
        <v>588</v>
      </c>
      <c r="D148" s="4">
        <v>702396</v>
      </c>
      <c r="E148" s="4">
        <v>3</v>
      </c>
      <c r="F148" s="4" t="s">
        <v>4</v>
      </c>
      <c r="G148" s="1" t="s">
        <v>10</v>
      </c>
      <c r="H148" t="str">
        <f t="shared" si="2"/>
        <v>702396RPF</v>
      </c>
      <c r="I148" s="17"/>
      <c r="J148" s="17"/>
      <c r="K148" s="17"/>
      <c r="L148" s="17"/>
    </row>
    <row r="149" spans="2:12" x14ac:dyDescent="0.2">
      <c r="B149" s="10">
        <v>183</v>
      </c>
      <c r="C149" s="6" t="s">
        <v>588</v>
      </c>
      <c r="D149" s="4">
        <v>703561</v>
      </c>
      <c r="E149" s="4">
        <v>3</v>
      </c>
      <c r="F149" s="4" t="s">
        <v>4</v>
      </c>
      <c r="G149" s="1" t="s">
        <v>10</v>
      </c>
      <c r="H149" t="str">
        <f t="shared" si="2"/>
        <v>703561RPF</v>
      </c>
      <c r="I149" s="17"/>
      <c r="J149" s="17"/>
      <c r="K149" s="17"/>
      <c r="L149" s="17"/>
    </row>
    <row r="150" spans="2:12" x14ac:dyDescent="0.2">
      <c r="B150" s="10">
        <v>185</v>
      </c>
      <c r="C150" s="6" t="s">
        <v>588</v>
      </c>
      <c r="D150" s="4">
        <v>802516</v>
      </c>
      <c r="E150" s="4">
        <v>2</v>
      </c>
      <c r="F150" s="4" t="s">
        <v>3</v>
      </c>
      <c r="G150" s="1" t="s">
        <v>10</v>
      </c>
      <c r="H150" t="str">
        <f t="shared" si="2"/>
        <v>802516LPF</v>
      </c>
      <c r="I150" s="17"/>
      <c r="J150" s="17"/>
      <c r="K150" s="17"/>
      <c r="L150" s="17"/>
    </row>
    <row r="151" spans="2:12" x14ac:dyDescent="0.2">
      <c r="B151" s="10">
        <v>186</v>
      </c>
      <c r="C151" s="6" t="s">
        <v>588</v>
      </c>
      <c r="D151" s="4">
        <v>802939</v>
      </c>
      <c r="E151" s="4">
        <v>3</v>
      </c>
      <c r="F151" s="4" t="s">
        <v>3</v>
      </c>
      <c r="G151" s="1" t="s">
        <v>10</v>
      </c>
      <c r="H151" t="str">
        <f t="shared" si="2"/>
        <v>802939LPF</v>
      </c>
      <c r="I151" s="17"/>
      <c r="J151" s="17"/>
      <c r="K151" s="17"/>
      <c r="L151" s="17"/>
    </row>
    <row r="152" spans="2:12" x14ac:dyDescent="0.2">
      <c r="B152" s="10">
        <v>187</v>
      </c>
      <c r="C152" s="6" t="s">
        <v>588</v>
      </c>
      <c r="D152" s="4">
        <v>802939</v>
      </c>
      <c r="E152" s="4">
        <v>3</v>
      </c>
      <c r="F152" s="4" t="s">
        <v>4</v>
      </c>
      <c r="G152" s="1" t="s">
        <v>10</v>
      </c>
      <c r="H152" t="str">
        <f t="shared" si="2"/>
        <v>802939RPF</v>
      </c>
      <c r="I152" s="17"/>
      <c r="J152" s="17"/>
      <c r="K152" s="17"/>
      <c r="L152" s="17"/>
    </row>
    <row r="153" spans="2:12" x14ac:dyDescent="0.2">
      <c r="B153" s="10">
        <v>188</v>
      </c>
      <c r="C153" s="6" t="s">
        <v>589</v>
      </c>
      <c r="D153" s="4">
        <v>149</v>
      </c>
      <c r="E153" s="4">
        <v>2</v>
      </c>
      <c r="F153" s="4" t="s">
        <v>4</v>
      </c>
      <c r="G153" s="1" t="s">
        <v>10</v>
      </c>
      <c r="H153" t="str">
        <f t="shared" si="2"/>
        <v>149RPF</v>
      </c>
      <c r="I153" s="17"/>
      <c r="J153" s="17"/>
      <c r="K153" s="17"/>
      <c r="L153" s="17"/>
    </row>
    <row r="154" spans="2:12" x14ac:dyDescent="0.2">
      <c r="B154" s="10">
        <v>189</v>
      </c>
      <c r="C154" s="6" t="s">
        <v>589</v>
      </c>
      <c r="D154" s="4">
        <v>157</v>
      </c>
      <c r="E154" s="4">
        <v>1</v>
      </c>
      <c r="F154" s="4" t="s">
        <v>3</v>
      </c>
      <c r="G154" s="1" t="s">
        <v>10</v>
      </c>
      <c r="H154" t="str">
        <f t="shared" si="2"/>
        <v>157LPF</v>
      </c>
      <c r="I154" s="17"/>
      <c r="J154" s="17"/>
      <c r="K154" s="17"/>
      <c r="L154" s="17"/>
    </row>
    <row r="155" spans="2:12" x14ac:dyDescent="0.2">
      <c r="B155" s="10">
        <v>190</v>
      </c>
      <c r="C155" s="6" t="s">
        <v>589</v>
      </c>
      <c r="D155" s="4">
        <v>157</v>
      </c>
      <c r="E155" s="4">
        <v>1</v>
      </c>
      <c r="F155" s="4" t="s">
        <v>4</v>
      </c>
      <c r="G155" s="1" t="s">
        <v>10</v>
      </c>
      <c r="H155" t="str">
        <f t="shared" si="2"/>
        <v>157RPF</v>
      </c>
      <c r="I155" s="17"/>
      <c r="J155" s="17"/>
      <c r="K155" s="17"/>
      <c r="L155" s="17"/>
    </row>
    <row r="156" spans="2:12" x14ac:dyDescent="0.2">
      <c r="B156" s="10">
        <v>191</v>
      </c>
      <c r="C156" s="6" t="s">
        <v>589</v>
      </c>
      <c r="D156" s="4">
        <v>166</v>
      </c>
      <c r="E156" s="4">
        <v>3</v>
      </c>
      <c r="F156" s="4" t="s">
        <v>3</v>
      </c>
      <c r="G156" s="1" t="s">
        <v>10</v>
      </c>
      <c r="H156" t="str">
        <f t="shared" si="2"/>
        <v>166LPF</v>
      </c>
      <c r="I156" s="17"/>
      <c r="J156" s="17"/>
      <c r="K156" s="17"/>
      <c r="L156" s="17"/>
    </row>
    <row r="157" spans="2:12" x14ac:dyDescent="0.2">
      <c r="B157" s="10">
        <v>192</v>
      </c>
      <c r="C157" s="6" t="s">
        <v>589</v>
      </c>
      <c r="D157" s="4">
        <v>188</v>
      </c>
      <c r="E157" s="4">
        <v>3</v>
      </c>
      <c r="F157" s="4" t="s">
        <v>3</v>
      </c>
      <c r="G157" s="1" t="s">
        <v>10</v>
      </c>
      <c r="H157" t="str">
        <f t="shared" si="2"/>
        <v>188LPF</v>
      </c>
      <c r="I157" s="17"/>
      <c r="J157" s="17"/>
      <c r="K157" s="17"/>
      <c r="L157" s="17"/>
    </row>
    <row r="158" spans="2:12" x14ac:dyDescent="0.2">
      <c r="B158" s="10">
        <v>193</v>
      </c>
      <c r="C158" s="6" t="s">
        <v>589</v>
      </c>
      <c r="D158" s="4">
        <v>195</v>
      </c>
      <c r="E158" s="4">
        <v>3</v>
      </c>
      <c r="F158" s="4" t="s">
        <v>3</v>
      </c>
      <c r="G158" s="1" t="s">
        <v>10</v>
      </c>
      <c r="H158" t="str">
        <f t="shared" si="2"/>
        <v>195LPF</v>
      </c>
      <c r="I158" s="17"/>
      <c r="J158" s="17"/>
      <c r="K158" s="17"/>
      <c r="L158" s="17"/>
    </row>
    <row r="159" spans="2:12" x14ac:dyDescent="0.2">
      <c r="B159" s="10">
        <v>194</v>
      </c>
      <c r="C159" s="6" t="s">
        <v>589</v>
      </c>
      <c r="D159" s="4">
        <v>204</v>
      </c>
      <c r="E159" s="4">
        <v>2</v>
      </c>
      <c r="F159" s="4" t="s">
        <v>3</v>
      </c>
      <c r="G159" s="1" t="s">
        <v>10</v>
      </c>
      <c r="H159" t="str">
        <f t="shared" ref="H159:H215" si="3">D159&amp;F159&amp;G159</f>
        <v>204LPF</v>
      </c>
      <c r="I159" s="17"/>
      <c r="J159" s="17"/>
      <c r="K159" s="17"/>
      <c r="L159" s="17"/>
    </row>
    <row r="160" spans="2:12" x14ac:dyDescent="0.2">
      <c r="B160" s="10">
        <v>195</v>
      </c>
      <c r="C160" s="6" t="s">
        <v>589</v>
      </c>
      <c r="D160" s="4">
        <v>204</v>
      </c>
      <c r="E160" s="4">
        <v>2</v>
      </c>
      <c r="F160" s="4" t="s">
        <v>4</v>
      </c>
      <c r="G160" s="1" t="s">
        <v>10</v>
      </c>
      <c r="H160" t="str">
        <f t="shared" si="3"/>
        <v>204RPF</v>
      </c>
      <c r="I160" s="17"/>
      <c r="J160" s="17"/>
      <c r="K160" s="17"/>
      <c r="L160" s="17"/>
    </row>
    <row r="161" spans="2:12" x14ac:dyDescent="0.2">
      <c r="B161" s="10">
        <v>196</v>
      </c>
      <c r="C161" s="6" t="s">
        <v>589</v>
      </c>
      <c r="D161" s="4">
        <v>219</v>
      </c>
      <c r="E161" s="4">
        <v>2</v>
      </c>
      <c r="F161" s="4" t="s">
        <v>3</v>
      </c>
      <c r="G161" s="1" t="s">
        <v>10</v>
      </c>
      <c r="H161" t="str">
        <f t="shared" si="3"/>
        <v>219LPF</v>
      </c>
      <c r="I161" s="17"/>
      <c r="J161" s="17"/>
      <c r="K161" s="17"/>
      <c r="L161" s="17"/>
    </row>
    <row r="162" spans="2:12" x14ac:dyDescent="0.2">
      <c r="B162" s="10">
        <v>198</v>
      </c>
      <c r="C162" s="6" t="s">
        <v>589</v>
      </c>
      <c r="D162" s="4">
        <v>220</v>
      </c>
      <c r="E162" s="4">
        <v>2</v>
      </c>
      <c r="F162" s="4" t="s">
        <v>4</v>
      </c>
      <c r="G162" s="1" t="s">
        <v>10</v>
      </c>
      <c r="H162" t="str">
        <f t="shared" si="3"/>
        <v>220RPF</v>
      </c>
      <c r="I162" s="17"/>
      <c r="J162" s="17"/>
      <c r="K162" s="17"/>
      <c r="L162" s="17"/>
    </row>
    <row r="163" spans="2:12" x14ac:dyDescent="0.2">
      <c r="B163" s="10">
        <v>199</v>
      </c>
      <c r="C163" s="6" t="s">
        <v>589</v>
      </c>
      <c r="D163" s="4">
        <v>243</v>
      </c>
      <c r="E163" s="4">
        <v>2</v>
      </c>
      <c r="F163" s="4" t="s">
        <v>4</v>
      </c>
      <c r="G163" s="1" t="s">
        <v>10</v>
      </c>
      <c r="H163" t="str">
        <f t="shared" si="3"/>
        <v>243RPF</v>
      </c>
      <c r="I163" s="17"/>
      <c r="J163" s="17"/>
      <c r="K163" s="17"/>
      <c r="L163" s="17"/>
    </row>
    <row r="164" spans="2:12" x14ac:dyDescent="0.2">
      <c r="B164" s="10">
        <v>200</v>
      </c>
      <c r="C164" s="6" t="s">
        <v>589</v>
      </c>
      <c r="D164" s="4">
        <v>244</v>
      </c>
      <c r="E164" s="4">
        <v>1</v>
      </c>
      <c r="F164" s="4" t="s">
        <v>4</v>
      </c>
      <c r="G164" s="1" t="s">
        <v>10</v>
      </c>
      <c r="H164" t="str">
        <f t="shared" si="3"/>
        <v>244RPF</v>
      </c>
      <c r="I164" s="17"/>
      <c r="J164" s="17"/>
      <c r="K164" s="17"/>
      <c r="L164" s="17"/>
    </row>
    <row r="165" spans="2:12" x14ac:dyDescent="0.2">
      <c r="B165" s="10">
        <v>201</v>
      </c>
      <c r="C165" s="6" t="s">
        <v>589</v>
      </c>
      <c r="D165" s="4">
        <v>251</v>
      </c>
      <c r="E165" s="4">
        <v>1</v>
      </c>
      <c r="F165" s="4" t="s">
        <v>3</v>
      </c>
      <c r="G165" s="1" t="s">
        <v>10</v>
      </c>
      <c r="H165" t="str">
        <f t="shared" si="3"/>
        <v>251LPF</v>
      </c>
      <c r="I165" s="17"/>
      <c r="J165" s="17"/>
      <c r="K165" s="17"/>
      <c r="L165" s="17"/>
    </row>
    <row r="166" spans="2:12" x14ac:dyDescent="0.2">
      <c r="B166" s="10">
        <v>202</v>
      </c>
      <c r="C166" s="6" t="s">
        <v>589</v>
      </c>
      <c r="D166" s="4">
        <v>251</v>
      </c>
      <c r="E166" s="4">
        <v>1</v>
      </c>
      <c r="F166" s="4" t="s">
        <v>4</v>
      </c>
      <c r="G166" s="1" t="s">
        <v>10</v>
      </c>
      <c r="H166" t="str">
        <f t="shared" si="3"/>
        <v>251RPF</v>
      </c>
      <c r="I166" s="17"/>
      <c r="J166" s="17"/>
      <c r="K166" s="17"/>
      <c r="L166" s="17"/>
    </row>
    <row r="167" spans="2:12" x14ac:dyDescent="0.2">
      <c r="B167" s="10">
        <v>203</v>
      </c>
      <c r="C167" s="6" t="s">
        <v>589</v>
      </c>
      <c r="D167" s="4">
        <v>264</v>
      </c>
      <c r="E167" s="4">
        <v>3</v>
      </c>
      <c r="F167" s="4" t="s">
        <v>4</v>
      </c>
      <c r="G167" s="1" t="s">
        <v>10</v>
      </c>
      <c r="H167" t="str">
        <f t="shared" si="3"/>
        <v>264RPF</v>
      </c>
      <c r="I167" s="17"/>
      <c r="J167" s="17"/>
      <c r="K167" s="17"/>
      <c r="L167" s="17"/>
    </row>
    <row r="168" spans="2:12" x14ac:dyDescent="0.2">
      <c r="B168" s="10">
        <v>204</v>
      </c>
      <c r="C168" s="6" t="s">
        <v>589</v>
      </c>
      <c r="D168" s="4">
        <v>271</v>
      </c>
      <c r="E168" s="4">
        <v>3</v>
      </c>
      <c r="F168" s="4" t="s">
        <v>3</v>
      </c>
      <c r="G168" s="1" t="s">
        <v>10</v>
      </c>
      <c r="H168" t="str">
        <f t="shared" si="3"/>
        <v>271LPF</v>
      </c>
      <c r="I168" s="17"/>
      <c r="J168" s="17"/>
      <c r="K168" s="17"/>
      <c r="L168" s="17"/>
    </row>
    <row r="169" spans="2:12" x14ac:dyDescent="0.2">
      <c r="B169" s="10">
        <v>205</v>
      </c>
      <c r="C169" s="6" t="s">
        <v>589</v>
      </c>
      <c r="D169" s="4">
        <v>271</v>
      </c>
      <c r="E169" s="4">
        <v>3</v>
      </c>
      <c r="F169" s="4" t="s">
        <v>4</v>
      </c>
      <c r="G169" s="1" t="s">
        <v>10</v>
      </c>
      <c r="H169" t="str">
        <f t="shared" si="3"/>
        <v>271RPF</v>
      </c>
      <c r="I169" s="17"/>
      <c r="J169" s="17"/>
      <c r="K169" s="17"/>
      <c r="L169" s="17"/>
    </row>
    <row r="170" spans="2:12" x14ac:dyDescent="0.2">
      <c r="B170" s="10">
        <v>206</v>
      </c>
      <c r="C170" s="6" t="s">
        <v>589</v>
      </c>
      <c r="D170" s="4">
        <v>279</v>
      </c>
      <c r="E170" s="4">
        <v>1</v>
      </c>
      <c r="F170" s="4" t="s">
        <v>3</v>
      </c>
      <c r="G170" s="1" t="s">
        <v>10</v>
      </c>
      <c r="H170" t="str">
        <f t="shared" si="3"/>
        <v>279LPF</v>
      </c>
      <c r="I170" s="17"/>
      <c r="J170" s="17"/>
      <c r="K170" s="17"/>
      <c r="L170" s="17"/>
    </row>
    <row r="171" spans="2:12" x14ac:dyDescent="0.2">
      <c r="B171" s="10">
        <v>207</v>
      </c>
      <c r="C171" s="6" t="s">
        <v>589</v>
      </c>
      <c r="D171" s="4">
        <v>279</v>
      </c>
      <c r="E171" s="4">
        <v>1</v>
      </c>
      <c r="F171" s="4" t="s">
        <v>4</v>
      </c>
      <c r="G171" s="1" t="s">
        <v>10</v>
      </c>
      <c r="H171" t="str">
        <f t="shared" si="3"/>
        <v>279RPF</v>
      </c>
      <c r="I171" s="17"/>
      <c r="J171" s="17"/>
      <c r="K171" s="17"/>
      <c r="L171" s="17"/>
    </row>
    <row r="172" spans="2:12" x14ac:dyDescent="0.2">
      <c r="B172" s="10">
        <v>208</v>
      </c>
      <c r="C172" s="6" t="s">
        <v>589</v>
      </c>
      <c r="D172" s="4">
        <v>294</v>
      </c>
      <c r="E172" s="4">
        <v>2</v>
      </c>
      <c r="F172" s="4" t="s">
        <v>4</v>
      </c>
      <c r="G172" s="1" t="s">
        <v>10</v>
      </c>
      <c r="H172" t="str">
        <f t="shared" si="3"/>
        <v>294RPF</v>
      </c>
      <c r="I172" s="17"/>
      <c r="J172" s="17"/>
      <c r="K172" s="17"/>
      <c r="L172" s="17"/>
    </row>
    <row r="173" spans="2:12" x14ac:dyDescent="0.2">
      <c r="B173" s="10">
        <v>209</v>
      </c>
      <c r="C173" s="6" t="s">
        <v>589</v>
      </c>
      <c r="D173" s="4">
        <v>307</v>
      </c>
      <c r="E173" s="4">
        <v>2</v>
      </c>
      <c r="F173" s="4" t="s">
        <v>4</v>
      </c>
      <c r="G173" s="1" t="s">
        <v>10</v>
      </c>
      <c r="H173" t="str">
        <f t="shared" si="3"/>
        <v>307RPF</v>
      </c>
      <c r="I173" s="17"/>
      <c r="J173" s="17"/>
      <c r="K173" s="17"/>
      <c r="L173" s="17"/>
    </row>
    <row r="174" spans="2:12" x14ac:dyDescent="0.2">
      <c r="B174" s="10">
        <v>211</v>
      </c>
      <c r="C174" s="6" t="s">
        <v>589</v>
      </c>
      <c r="D174" s="4">
        <v>330</v>
      </c>
      <c r="E174" s="4">
        <v>1</v>
      </c>
      <c r="F174" s="4" t="s">
        <v>3</v>
      </c>
      <c r="G174" s="1" t="s">
        <v>10</v>
      </c>
      <c r="H174" t="str">
        <f t="shared" si="3"/>
        <v>330LPF</v>
      </c>
      <c r="I174" s="17"/>
      <c r="J174" s="17"/>
      <c r="K174" s="17"/>
      <c r="L174" s="17"/>
    </row>
    <row r="175" spans="2:12" x14ac:dyDescent="0.2">
      <c r="B175" s="10">
        <v>212</v>
      </c>
      <c r="C175" s="6" t="s">
        <v>589</v>
      </c>
      <c r="D175" s="4">
        <v>330</v>
      </c>
      <c r="E175" s="4">
        <v>1</v>
      </c>
      <c r="F175" s="4" t="s">
        <v>4</v>
      </c>
      <c r="G175" s="1" t="s">
        <v>10</v>
      </c>
      <c r="H175" t="str">
        <f t="shared" si="3"/>
        <v>330RPF</v>
      </c>
      <c r="I175" s="17"/>
      <c r="J175" s="17"/>
      <c r="K175" s="17"/>
      <c r="L175" s="17"/>
    </row>
    <row r="176" spans="2:12" x14ac:dyDescent="0.2">
      <c r="B176" s="10">
        <v>213</v>
      </c>
      <c r="C176" s="6" t="s">
        <v>589</v>
      </c>
      <c r="D176" s="4">
        <v>334</v>
      </c>
      <c r="E176" s="4">
        <v>3</v>
      </c>
      <c r="F176" s="4" t="s">
        <v>4</v>
      </c>
      <c r="G176" s="1" t="s">
        <v>10</v>
      </c>
      <c r="H176" t="str">
        <f t="shared" si="3"/>
        <v>334RPF</v>
      </c>
      <c r="I176" s="17"/>
      <c r="J176" s="17"/>
      <c r="K176" s="17"/>
      <c r="L176" s="17"/>
    </row>
    <row r="177" spans="2:12" x14ac:dyDescent="0.2">
      <c r="B177" s="10">
        <v>214</v>
      </c>
      <c r="C177" s="6" t="s">
        <v>589</v>
      </c>
      <c r="D177" s="4">
        <v>342</v>
      </c>
      <c r="E177" s="4">
        <v>3</v>
      </c>
      <c r="F177" s="4" t="s">
        <v>3</v>
      </c>
      <c r="G177" s="1" t="s">
        <v>10</v>
      </c>
      <c r="H177" t="str">
        <f t="shared" si="3"/>
        <v>342LPF</v>
      </c>
      <c r="I177" s="17"/>
      <c r="J177" s="17"/>
      <c r="K177" s="17"/>
      <c r="L177" s="17"/>
    </row>
    <row r="178" spans="2:12" x14ac:dyDescent="0.2">
      <c r="B178" s="10">
        <v>215</v>
      </c>
      <c r="C178" s="6" t="s">
        <v>589</v>
      </c>
      <c r="D178" s="4">
        <v>342</v>
      </c>
      <c r="E178" s="4">
        <v>3</v>
      </c>
      <c r="F178" s="4" t="s">
        <v>4</v>
      </c>
      <c r="G178" s="1" t="s">
        <v>10</v>
      </c>
      <c r="H178" t="str">
        <f t="shared" si="3"/>
        <v>342RPF</v>
      </c>
      <c r="I178" s="17"/>
      <c r="J178" s="17"/>
      <c r="K178" s="17"/>
      <c r="L178" s="17"/>
    </row>
    <row r="179" spans="2:12" x14ac:dyDescent="0.2">
      <c r="B179" s="12">
        <v>217</v>
      </c>
      <c r="C179" s="13" t="s">
        <v>589</v>
      </c>
      <c r="D179" s="14">
        <v>354</v>
      </c>
      <c r="E179" s="14">
        <v>2</v>
      </c>
      <c r="F179" s="14" t="s">
        <v>4</v>
      </c>
      <c r="G179" s="15" t="s">
        <v>10</v>
      </c>
      <c r="H179" t="str">
        <f t="shared" si="3"/>
        <v>354RPF</v>
      </c>
      <c r="I179" s="17"/>
      <c r="J179" s="17"/>
      <c r="K179" s="17"/>
      <c r="L179" s="17"/>
    </row>
    <row r="180" spans="2:12" x14ac:dyDescent="0.2">
      <c r="B180" s="10">
        <v>218</v>
      </c>
      <c r="C180" s="6" t="s">
        <v>589</v>
      </c>
      <c r="D180" s="4">
        <v>374</v>
      </c>
      <c r="E180" s="4">
        <v>1</v>
      </c>
      <c r="F180" s="4" t="s">
        <v>4</v>
      </c>
      <c r="G180" s="1" t="s">
        <v>10</v>
      </c>
      <c r="H180" t="str">
        <f t="shared" si="3"/>
        <v>374RPF</v>
      </c>
      <c r="I180" s="17"/>
      <c r="J180" s="17"/>
      <c r="K180" s="17"/>
      <c r="L180" s="17"/>
    </row>
    <row r="181" spans="2:12" x14ac:dyDescent="0.2">
      <c r="B181" s="10">
        <v>219</v>
      </c>
      <c r="C181" s="6" t="s">
        <v>589</v>
      </c>
      <c r="D181" s="4">
        <v>416</v>
      </c>
      <c r="E181" s="4">
        <v>3</v>
      </c>
      <c r="F181" s="4" t="s">
        <v>4</v>
      </c>
      <c r="G181" s="1" t="s">
        <v>10</v>
      </c>
      <c r="H181" t="str">
        <f t="shared" si="3"/>
        <v>416RPF</v>
      </c>
      <c r="I181" s="17"/>
      <c r="J181" s="17"/>
      <c r="K181" s="17"/>
      <c r="L181" s="17"/>
    </row>
    <row r="182" spans="2:12" x14ac:dyDescent="0.2">
      <c r="B182" s="10">
        <v>222</v>
      </c>
      <c r="C182" s="6" t="s">
        <v>589</v>
      </c>
      <c r="D182" s="4">
        <v>798</v>
      </c>
      <c r="E182" s="4">
        <v>2</v>
      </c>
      <c r="F182" s="4" t="s">
        <v>4</v>
      </c>
      <c r="G182" s="1" t="s">
        <v>10</v>
      </c>
      <c r="H182" t="str">
        <f t="shared" si="3"/>
        <v>798RPF</v>
      </c>
      <c r="I182" s="17"/>
      <c r="J182" s="17"/>
      <c r="K182" s="17"/>
      <c r="L182" s="17"/>
    </row>
    <row r="183" spans="2:12" x14ac:dyDescent="0.2">
      <c r="B183" s="10">
        <v>223</v>
      </c>
      <c r="C183" s="6" t="s">
        <v>589</v>
      </c>
      <c r="D183" s="4">
        <v>834</v>
      </c>
      <c r="E183" s="4">
        <v>1</v>
      </c>
      <c r="F183" s="4" t="s">
        <v>3</v>
      </c>
      <c r="G183" s="1" t="s">
        <v>10</v>
      </c>
      <c r="H183" t="str">
        <f t="shared" si="3"/>
        <v>834LPF</v>
      </c>
      <c r="I183" s="17"/>
      <c r="J183" s="17"/>
      <c r="K183" s="17"/>
      <c r="L183" s="17"/>
    </row>
    <row r="184" spans="2:12" x14ac:dyDescent="0.2">
      <c r="B184" s="10">
        <v>224</v>
      </c>
      <c r="C184" s="6" t="s">
        <v>589</v>
      </c>
      <c r="D184" s="4">
        <v>918</v>
      </c>
      <c r="E184" s="4">
        <v>3</v>
      </c>
      <c r="F184" s="4" t="s">
        <v>4</v>
      </c>
      <c r="G184" s="1" t="s">
        <v>10</v>
      </c>
      <c r="H184" t="str">
        <f t="shared" si="3"/>
        <v>918RPF</v>
      </c>
      <c r="I184" s="17"/>
      <c r="J184" s="17"/>
      <c r="K184" s="17"/>
      <c r="L184" s="17"/>
    </row>
    <row r="185" spans="2:12" x14ac:dyDescent="0.2">
      <c r="B185" s="10">
        <v>225</v>
      </c>
      <c r="C185" s="4" t="s">
        <v>586</v>
      </c>
      <c r="D185" s="4">
        <v>618</v>
      </c>
      <c r="E185" s="4">
        <v>3</v>
      </c>
      <c r="F185" s="4" t="s">
        <v>4</v>
      </c>
      <c r="G185" s="1" t="s">
        <v>10</v>
      </c>
      <c r="H185" t="str">
        <f t="shared" si="3"/>
        <v>618RPF</v>
      </c>
      <c r="I185" s="17"/>
      <c r="J185" s="17"/>
      <c r="K185" s="17"/>
      <c r="L185" s="17"/>
    </row>
    <row r="186" spans="2:12" x14ac:dyDescent="0.2">
      <c r="B186" s="10">
        <v>226</v>
      </c>
      <c r="C186" s="4" t="s">
        <v>586</v>
      </c>
      <c r="D186" s="4">
        <v>925</v>
      </c>
      <c r="E186" s="4">
        <v>1</v>
      </c>
      <c r="F186" s="4" t="s">
        <v>3</v>
      </c>
      <c r="G186" s="1" t="s">
        <v>10</v>
      </c>
      <c r="H186" t="str">
        <f t="shared" si="3"/>
        <v>925LPF</v>
      </c>
      <c r="I186" s="17"/>
      <c r="J186" s="17"/>
      <c r="K186" s="17"/>
      <c r="L186" s="17"/>
    </row>
    <row r="187" spans="2:12" x14ac:dyDescent="0.2">
      <c r="B187" s="10">
        <v>227</v>
      </c>
      <c r="C187" s="4" t="s">
        <v>586</v>
      </c>
      <c r="D187" s="4">
        <v>1053</v>
      </c>
      <c r="E187" s="4">
        <v>2</v>
      </c>
      <c r="F187" s="4" t="s">
        <v>3</v>
      </c>
      <c r="G187" s="1" t="s">
        <v>10</v>
      </c>
      <c r="H187" t="str">
        <f t="shared" si="3"/>
        <v>1053LPF</v>
      </c>
      <c r="I187" s="17"/>
      <c r="J187" s="17"/>
      <c r="K187" s="17"/>
      <c r="L187" s="17"/>
    </row>
    <row r="188" spans="2:12" x14ac:dyDescent="0.2">
      <c r="B188" s="10">
        <v>228</v>
      </c>
      <c r="C188" s="4" t="s">
        <v>586</v>
      </c>
      <c r="D188" s="4">
        <v>1278</v>
      </c>
      <c r="E188" s="4">
        <v>1</v>
      </c>
      <c r="F188" s="4" t="s">
        <v>3</v>
      </c>
      <c r="G188" s="1" t="s">
        <v>10</v>
      </c>
      <c r="H188" t="str">
        <f t="shared" si="3"/>
        <v>1278LPF</v>
      </c>
      <c r="I188" s="17"/>
      <c r="J188" s="17"/>
      <c r="K188" s="17"/>
      <c r="L188" s="17"/>
    </row>
    <row r="189" spans="2:12" x14ac:dyDescent="0.2">
      <c r="B189" s="10">
        <v>229</v>
      </c>
      <c r="C189" s="4" t="s">
        <v>586</v>
      </c>
      <c r="D189" s="4">
        <v>1278</v>
      </c>
      <c r="E189" s="4">
        <v>1</v>
      </c>
      <c r="F189" s="4" t="s">
        <v>4</v>
      </c>
      <c r="G189" s="1" t="s">
        <v>10</v>
      </c>
      <c r="H189" t="str">
        <f t="shared" si="3"/>
        <v>1278RPF</v>
      </c>
      <c r="I189" s="17"/>
      <c r="J189" s="17"/>
      <c r="K189" s="17"/>
      <c r="L189" s="17"/>
    </row>
    <row r="190" spans="2:12" x14ac:dyDescent="0.2">
      <c r="B190" s="10">
        <v>230</v>
      </c>
      <c r="C190" s="4" t="s">
        <v>586</v>
      </c>
      <c r="D190" s="4">
        <v>1612</v>
      </c>
      <c r="E190" s="4">
        <v>1</v>
      </c>
      <c r="F190" s="4" t="s">
        <v>3</v>
      </c>
      <c r="G190" s="1" t="s">
        <v>10</v>
      </c>
      <c r="H190" t="str">
        <f t="shared" si="3"/>
        <v>1612LPF</v>
      </c>
      <c r="I190" s="17"/>
      <c r="J190" s="17"/>
      <c r="K190" s="17"/>
      <c r="L190" s="17"/>
    </row>
    <row r="191" spans="2:12" x14ac:dyDescent="0.2">
      <c r="B191" s="10">
        <v>231</v>
      </c>
      <c r="C191" s="4" t="s">
        <v>586</v>
      </c>
      <c r="D191" s="4">
        <v>1612</v>
      </c>
      <c r="E191" s="4">
        <v>1</v>
      </c>
      <c r="F191" s="4" t="s">
        <v>4</v>
      </c>
      <c r="G191" s="1" t="s">
        <v>10</v>
      </c>
      <c r="H191" t="str">
        <f t="shared" si="3"/>
        <v>1612RPF</v>
      </c>
      <c r="I191" s="17"/>
      <c r="J191" s="17"/>
      <c r="K191" s="17"/>
      <c r="L191" s="17"/>
    </row>
    <row r="192" spans="2:12" x14ac:dyDescent="0.2">
      <c r="B192" s="10">
        <v>232</v>
      </c>
      <c r="C192" s="4" t="s">
        <v>586</v>
      </c>
      <c r="D192" s="4">
        <v>2120</v>
      </c>
      <c r="E192" s="4">
        <v>1</v>
      </c>
      <c r="F192" s="4" t="s">
        <v>4</v>
      </c>
      <c r="G192" s="1" t="s">
        <v>10</v>
      </c>
      <c r="H192" t="str">
        <f t="shared" si="3"/>
        <v>2120RPF</v>
      </c>
      <c r="I192" s="17"/>
      <c r="J192" s="17"/>
      <c r="K192" s="17"/>
      <c r="L192" s="17"/>
    </row>
    <row r="193" spans="2:12" x14ac:dyDescent="0.2">
      <c r="B193" s="10">
        <v>233</v>
      </c>
      <c r="C193" s="4" t="s">
        <v>586</v>
      </c>
      <c r="D193" s="4">
        <v>2504</v>
      </c>
      <c r="E193" s="4">
        <v>2</v>
      </c>
      <c r="F193" s="4" t="s">
        <v>4</v>
      </c>
      <c r="G193" s="1" t="s">
        <v>10</v>
      </c>
      <c r="H193" t="str">
        <f t="shared" si="3"/>
        <v>2504RPF</v>
      </c>
      <c r="I193" s="17"/>
      <c r="J193" s="17"/>
      <c r="K193" s="17"/>
      <c r="L193" s="17"/>
    </row>
    <row r="194" spans="2:12" x14ac:dyDescent="0.2">
      <c r="B194" s="10">
        <v>234</v>
      </c>
      <c r="C194" s="4" t="s">
        <v>586</v>
      </c>
      <c r="D194" s="4">
        <v>2707</v>
      </c>
      <c r="E194" s="4">
        <v>1</v>
      </c>
      <c r="F194" s="4" t="s">
        <v>3</v>
      </c>
      <c r="G194" s="1" t="s">
        <v>10</v>
      </c>
      <c r="H194" t="str">
        <f t="shared" si="3"/>
        <v>2707LPF</v>
      </c>
      <c r="I194" s="17"/>
      <c r="J194" s="17"/>
      <c r="K194" s="17"/>
      <c r="L194" s="17"/>
    </row>
    <row r="195" spans="2:12" x14ac:dyDescent="0.2">
      <c r="B195" s="10">
        <v>236</v>
      </c>
      <c r="C195" s="4" t="s">
        <v>586</v>
      </c>
      <c r="D195" s="4">
        <v>2778</v>
      </c>
      <c r="E195" s="4">
        <v>2</v>
      </c>
      <c r="F195" s="4" t="s">
        <v>3</v>
      </c>
      <c r="G195" s="1" t="s">
        <v>10</v>
      </c>
      <c r="H195" t="str">
        <f t="shared" si="3"/>
        <v>2778LPF</v>
      </c>
      <c r="I195" s="17"/>
      <c r="J195" s="17"/>
      <c r="K195" s="17"/>
      <c r="L195" s="17"/>
    </row>
    <row r="196" spans="2:12" x14ac:dyDescent="0.2">
      <c r="B196" s="10">
        <v>237</v>
      </c>
      <c r="C196" s="4" t="s">
        <v>586</v>
      </c>
      <c r="D196" s="4">
        <v>2778</v>
      </c>
      <c r="E196" s="4">
        <v>2</v>
      </c>
      <c r="F196" s="4" t="s">
        <v>4</v>
      </c>
      <c r="G196" s="1" t="s">
        <v>10</v>
      </c>
      <c r="H196" t="str">
        <f t="shared" si="3"/>
        <v>2778RPF</v>
      </c>
      <c r="I196" s="17"/>
      <c r="J196" s="17"/>
      <c r="K196" s="17"/>
      <c r="L196" s="17"/>
    </row>
    <row r="197" spans="2:12" x14ac:dyDescent="0.2">
      <c r="B197" s="10">
        <v>238</v>
      </c>
      <c r="C197" s="4" t="s">
        <v>586</v>
      </c>
      <c r="D197" s="4">
        <v>3177</v>
      </c>
      <c r="E197" s="4">
        <v>1</v>
      </c>
      <c r="F197" s="4" t="s">
        <v>3</v>
      </c>
      <c r="G197" s="1" t="s">
        <v>10</v>
      </c>
      <c r="H197" t="str">
        <f t="shared" si="3"/>
        <v>3177LPF</v>
      </c>
      <c r="I197" s="17"/>
      <c r="J197" s="17"/>
      <c r="K197" s="17"/>
      <c r="L197" s="17"/>
    </row>
    <row r="198" spans="2:12" x14ac:dyDescent="0.2">
      <c r="B198" s="10">
        <v>239</v>
      </c>
      <c r="C198" s="4" t="s">
        <v>586</v>
      </c>
      <c r="D198" s="4">
        <v>3462</v>
      </c>
      <c r="E198" s="4">
        <v>1</v>
      </c>
      <c r="F198" s="4" t="s">
        <v>4</v>
      </c>
      <c r="G198" s="1" t="s">
        <v>10</v>
      </c>
      <c r="H198" t="str">
        <f t="shared" si="3"/>
        <v>3462RPF</v>
      </c>
      <c r="I198" s="17"/>
      <c r="J198" s="17"/>
      <c r="K198" s="17"/>
      <c r="L198" s="17"/>
    </row>
    <row r="199" spans="2:12" x14ac:dyDescent="0.2">
      <c r="B199" s="10">
        <v>240</v>
      </c>
      <c r="C199" s="4" t="s">
        <v>586</v>
      </c>
      <c r="D199" s="4">
        <v>4040</v>
      </c>
      <c r="E199" s="4">
        <v>2</v>
      </c>
      <c r="F199" s="4" t="s">
        <v>3</v>
      </c>
      <c r="G199" s="1" t="s">
        <v>10</v>
      </c>
      <c r="H199" t="str">
        <f t="shared" si="3"/>
        <v>4040LPF</v>
      </c>
      <c r="I199" s="17"/>
      <c r="J199" s="17"/>
      <c r="K199" s="17"/>
      <c r="L199" s="17"/>
    </row>
    <row r="200" spans="2:12" x14ac:dyDescent="0.2">
      <c r="B200" s="10">
        <v>241</v>
      </c>
      <c r="C200" s="4" t="s">
        <v>586</v>
      </c>
      <c r="D200" s="4">
        <v>4178</v>
      </c>
      <c r="E200" s="4">
        <v>1</v>
      </c>
      <c r="F200" s="4" t="s">
        <v>3</v>
      </c>
      <c r="G200" s="1" t="s">
        <v>10</v>
      </c>
      <c r="H200" t="str">
        <f t="shared" si="3"/>
        <v>4178LPF</v>
      </c>
      <c r="I200" s="17"/>
      <c r="J200" s="17"/>
      <c r="K200" s="17"/>
      <c r="L200" s="17"/>
    </row>
    <row r="201" spans="2:12" x14ac:dyDescent="0.2">
      <c r="B201" s="10">
        <v>242</v>
      </c>
      <c r="C201" s="4" t="s">
        <v>586</v>
      </c>
      <c r="D201" s="4">
        <v>4178</v>
      </c>
      <c r="E201" s="4">
        <v>1</v>
      </c>
      <c r="F201" s="4" t="s">
        <v>4</v>
      </c>
      <c r="G201" s="1" t="s">
        <v>10</v>
      </c>
      <c r="H201" t="str">
        <f t="shared" si="3"/>
        <v>4178RPF</v>
      </c>
      <c r="I201" s="17"/>
      <c r="J201" s="17"/>
      <c r="K201" s="17"/>
      <c r="L201" s="17"/>
    </row>
    <row r="202" spans="2:12" x14ac:dyDescent="0.2">
      <c r="B202" s="10">
        <v>243</v>
      </c>
      <c r="C202" s="4" t="s">
        <v>586</v>
      </c>
      <c r="D202" s="4">
        <v>4451</v>
      </c>
      <c r="E202" s="4">
        <v>1</v>
      </c>
      <c r="F202" s="4" t="s">
        <v>4</v>
      </c>
      <c r="G202" s="1" t="s">
        <v>10</v>
      </c>
      <c r="H202" t="str">
        <f t="shared" si="3"/>
        <v>4451RPF</v>
      </c>
      <c r="I202" s="17"/>
      <c r="J202" s="17"/>
      <c r="K202" s="17"/>
      <c r="L202" s="17"/>
    </row>
    <row r="203" spans="2:12" x14ac:dyDescent="0.2">
      <c r="B203" s="10">
        <v>244</v>
      </c>
      <c r="C203" s="4" t="s">
        <v>586</v>
      </c>
      <c r="D203" s="4">
        <v>4485</v>
      </c>
      <c r="E203" s="4">
        <v>2</v>
      </c>
      <c r="F203" s="4" t="s">
        <v>3</v>
      </c>
      <c r="G203" s="1" t="s">
        <v>10</v>
      </c>
      <c r="H203" t="str">
        <f t="shared" si="3"/>
        <v>4485LPF</v>
      </c>
      <c r="I203" s="17"/>
      <c r="J203" s="17"/>
      <c r="K203" s="17"/>
      <c r="L203" s="17"/>
    </row>
    <row r="204" spans="2:12" x14ac:dyDescent="0.2">
      <c r="B204" s="10">
        <v>245</v>
      </c>
      <c r="C204" s="4" t="s">
        <v>586</v>
      </c>
      <c r="D204" s="4">
        <v>4485</v>
      </c>
      <c r="E204" s="4">
        <v>2</v>
      </c>
      <c r="F204" s="4" t="s">
        <v>4</v>
      </c>
      <c r="G204" s="1" t="s">
        <v>10</v>
      </c>
      <c r="H204" t="str">
        <f t="shared" si="3"/>
        <v>4485RPF</v>
      </c>
      <c r="I204" s="17"/>
      <c r="J204" s="17"/>
      <c r="K204" s="17"/>
      <c r="L204" s="17"/>
    </row>
    <row r="205" spans="2:12" x14ac:dyDescent="0.2">
      <c r="B205" s="10">
        <v>246</v>
      </c>
      <c r="C205" s="4" t="s">
        <v>586</v>
      </c>
      <c r="D205" s="4">
        <v>4510</v>
      </c>
      <c r="E205" s="4">
        <v>3</v>
      </c>
      <c r="F205" s="4" t="s">
        <v>4</v>
      </c>
      <c r="G205" s="1" t="s">
        <v>10</v>
      </c>
      <c r="H205" t="str">
        <f t="shared" si="3"/>
        <v>4510RPF</v>
      </c>
      <c r="I205" s="17"/>
      <c r="J205" s="17"/>
      <c r="K205" s="17"/>
      <c r="L205" s="17"/>
    </row>
    <row r="206" spans="2:12" x14ac:dyDescent="0.2">
      <c r="B206" s="10">
        <v>248</v>
      </c>
      <c r="C206" s="4" t="s">
        <v>586</v>
      </c>
      <c r="D206" s="4">
        <v>4763</v>
      </c>
      <c r="E206" s="4">
        <v>3</v>
      </c>
      <c r="F206" s="4" t="s">
        <v>4</v>
      </c>
      <c r="G206" s="1" t="s">
        <v>10</v>
      </c>
      <c r="H206" t="str">
        <f t="shared" si="3"/>
        <v>4763RPF</v>
      </c>
      <c r="I206" s="17"/>
      <c r="J206" s="17"/>
      <c r="K206" s="17"/>
      <c r="L206" s="17"/>
    </row>
    <row r="207" spans="2:12" x14ac:dyDescent="0.2">
      <c r="B207" s="10">
        <v>249</v>
      </c>
      <c r="C207" s="4" t="s">
        <v>586</v>
      </c>
      <c r="D207" s="4">
        <v>4966</v>
      </c>
      <c r="E207" s="4">
        <v>2</v>
      </c>
      <c r="F207" s="4" t="s">
        <v>4</v>
      </c>
      <c r="G207" s="1" t="s">
        <v>10</v>
      </c>
      <c r="H207" t="str">
        <f t="shared" si="3"/>
        <v>4966RPF</v>
      </c>
      <c r="I207" s="17"/>
      <c r="J207" s="17"/>
      <c r="K207" s="17"/>
      <c r="L207" s="17"/>
    </row>
    <row r="208" spans="2:12" x14ac:dyDescent="0.2">
      <c r="B208" s="10">
        <v>250</v>
      </c>
      <c r="C208" s="4" t="s">
        <v>586</v>
      </c>
      <c r="D208" s="4">
        <v>5001</v>
      </c>
      <c r="E208" s="4">
        <v>2</v>
      </c>
      <c r="F208" s="4" t="s">
        <v>3</v>
      </c>
      <c r="G208" s="1" t="s">
        <v>10</v>
      </c>
      <c r="H208" t="str">
        <f t="shared" si="3"/>
        <v>5001LPF</v>
      </c>
      <c r="I208" s="17"/>
      <c r="J208" s="17"/>
      <c r="K208" s="17"/>
      <c r="L208" s="17"/>
    </row>
    <row r="209" spans="2:12" x14ac:dyDescent="0.2">
      <c r="B209" s="10">
        <v>251</v>
      </c>
      <c r="C209" s="4" t="s">
        <v>586</v>
      </c>
      <c r="D209" s="4">
        <v>5134</v>
      </c>
      <c r="E209" s="4">
        <v>3</v>
      </c>
      <c r="F209" s="4" t="s">
        <v>3</v>
      </c>
      <c r="G209" s="1" t="s">
        <v>10</v>
      </c>
      <c r="H209" t="str">
        <f t="shared" si="3"/>
        <v>5134LPF</v>
      </c>
      <c r="I209" s="17"/>
      <c r="J209" s="17"/>
      <c r="K209" s="17"/>
      <c r="L209" s="17"/>
    </row>
    <row r="210" spans="2:12" x14ac:dyDescent="0.2">
      <c r="B210" s="10">
        <v>252</v>
      </c>
      <c r="C210" s="4" t="s">
        <v>586</v>
      </c>
      <c r="D210" s="4">
        <v>5142</v>
      </c>
      <c r="E210" s="4">
        <v>1</v>
      </c>
      <c r="F210" s="4" t="s">
        <v>3</v>
      </c>
      <c r="G210" s="1" t="s">
        <v>10</v>
      </c>
      <c r="H210" t="str">
        <f t="shared" si="3"/>
        <v>5142LPF</v>
      </c>
      <c r="I210" s="17"/>
      <c r="J210" s="17"/>
      <c r="K210" s="17"/>
      <c r="L210" s="17"/>
    </row>
    <row r="211" spans="2:12" x14ac:dyDescent="0.2">
      <c r="B211" s="10">
        <v>253</v>
      </c>
      <c r="C211" s="4" t="s">
        <v>586</v>
      </c>
      <c r="D211" s="4">
        <v>5531</v>
      </c>
      <c r="E211" s="4">
        <v>3</v>
      </c>
      <c r="F211" s="4" t="s">
        <v>3</v>
      </c>
      <c r="G211" s="1" t="s">
        <v>10</v>
      </c>
      <c r="H211" t="str">
        <f t="shared" si="3"/>
        <v>5531LPF</v>
      </c>
      <c r="I211" s="17"/>
      <c r="J211" s="17"/>
      <c r="K211" s="17"/>
      <c r="L211" s="17"/>
    </row>
    <row r="212" spans="2:12" x14ac:dyDescent="0.2">
      <c r="B212" s="10">
        <v>254</v>
      </c>
      <c r="C212" s="4" t="s">
        <v>586</v>
      </c>
      <c r="D212" s="4">
        <v>5531</v>
      </c>
      <c r="E212" s="4">
        <v>3</v>
      </c>
      <c r="F212" s="4" t="s">
        <v>4</v>
      </c>
      <c r="G212" s="1" t="s">
        <v>10</v>
      </c>
      <c r="H212" t="str">
        <f t="shared" si="3"/>
        <v>5531RPF</v>
      </c>
      <c r="I212" s="17"/>
      <c r="J212" s="17"/>
      <c r="K212" s="17"/>
      <c r="L212" s="17"/>
    </row>
    <row r="213" spans="2:12" x14ac:dyDescent="0.2">
      <c r="B213" s="10">
        <v>255</v>
      </c>
      <c r="C213" s="4" t="s">
        <v>586</v>
      </c>
      <c r="D213" s="4">
        <v>5557</v>
      </c>
      <c r="E213" s="4">
        <v>2</v>
      </c>
      <c r="F213" s="4" t="s">
        <v>3</v>
      </c>
      <c r="G213" s="1" t="s">
        <v>10</v>
      </c>
      <c r="H213" t="str">
        <f t="shared" si="3"/>
        <v>5557LPF</v>
      </c>
      <c r="I213" s="17"/>
      <c r="J213" s="17"/>
      <c r="K213" s="17"/>
      <c r="L213" s="17"/>
    </row>
    <row r="214" spans="2:12" x14ac:dyDescent="0.2">
      <c r="B214" s="12">
        <v>256</v>
      </c>
      <c r="C214" s="14" t="s">
        <v>586</v>
      </c>
      <c r="D214" s="14">
        <v>5632</v>
      </c>
      <c r="E214" s="14">
        <v>2</v>
      </c>
      <c r="F214" s="14" t="s">
        <v>3</v>
      </c>
      <c r="G214" s="15" t="s">
        <v>10</v>
      </c>
      <c r="H214" t="str">
        <f t="shared" si="3"/>
        <v>5632LPF</v>
      </c>
      <c r="I214" s="17"/>
      <c r="J214" s="17"/>
      <c r="K214" s="17"/>
      <c r="L214" s="17"/>
    </row>
    <row r="215" spans="2:12" x14ac:dyDescent="0.2">
      <c r="B215" s="10">
        <v>257</v>
      </c>
      <c r="C215" s="4" t="s">
        <v>586</v>
      </c>
      <c r="D215" s="4">
        <v>6183</v>
      </c>
      <c r="E215" s="4">
        <v>2</v>
      </c>
      <c r="F215" s="4" t="s">
        <v>4</v>
      </c>
      <c r="G215" s="1" t="s">
        <v>10</v>
      </c>
      <c r="H215" t="str">
        <f t="shared" si="3"/>
        <v>6183RPF</v>
      </c>
      <c r="I215" s="17"/>
      <c r="J215" s="17"/>
      <c r="K215" s="17"/>
      <c r="L215" s="17"/>
    </row>
    <row r="216" spans="2:12" x14ac:dyDescent="0.2">
      <c r="B216" s="10">
        <v>259</v>
      </c>
      <c r="C216" s="4" t="s">
        <v>586</v>
      </c>
      <c r="D216" s="4">
        <v>6522</v>
      </c>
      <c r="E216" s="4">
        <v>1</v>
      </c>
      <c r="F216" s="4" t="s">
        <v>4</v>
      </c>
      <c r="G216" s="1" t="s">
        <v>10</v>
      </c>
      <c r="H216" t="str">
        <f t="shared" ref="H216:H230" si="4">D216&amp;F216&amp;G216</f>
        <v>6522RPF</v>
      </c>
      <c r="I216" s="17"/>
      <c r="J216" s="17"/>
      <c r="K216" s="17"/>
      <c r="L216" s="17"/>
    </row>
    <row r="217" spans="2:12" x14ac:dyDescent="0.2">
      <c r="B217" s="10">
        <v>260</v>
      </c>
      <c r="C217" s="4" t="s">
        <v>586</v>
      </c>
      <c r="D217" s="4">
        <v>6603</v>
      </c>
      <c r="E217" s="4">
        <v>3</v>
      </c>
      <c r="F217" s="4" t="s">
        <v>3</v>
      </c>
      <c r="G217" s="1" t="s">
        <v>10</v>
      </c>
      <c r="H217" t="str">
        <f t="shared" si="4"/>
        <v>6603LPF</v>
      </c>
      <c r="I217" s="17"/>
      <c r="J217" s="17"/>
      <c r="K217" s="17"/>
      <c r="L217" s="17"/>
    </row>
    <row r="218" spans="2:12" x14ac:dyDescent="0.2">
      <c r="B218" s="10">
        <v>261</v>
      </c>
      <c r="C218" s="4" t="s">
        <v>586</v>
      </c>
      <c r="D218" s="4">
        <v>6603</v>
      </c>
      <c r="E218" s="4">
        <v>3</v>
      </c>
      <c r="F218" s="4" t="s">
        <v>4</v>
      </c>
      <c r="G218" s="1" t="s">
        <v>10</v>
      </c>
      <c r="H218" t="str">
        <f t="shared" si="4"/>
        <v>6603RPF</v>
      </c>
      <c r="I218" s="17"/>
      <c r="J218" s="17"/>
      <c r="K218" s="17"/>
      <c r="L218" s="17"/>
    </row>
    <row r="219" spans="2:12" x14ac:dyDescent="0.2">
      <c r="B219" s="10">
        <v>262</v>
      </c>
      <c r="C219" s="4" t="s">
        <v>586</v>
      </c>
      <c r="D219" s="4">
        <v>6650</v>
      </c>
      <c r="E219" s="4">
        <v>3</v>
      </c>
      <c r="F219" s="4" t="s">
        <v>4</v>
      </c>
      <c r="G219" s="1" t="s">
        <v>10</v>
      </c>
      <c r="H219" t="str">
        <f t="shared" si="4"/>
        <v>6650RPF</v>
      </c>
      <c r="I219" s="17"/>
      <c r="J219" s="17"/>
      <c r="K219" s="17"/>
      <c r="L219" s="17"/>
    </row>
    <row r="220" spans="2:12" x14ac:dyDescent="0.2">
      <c r="B220" s="10">
        <v>263</v>
      </c>
      <c r="C220" s="4" t="s">
        <v>586</v>
      </c>
      <c r="D220" s="4">
        <v>6657</v>
      </c>
      <c r="E220" s="4">
        <v>3</v>
      </c>
      <c r="F220" s="4" t="s">
        <v>4</v>
      </c>
      <c r="G220" s="1" t="s">
        <v>10</v>
      </c>
      <c r="H220" t="str">
        <f t="shared" si="4"/>
        <v>6657RPF</v>
      </c>
      <c r="I220" s="17"/>
      <c r="J220" s="17"/>
      <c r="K220" s="17"/>
      <c r="L220" s="17"/>
    </row>
    <row r="221" spans="2:12" x14ac:dyDescent="0.2">
      <c r="B221" s="10">
        <v>265</v>
      </c>
      <c r="C221" s="4" t="s">
        <v>586</v>
      </c>
      <c r="D221" s="4">
        <v>6815</v>
      </c>
      <c r="E221" s="4">
        <v>2</v>
      </c>
      <c r="F221" s="4" t="s">
        <v>4</v>
      </c>
      <c r="G221" s="1" t="s">
        <v>10</v>
      </c>
      <c r="H221" t="str">
        <f t="shared" si="4"/>
        <v>6815RPF</v>
      </c>
      <c r="I221" s="17"/>
      <c r="J221" s="17"/>
      <c r="K221" s="17"/>
      <c r="L221" s="17"/>
    </row>
    <row r="222" spans="2:12" x14ac:dyDescent="0.2">
      <c r="B222" s="10">
        <v>266</v>
      </c>
      <c r="C222" s="4" t="s">
        <v>586</v>
      </c>
      <c r="D222" s="4">
        <v>6833</v>
      </c>
      <c r="E222" s="4">
        <v>2</v>
      </c>
      <c r="F222" s="4" t="s">
        <v>3</v>
      </c>
      <c r="G222" s="1" t="s">
        <v>10</v>
      </c>
      <c r="H222" t="str">
        <f t="shared" si="4"/>
        <v>6833LPF</v>
      </c>
      <c r="I222" s="17"/>
      <c r="J222" s="17"/>
      <c r="K222" s="17"/>
      <c r="L222" s="17"/>
    </row>
    <row r="223" spans="2:12" x14ac:dyDescent="0.2">
      <c r="B223" s="10">
        <v>267</v>
      </c>
      <c r="C223" s="4" t="s">
        <v>586</v>
      </c>
      <c r="D223" s="4">
        <v>6833</v>
      </c>
      <c r="E223" s="4">
        <v>2</v>
      </c>
      <c r="F223" s="4" t="s">
        <v>4</v>
      </c>
      <c r="G223" s="1" t="s">
        <v>10</v>
      </c>
      <c r="H223" t="str">
        <f t="shared" si="4"/>
        <v>6833RPF</v>
      </c>
      <c r="I223" s="17"/>
      <c r="J223" s="17"/>
      <c r="K223" s="17"/>
      <c r="L223" s="17"/>
    </row>
    <row r="224" spans="2:12" x14ac:dyDescent="0.2">
      <c r="B224" s="10">
        <v>268</v>
      </c>
      <c r="C224" s="4" t="s">
        <v>586</v>
      </c>
      <c r="D224" s="4">
        <v>6984</v>
      </c>
      <c r="E224" s="4">
        <v>3</v>
      </c>
      <c r="F224" s="4" t="s">
        <v>4</v>
      </c>
      <c r="G224" s="1" t="s">
        <v>10</v>
      </c>
      <c r="H224" t="str">
        <f t="shared" si="4"/>
        <v>6984RPF</v>
      </c>
      <c r="I224" s="17"/>
      <c r="J224" s="17"/>
      <c r="K224" s="17"/>
      <c r="L224" s="17"/>
    </row>
    <row r="225" spans="2:12" x14ac:dyDescent="0.2">
      <c r="B225" s="10">
        <v>270</v>
      </c>
      <c r="C225" s="4" t="s">
        <v>586</v>
      </c>
      <c r="D225" s="4">
        <v>7055</v>
      </c>
      <c r="E225" s="4">
        <v>1</v>
      </c>
      <c r="F225" s="4" t="s">
        <v>4</v>
      </c>
      <c r="G225" s="1" t="s">
        <v>10</v>
      </c>
      <c r="H225" t="str">
        <f t="shared" si="4"/>
        <v>7055RPF</v>
      </c>
      <c r="I225" s="17"/>
      <c r="J225" s="17"/>
      <c r="K225" s="17"/>
      <c r="L225" s="17"/>
    </row>
    <row r="226" spans="2:12" x14ac:dyDescent="0.2">
      <c r="B226" s="10">
        <v>272</v>
      </c>
      <c r="C226" s="4" t="s">
        <v>586</v>
      </c>
      <c r="D226" s="4">
        <v>7059</v>
      </c>
      <c r="E226" s="4">
        <v>2</v>
      </c>
      <c r="F226" s="4" t="s">
        <v>4</v>
      </c>
      <c r="G226" s="1" t="s">
        <v>10</v>
      </c>
      <c r="H226" t="str">
        <f t="shared" si="4"/>
        <v>7059RPF</v>
      </c>
      <c r="I226" s="17"/>
      <c r="J226" s="17"/>
      <c r="K226" s="17"/>
      <c r="L226" s="17"/>
    </row>
    <row r="227" spans="2:12" x14ac:dyDescent="0.2">
      <c r="B227" s="10">
        <v>273</v>
      </c>
      <c r="C227" s="4" t="s">
        <v>586</v>
      </c>
      <c r="D227" s="4">
        <v>7181</v>
      </c>
      <c r="E227" s="4">
        <v>1</v>
      </c>
      <c r="F227" s="4" t="s">
        <v>4</v>
      </c>
      <c r="G227" s="1" t="s">
        <v>10</v>
      </c>
      <c r="H227" t="str">
        <f t="shared" si="4"/>
        <v>7181RPF</v>
      </c>
      <c r="I227" s="17"/>
      <c r="J227" s="17"/>
      <c r="K227" s="17"/>
      <c r="L227" s="17"/>
    </row>
    <row r="228" spans="2:12" x14ac:dyDescent="0.2">
      <c r="B228" s="10">
        <v>274</v>
      </c>
      <c r="C228" s="4" t="s">
        <v>586</v>
      </c>
      <c r="D228" s="4">
        <v>7296</v>
      </c>
      <c r="E228" s="4">
        <v>1</v>
      </c>
      <c r="F228" s="4" t="s">
        <v>4</v>
      </c>
      <c r="G228" s="1" t="s">
        <v>10</v>
      </c>
      <c r="H228" t="str">
        <f t="shared" si="4"/>
        <v>7296RPF</v>
      </c>
      <c r="I228" s="17"/>
      <c r="J228" s="17"/>
      <c r="K228" s="17"/>
      <c r="L228" s="17"/>
    </row>
    <row r="229" spans="2:12" x14ac:dyDescent="0.2">
      <c r="B229" s="10">
        <v>275</v>
      </c>
      <c r="C229" s="4" t="s">
        <v>586</v>
      </c>
      <c r="D229" s="4">
        <v>7386</v>
      </c>
      <c r="E229" s="4">
        <v>2</v>
      </c>
      <c r="F229" s="4" t="s">
        <v>3</v>
      </c>
      <c r="G229" s="1" t="s">
        <v>10</v>
      </c>
      <c r="H229" t="str">
        <f t="shared" si="4"/>
        <v>7386LPF</v>
      </c>
      <c r="I229" s="17"/>
      <c r="J229" s="17"/>
      <c r="K229" s="17"/>
      <c r="L229" s="17"/>
    </row>
    <row r="230" spans="2:12" x14ac:dyDescent="0.2">
      <c r="B230" s="12">
        <v>276</v>
      </c>
      <c r="C230" s="14" t="s">
        <v>586</v>
      </c>
      <c r="D230" s="14">
        <v>7468</v>
      </c>
      <c r="E230" s="14">
        <v>2</v>
      </c>
      <c r="F230" s="14" t="s">
        <v>3</v>
      </c>
      <c r="G230" s="15" t="s">
        <v>10</v>
      </c>
      <c r="H230" t="str">
        <f t="shared" si="4"/>
        <v>7468LPF</v>
      </c>
      <c r="I230" s="17"/>
      <c r="J230" s="17"/>
      <c r="K230" s="17"/>
      <c r="L230" s="17"/>
    </row>
    <row r="231" spans="2:12" x14ac:dyDescent="0.2">
      <c r="I231" s="17"/>
      <c r="J231" s="17"/>
      <c r="K231" s="17"/>
      <c r="L231" s="17"/>
    </row>
  </sheetData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B89E9-093A-7740-8CF1-DC8DA0AC88FD}">
  <dimension ref="A1:AD157"/>
  <sheetViews>
    <sheetView topLeftCell="A58" zoomScale="160" zoomScaleNormal="160" workbookViewId="0">
      <selection activeCell="A89" sqref="A89"/>
    </sheetView>
  </sheetViews>
  <sheetFormatPr baseColWidth="10" defaultRowHeight="15" x14ac:dyDescent="0.2"/>
  <cols>
    <col min="3" max="3" width="13.5" bestFit="1" customWidth="1"/>
    <col min="8" max="9" width="16.6640625" bestFit="1" customWidth="1"/>
    <col min="10" max="10" width="12.1640625" bestFit="1" customWidth="1"/>
    <col min="11" max="11" width="16.6640625" bestFit="1" customWidth="1"/>
    <col min="12" max="12" width="2.6640625" bestFit="1" customWidth="1"/>
    <col min="13" max="13" width="3.1640625" bestFit="1" customWidth="1"/>
    <col min="14" max="17" width="2.1640625" bestFit="1" customWidth="1"/>
    <col min="18" max="18" width="19" bestFit="1" customWidth="1"/>
    <col min="19" max="19" width="4.5" customWidth="1"/>
    <col min="20" max="21" width="2.6640625" bestFit="1" customWidth="1"/>
    <col min="22" max="22" width="3.1640625" bestFit="1" customWidth="1"/>
    <col min="23" max="26" width="2.1640625" bestFit="1" customWidth="1"/>
    <col min="27" max="27" width="10" bestFit="1" customWidth="1"/>
    <col min="28" max="28" width="2.6640625" bestFit="1" customWidth="1"/>
    <col min="29" max="29" width="3.1640625" bestFit="1" customWidth="1"/>
    <col min="30" max="33" width="2.1640625" bestFit="1" customWidth="1"/>
    <col min="34" max="34" width="10" bestFit="1" customWidth="1"/>
  </cols>
  <sheetData>
    <row r="1" spans="1:30" x14ac:dyDescent="0.2">
      <c r="A1" t="s">
        <v>462</v>
      </c>
      <c r="B1" t="s">
        <v>465</v>
      </c>
      <c r="C1" t="s">
        <v>463</v>
      </c>
      <c r="D1" s="16" t="s">
        <v>80</v>
      </c>
      <c r="E1" s="16" t="s">
        <v>518</v>
      </c>
      <c r="F1" t="s">
        <v>972</v>
      </c>
      <c r="G1" t="s">
        <v>466</v>
      </c>
      <c r="H1" t="s">
        <v>16</v>
      </c>
    </row>
    <row r="2" spans="1:30" x14ac:dyDescent="0.2">
      <c r="A2" s="48">
        <v>21</v>
      </c>
      <c r="B2" s="19" t="s">
        <v>355</v>
      </c>
      <c r="C2" s="17" t="s">
        <v>39</v>
      </c>
      <c r="D2" s="17">
        <v>0</v>
      </c>
      <c r="E2" s="17">
        <v>0</v>
      </c>
      <c r="F2" t="str" cm="1">
        <f t="array" ref="F2">_xlfn.XLOOKUP(A2,AST!A$2:A299,AST!P$2:P299)</f>
        <v xml:space="preserve"> &lt;=0.1200</v>
      </c>
      <c r="H2" t="s">
        <v>610</v>
      </c>
      <c r="U2" s="36" t="s">
        <v>307</v>
      </c>
    </row>
    <row r="3" spans="1:30" x14ac:dyDescent="0.2">
      <c r="A3" s="48">
        <v>105</v>
      </c>
      <c r="B3" s="17" t="s">
        <v>356</v>
      </c>
      <c r="C3" s="17" t="s">
        <v>39</v>
      </c>
      <c r="D3" s="17">
        <v>0</v>
      </c>
      <c r="E3" s="17">
        <v>0</v>
      </c>
      <c r="F3" t="str" cm="1">
        <f t="array" ref="F3">_xlfn.XLOOKUP(A3,AST!A$2:A300,AST!P$2:P300)</f>
        <v xml:space="preserve"> &lt;=0.1200</v>
      </c>
      <c r="H3" t="s">
        <v>610</v>
      </c>
      <c r="I3" s="36" t="s">
        <v>573</v>
      </c>
      <c r="J3" s="36" t="s">
        <v>307</v>
      </c>
      <c r="U3">
        <v>0.25</v>
      </c>
      <c r="V3">
        <v>0.5</v>
      </c>
      <c r="W3">
        <v>1</v>
      </c>
      <c r="X3">
        <v>2</v>
      </c>
      <c r="Y3">
        <v>4</v>
      </c>
      <c r="Z3" t="s">
        <v>84</v>
      </c>
      <c r="AA3" t="s">
        <v>305</v>
      </c>
    </row>
    <row r="4" spans="1:30" x14ac:dyDescent="0.2">
      <c r="A4" s="49"/>
      <c r="B4" s="17" t="s">
        <v>39</v>
      </c>
      <c r="C4" s="50">
        <f>IF(C2=C3, 1, 0)</f>
        <v>1</v>
      </c>
      <c r="D4" s="50">
        <v>0</v>
      </c>
      <c r="E4" s="50" t="s">
        <v>519</v>
      </c>
      <c r="G4">
        <v>0</v>
      </c>
      <c r="I4" s="36" t="s">
        <v>304</v>
      </c>
      <c r="J4" t="s">
        <v>467</v>
      </c>
      <c r="K4" t="s">
        <v>305</v>
      </c>
      <c r="T4" t="s">
        <v>471</v>
      </c>
      <c r="U4">
        <v>30</v>
      </c>
      <c r="V4">
        <v>15</v>
      </c>
      <c r="W4">
        <v>7</v>
      </c>
      <c r="X4">
        <v>3</v>
      </c>
      <c r="Y4">
        <v>1</v>
      </c>
      <c r="Z4">
        <v>22</v>
      </c>
      <c r="AA4">
        <v>78</v>
      </c>
    </row>
    <row r="5" spans="1:30" x14ac:dyDescent="0.2">
      <c r="A5" s="48">
        <v>24</v>
      </c>
      <c r="B5" s="19" t="s">
        <v>357</v>
      </c>
      <c r="C5" s="17" t="s">
        <v>38</v>
      </c>
      <c r="D5" s="17">
        <v>1</v>
      </c>
      <c r="E5" s="17"/>
      <c r="F5" t="str" cm="1">
        <f t="array" ref="F5">_xlfn.XLOOKUP(A5,AST!A$2:A302,AST!P$2:P302)</f>
        <v xml:space="preserve"> &lt;=0.1200</v>
      </c>
      <c r="H5" t="s">
        <v>610</v>
      </c>
      <c r="I5" s="37" t="s">
        <v>361</v>
      </c>
      <c r="J5">
        <v>1</v>
      </c>
      <c r="K5">
        <v>1</v>
      </c>
      <c r="U5" s="145" t="s">
        <v>310</v>
      </c>
      <c r="V5" s="145"/>
      <c r="W5" s="145"/>
      <c r="X5" s="145"/>
      <c r="Y5" s="145"/>
      <c r="Z5" s="145"/>
    </row>
    <row r="6" spans="1:30" x14ac:dyDescent="0.2">
      <c r="A6" s="48">
        <v>108</v>
      </c>
      <c r="B6" s="17" t="s">
        <v>358</v>
      </c>
      <c r="C6" s="17" t="s">
        <v>38</v>
      </c>
      <c r="D6" s="17">
        <v>0</v>
      </c>
      <c r="E6" s="17"/>
      <c r="F6" t="str" cm="1">
        <f t="array" ref="F6">_xlfn.XLOOKUP(A6,AST!A$2:A303,AST!P$2:P303)</f>
        <v xml:space="preserve"> &lt;=0.1200</v>
      </c>
      <c r="H6" t="s">
        <v>610</v>
      </c>
      <c r="I6" s="37" t="s">
        <v>38</v>
      </c>
      <c r="J6">
        <v>3</v>
      </c>
      <c r="K6">
        <v>3</v>
      </c>
      <c r="T6" s="57"/>
      <c r="U6" s="57" t="s">
        <v>84</v>
      </c>
      <c r="V6" s="57">
        <v>0.25</v>
      </c>
      <c r="W6" s="71">
        <v>0.5</v>
      </c>
      <c r="X6" s="57">
        <v>1</v>
      </c>
      <c r="Y6" s="57">
        <v>2</v>
      </c>
      <c r="Z6" s="57">
        <v>4</v>
      </c>
    </row>
    <row r="7" spans="1:30" x14ac:dyDescent="0.2">
      <c r="A7" s="49"/>
      <c r="B7" s="51" t="s">
        <v>38</v>
      </c>
      <c r="C7" s="50">
        <f>IF(C5=C6,1,0)</f>
        <v>1</v>
      </c>
      <c r="D7" s="50">
        <v>0</v>
      </c>
      <c r="E7" s="50" t="s">
        <v>520</v>
      </c>
      <c r="G7">
        <v>0</v>
      </c>
      <c r="I7" s="37" t="s">
        <v>36</v>
      </c>
      <c r="J7">
        <v>4</v>
      </c>
      <c r="K7">
        <v>4</v>
      </c>
      <c r="T7" s="58" t="s">
        <v>471</v>
      </c>
      <c r="U7" s="58">
        <v>22</v>
      </c>
      <c r="V7" s="58">
        <v>30</v>
      </c>
      <c r="W7" s="58">
        <v>15</v>
      </c>
      <c r="X7" s="58">
        <v>7</v>
      </c>
      <c r="Y7" s="58">
        <v>3</v>
      </c>
      <c r="Z7" s="58">
        <v>1</v>
      </c>
    </row>
    <row r="8" spans="1:30" x14ac:dyDescent="0.2">
      <c r="A8" s="48">
        <v>25</v>
      </c>
      <c r="B8" s="52" t="s">
        <v>359</v>
      </c>
      <c r="C8" s="52" t="s">
        <v>75</v>
      </c>
      <c r="D8" s="17">
        <v>0</v>
      </c>
      <c r="E8" s="17"/>
      <c r="F8" t="str" cm="1">
        <f t="array" ref="F8">_xlfn.XLOOKUP(A8,AST!A$2:A305,AST!P$2:P305)</f>
        <v xml:space="preserve"> &lt;=0.1200</v>
      </c>
      <c r="H8" t="s">
        <v>568</v>
      </c>
      <c r="I8" s="37" t="s">
        <v>39</v>
      </c>
      <c r="J8">
        <v>39</v>
      </c>
      <c r="K8">
        <v>39</v>
      </c>
    </row>
    <row r="9" spans="1:30" x14ac:dyDescent="0.2">
      <c r="A9" s="48">
        <v>109</v>
      </c>
      <c r="B9" s="52" t="s">
        <v>360</v>
      </c>
      <c r="C9" s="52" t="s">
        <v>38</v>
      </c>
      <c r="D9" s="17">
        <v>0</v>
      </c>
      <c r="E9" s="17"/>
      <c r="F9" t="str" cm="1">
        <f t="array" ref="F9">_xlfn.XLOOKUP(A9,AST!A$2:A306,AST!P$2:P306)</f>
        <v xml:space="preserve"> &lt;=0.1200</v>
      </c>
      <c r="H9" t="s">
        <v>568</v>
      </c>
      <c r="I9" s="37" t="s">
        <v>76</v>
      </c>
      <c r="J9">
        <v>2</v>
      </c>
      <c r="K9">
        <v>2</v>
      </c>
      <c r="T9" s="36" t="s">
        <v>468</v>
      </c>
      <c r="U9" s="36" t="s">
        <v>307</v>
      </c>
    </row>
    <row r="10" spans="1:30" x14ac:dyDescent="0.2">
      <c r="A10" s="53"/>
      <c r="B10" s="54" t="s">
        <v>361</v>
      </c>
      <c r="C10" s="55">
        <f>IF(C8=C9,1,0)</f>
        <v>0</v>
      </c>
      <c r="D10" s="55">
        <v>0</v>
      </c>
      <c r="E10" s="55" t="s">
        <v>519</v>
      </c>
      <c r="G10">
        <v>0</v>
      </c>
      <c r="I10" s="37" t="s">
        <v>305</v>
      </c>
      <c r="J10">
        <v>49</v>
      </c>
      <c r="K10">
        <v>49</v>
      </c>
      <c r="T10" s="36" t="s">
        <v>304</v>
      </c>
      <c r="U10">
        <v>-3</v>
      </c>
      <c r="V10">
        <v>-2</v>
      </c>
      <c r="W10">
        <v>-1</v>
      </c>
      <c r="X10">
        <v>0</v>
      </c>
      <c r="Y10">
        <v>1</v>
      </c>
      <c r="Z10">
        <v>2</v>
      </c>
      <c r="AA10">
        <v>3</v>
      </c>
      <c r="AB10">
        <v>4</v>
      </c>
      <c r="AC10" t="s">
        <v>467</v>
      </c>
      <c r="AD10" t="s">
        <v>305</v>
      </c>
    </row>
    <row r="11" spans="1:30" x14ac:dyDescent="0.2">
      <c r="A11" s="48">
        <v>26</v>
      </c>
      <c r="B11" s="17" t="s">
        <v>362</v>
      </c>
      <c r="C11" s="17" t="s">
        <v>36</v>
      </c>
      <c r="D11" s="17">
        <v>1</v>
      </c>
      <c r="E11" s="17"/>
      <c r="F11" t="str" cm="1">
        <f t="array" ref="F11">_xlfn.XLOOKUP(A11,AST!A$2:A308,AST!P$2:P308)</f>
        <v xml:space="preserve"> &lt;=0.1200</v>
      </c>
      <c r="H11" t="s">
        <v>610</v>
      </c>
      <c r="T11" s="37">
        <v>0</v>
      </c>
      <c r="V11">
        <v>1</v>
      </c>
      <c r="X11">
        <v>12</v>
      </c>
      <c r="AD11">
        <v>13</v>
      </c>
    </row>
    <row r="12" spans="1:30" x14ac:dyDescent="0.2">
      <c r="A12" s="48">
        <v>110</v>
      </c>
      <c r="B12" s="17" t="s">
        <v>363</v>
      </c>
      <c r="C12" s="17" t="s">
        <v>36</v>
      </c>
      <c r="D12" s="17">
        <v>1</v>
      </c>
      <c r="E12" s="17"/>
      <c r="F12" t="str" cm="1">
        <f t="array" ref="F12">_xlfn.XLOOKUP(A12,AST!A$2:A309,AST!P$2:P309)</f>
        <v xml:space="preserve"> &lt;=0.1200</v>
      </c>
      <c r="H12" t="s">
        <v>610</v>
      </c>
      <c r="T12" s="37">
        <v>1</v>
      </c>
      <c r="U12">
        <v>2</v>
      </c>
      <c r="V12">
        <v>1</v>
      </c>
      <c r="W12">
        <v>8</v>
      </c>
      <c r="X12">
        <v>13</v>
      </c>
      <c r="Y12">
        <v>9</v>
      </c>
      <c r="Z12">
        <v>3</v>
      </c>
      <c r="AA12">
        <v>1</v>
      </c>
      <c r="AB12">
        <v>1</v>
      </c>
      <c r="AD12">
        <v>38</v>
      </c>
    </row>
    <row r="13" spans="1:30" x14ac:dyDescent="0.2">
      <c r="A13" s="49"/>
      <c r="B13" s="51" t="s">
        <v>36</v>
      </c>
      <c r="C13" s="50">
        <f>IF(C11=C12, 1, 0)</f>
        <v>1</v>
      </c>
      <c r="D13" s="50">
        <f>IF(D11=D12, 1, 0)</f>
        <v>1</v>
      </c>
      <c r="E13" s="50" t="s">
        <v>521</v>
      </c>
      <c r="G13">
        <v>0</v>
      </c>
      <c r="I13" s="154" t="s">
        <v>469</v>
      </c>
      <c r="J13" s="151" t="s">
        <v>470</v>
      </c>
      <c r="K13" s="152"/>
      <c r="L13" s="152"/>
      <c r="M13" s="152"/>
      <c r="N13" s="152"/>
      <c r="O13" s="152"/>
      <c r="P13" s="152"/>
      <c r="Q13" s="153"/>
      <c r="T13" s="37" t="s">
        <v>305</v>
      </c>
      <c r="U13">
        <v>2</v>
      </c>
      <c r="V13">
        <v>2</v>
      </c>
      <c r="W13">
        <v>8</v>
      </c>
      <c r="X13">
        <v>25</v>
      </c>
      <c r="Y13">
        <v>9</v>
      </c>
      <c r="Z13">
        <v>3</v>
      </c>
      <c r="AA13">
        <v>1</v>
      </c>
      <c r="AB13">
        <v>1</v>
      </c>
      <c r="AD13">
        <v>51</v>
      </c>
    </row>
    <row r="14" spans="1:30" x14ac:dyDescent="0.2">
      <c r="A14" s="48">
        <v>27</v>
      </c>
      <c r="B14" s="17" t="s">
        <v>364</v>
      </c>
      <c r="C14" s="17" t="s">
        <v>38</v>
      </c>
      <c r="D14" s="17">
        <v>0</v>
      </c>
      <c r="E14" s="17"/>
      <c r="F14" t="str" cm="1">
        <f t="array" ref="F14">_xlfn.XLOOKUP(A14,AST!A$2:A311,AST!P$2:P311)</f>
        <v xml:space="preserve"> &lt;=0.1200</v>
      </c>
      <c r="H14" t="s">
        <v>610</v>
      </c>
      <c r="I14" s="155"/>
      <c r="J14" s="66">
        <v>-3</v>
      </c>
      <c r="K14" s="66">
        <v>-2</v>
      </c>
      <c r="L14" s="66">
        <v>-1</v>
      </c>
      <c r="M14" s="66">
        <v>0</v>
      </c>
      <c r="N14" s="66">
        <v>1</v>
      </c>
      <c r="O14" s="66">
        <v>2</v>
      </c>
      <c r="P14" s="66">
        <v>3</v>
      </c>
      <c r="Q14" s="67">
        <v>4</v>
      </c>
      <c r="U14" s="145" t="s">
        <v>470</v>
      </c>
      <c r="V14" s="145"/>
      <c r="W14" s="145"/>
      <c r="X14" s="145"/>
      <c r="Y14" s="145"/>
      <c r="Z14" s="145"/>
      <c r="AA14" s="145"/>
      <c r="AB14" s="145"/>
    </row>
    <row r="15" spans="1:30" x14ac:dyDescent="0.2">
      <c r="A15" s="48">
        <v>111</v>
      </c>
      <c r="B15" s="17" t="s">
        <v>365</v>
      </c>
      <c r="C15" s="17" t="s">
        <v>38</v>
      </c>
      <c r="D15" s="17">
        <v>0</v>
      </c>
      <c r="E15" s="17"/>
      <c r="F15" t="str" cm="1">
        <f t="array" ref="F15">_xlfn.XLOOKUP(A15,AST!A$2:A312,AST!P$2:P312)</f>
        <v xml:space="preserve"> &lt;=0.1200</v>
      </c>
      <c r="H15" t="s">
        <v>610</v>
      </c>
      <c r="I15" s="64" t="s">
        <v>361</v>
      </c>
      <c r="M15">
        <v>1</v>
      </c>
      <c r="Q15" s="60"/>
      <c r="T15" s="57" t="s">
        <v>479</v>
      </c>
      <c r="U15" s="57">
        <v>-3</v>
      </c>
      <c r="V15" s="57">
        <v>-2</v>
      </c>
      <c r="W15" s="57">
        <v>-1</v>
      </c>
      <c r="X15" s="57">
        <v>0</v>
      </c>
      <c r="Y15" s="57">
        <v>1</v>
      </c>
      <c r="Z15" s="57">
        <v>2</v>
      </c>
      <c r="AA15" s="57">
        <v>3</v>
      </c>
      <c r="AB15" s="57">
        <v>4</v>
      </c>
      <c r="AC15" s="57"/>
      <c r="AD15" s="57"/>
    </row>
    <row r="16" spans="1:30" x14ac:dyDescent="0.2">
      <c r="A16" s="49"/>
      <c r="B16" s="51" t="s">
        <v>38</v>
      </c>
      <c r="C16" s="50">
        <f>IF(C14=C15, 1, 0)</f>
        <v>1</v>
      </c>
      <c r="D16" s="50">
        <v>0</v>
      </c>
      <c r="E16" s="50" t="s">
        <v>519</v>
      </c>
      <c r="G16">
        <v>0</v>
      </c>
      <c r="I16" s="64" t="s">
        <v>38</v>
      </c>
      <c r="M16">
        <v>3</v>
      </c>
      <c r="Q16" s="60"/>
      <c r="T16" s="37" t="s">
        <v>480</v>
      </c>
      <c r="V16">
        <v>1</v>
      </c>
      <c r="X16">
        <v>12</v>
      </c>
    </row>
    <row r="17" spans="1:28" x14ac:dyDescent="0.2">
      <c r="A17" s="48">
        <v>28</v>
      </c>
      <c r="B17" s="17" t="s">
        <v>366</v>
      </c>
      <c r="C17" s="17" t="s">
        <v>38</v>
      </c>
      <c r="D17" s="17">
        <v>0</v>
      </c>
      <c r="E17" s="17"/>
      <c r="F17" t="str" cm="1">
        <f t="array" ref="F17">_xlfn.XLOOKUP(A17,AST!A$2:A314,AST!P$2:P314)</f>
        <v xml:space="preserve"> &lt;=0.1200</v>
      </c>
      <c r="H17" t="s">
        <v>567</v>
      </c>
      <c r="I17" s="64" t="s">
        <v>36</v>
      </c>
      <c r="M17">
        <v>3</v>
      </c>
      <c r="N17">
        <v>1</v>
      </c>
      <c r="Q17" s="60"/>
      <c r="T17" s="37" t="s">
        <v>481</v>
      </c>
      <c r="U17">
        <v>2</v>
      </c>
      <c r="V17">
        <v>1</v>
      </c>
      <c r="W17">
        <v>8</v>
      </c>
      <c r="X17">
        <v>13</v>
      </c>
      <c r="Y17">
        <v>9</v>
      </c>
      <c r="Z17">
        <v>3</v>
      </c>
      <c r="AA17">
        <v>1</v>
      </c>
      <c r="AB17">
        <v>1</v>
      </c>
    </row>
    <row r="18" spans="1:28" x14ac:dyDescent="0.2">
      <c r="A18" s="48">
        <v>112</v>
      </c>
      <c r="B18" s="17" t="s">
        <v>367</v>
      </c>
      <c r="C18" s="17" t="s">
        <v>38</v>
      </c>
      <c r="D18" s="17">
        <v>0</v>
      </c>
      <c r="E18" s="17"/>
      <c r="F18" t="str" cm="1">
        <f t="array" ref="F18">_xlfn.XLOOKUP(A18,AST!A$2:A315,AST!P$2:P315)</f>
        <v xml:space="preserve"> &lt;=0.1200</v>
      </c>
      <c r="H18" t="s">
        <v>567</v>
      </c>
      <c r="I18" s="64" t="s">
        <v>39</v>
      </c>
      <c r="J18">
        <v>2</v>
      </c>
      <c r="K18">
        <v>2</v>
      </c>
      <c r="L18">
        <v>8</v>
      </c>
      <c r="M18">
        <v>14</v>
      </c>
      <c r="N18">
        <v>8</v>
      </c>
      <c r="O18">
        <v>3</v>
      </c>
      <c r="P18">
        <v>1</v>
      </c>
      <c r="Q18" s="60">
        <v>1</v>
      </c>
    </row>
    <row r="19" spans="1:28" x14ac:dyDescent="0.2">
      <c r="A19" s="49"/>
      <c r="B19" s="51" t="s">
        <v>38</v>
      </c>
      <c r="C19" s="50">
        <f>IF(C17=C18, 1, 0)</f>
        <v>1</v>
      </c>
      <c r="D19" s="50">
        <v>0</v>
      </c>
      <c r="E19" s="50" t="s">
        <v>519</v>
      </c>
      <c r="G19">
        <v>0</v>
      </c>
      <c r="I19" s="65" t="s">
        <v>76</v>
      </c>
      <c r="J19" s="62"/>
      <c r="K19" s="62"/>
      <c r="L19" s="62"/>
      <c r="M19" s="62">
        <v>1</v>
      </c>
      <c r="N19" s="62"/>
      <c r="O19" s="62"/>
      <c r="P19" s="62"/>
      <c r="Q19" s="63"/>
    </row>
    <row r="20" spans="1:28" x14ac:dyDescent="0.2">
      <c r="A20" s="48">
        <v>30</v>
      </c>
      <c r="B20" s="17" t="s">
        <v>368</v>
      </c>
      <c r="C20" s="17" t="s">
        <v>39</v>
      </c>
      <c r="D20" s="17">
        <v>1</v>
      </c>
      <c r="E20" s="17"/>
      <c r="F20" t="str" cm="1">
        <f t="array" ref="F20">_xlfn.XLOOKUP(A20,AST!A$2:A317,AST!P$2:P317)</f>
        <v xml:space="preserve"> &lt;=0.1200</v>
      </c>
      <c r="H20" t="s">
        <v>568</v>
      </c>
    </row>
    <row r="21" spans="1:28" x14ac:dyDescent="0.2">
      <c r="A21" s="48">
        <v>114</v>
      </c>
      <c r="B21" s="17" t="s">
        <v>369</v>
      </c>
      <c r="C21" s="17" t="s">
        <v>39</v>
      </c>
      <c r="D21" s="17">
        <v>1</v>
      </c>
      <c r="E21" s="17"/>
      <c r="F21" t="str" cm="1">
        <f t="array" ref="F21">_xlfn.XLOOKUP(A21,AST!A$2:A318,AST!P$2:P318)</f>
        <v xml:space="preserve"> &lt;=0.1200</v>
      </c>
      <c r="H21" t="s">
        <v>568</v>
      </c>
    </row>
    <row r="22" spans="1:28" x14ac:dyDescent="0.2">
      <c r="A22" s="49"/>
      <c r="B22" s="51" t="s">
        <v>39</v>
      </c>
      <c r="C22" s="50">
        <f>IF(C20=C21, 1, 0)</f>
        <v>1</v>
      </c>
      <c r="D22" s="50">
        <f>IF(D20=D21, 1, 0)</f>
        <v>1</v>
      </c>
      <c r="E22" s="50" t="s">
        <v>521</v>
      </c>
      <c r="G22">
        <v>0</v>
      </c>
      <c r="R22" s="36" t="s">
        <v>468</v>
      </c>
      <c r="S22" s="36" t="s">
        <v>307</v>
      </c>
    </row>
    <row r="23" spans="1:28" x14ac:dyDescent="0.2">
      <c r="A23" s="48">
        <v>31</v>
      </c>
      <c r="B23" s="17" t="s">
        <v>370</v>
      </c>
      <c r="C23" s="17" t="s">
        <v>37</v>
      </c>
      <c r="D23" s="17">
        <v>0</v>
      </c>
      <c r="E23" s="17"/>
      <c r="F23" t="str" cm="1">
        <f t="array" ref="F23">_xlfn.XLOOKUP(A23,AST!A$2:A320,AST!P$2:P320)</f>
        <v xml:space="preserve"> &lt;=0.1200</v>
      </c>
      <c r="H23" t="s">
        <v>568</v>
      </c>
      <c r="R23" s="36" t="s">
        <v>304</v>
      </c>
      <c r="S23">
        <v>-3</v>
      </c>
      <c r="T23">
        <v>-2</v>
      </c>
      <c r="U23">
        <v>-1</v>
      </c>
      <c r="V23">
        <v>0</v>
      </c>
      <c r="W23">
        <v>1</v>
      </c>
      <c r="X23">
        <v>2</v>
      </c>
      <c r="Y23">
        <v>3</v>
      </c>
      <c r="Z23">
        <v>4</v>
      </c>
      <c r="AA23" t="s">
        <v>305</v>
      </c>
    </row>
    <row r="24" spans="1:28" x14ac:dyDescent="0.2">
      <c r="A24" s="48">
        <v>115</v>
      </c>
      <c r="B24" s="17" t="s">
        <v>371</v>
      </c>
      <c r="C24" s="17" t="s">
        <v>37</v>
      </c>
      <c r="D24" s="17">
        <v>0</v>
      </c>
      <c r="E24" s="17"/>
      <c r="F24" t="str" cm="1">
        <f t="array" ref="F24">_xlfn.XLOOKUP(A24,AST!A$2:A321,AST!P$2:P321)</f>
        <v xml:space="preserve"> &lt;=0.1200</v>
      </c>
      <c r="H24" t="s">
        <v>568</v>
      </c>
      <c r="R24" s="37" t="s">
        <v>39</v>
      </c>
      <c r="S24">
        <v>2</v>
      </c>
      <c r="T24">
        <v>2</v>
      </c>
      <c r="U24">
        <v>8</v>
      </c>
      <c r="V24">
        <v>14</v>
      </c>
      <c r="W24">
        <v>8</v>
      </c>
      <c r="X24">
        <v>3</v>
      </c>
      <c r="Y24">
        <v>1</v>
      </c>
      <c r="Z24">
        <v>1</v>
      </c>
      <c r="AA24">
        <v>39</v>
      </c>
    </row>
    <row r="25" spans="1:28" x14ac:dyDescent="0.2">
      <c r="A25" s="49"/>
      <c r="B25" s="51" t="s">
        <v>37</v>
      </c>
      <c r="C25" s="50">
        <f>IF(C23=C24, 1, 0)</f>
        <v>1</v>
      </c>
      <c r="D25" s="50">
        <v>0</v>
      </c>
      <c r="E25" s="50" t="s">
        <v>519</v>
      </c>
      <c r="G25">
        <v>0</v>
      </c>
      <c r="R25" s="44" t="s">
        <v>519</v>
      </c>
      <c r="V25">
        <v>2</v>
      </c>
      <c r="AA25">
        <v>2</v>
      </c>
    </row>
    <row r="26" spans="1:28" x14ac:dyDescent="0.2">
      <c r="A26" s="48">
        <v>32</v>
      </c>
      <c r="B26" s="17" t="s">
        <v>372</v>
      </c>
      <c r="C26" s="17" t="s">
        <v>37</v>
      </c>
      <c r="D26" s="17">
        <v>0</v>
      </c>
      <c r="E26" s="17"/>
      <c r="F26" t="str" cm="1">
        <f t="array" ref="F26">_xlfn.XLOOKUP(A26,AST!A$2:A323,AST!P$2:P323)</f>
        <v xml:space="preserve"> &lt;=0.1200</v>
      </c>
      <c r="H26" t="s">
        <v>567</v>
      </c>
      <c r="R26" s="44" t="s">
        <v>522</v>
      </c>
      <c r="W26">
        <v>1</v>
      </c>
      <c r="AA26">
        <v>1</v>
      </c>
    </row>
    <row r="27" spans="1:28" x14ac:dyDescent="0.2">
      <c r="A27" s="48">
        <v>116</v>
      </c>
      <c r="B27" s="17" t="s">
        <v>373</v>
      </c>
      <c r="C27" s="17" t="s">
        <v>37</v>
      </c>
      <c r="D27" s="17">
        <v>0</v>
      </c>
      <c r="E27" s="17"/>
      <c r="F27" t="str" cm="1">
        <f t="array" ref="F27">_xlfn.XLOOKUP(A27,AST!A$2:A324,AST!P$2:P324)</f>
        <v xml:space="preserve"> &lt;=0.1200</v>
      </c>
      <c r="H27" t="s">
        <v>567</v>
      </c>
      <c r="R27" s="44" t="s">
        <v>520</v>
      </c>
      <c r="T27">
        <v>1</v>
      </c>
      <c r="AA27">
        <v>1</v>
      </c>
    </row>
    <row r="28" spans="1:28" x14ac:dyDescent="0.2">
      <c r="A28" s="49"/>
      <c r="B28" s="51" t="s">
        <v>37</v>
      </c>
      <c r="C28" s="50">
        <f>IF(C26=C27, 1, 0)</f>
        <v>1</v>
      </c>
      <c r="D28" s="50">
        <v>0</v>
      </c>
      <c r="E28" s="50" t="s">
        <v>519</v>
      </c>
      <c r="G28">
        <v>0</v>
      </c>
      <c r="R28" s="44" t="s">
        <v>521</v>
      </c>
      <c r="S28">
        <v>2</v>
      </c>
      <c r="T28">
        <v>1</v>
      </c>
      <c r="U28">
        <v>8</v>
      </c>
      <c r="V28">
        <v>12</v>
      </c>
      <c r="W28">
        <v>7</v>
      </c>
      <c r="X28">
        <v>3</v>
      </c>
      <c r="Y28">
        <v>1</v>
      </c>
      <c r="Z28">
        <v>1</v>
      </c>
      <c r="AA28">
        <v>35</v>
      </c>
    </row>
    <row r="29" spans="1:28" x14ac:dyDescent="0.2">
      <c r="A29" s="48" t="s">
        <v>374</v>
      </c>
      <c r="B29" s="17" t="s">
        <v>375</v>
      </c>
      <c r="C29" s="17" t="s">
        <v>76</v>
      </c>
      <c r="D29" s="17">
        <v>0</v>
      </c>
      <c r="E29" s="17"/>
      <c r="F29" t="e" cm="1">
        <f t="array" ref="F29">_xlfn.XLOOKUP(A29,AST!A$2:A326,AST!P$2:P326)</f>
        <v>#N/A</v>
      </c>
      <c r="H29" t="s">
        <v>610</v>
      </c>
      <c r="R29" s="37" t="s">
        <v>305</v>
      </c>
      <c r="S29">
        <v>2</v>
      </c>
      <c r="T29">
        <v>2</v>
      </c>
      <c r="U29">
        <v>8</v>
      </c>
      <c r="V29">
        <v>14</v>
      </c>
      <c r="W29">
        <v>8</v>
      </c>
      <c r="X29">
        <v>3</v>
      </c>
      <c r="Y29">
        <v>1</v>
      </c>
      <c r="Z29">
        <v>1</v>
      </c>
      <c r="AA29">
        <v>39</v>
      </c>
    </row>
    <row r="30" spans="1:28" x14ac:dyDescent="0.2">
      <c r="A30" s="48" t="s">
        <v>376</v>
      </c>
      <c r="B30" s="17" t="s">
        <v>377</v>
      </c>
      <c r="C30" s="17" t="s">
        <v>76</v>
      </c>
      <c r="D30" s="17">
        <v>0</v>
      </c>
      <c r="E30" s="17"/>
      <c r="F30" t="e" cm="1">
        <f t="array" ref="F30">_xlfn.XLOOKUP(A30,AST!A$2:A327,AST!P$2:P327)</f>
        <v>#N/A</v>
      </c>
      <c r="H30" t="s">
        <v>610</v>
      </c>
      <c r="S30" s="158" t="s">
        <v>524</v>
      </c>
      <c r="T30" s="149"/>
      <c r="U30" s="149"/>
      <c r="V30" s="149"/>
      <c r="W30" s="149"/>
      <c r="X30" s="149"/>
      <c r="Y30" s="149"/>
      <c r="Z30" s="150"/>
    </row>
    <row r="31" spans="1:28" x14ac:dyDescent="0.2">
      <c r="A31" s="49"/>
      <c r="B31" s="51" t="s">
        <v>76</v>
      </c>
      <c r="C31" s="50">
        <f>IF(C29=C30, 1, 0)</f>
        <v>1</v>
      </c>
      <c r="D31" s="50">
        <v>0</v>
      </c>
      <c r="E31" s="50" t="s">
        <v>519</v>
      </c>
      <c r="R31" s="156" t="s">
        <v>523</v>
      </c>
      <c r="S31" s="61">
        <v>-3</v>
      </c>
      <c r="T31" s="62">
        <v>-2</v>
      </c>
      <c r="U31" s="62">
        <v>-1</v>
      </c>
      <c r="V31" s="62">
        <v>0</v>
      </c>
      <c r="W31" s="62">
        <v>1</v>
      </c>
      <c r="X31" s="62">
        <v>2</v>
      </c>
      <c r="Y31" s="62">
        <v>3</v>
      </c>
      <c r="Z31" s="63">
        <v>4</v>
      </c>
    </row>
    <row r="32" spans="1:28" x14ac:dyDescent="0.2">
      <c r="A32" s="48">
        <v>35</v>
      </c>
      <c r="B32" s="17" t="s">
        <v>378</v>
      </c>
      <c r="C32" s="17" t="s">
        <v>76</v>
      </c>
      <c r="D32" s="17">
        <v>0</v>
      </c>
      <c r="E32" s="17"/>
      <c r="F32" t="str" cm="1">
        <f t="array" ref="F32">_xlfn.XLOOKUP(A32,AST!A$2:A329,AST!P$2:P329)</f>
        <v xml:space="preserve"> &lt;=0.1200</v>
      </c>
      <c r="H32" t="s">
        <v>610</v>
      </c>
      <c r="R32" s="157"/>
      <c r="S32" s="74">
        <v>2</v>
      </c>
      <c r="T32" s="74">
        <v>2</v>
      </c>
      <c r="U32" s="74">
        <v>8</v>
      </c>
      <c r="V32" s="74">
        <v>14</v>
      </c>
      <c r="W32" s="74">
        <v>8</v>
      </c>
      <c r="X32" s="74">
        <v>3</v>
      </c>
      <c r="Y32" s="74">
        <v>1</v>
      </c>
      <c r="Z32" s="73">
        <v>1</v>
      </c>
    </row>
    <row r="33" spans="1:26" x14ac:dyDescent="0.2">
      <c r="A33" s="48">
        <v>119</v>
      </c>
      <c r="B33" s="17" t="s">
        <v>379</v>
      </c>
      <c r="C33" s="17" t="s">
        <v>76</v>
      </c>
      <c r="D33" s="17">
        <v>0</v>
      </c>
      <c r="E33" s="17"/>
      <c r="F33" t="str" cm="1">
        <f t="array" ref="F33">_xlfn.XLOOKUP(A33,AST!A$2:A330,AST!P$2:P330)</f>
        <v xml:space="preserve"> &lt;=0.1200</v>
      </c>
      <c r="H33" t="s">
        <v>610</v>
      </c>
      <c r="R33" s="64" t="s">
        <v>519</v>
      </c>
      <c r="V33">
        <v>2</v>
      </c>
      <c r="Z33" s="60"/>
    </row>
    <row r="34" spans="1:26" x14ac:dyDescent="0.2">
      <c r="A34" s="49"/>
      <c r="B34" s="51" t="s">
        <v>76</v>
      </c>
      <c r="C34" s="50">
        <f>IF(C32=C33, 1, 0)</f>
        <v>1</v>
      </c>
      <c r="D34" s="50">
        <v>0</v>
      </c>
      <c r="E34" s="50" t="s">
        <v>519</v>
      </c>
      <c r="G34">
        <v>0</v>
      </c>
      <c r="R34" s="64" t="s">
        <v>522</v>
      </c>
      <c r="W34">
        <v>1</v>
      </c>
      <c r="Z34" s="60"/>
    </row>
    <row r="35" spans="1:26" x14ac:dyDescent="0.2">
      <c r="A35" s="48">
        <v>37</v>
      </c>
      <c r="B35" s="17" t="s">
        <v>380</v>
      </c>
      <c r="C35" s="17" t="s">
        <v>36</v>
      </c>
      <c r="D35" s="17">
        <v>0</v>
      </c>
      <c r="E35" s="17"/>
      <c r="F35" t="str" cm="1">
        <f t="array" ref="F35">_xlfn.XLOOKUP(A35,AST!A$2:A332,AST!P$2:P332)</f>
        <v xml:space="preserve"> &lt;=0.1200</v>
      </c>
      <c r="H35" t="s">
        <v>610</v>
      </c>
      <c r="R35" s="64" t="s">
        <v>520</v>
      </c>
      <c r="T35">
        <v>1</v>
      </c>
      <c r="Z35" s="60"/>
    </row>
    <row r="36" spans="1:26" x14ac:dyDescent="0.2">
      <c r="A36" s="48">
        <v>121</v>
      </c>
      <c r="B36" s="17" t="s">
        <v>381</v>
      </c>
      <c r="C36" s="17" t="s">
        <v>36</v>
      </c>
      <c r="D36" s="17">
        <v>0</v>
      </c>
      <c r="E36" s="17"/>
      <c r="F36" t="str" cm="1">
        <f t="array" ref="F36">_xlfn.XLOOKUP(A36,AST!A$2:A333,AST!P$2:P333)</f>
        <v xml:space="preserve"> &lt;=0.1200</v>
      </c>
      <c r="H36" t="s">
        <v>610</v>
      </c>
      <c r="R36" s="65" t="s">
        <v>521</v>
      </c>
      <c r="S36" s="62">
        <v>2</v>
      </c>
      <c r="T36" s="62">
        <v>1</v>
      </c>
      <c r="U36" s="62">
        <v>8</v>
      </c>
      <c r="V36" s="62">
        <v>12</v>
      </c>
      <c r="W36" s="62">
        <v>7</v>
      </c>
      <c r="X36" s="62">
        <v>3</v>
      </c>
      <c r="Y36" s="62">
        <v>1</v>
      </c>
      <c r="Z36" s="63">
        <v>1</v>
      </c>
    </row>
    <row r="37" spans="1:26" x14ac:dyDescent="0.2">
      <c r="A37" s="49"/>
      <c r="B37" s="51" t="s">
        <v>36</v>
      </c>
      <c r="C37" s="50">
        <f>IF(C35=C36, 1, 0)</f>
        <v>1</v>
      </c>
      <c r="D37" s="50">
        <v>0</v>
      </c>
      <c r="E37" s="50" t="s">
        <v>519</v>
      </c>
      <c r="G37">
        <v>0</v>
      </c>
      <c r="J37" s="36" t="s">
        <v>304</v>
      </c>
      <c r="K37" t="s">
        <v>657</v>
      </c>
    </row>
    <row r="38" spans="1:26" x14ac:dyDescent="0.2">
      <c r="A38" s="48">
        <v>38</v>
      </c>
      <c r="B38" s="17" t="s">
        <v>382</v>
      </c>
      <c r="C38" s="17" t="s">
        <v>37</v>
      </c>
      <c r="D38" s="17">
        <v>0</v>
      </c>
      <c r="E38" s="17"/>
      <c r="F38" t="str" cm="1">
        <f t="array" ref="F38">_xlfn.XLOOKUP(A38,AST!A$2:A335,AST!P$2:P335)</f>
        <v xml:space="preserve"> &lt;=0.1200</v>
      </c>
      <c r="H38" t="s">
        <v>610</v>
      </c>
      <c r="J38" s="37" t="s">
        <v>567</v>
      </c>
      <c r="K38">
        <v>30</v>
      </c>
    </row>
    <row r="39" spans="1:26" x14ac:dyDescent="0.2">
      <c r="A39" s="48">
        <v>122</v>
      </c>
      <c r="B39" s="17" t="s">
        <v>383</v>
      </c>
      <c r="C39" s="17" t="s">
        <v>37</v>
      </c>
      <c r="D39" s="17">
        <v>0</v>
      </c>
      <c r="E39" s="17"/>
      <c r="F39" t="str" cm="1">
        <f t="array" ref="F39">_xlfn.XLOOKUP(A39,AST!A$2:A336,AST!P$2:P336)</f>
        <v xml:space="preserve"> &lt;=0.1200</v>
      </c>
      <c r="H39" t="s">
        <v>610</v>
      </c>
      <c r="J39" s="37" t="s">
        <v>568</v>
      </c>
      <c r="K39">
        <v>26</v>
      </c>
    </row>
    <row r="40" spans="1:26" x14ac:dyDescent="0.2">
      <c r="A40" s="49"/>
      <c r="B40" s="51" t="s">
        <v>37</v>
      </c>
      <c r="C40" s="50">
        <f>IF(C38=C39, 1, 0)</f>
        <v>1</v>
      </c>
      <c r="D40" s="50">
        <v>0</v>
      </c>
      <c r="E40" s="50" t="s">
        <v>519</v>
      </c>
      <c r="G40">
        <v>0</v>
      </c>
      <c r="J40" s="37" t="s">
        <v>610</v>
      </c>
      <c r="K40">
        <v>48</v>
      </c>
    </row>
    <row r="41" spans="1:26" x14ac:dyDescent="0.2">
      <c r="A41" s="48">
        <v>39</v>
      </c>
      <c r="B41" s="17" t="s">
        <v>384</v>
      </c>
      <c r="C41" s="17" t="s">
        <v>39</v>
      </c>
      <c r="D41" s="17">
        <v>1</v>
      </c>
      <c r="E41" s="17"/>
      <c r="F41" t="str" cm="1">
        <f t="array" ref="F41">_xlfn.XLOOKUP(A41,AST!A$2:A338,AST!P$2:P338)</f>
        <v xml:space="preserve"> &lt;=0.1200</v>
      </c>
      <c r="H41" t="s">
        <v>610</v>
      </c>
      <c r="J41" s="37" t="s">
        <v>305</v>
      </c>
      <c r="K41">
        <v>104</v>
      </c>
    </row>
    <row r="42" spans="1:26" x14ac:dyDescent="0.2">
      <c r="A42" s="48">
        <v>123</v>
      </c>
      <c r="B42" s="17" t="s">
        <v>385</v>
      </c>
      <c r="C42" s="17" t="s">
        <v>39</v>
      </c>
      <c r="D42" s="17">
        <v>1</v>
      </c>
      <c r="E42" s="17"/>
      <c r="F42" cm="1">
        <f t="array" ref="F42">_xlfn.XLOOKUP(A42,AST!A$2:A339,AST!P$2:P339)</f>
        <v>0.5</v>
      </c>
      <c r="H42" t="s">
        <v>610</v>
      </c>
    </row>
    <row r="43" spans="1:26" x14ac:dyDescent="0.2">
      <c r="A43" s="49"/>
      <c r="B43" s="51" t="s">
        <v>39</v>
      </c>
      <c r="C43" s="50">
        <f>IF(C41=C42, 1, 0)</f>
        <v>1</v>
      </c>
      <c r="D43" s="50">
        <f>IF(D41=D42, 1, 0)</f>
        <v>1</v>
      </c>
      <c r="E43" s="50" t="s">
        <v>521</v>
      </c>
      <c r="G43" s="55">
        <v>2</v>
      </c>
      <c r="I43" t="s">
        <v>477</v>
      </c>
    </row>
    <row r="44" spans="1:26" x14ac:dyDescent="0.2">
      <c r="A44" s="48">
        <v>40</v>
      </c>
      <c r="B44" s="17" t="s">
        <v>386</v>
      </c>
      <c r="C44" s="17" t="s">
        <v>39</v>
      </c>
      <c r="D44" s="17">
        <v>1</v>
      </c>
      <c r="E44" s="17"/>
      <c r="F44" t="str" cm="1">
        <f t="array" ref="F44">_xlfn.XLOOKUP(A44,AST!A$2:A341,AST!P$2:P341)</f>
        <v xml:space="preserve"> &lt;=0.1200</v>
      </c>
      <c r="H44" t="s">
        <v>610</v>
      </c>
    </row>
    <row r="45" spans="1:26" x14ac:dyDescent="0.2">
      <c r="A45" s="48">
        <v>124</v>
      </c>
      <c r="B45" s="17" t="s">
        <v>387</v>
      </c>
      <c r="C45" s="17" t="s">
        <v>39</v>
      </c>
      <c r="D45" s="17">
        <v>1</v>
      </c>
      <c r="E45" s="17"/>
      <c r="F45" t="str" cm="1">
        <f t="array" ref="F45">_xlfn.XLOOKUP(A45,AST!A$2:A342,AST!P$2:P342)</f>
        <v xml:space="preserve"> &lt;=0.1200</v>
      </c>
      <c r="H45" t="s">
        <v>610</v>
      </c>
    </row>
    <row r="46" spans="1:26" x14ac:dyDescent="0.2">
      <c r="A46" s="49"/>
      <c r="B46" s="51" t="s">
        <v>39</v>
      </c>
      <c r="C46" s="50">
        <f>IF(C44=C45, 1, 0)</f>
        <v>1</v>
      </c>
      <c r="D46" s="50">
        <f>IF(D44=D45, 1, 0)</f>
        <v>1</v>
      </c>
      <c r="E46" s="50" t="s">
        <v>521</v>
      </c>
      <c r="G46">
        <v>0</v>
      </c>
    </row>
    <row r="47" spans="1:26" x14ac:dyDescent="0.2">
      <c r="A47" s="48">
        <v>41</v>
      </c>
      <c r="B47" s="17" t="s">
        <v>388</v>
      </c>
      <c r="C47" s="17" t="s">
        <v>39</v>
      </c>
      <c r="D47" s="17">
        <v>1</v>
      </c>
      <c r="E47" s="17"/>
      <c r="F47" t="str" cm="1">
        <f t="array" ref="F47">_xlfn.XLOOKUP(A47,AST!A$2:A344,AST!P$2:P344)</f>
        <v xml:space="preserve"> &lt;=0.1200</v>
      </c>
      <c r="H47" t="s">
        <v>567</v>
      </c>
    </row>
    <row r="48" spans="1:26" x14ac:dyDescent="0.2">
      <c r="A48" s="48">
        <v>125</v>
      </c>
      <c r="B48" s="17" t="s">
        <v>389</v>
      </c>
      <c r="C48" s="17" t="s">
        <v>39</v>
      </c>
      <c r="D48" s="17">
        <v>1</v>
      </c>
      <c r="E48" s="17"/>
      <c r="F48" cm="1">
        <f t="array" ref="F48">_xlfn.XLOOKUP(A48,AST!A$2:A345,AST!P$2:P345)</f>
        <v>1</v>
      </c>
      <c r="H48" t="s">
        <v>567</v>
      </c>
    </row>
    <row r="49" spans="1:9" x14ac:dyDescent="0.2">
      <c r="A49" s="49"/>
      <c r="B49" s="51" t="s">
        <v>39</v>
      </c>
      <c r="C49" s="50">
        <f>IF(C47=C48, 1, 0)</f>
        <v>1</v>
      </c>
      <c r="D49" s="50">
        <f>IF(D47=D48, 1, 0)</f>
        <v>1</v>
      </c>
      <c r="E49" s="50" t="s">
        <v>521</v>
      </c>
      <c r="G49" s="55">
        <v>3</v>
      </c>
      <c r="I49" t="s">
        <v>477</v>
      </c>
    </row>
    <row r="50" spans="1:9" x14ac:dyDescent="0.2">
      <c r="A50" s="48">
        <v>42</v>
      </c>
      <c r="B50" s="17" t="s">
        <v>390</v>
      </c>
      <c r="C50" s="17" t="s">
        <v>39</v>
      </c>
      <c r="D50" s="17">
        <v>1</v>
      </c>
      <c r="E50" s="17"/>
      <c r="F50" t="str" cm="1">
        <f t="array" ref="F50">_xlfn.XLOOKUP(A50,AST!A$2:A347,AST!P$2:P347)</f>
        <v xml:space="preserve"> &lt;=0.1200</v>
      </c>
      <c r="H50" t="s">
        <v>610</v>
      </c>
    </row>
    <row r="51" spans="1:9" x14ac:dyDescent="0.2">
      <c r="A51" s="48">
        <v>126</v>
      </c>
      <c r="B51" s="17" t="s">
        <v>391</v>
      </c>
      <c r="C51" s="17" t="s">
        <v>39</v>
      </c>
      <c r="D51" s="17">
        <v>1</v>
      </c>
      <c r="E51" s="17"/>
      <c r="F51" t="str" cm="1">
        <f t="array" ref="F51">_xlfn.XLOOKUP(A51,AST!A$2:A348,AST!P$2:P348)</f>
        <v xml:space="preserve"> &lt;=0.1200</v>
      </c>
      <c r="H51" t="s">
        <v>610</v>
      </c>
    </row>
    <row r="52" spans="1:9" x14ac:dyDescent="0.2">
      <c r="A52" s="49"/>
      <c r="B52" s="51" t="s">
        <v>39</v>
      </c>
      <c r="C52" s="50">
        <f>IF(C50=C51, 1, 0)</f>
        <v>1</v>
      </c>
      <c r="D52" s="50">
        <f>IF(D50=D51, 1, 0)</f>
        <v>1</v>
      </c>
      <c r="E52" s="50" t="s">
        <v>521</v>
      </c>
      <c r="G52">
        <v>0</v>
      </c>
    </row>
    <row r="53" spans="1:9" x14ac:dyDescent="0.2">
      <c r="A53" s="48">
        <v>44</v>
      </c>
      <c r="B53" s="17" t="s">
        <v>392</v>
      </c>
      <c r="C53" s="17" t="s">
        <v>39</v>
      </c>
      <c r="D53" s="17">
        <v>1</v>
      </c>
      <c r="E53" s="17"/>
      <c r="F53" cm="1">
        <f t="array" ref="F53">_xlfn.XLOOKUP(A53,AST!A$2:A350,AST!P$2:P350)</f>
        <v>0.25</v>
      </c>
      <c r="H53" t="s">
        <v>568</v>
      </c>
    </row>
    <row r="54" spans="1:9" x14ac:dyDescent="0.2">
      <c r="A54" s="48">
        <v>128</v>
      </c>
      <c r="B54" s="17" t="s">
        <v>393</v>
      </c>
      <c r="C54" s="17" t="s">
        <v>39</v>
      </c>
      <c r="D54" s="17">
        <v>1</v>
      </c>
      <c r="E54" s="17"/>
      <c r="F54" cm="1">
        <f t="array" ref="F54">_xlfn.XLOOKUP(A54,AST!A$2:A351,AST!P$2:P351)</f>
        <v>0.25</v>
      </c>
      <c r="H54" t="s">
        <v>568</v>
      </c>
    </row>
    <row r="55" spans="1:9" x14ac:dyDescent="0.2">
      <c r="A55" s="49"/>
      <c r="B55" s="51" t="s">
        <v>39</v>
      </c>
      <c r="C55" s="50">
        <f>IF(C53=C54, 1, 0)</f>
        <v>1</v>
      </c>
      <c r="D55" s="50">
        <f>IF(D53=D54, 1, 0)</f>
        <v>1</v>
      </c>
      <c r="E55" s="50" t="s">
        <v>521</v>
      </c>
      <c r="G55">
        <v>0</v>
      </c>
    </row>
    <row r="56" spans="1:9" x14ac:dyDescent="0.2">
      <c r="A56" s="48">
        <v>45</v>
      </c>
      <c r="B56" s="17" t="s">
        <v>394</v>
      </c>
      <c r="C56" s="17" t="s">
        <v>39</v>
      </c>
      <c r="D56" s="17">
        <v>1</v>
      </c>
      <c r="E56" s="17"/>
      <c r="F56" cm="1">
        <f t="array" ref="F56">_xlfn.XLOOKUP(A56,AST!A$2:A353,AST!P$2:P353)</f>
        <v>0.25</v>
      </c>
      <c r="H56" t="s">
        <v>567</v>
      </c>
    </row>
    <row r="57" spans="1:9" x14ac:dyDescent="0.2">
      <c r="A57" s="48">
        <v>129</v>
      </c>
      <c r="B57" s="17" t="s">
        <v>395</v>
      </c>
      <c r="C57" s="17" t="s">
        <v>39</v>
      </c>
      <c r="D57" s="17">
        <v>1</v>
      </c>
      <c r="E57" s="17"/>
      <c r="F57" cm="1">
        <f t="array" ref="F57">_xlfn.XLOOKUP(A57,AST!A$2:A354,AST!P$2:P354)</f>
        <v>0.5</v>
      </c>
      <c r="H57" t="s">
        <v>567</v>
      </c>
    </row>
    <row r="58" spans="1:9" x14ac:dyDescent="0.2">
      <c r="A58" s="49"/>
      <c r="B58" s="51" t="s">
        <v>39</v>
      </c>
      <c r="C58" s="50">
        <f>IF(C56=C57, 1, 0)</f>
        <v>1</v>
      </c>
      <c r="D58" s="50">
        <f>IF(D56=D57, 1, 0)</f>
        <v>1</v>
      </c>
      <c r="E58" s="50" t="s">
        <v>521</v>
      </c>
      <c r="G58" s="59">
        <v>1</v>
      </c>
    </row>
    <row r="59" spans="1:9" x14ac:dyDescent="0.2">
      <c r="A59" s="48">
        <v>46</v>
      </c>
      <c r="B59" s="17" t="s">
        <v>396</v>
      </c>
      <c r="C59" s="17" t="s">
        <v>39</v>
      </c>
      <c r="D59" s="17">
        <v>1</v>
      </c>
      <c r="E59" s="17"/>
      <c r="F59" t="str" cm="1">
        <f t="array" ref="F59">_xlfn.XLOOKUP(A59,AST!A$2:A356,AST!P$2:P356)</f>
        <v xml:space="preserve"> &lt;=0.1200</v>
      </c>
      <c r="H59" t="s">
        <v>568</v>
      </c>
    </row>
    <row r="60" spans="1:9" x14ac:dyDescent="0.2">
      <c r="A60" s="48">
        <v>130</v>
      </c>
      <c r="B60" s="17" t="s">
        <v>397</v>
      </c>
      <c r="C60" s="17" t="s">
        <v>39</v>
      </c>
      <c r="D60" s="17">
        <v>1</v>
      </c>
      <c r="E60" s="17"/>
      <c r="F60" t="str" cm="1">
        <f t="array" ref="F60">_xlfn.XLOOKUP(A60,AST!A$2:A357,AST!P$2:P357)</f>
        <v xml:space="preserve"> &lt;=0.1200</v>
      </c>
      <c r="H60" t="s">
        <v>568</v>
      </c>
    </row>
    <row r="61" spans="1:9" x14ac:dyDescent="0.2">
      <c r="A61" s="49"/>
      <c r="B61" s="51" t="s">
        <v>39</v>
      </c>
      <c r="C61" s="50">
        <f>IF(C59=C60, 1, 0)</f>
        <v>1</v>
      </c>
      <c r="D61" s="50">
        <f>IF(D59=D60, 1, 0)</f>
        <v>1</v>
      </c>
      <c r="E61" s="50" t="s">
        <v>521</v>
      </c>
      <c r="G61">
        <v>0</v>
      </c>
    </row>
    <row r="62" spans="1:9" x14ac:dyDescent="0.2">
      <c r="A62" s="48">
        <v>47</v>
      </c>
      <c r="B62" s="17" t="s">
        <v>398</v>
      </c>
      <c r="C62" s="17" t="s">
        <v>39</v>
      </c>
      <c r="D62" s="56">
        <v>1</v>
      </c>
      <c r="E62" s="56"/>
      <c r="F62" cm="1">
        <f t="array" ref="F62">_xlfn.XLOOKUP(A62,AST!A$2:A359,AST!P$2:P359)</f>
        <v>0.5</v>
      </c>
      <c r="H62" t="s">
        <v>567</v>
      </c>
    </row>
    <row r="63" spans="1:9" x14ac:dyDescent="0.2">
      <c r="A63" s="48">
        <v>131</v>
      </c>
      <c r="B63" s="17" t="s">
        <v>399</v>
      </c>
      <c r="C63" s="17" t="s">
        <v>39</v>
      </c>
      <c r="D63" s="17">
        <v>0</v>
      </c>
      <c r="E63" s="17"/>
      <c r="F63" t="str" cm="1">
        <f t="array" ref="F63">_xlfn.XLOOKUP(A63,AST!A$2:A360,AST!P$2:P360)</f>
        <v xml:space="preserve"> &lt;=0.1200</v>
      </c>
      <c r="H63" t="s">
        <v>567</v>
      </c>
    </row>
    <row r="64" spans="1:9" x14ac:dyDescent="0.2">
      <c r="A64" s="49"/>
      <c r="B64" s="51" t="s">
        <v>39</v>
      </c>
      <c r="C64" s="50">
        <f>IF(C62=C63, 1,0)</f>
        <v>1</v>
      </c>
      <c r="D64" s="50">
        <f>IF(D62=D63, 1,0)</f>
        <v>0</v>
      </c>
      <c r="E64" s="50" t="s">
        <v>520</v>
      </c>
      <c r="G64" s="55">
        <v>-2</v>
      </c>
      <c r="I64" t="s">
        <v>478</v>
      </c>
    </row>
    <row r="65" spans="1:8" x14ac:dyDescent="0.2">
      <c r="A65" s="48">
        <v>48</v>
      </c>
      <c r="B65" s="17" t="s">
        <v>400</v>
      </c>
      <c r="C65" s="17" t="s">
        <v>39</v>
      </c>
      <c r="D65" s="17">
        <v>1</v>
      </c>
      <c r="E65" s="17"/>
      <c r="F65" cm="1">
        <f t="array" ref="F65">_xlfn.XLOOKUP(A65,AST!A$2:A362,AST!P$2:P362)</f>
        <v>0.25</v>
      </c>
      <c r="H65" t="s">
        <v>568</v>
      </c>
    </row>
    <row r="66" spans="1:8" x14ac:dyDescent="0.2">
      <c r="A66" s="48">
        <v>132</v>
      </c>
      <c r="B66" s="17" t="s">
        <v>401</v>
      </c>
      <c r="C66" s="17" t="s">
        <v>39</v>
      </c>
      <c r="D66" s="17">
        <v>1</v>
      </c>
      <c r="E66" s="17"/>
      <c r="F66" cm="1">
        <f t="array" ref="F66">_xlfn.XLOOKUP(A66,AST!A$2:A363,AST!P$2:P363)</f>
        <v>0.25</v>
      </c>
      <c r="H66" t="s">
        <v>568</v>
      </c>
    </row>
    <row r="67" spans="1:8" x14ac:dyDescent="0.2">
      <c r="A67" s="49"/>
      <c r="B67" s="51" t="s">
        <v>39</v>
      </c>
      <c r="C67" s="50">
        <f>IF(C65=C66, 1, 0)</f>
        <v>1</v>
      </c>
      <c r="D67" s="50">
        <f>IF(D65=D66, 1, 0)</f>
        <v>1</v>
      </c>
      <c r="E67" s="50" t="s">
        <v>521</v>
      </c>
      <c r="G67">
        <v>0</v>
      </c>
    </row>
    <row r="68" spans="1:8" x14ac:dyDescent="0.2">
      <c r="A68" s="48">
        <v>49</v>
      </c>
      <c r="B68" s="17" t="s">
        <v>402</v>
      </c>
      <c r="C68" s="17" t="s">
        <v>39</v>
      </c>
      <c r="D68" s="17">
        <v>1</v>
      </c>
      <c r="E68" s="17"/>
      <c r="F68" t="str" cm="1">
        <f t="array" ref="F68">_xlfn.XLOOKUP(A68,AST!A$2:A365,AST!P$2:P365)</f>
        <v xml:space="preserve"> &lt;=0.1200</v>
      </c>
      <c r="H68" t="s">
        <v>610</v>
      </c>
    </row>
    <row r="69" spans="1:8" x14ac:dyDescent="0.2">
      <c r="A69" s="48">
        <v>133</v>
      </c>
      <c r="B69" s="17" t="s">
        <v>403</v>
      </c>
      <c r="C69" s="17" t="s">
        <v>39</v>
      </c>
      <c r="D69" s="17">
        <v>1</v>
      </c>
      <c r="E69" s="17"/>
      <c r="F69" cm="1">
        <f t="array" ref="F69">_xlfn.XLOOKUP(A69,AST!A$2:A366,AST!P$2:P366)</f>
        <v>0.25</v>
      </c>
      <c r="H69" t="s">
        <v>610</v>
      </c>
    </row>
    <row r="70" spans="1:8" x14ac:dyDescent="0.2">
      <c r="A70" s="49"/>
      <c r="B70" s="51" t="s">
        <v>39</v>
      </c>
      <c r="C70" s="50">
        <f>IF(C68=C69, 1, 0)</f>
        <v>1</v>
      </c>
      <c r="D70" s="50">
        <f>IF(D68=D69, 1, 0)</f>
        <v>1</v>
      </c>
      <c r="E70" s="50" t="s">
        <v>521</v>
      </c>
      <c r="G70" s="59">
        <v>1</v>
      </c>
    </row>
    <row r="71" spans="1:8" x14ac:dyDescent="0.2">
      <c r="A71" s="48">
        <v>50</v>
      </c>
      <c r="B71" s="17" t="s">
        <v>404</v>
      </c>
      <c r="C71" s="17" t="s">
        <v>39</v>
      </c>
      <c r="D71" s="17">
        <v>1</v>
      </c>
      <c r="E71" s="17"/>
      <c r="F71" cm="1">
        <f t="array" ref="F71">_xlfn.XLOOKUP(A71,AST!A$2:A368,AST!P$2:P368)</f>
        <v>0.25</v>
      </c>
      <c r="H71" t="s">
        <v>610</v>
      </c>
    </row>
    <row r="72" spans="1:8" x14ac:dyDescent="0.2">
      <c r="A72" s="48">
        <v>134</v>
      </c>
      <c r="B72" s="17" t="s">
        <v>405</v>
      </c>
      <c r="C72" s="17" t="s">
        <v>39</v>
      </c>
      <c r="D72" s="17">
        <v>1</v>
      </c>
      <c r="E72" s="17"/>
      <c r="F72" t="str" cm="1">
        <f t="array" ref="F72">_xlfn.XLOOKUP(A72,AST!A$2:A369,AST!P$2:P369)</f>
        <v xml:space="preserve"> &lt;=0.1200</v>
      </c>
      <c r="H72" t="s">
        <v>610</v>
      </c>
    </row>
    <row r="73" spans="1:8" x14ac:dyDescent="0.2">
      <c r="A73" s="49"/>
      <c r="B73" s="51" t="s">
        <v>39</v>
      </c>
      <c r="C73" s="50">
        <f>IF(C71=C72, 1,0)</f>
        <v>1</v>
      </c>
      <c r="D73" s="50">
        <f>IF(D71=D72, 1,0)</f>
        <v>1</v>
      </c>
      <c r="E73" s="50" t="s">
        <v>521</v>
      </c>
      <c r="G73" s="59">
        <v>-1</v>
      </c>
    </row>
    <row r="74" spans="1:8" x14ac:dyDescent="0.2">
      <c r="A74" s="48">
        <v>51</v>
      </c>
      <c r="B74" s="17" t="s">
        <v>406</v>
      </c>
      <c r="C74" s="17" t="s">
        <v>39</v>
      </c>
      <c r="D74" s="17">
        <v>1</v>
      </c>
      <c r="E74" s="17"/>
      <c r="F74" cm="1">
        <f t="array" ref="F74">_xlfn.XLOOKUP(A74,AST!A$2:A371,AST!P$2:P371)</f>
        <v>0.25</v>
      </c>
      <c r="H74" t="s">
        <v>568</v>
      </c>
    </row>
    <row r="75" spans="1:8" x14ac:dyDescent="0.2">
      <c r="A75" s="48">
        <v>135</v>
      </c>
      <c r="B75" s="17" t="s">
        <v>407</v>
      </c>
      <c r="C75" s="17" t="s">
        <v>39</v>
      </c>
      <c r="D75" s="17">
        <v>1</v>
      </c>
      <c r="E75" s="17"/>
      <c r="F75" cm="1">
        <f t="array" ref="F75">_xlfn.XLOOKUP(A75,AST!A$2:A372,AST!P$2:P372)</f>
        <v>0.25</v>
      </c>
      <c r="H75" t="s">
        <v>568</v>
      </c>
    </row>
    <row r="76" spans="1:8" x14ac:dyDescent="0.2">
      <c r="A76" s="49"/>
      <c r="B76" s="51" t="s">
        <v>39</v>
      </c>
      <c r="C76" s="50">
        <f>IF(C74=C75, 1, 0)</f>
        <v>1</v>
      </c>
      <c r="D76" s="50">
        <f>IF(D74=D75, 1, 0)</f>
        <v>1</v>
      </c>
      <c r="E76" s="50" t="s">
        <v>521</v>
      </c>
      <c r="G76">
        <v>0</v>
      </c>
    </row>
    <row r="77" spans="1:8" x14ac:dyDescent="0.2">
      <c r="A77" s="48">
        <v>52</v>
      </c>
      <c r="B77" s="17" t="s">
        <v>408</v>
      </c>
      <c r="C77" s="17" t="s">
        <v>39</v>
      </c>
      <c r="D77" s="17">
        <v>1</v>
      </c>
      <c r="E77" s="17"/>
      <c r="F77" cm="1">
        <f t="array" ref="F77">_xlfn.XLOOKUP(A77,AST!A$2:A374,AST!P$2:P374)</f>
        <v>0.25</v>
      </c>
      <c r="H77" t="s">
        <v>610</v>
      </c>
    </row>
    <row r="78" spans="1:8" x14ac:dyDescent="0.2">
      <c r="A78" s="48">
        <v>136</v>
      </c>
      <c r="B78" s="17" t="s">
        <v>409</v>
      </c>
      <c r="C78" s="17" t="s">
        <v>39</v>
      </c>
      <c r="D78" s="17">
        <v>1</v>
      </c>
      <c r="E78" s="17"/>
      <c r="F78" cm="1">
        <f t="array" ref="F78">_xlfn.XLOOKUP(A78,AST!A$2:A375,AST!P$2:P375)</f>
        <v>0.25</v>
      </c>
      <c r="H78" t="s">
        <v>610</v>
      </c>
    </row>
    <row r="79" spans="1:8" x14ac:dyDescent="0.2">
      <c r="A79" s="49"/>
      <c r="B79" s="51" t="s">
        <v>39</v>
      </c>
      <c r="C79" s="50">
        <f>IF(C77=C78, 1, 0)</f>
        <v>1</v>
      </c>
      <c r="D79" s="50">
        <f>IF(D77=D78, 1, 0)</f>
        <v>1</v>
      </c>
      <c r="E79" s="50" t="s">
        <v>521</v>
      </c>
      <c r="G79">
        <v>0</v>
      </c>
    </row>
    <row r="80" spans="1:8" x14ac:dyDescent="0.2">
      <c r="A80" s="48">
        <v>55</v>
      </c>
      <c r="B80" s="17" t="s">
        <v>410</v>
      </c>
      <c r="C80" s="17" t="s">
        <v>39</v>
      </c>
      <c r="D80" s="17">
        <v>1</v>
      </c>
      <c r="E80" s="17"/>
      <c r="F80" cm="1">
        <f t="array" ref="F80">_xlfn.XLOOKUP(A80,AST!A$2:A377,AST!P$2:P377)</f>
        <v>0.5</v>
      </c>
      <c r="H80" t="s">
        <v>610</v>
      </c>
    </row>
    <row r="81" spans="1:9" x14ac:dyDescent="0.2">
      <c r="A81" s="48">
        <v>139</v>
      </c>
      <c r="B81" s="17" t="s">
        <v>411</v>
      </c>
      <c r="C81" s="17" t="s">
        <v>39</v>
      </c>
      <c r="D81" s="17">
        <v>1</v>
      </c>
      <c r="E81" s="17"/>
      <c r="F81" cm="1">
        <f t="array" ref="F81">_xlfn.XLOOKUP(A81,AST!A$2:A378,AST!P$2:P378)</f>
        <v>0.25</v>
      </c>
      <c r="H81" t="s">
        <v>610</v>
      </c>
    </row>
    <row r="82" spans="1:9" x14ac:dyDescent="0.2">
      <c r="A82" s="49"/>
      <c r="B82" s="51" t="s">
        <v>39</v>
      </c>
      <c r="C82" s="50">
        <f>IF(C80=C81, 1, 0)</f>
        <v>1</v>
      </c>
      <c r="D82" s="50">
        <f>IF(D80=D81, 1, 0)</f>
        <v>1</v>
      </c>
      <c r="E82" s="50" t="s">
        <v>521</v>
      </c>
      <c r="G82" s="59">
        <v>-1</v>
      </c>
    </row>
    <row r="83" spans="1:9" x14ac:dyDescent="0.2">
      <c r="A83" s="48">
        <v>56</v>
      </c>
      <c r="B83" s="17" t="s">
        <v>412</v>
      </c>
      <c r="C83" s="17" t="s">
        <v>39</v>
      </c>
      <c r="D83" s="17">
        <v>1</v>
      </c>
      <c r="E83" s="17"/>
      <c r="F83" cm="1">
        <f t="array" ref="F83">_xlfn.XLOOKUP(A83,AST!A$2:A380,AST!P$2:P380)</f>
        <v>0.5</v>
      </c>
      <c r="H83" t="s">
        <v>567</v>
      </c>
    </row>
    <row r="84" spans="1:9" x14ac:dyDescent="0.2">
      <c r="A84" s="48">
        <v>140</v>
      </c>
      <c r="B84" s="17" t="s">
        <v>413</v>
      </c>
      <c r="C84" s="17" t="s">
        <v>39</v>
      </c>
      <c r="D84" s="17">
        <v>1</v>
      </c>
      <c r="E84" s="17"/>
      <c r="F84" cm="1">
        <f t="array" ref="F84">_xlfn.XLOOKUP(A84,AST!A$2:A381,AST!P$2:P381)</f>
        <v>1</v>
      </c>
      <c r="H84" t="s">
        <v>567</v>
      </c>
    </row>
    <row r="85" spans="1:9" x14ac:dyDescent="0.2">
      <c r="A85" s="49"/>
      <c r="B85" s="51" t="s">
        <v>39</v>
      </c>
      <c r="C85" s="50">
        <f>IF(C83=C84, 1, 0)</f>
        <v>1</v>
      </c>
      <c r="D85" s="50">
        <f>IF(D83=D84, 1, 0)</f>
        <v>1</v>
      </c>
      <c r="E85" s="50" t="s">
        <v>521</v>
      </c>
      <c r="G85" s="59">
        <v>1</v>
      </c>
    </row>
    <row r="86" spans="1:9" x14ac:dyDescent="0.2">
      <c r="A86" s="48">
        <v>57</v>
      </c>
      <c r="B86" s="17" t="s">
        <v>414</v>
      </c>
      <c r="C86" s="17" t="s">
        <v>39</v>
      </c>
      <c r="D86" s="17">
        <v>1</v>
      </c>
      <c r="E86" s="17"/>
      <c r="F86" t="str" cm="1">
        <f t="array" ref="F86">_xlfn.XLOOKUP(A86,AST!A$2:A383,AST!P$2:P383)</f>
        <v xml:space="preserve"> &lt;=0.1200</v>
      </c>
      <c r="H86" t="s">
        <v>567</v>
      </c>
    </row>
    <row r="87" spans="1:9" x14ac:dyDescent="0.2">
      <c r="A87" s="48">
        <v>141</v>
      </c>
      <c r="B87" s="17" t="s">
        <v>415</v>
      </c>
      <c r="C87" s="17" t="s">
        <v>39</v>
      </c>
      <c r="D87" s="17">
        <v>1</v>
      </c>
      <c r="E87" s="17"/>
      <c r="F87" cm="1">
        <f t="array" ref="F87">_xlfn.XLOOKUP(A87,AST!A$2:A384,AST!P$2:P384)</f>
        <v>0.5</v>
      </c>
      <c r="H87" t="s">
        <v>567</v>
      </c>
    </row>
    <row r="88" spans="1:9" x14ac:dyDescent="0.2">
      <c r="A88" s="49"/>
      <c r="B88" s="51" t="s">
        <v>39</v>
      </c>
      <c r="C88" s="50">
        <f>IF(C86=C87, 1, 0)</f>
        <v>1</v>
      </c>
      <c r="D88" s="50">
        <f>IF(D86=D87, 1, 0)</f>
        <v>1</v>
      </c>
      <c r="E88" s="50" t="s">
        <v>521</v>
      </c>
      <c r="G88" s="55">
        <v>2</v>
      </c>
      <c r="I88" t="s">
        <v>477</v>
      </c>
    </row>
    <row r="89" spans="1:9" x14ac:dyDescent="0.2">
      <c r="A89" s="48">
        <v>58</v>
      </c>
      <c r="B89" s="17" t="s">
        <v>416</v>
      </c>
      <c r="C89" s="17" t="s">
        <v>39</v>
      </c>
      <c r="D89" s="17">
        <v>1</v>
      </c>
      <c r="E89" s="17"/>
      <c r="F89" cm="1">
        <f t="array" ref="F89">_xlfn.XLOOKUP(A89,AST!A$2:A386,AST!P$2:P386)</f>
        <v>0.25</v>
      </c>
      <c r="H89" t="s">
        <v>610</v>
      </c>
    </row>
    <row r="90" spans="1:9" x14ac:dyDescent="0.2">
      <c r="A90" s="48">
        <v>142</v>
      </c>
      <c r="B90" s="17" t="s">
        <v>417</v>
      </c>
      <c r="C90" s="17" t="s">
        <v>39</v>
      </c>
      <c r="D90" s="17">
        <v>1</v>
      </c>
      <c r="E90" s="17"/>
      <c r="F90" cm="1">
        <f t="array" ref="F90">_xlfn.XLOOKUP(A90,AST!A$2:A387,AST!P$2:P387)</f>
        <v>4</v>
      </c>
      <c r="H90" t="s">
        <v>610</v>
      </c>
    </row>
    <row r="91" spans="1:9" x14ac:dyDescent="0.2">
      <c r="A91" s="49"/>
      <c r="B91" s="51" t="s">
        <v>39</v>
      </c>
      <c r="C91" s="50">
        <f>IF(C90=C89, 1, 0)</f>
        <v>1</v>
      </c>
      <c r="D91" s="50">
        <f>IF(D90=D89, 1, 0)</f>
        <v>1</v>
      </c>
      <c r="E91" s="50" t="s">
        <v>521</v>
      </c>
      <c r="G91" s="55">
        <v>4</v>
      </c>
      <c r="I91" t="s">
        <v>477</v>
      </c>
    </row>
    <row r="92" spans="1:9" x14ac:dyDescent="0.2">
      <c r="A92" s="48">
        <v>59</v>
      </c>
      <c r="B92" s="17" t="s">
        <v>418</v>
      </c>
      <c r="C92" s="17" t="s">
        <v>39</v>
      </c>
      <c r="D92" s="17">
        <v>1</v>
      </c>
      <c r="E92" s="17"/>
      <c r="F92" cm="1">
        <f t="array" ref="F92">_xlfn.XLOOKUP(A92,AST!A$2:A389,AST!P$2:P389)</f>
        <v>2</v>
      </c>
      <c r="H92" t="s">
        <v>567</v>
      </c>
    </row>
    <row r="93" spans="1:9" x14ac:dyDescent="0.2">
      <c r="A93" s="48">
        <v>143</v>
      </c>
      <c r="B93" s="17" t="s">
        <v>419</v>
      </c>
      <c r="C93" s="17" t="s">
        <v>39</v>
      </c>
      <c r="D93" s="17">
        <v>1</v>
      </c>
      <c r="E93" s="17"/>
      <c r="F93" cm="1">
        <f t="array" ref="F93">_xlfn.XLOOKUP(A93,AST!A$2:A390,AST!P$2:P390)</f>
        <v>0.25</v>
      </c>
      <c r="H93" t="s">
        <v>567</v>
      </c>
    </row>
    <row r="94" spans="1:9" x14ac:dyDescent="0.2">
      <c r="A94" s="49"/>
      <c r="B94" s="51" t="s">
        <v>39</v>
      </c>
      <c r="C94" s="50">
        <f>IF(C92=C93, 1, 0)</f>
        <v>1</v>
      </c>
      <c r="D94" s="50">
        <f>IF(D92=D93, 1, 0)</f>
        <v>1</v>
      </c>
      <c r="E94" s="50" t="s">
        <v>521</v>
      </c>
      <c r="G94" s="55">
        <v>-3</v>
      </c>
      <c r="I94" t="s">
        <v>477</v>
      </c>
    </row>
    <row r="95" spans="1:9" x14ac:dyDescent="0.2">
      <c r="A95" s="48">
        <v>60</v>
      </c>
      <c r="B95" s="17" t="s">
        <v>420</v>
      </c>
      <c r="C95" s="17" t="s">
        <v>39</v>
      </c>
      <c r="D95" s="17">
        <v>0</v>
      </c>
      <c r="E95" s="17"/>
      <c r="F95" t="str" cm="1">
        <f t="array" ref="F95">_xlfn.XLOOKUP(A95,AST!A$2:A392,AST!P$2:P392)</f>
        <v xml:space="preserve"> &lt;=0.1200</v>
      </c>
      <c r="H95" t="s">
        <v>567</v>
      </c>
    </row>
    <row r="96" spans="1:9" x14ac:dyDescent="0.2">
      <c r="A96" s="48">
        <v>144</v>
      </c>
      <c r="B96" s="17" t="s">
        <v>421</v>
      </c>
      <c r="C96" s="17" t="s">
        <v>39</v>
      </c>
      <c r="D96" s="17">
        <v>0</v>
      </c>
      <c r="E96" s="17"/>
      <c r="F96" t="str" cm="1">
        <f t="array" ref="F96">_xlfn.XLOOKUP(A96,AST!A$2:A393,AST!P$2:P393)</f>
        <v xml:space="preserve"> &lt;=0.1200</v>
      </c>
      <c r="H96" t="s">
        <v>567</v>
      </c>
    </row>
    <row r="97" spans="1:8" x14ac:dyDescent="0.2">
      <c r="A97" s="49"/>
      <c r="B97" s="51" t="s">
        <v>39</v>
      </c>
      <c r="C97" s="50">
        <f>IF(C95=C96, 1, 0)</f>
        <v>1</v>
      </c>
      <c r="D97" s="50">
        <v>0</v>
      </c>
      <c r="E97" s="50" t="s">
        <v>519</v>
      </c>
      <c r="G97">
        <v>0</v>
      </c>
    </row>
    <row r="98" spans="1:8" x14ac:dyDescent="0.2">
      <c r="A98" s="48">
        <v>61</v>
      </c>
      <c r="B98" s="17" t="s">
        <v>422</v>
      </c>
      <c r="C98" s="17" t="s">
        <v>39</v>
      </c>
      <c r="D98" s="17">
        <v>1</v>
      </c>
      <c r="E98" s="17"/>
      <c r="F98" cm="1">
        <f t="array" ref="F98">_xlfn.XLOOKUP(A98,AST!A$2:A395,AST!P$2:P395)</f>
        <v>1</v>
      </c>
      <c r="H98" t="s">
        <v>610</v>
      </c>
    </row>
    <row r="99" spans="1:8" x14ac:dyDescent="0.2">
      <c r="A99" s="48">
        <v>145</v>
      </c>
      <c r="B99" s="17" t="s">
        <v>423</v>
      </c>
      <c r="C99" s="17" t="s">
        <v>39</v>
      </c>
      <c r="D99" s="17">
        <v>1</v>
      </c>
      <c r="E99" s="17"/>
      <c r="F99" cm="1">
        <f t="array" ref="F99">_xlfn.XLOOKUP(A99,AST!A$2:A396,AST!P$2:P396)</f>
        <v>0.5</v>
      </c>
      <c r="H99" t="s">
        <v>610</v>
      </c>
    </row>
    <row r="100" spans="1:8" x14ac:dyDescent="0.2">
      <c r="A100" s="49"/>
      <c r="B100" s="51" t="s">
        <v>39</v>
      </c>
      <c r="C100" s="50">
        <f>IF(C98=C99, 1, 0)</f>
        <v>1</v>
      </c>
      <c r="D100" s="50">
        <f>IF(D98=D99, 1, 0)</f>
        <v>1</v>
      </c>
      <c r="E100" s="50" t="s">
        <v>521</v>
      </c>
      <c r="G100">
        <v>-1</v>
      </c>
    </row>
    <row r="101" spans="1:8" x14ac:dyDescent="0.2">
      <c r="A101" s="48">
        <v>62</v>
      </c>
      <c r="B101" s="17" t="s">
        <v>424</v>
      </c>
      <c r="C101" s="17" t="s">
        <v>39</v>
      </c>
      <c r="D101" s="17">
        <v>1</v>
      </c>
      <c r="E101" s="17"/>
      <c r="F101" cm="1">
        <f t="array" ref="F101">_xlfn.XLOOKUP(A101,AST!A$2:A398,AST!P$2:P398)</f>
        <v>0.25</v>
      </c>
      <c r="H101" t="s">
        <v>610</v>
      </c>
    </row>
    <row r="102" spans="1:8" x14ac:dyDescent="0.2">
      <c r="A102" s="48">
        <v>146</v>
      </c>
      <c r="B102" s="17" t="s">
        <v>425</v>
      </c>
      <c r="C102" s="17" t="s">
        <v>39</v>
      </c>
      <c r="D102" s="17">
        <v>1</v>
      </c>
      <c r="E102" s="17"/>
      <c r="F102" t="str" cm="1">
        <f t="array" ref="F102">_xlfn.XLOOKUP(A102,AST!A$2:A399,AST!P$2:P399)</f>
        <v xml:space="preserve"> &lt;=0.1200</v>
      </c>
      <c r="H102" t="s">
        <v>610</v>
      </c>
    </row>
    <row r="103" spans="1:8" x14ac:dyDescent="0.2">
      <c r="A103" s="49"/>
      <c r="B103" s="51" t="s">
        <v>39</v>
      </c>
      <c r="C103" s="50">
        <f>IF(C101=C102, 1, 0)</f>
        <v>1</v>
      </c>
      <c r="D103" s="50">
        <f>IF(D101=D102, 1, 0)</f>
        <v>1</v>
      </c>
      <c r="E103" s="50" t="s">
        <v>521</v>
      </c>
      <c r="G103" s="59">
        <v>-1</v>
      </c>
    </row>
    <row r="104" spans="1:8" x14ac:dyDescent="0.2">
      <c r="A104" s="48">
        <v>63</v>
      </c>
      <c r="B104" s="17" t="s">
        <v>426</v>
      </c>
      <c r="C104" s="17" t="s">
        <v>39</v>
      </c>
      <c r="D104" s="17">
        <v>1</v>
      </c>
      <c r="E104" s="17"/>
      <c r="F104" cm="1">
        <f t="array" ref="F104">_xlfn.XLOOKUP(A104,AST!A$2:A401,AST!P$2:P401)</f>
        <v>0.25</v>
      </c>
      <c r="H104" t="s">
        <v>568</v>
      </c>
    </row>
    <row r="105" spans="1:8" x14ac:dyDescent="0.2">
      <c r="A105" s="48">
        <v>147</v>
      </c>
      <c r="B105" s="17" t="s">
        <v>427</v>
      </c>
      <c r="C105" s="17" t="s">
        <v>39</v>
      </c>
      <c r="D105" s="17">
        <v>1</v>
      </c>
      <c r="E105" s="17"/>
      <c r="F105" cm="1">
        <f t="array" ref="F105">_xlfn.XLOOKUP(A105,AST!A$2:A402,AST!P$2:P402)</f>
        <v>0.25</v>
      </c>
      <c r="H105" t="s">
        <v>568</v>
      </c>
    </row>
    <row r="106" spans="1:8" x14ac:dyDescent="0.2">
      <c r="A106" s="49"/>
      <c r="B106" s="51" t="s">
        <v>39</v>
      </c>
      <c r="C106" s="50">
        <f>IF(C104=C105, 1, 0)</f>
        <v>1</v>
      </c>
      <c r="D106" s="50">
        <f>IF(D104=D105, 1, 0)</f>
        <v>1</v>
      </c>
      <c r="E106" s="50" t="s">
        <v>521</v>
      </c>
      <c r="G106">
        <v>0</v>
      </c>
    </row>
    <row r="107" spans="1:8" x14ac:dyDescent="0.2">
      <c r="A107" s="48">
        <v>64</v>
      </c>
      <c r="B107" s="17" t="s">
        <v>428</v>
      </c>
      <c r="C107" s="17" t="s">
        <v>39</v>
      </c>
      <c r="D107" s="17">
        <v>1</v>
      </c>
      <c r="E107" s="17"/>
      <c r="F107" cm="1">
        <f t="array" ref="F107">_xlfn.XLOOKUP(A107,AST!A$2:A404,AST!P$2:P404)</f>
        <v>1</v>
      </c>
      <c r="H107" t="s">
        <v>567</v>
      </c>
    </row>
    <row r="108" spans="1:8" x14ac:dyDescent="0.2">
      <c r="A108" s="48">
        <v>148</v>
      </c>
      <c r="B108" s="17" t="s">
        <v>429</v>
      </c>
      <c r="C108" s="17" t="s">
        <v>39</v>
      </c>
      <c r="D108" s="17">
        <v>1</v>
      </c>
      <c r="E108" s="17"/>
      <c r="F108" cm="1">
        <f t="array" ref="F108">_xlfn.XLOOKUP(A108,AST!A$2:A405,AST!P$2:P405)</f>
        <v>2</v>
      </c>
      <c r="H108" t="s">
        <v>567</v>
      </c>
    </row>
    <row r="109" spans="1:8" x14ac:dyDescent="0.2">
      <c r="A109" s="49"/>
      <c r="B109" s="51" t="s">
        <v>39</v>
      </c>
      <c r="C109" s="50">
        <f>IF(C107=C108, 1, 0)</f>
        <v>1</v>
      </c>
      <c r="D109" s="50">
        <f>IF(D107=D108, 1, 0)</f>
        <v>1</v>
      </c>
      <c r="E109" s="50" t="s">
        <v>521</v>
      </c>
      <c r="G109" s="59">
        <v>1</v>
      </c>
    </row>
    <row r="110" spans="1:8" x14ac:dyDescent="0.2">
      <c r="A110" s="48">
        <v>65</v>
      </c>
      <c r="B110" s="17" t="s">
        <v>430</v>
      </c>
      <c r="C110" s="17" t="s">
        <v>39</v>
      </c>
      <c r="D110" s="17">
        <v>1</v>
      </c>
      <c r="E110" s="17"/>
      <c r="F110" t="str" cm="1">
        <f t="array" ref="F110">_xlfn.XLOOKUP(A110,AST!A$2:A407,AST!P$2:P407)</f>
        <v xml:space="preserve"> &lt;=0.1200</v>
      </c>
      <c r="H110" t="s">
        <v>567</v>
      </c>
    </row>
    <row r="111" spans="1:8" x14ac:dyDescent="0.2">
      <c r="A111" s="48">
        <v>149</v>
      </c>
      <c r="B111" s="17" t="s">
        <v>431</v>
      </c>
      <c r="C111" s="17" t="s">
        <v>39</v>
      </c>
      <c r="D111" s="17">
        <v>1</v>
      </c>
      <c r="E111" s="17"/>
      <c r="F111" cm="1">
        <f t="array" ref="F111">_xlfn.XLOOKUP(A111,AST!A$2:A408,AST!P$2:P408)</f>
        <v>0.25</v>
      </c>
      <c r="H111" t="s">
        <v>567</v>
      </c>
    </row>
    <row r="112" spans="1:8" x14ac:dyDescent="0.2">
      <c r="A112" s="49"/>
      <c r="B112" s="51" t="s">
        <v>39</v>
      </c>
      <c r="C112" s="50">
        <f>IF(C110=C111, 1, 0)</f>
        <v>1</v>
      </c>
      <c r="D112" s="50">
        <f>IF(D110=D111, 1, 0)</f>
        <v>1</v>
      </c>
      <c r="E112" s="50" t="s">
        <v>521</v>
      </c>
      <c r="G112" s="59">
        <v>1</v>
      </c>
    </row>
    <row r="113" spans="1:9" x14ac:dyDescent="0.2">
      <c r="A113" s="48">
        <v>66</v>
      </c>
      <c r="B113" s="17" t="s">
        <v>432</v>
      </c>
      <c r="C113" s="17" t="s">
        <v>39</v>
      </c>
      <c r="D113" s="17">
        <v>1</v>
      </c>
      <c r="E113" s="17"/>
      <c r="F113" cm="1">
        <f t="array" ref="F113">_xlfn.XLOOKUP(A113,AST!A$2:A410,AST!P$2:P410)</f>
        <v>2</v>
      </c>
      <c r="H113" t="s">
        <v>567</v>
      </c>
    </row>
    <row r="114" spans="1:9" x14ac:dyDescent="0.2">
      <c r="A114" s="48">
        <v>150</v>
      </c>
      <c r="B114" s="17" t="s">
        <v>433</v>
      </c>
      <c r="C114" s="17" t="s">
        <v>39</v>
      </c>
      <c r="D114" s="17">
        <v>1</v>
      </c>
      <c r="E114" s="17"/>
      <c r="F114" cm="1">
        <f t="array" ref="F114">_xlfn.XLOOKUP(A114,AST!A$2:A411,AST!P$2:P411)</f>
        <v>0.25</v>
      </c>
      <c r="H114" t="s">
        <v>567</v>
      </c>
    </row>
    <row r="115" spans="1:9" x14ac:dyDescent="0.2">
      <c r="A115" s="49"/>
      <c r="B115" s="51" t="s">
        <v>39</v>
      </c>
      <c r="C115" s="50">
        <f>IF(C113=C114, 1, 0)</f>
        <v>1</v>
      </c>
      <c r="D115" s="50">
        <f>IF(D113=D114, 1, 0)</f>
        <v>1</v>
      </c>
      <c r="E115" s="50" t="s">
        <v>521</v>
      </c>
      <c r="G115" s="55">
        <v>-3</v>
      </c>
      <c r="I115" t="s">
        <v>478</v>
      </c>
    </row>
    <row r="116" spans="1:9" x14ac:dyDescent="0.2">
      <c r="A116" s="48">
        <v>68</v>
      </c>
      <c r="B116" s="17" t="s">
        <v>434</v>
      </c>
      <c r="C116" s="17" t="s">
        <v>39</v>
      </c>
      <c r="D116" s="17">
        <v>1</v>
      </c>
      <c r="E116" s="17"/>
      <c r="F116" cm="1">
        <f t="array" ref="F116">_xlfn.XLOOKUP(A116,AST!A$2:A413,AST!P$2:P413)</f>
        <v>0.25</v>
      </c>
      <c r="H116" t="s">
        <v>568</v>
      </c>
    </row>
    <row r="117" spans="1:9" x14ac:dyDescent="0.2">
      <c r="A117" s="48">
        <v>152</v>
      </c>
      <c r="B117" s="17" t="s">
        <v>435</v>
      </c>
      <c r="C117" s="17" t="s">
        <v>39</v>
      </c>
      <c r="D117" s="17">
        <v>1</v>
      </c>
      <c r="E117" s="17"/>
      <c r="F117" cm="1">
        <f t="array" ref="F117">_xlfn.XLOOKUP(A117,AST!A$2:A414,AST!P$2:P414)</f>
        <v>1</v>
      </c>
      <c r="H117" t="s">
        <v>568</v>
      </c>
    </row>
    <row r="118" spans="1:9" x14ac:dyDescent="0.2">
      <c r="A118" s="49"/>
      <c r="B118" s="51" t="s">
        <v>39</v>
      </c>
      <c r="C118" s="50">
        <f>IF(C116=C117, 1, 0)</f>
        <v>1</v>
      </c>
      <c r="D118" s="50">
        <f>IF(D116=D117, 1, 0)</f>
        <v>1</v>
      </c>
      <c r="E118" s="50" t="s">
        <v>521</v>
      </c>
      <c r="G118" s="55">
        <v>2</v>
      </c>
      <c r="I118" t="s">
        <v>477</v>
      </c>
    </row>
    <row r="119" spans="1:9" x14ac:dyDescent="0.2">
      <c r="A119" s="48">
        <v>69</v>
      </c>
      <c r="B119" s="17" t="s">
        <v>436</v>
      </c>
      <c r="C119" s="17" t="s">
        <v>36</v>
      </c>
      <c r="D119" s="17">
        <v>1</v>
      </c>
      <c r="E119" s="17"/>
      <c r="F119" cm="1">
        <f t="array" ref="F119">_xlfn.XLOOKUP(A119,AST!A$2:A416,AST!P$2:P416)</f>
        <v>0.25</v>
      </c>
      <c r="H119" t="s">
        <v>610</v>
      </c>
    </row>
    <row r="120" spans="1:9" x14ac:dyDescent="0.2">
      <c r="A120" s="48">
        <v>153</v>
      </c>
      <c r="B120" s="17" t="s">
        <v>437</v>
      </c>
      <c r="C120" s="17" t="s">
        <v>36</v>
      </c>
      <c r="D120" s="17">
        <v>1</v>
      </c>
      <c r="E120" s="17"/>
      <c r="F120" cm="1">
        <f t="array" ref="F120">_xlfn.XLOOKUP(A120,AST!A$2:A417,AST!P$2:P417)</f>
        <v>0.5</v>
      </c>
      <c r="H120" t="s">
        <v>610</v>
      </c>
    </row>
    <row r="121" spans="1:9" x14ac:dyDescent="0.2">
      <c r="A121" s="49"/>
      <c r="B121" s="51" t="s">
        <v>36</v>
      </c>
      <c r="C121" s="50">
        <f>IF(C119=C120, 1, 0)</f>
        <v>1</v>
      </c>
      <c r="D121" s="50">
        <f>IF(D119=D120, 1, 0)</f>
        <v>1</v>
      </c>
      <c r="E121" s="50" t="s">
        <v>521</v>
      </c>
      <c r="G121" s="59">
        <v>1</v>
      </c>
    </row>
    <row r="122" spans="1:9" x14ac:dyDescent="0.2">
      <c r="A122" s="48">
        <v>70</v>
      </c>
      <c r="B122" s="17" t="s">
        <v>438</v>
      </c>
      <c r="C122" s="17" t="s">
        <v>39</v>
      </c>
      <c r="D122" s="17">
        <v>1</v>
      </c>
      <c r="E122" s="17"/>
      <c r="F122" cm="1">
        <f t="array" ref="F122">_xlfn.XLOOKUP(A122,AST!A$2:A419,AST!P$2:P419)</f>
        <v>1</v>
      </c>
      <c r="H122" t="s">
        <v>610</v>
      </c>
    </row>
    <row r="123" spans="1:9" x14ac:dyDescent="0.2">
      <c r="A123" s="48">
        <v>154</v>
      </c>
      <c r="B123" s="17" t="s">
        <v>439</v>
      </c>
      <c r="C123" s="17" t="s">
        <v>39</v>
      </c>
      <c r="D123" s="17">
        <v>1</v>
      </c>
      <c r="E123" s="17"/>
      <c r="F123" cm="1">
        <f t="array" ref="F123">_xlfn.XLOOKUP(A123,AST!A$2:A420,AST!P$2:P420)</f>
        <v>0.5</v>
      </c>
      <c r="H123" t="s">
        <v>610</v>
      </c>
    </row>
    <row r="124" spans="1:9" x14ac:dyDescent="0.2">
      <c r="A124" s="49"/>
      <c r="B124" s="51" t="s">
        <v>39</v>
      </c>
      <c r="C124" s="50">
        <f>IF(C122=C123, 1, 0)</f>
        <v>1</v>
      </c>
      <c r="D124" s="50">
        <f>IF(D122=D123, 1, 0)</f>
        <v>1</v>
      </c>
      <c r="E124" s="50" t="s">
        <v>521</v>
      </c>
      <c r="G124" s="59">
        <v>-1</v>
      </c>
    </row>
    <row r="125" spans="1:9" x14ac:dyDescent="0.2">
      <c r="A125" s="48">
        <v>72</v>
      </c>
      <c r="B125" s="17" t="s">
        <v>440</v>
      </c>
      <c r="C125" s="17" t="s">
        <v>39</v>
      </c>
      <c r="D125" s="17">
        <v>1</v>
      </c>
      <c r="E125" s="17"/>
      <c r="F125" cm="1">
        <f t="array" ref="F125">_xlfn.XLOOKUP(A125,AST!A$2:A422,AST!P$2:P422)</f>
        <v>0.5</v>
      </c>
      <c r="H125" t="s">
        <v>568</v>
      </c>
    </row>
    <row r="126" spans="1:9" x14ac:dyDescent="0.2">
      <c r="A126" s="48">
        <v>156</v>
      </c>
      <c r="B126" s="17" t="s">
        <v>441</v>
      </c>
      <c r="C126" s="17" t="s">
        <v>39</v>
      </c>
      <c r="D126" s="17">
        <v>1</v>
      </c>
      <c r="E126" s="17"/>
      <c r="F126" cm="1">
        <f t="array" ref="F126">_xlfn.XLOOKUP(A126,AST!A$2:A423,AST!P$2:P423)</f>
        <v>0.5</v>
      </c>
      <c r="H126" t="s">
        <v>568</v>
      </c>
    </row>
    <row r="127" spans="1:9" x14ac:dyDescent="0.2">
      <c r="A127" s="49"/>
      <c r="B127" s="51" t="s">
        <v>39</v>
      </c>
      <c r="C127" s="50">
        <f>IF(C126=C125, 1, 0)</f>
        <v>1</v>
      </c>
      <c r="D127" s="50">
        <f>IF(D126=D125, 1, 0)</f>
        <v>1</v>
      </c>
      <c r="E127" s="50" t="s">
        <v>521</v>
      </c>
      <c r="G127">
        <v>0</v>
      </c>
    </row>
    <row r="128" spans="1:9" x14ac:dyDescent="0.2">
      <c r="A128" s="48">
        <v>73</v>
      </c>
      <c r="B128" s="17" t="s">
        <v>442</v>
      </c>
      <c r="C128" s="17" t="s">
        <v>39</v>
      </c>
      <c r="D128" s="17">
        <v>1</v>
      </c>
      <c r="E128" s="17"/>
      <c r="F128" t="str" cm="1">
        <f t="array" ref="F128">_xlfn.XLOOKUP(A128,AST!A$2:A425,AST!P$2:P425)</f>
        <v xml:space="preserve"> &lt;=0.1200</v>
      </c>
      <c r="H128" t="s">
        <v>568</v>
      </c>
    </row>
    <row r="129" spans="1:9" x14ac:dyDescent="0.2">
      <c r="A129" s="48">
        <v>157</v>
      </c>
      <c r="B129" s="17" t="s">
        <v>443</v>
      </c>
      <c r="C129" s="17" t="s">
        <v>39</v>
      </c>
      <c r="D129" s="17">
        <v>1</v>
      </c>
      <c r="E129" s="17"/>
      <c r="F129" cm="1">
        <f t="array" ref="F129">_xlfn.XLOOKUP(A129,AST!A$2:A426,AST!P$2:P426)</f>
        <v>0.25</v>
      </c>
      <c r="H129" t="s">
        <v>568</v>
      </c>
    </row>
    <row r="130" spans="1:9" x14ac:dyDescent="0.2">
      <c r="A130" s="49"/>
      <c r="B130" s="51" t="s">
        <v>39</v>
      </c>
      <c r="C130" s="50">
        <f>IF(C128=C129, 1, 0)</f>
        <v>1</v>
      </c>
      <c r="D130" s="50">
        <f>IF(D128=D129, 1, 0)</f>
        <v>1</v>
      </c>
      <c r="E130" s="50" t="s">
        <v>521</v>
      </c>
      <c r="G130" s="59">
        <v>1</v>
      </c>
    </row>
    <row r="131" spans="1:9" x14ac:dyDescent="0.2">
      <c r="A131" s="48">
        <v>74</v>
      </c>
      <c r="B131" s="17" t="s">
        <v>444</v>
      </c>
      <c r="C131" s="17" t="s">
        <v>39</v>
      </c>
      <c r="D131" s="17">
        <v>0</v>
      </c>
      <c r="E131" s="17"/>
      <c r="F131" t="str" cm="1">
        <f t="array" ref="F131">_xlfn.XLOOKUP(A131,AST!A$2:A428,AST!P$2:P428)</f>
        <v xml:space="preserve"> &lt;=0.1200</v>
      </c>
      <c r="H131" t="s">
        <v>568</v>
      </c>
    </row>
    <row r="132" spans="1:9" x14ac:dyDescent="0.2">
      <c r="A132" s="48">
        <v>158</v>
      </c>
      <c r="B132" s="17" t="s">
        <v>445</v>
      </c>
      <c r="C132" s="17" t="s">
        <v>39</v>
      </c>
      <c r="D132" s="56">
        <v>1</v>
      </c>
      <c r="E132" s="56"/>
      <c r="F132" cm="1">
        <f t="array" ref="F132">_xlfn.XLOOKUP(A132,AST!A$2:A429,AST!P$2:P429)</f>
        <v>0.25</v>
      </c>
      <c r="H132" t="s">
        <v>568</v>
      </c>
    </row>
    <row r="133" spans="1:9" x14ac:dyDescent="0.2">
      <c r="A133" s="49"/>
      <c r="B133" s="51" t="s">
        <v>39</v>
      </c>
      <c r="C133" s="50">
        <f>IF(C131=C132, 1, 0)</f>
        <v>1</v>
      </c>
      <c r="D133" s="50">
        <v>1</v>
      </c>
      <c r="E133" s="50" t="s">
        <v>522</v>
      </c>
      <c r="G133" s="59">
        <v>1</v>
      </c>
    </row>
    <row r="134" spans="1:9" x14ac:dyDescent="0.2">
      <c r="A134" s="48">
        <v>75</v>
      </c>
      <c r="B134" s="17" t="s">
        <v>446</v>
      </c>
      <c r="C134" s="17" t="s">
        <v>39</v>
      </c>
      <c r="D134" s="17">
        <v>1</v>
      </c>
      <c r="E134" s="17"/>
      <c r="F134" cm="1">
        <f t="array" ref="F134">_xlfn.XLOOKUP(A134,AST!A$2:A431,AST!P$2:P431)</f>
        <v>0.5</v>
      </c>
      <c r="H134" t="s">
        <v>610</v>
      </c>
    </row>
    <row r="135" spans="1:9" x14ac:dyDescent="0.2">
      <c r="A135" s="48">
        <v>159</v>
      </c>
      <c r="B135" s="17" t="s">
        <v>447</v>
      </c>
      <c r="C135" s="17" t="s">
        <v>39</v>
      </c>
      <c r="D135" s="17">
        <v>1</v>
      </c>
      <c r="E135" s="17"/>
      <c r="F135" cm="1">
        <f t="array" ref="F135">_xlfn.XLOOKUP(A135,AST!A$2:A432,AST!P$2:P432)</f>
        <v>0.25</v>
      </c>
      <c r="H135" t="s">
        <v>610</v>
      </c>
    </row>
    <row r="136" spans="1:9" x14ac:dyDescent="0.2">
      <c r="A136" s="49"/>
      <c r="B136" s="51" t="s">
        <v>39</v>
      </c>
      <c r="C136" s="50">
        <f>IF(C134=C135, 1, 0)</f>
        <v>1</v>
      </c>
      <c r="D136" s="50">
        <f>IF(D134=D135, 1, 0)</f>
        <v>1</v>
      </c>
      <c r="E136" s="50" t="s">
        <v>521</v>
      </c>
      <c r="G136" s="59">
        <v>-1</v>
      </c>
    </row>
    <row r="137" spans="1:9" x14ac:dyDescent="0.2">
      <c r="A137" s="48">
        <v>76</v>
      </c>
      <c r="B137" s="17" t="s">
        <v>448</v>
      </c>
      <c r="C137" s="17" t="s">
        <v>39</v>
      </c>
      <c r="D137" s="17">
        <v>1</v>
      </c>
      <c r="E137" s="17"/>
      <c r="F137" cm="1">
        <f t="array" ref="F137">_xlfn.XLOOKUP(A137,AST!A$2:A434,AST!P$2:P434)</f>
        <v>1</v>
      </c>
      <c r="H137" t="s">
        <v>610</v>
      </c>
    </row>
    <row r="138" spans="1:9" x14ac:dyDescent="0.2">
      <c r="A138" s="48">
        <v>160</v>
      </c>
      <c r="B138" s="17" t="s">
        <v>449</v>
      </c>
      <c r="C138" s="17" t="s">
        <v>39</v>
      </c>
      <c r="D138" s="17">
        <v>1</v>
      </c>
      <c r="E138" s="17"/>
      <c r="F138" cm="1">
        <f t="array" ref="F138">_xlfn.XLOOKUP(A138,AST!A$2:A435,AST!P$2:P435)</f>
        <v>0.25</v>
      </c>
      <c r="H138" t="s">
        <v>610</v>
      </c>
    </row>
    <row r="139" spans="1:9" x14ac:dyDescent="0.2">
      <c r="A139" s="49"/>
      <c r="B139" s="51" t="s">
        <v>39</v>
      </c>
      <c r="C139" s="50">
        <f>IF(C137=C138, 1, 0)</f>
        <v>1</v>
      </c>
      <c r="D139" s="50">
        <f>IF(D137=D138, 1, 0)</f>
        <v>1</v>
      </c>
      <c r="E139" s="50" t="s">
        <v>521</v>
      </c>
      <c r="G139" s="55">
        <v>-2</v>
      </c>
      <c r="I139" t="s">
        <v>477</v>
      </c>
    </row>
    <row r="140" spans="1:9" x14ac:dyDescent="0.2">
      <c r="A140" s="48">
        <v>77</v>
      </c>
      <c r="B140" s="17" t="s">
        <v>450</v>
      </c>
      <c r="C140" s="17" t="s">
        <v>39</v>
      </c>
      <c r="D140" s="17">
        <v>1</v>
      </c>
      <c r="E140" s="17"/>
      <c r="F140" cm="1">
        <f t="array" ref="F140">_xlfn.XLOOKUP(A140,AST!A$2:A437,AST!P$2:P437)</f>
        <v>0.5</v>
      </c>
      <c r="H140" t="s">
        <v>568</v>
      </c>
    </row>
    <row r="141" spans="1:9" x14ac:dyDescent="0.2">
      <c r="A141" s="48">
        <v>161</v>
      </c>
      <c r="B141" s="17" t="s">
        <v>451</v>
      </c>
      <c r="C141" s="17" t="s">
        <v>39</v>
      </c>
      <c r="D141" s="17">
        <v>1</v>
      </c>
      <c r="E141" s="17"/>
      <c r="F141" cm="1">
        <f t="array" ref="F141">_xlfn.XLOOKUP(A141,AST!A$2:A438,AST!P$2:P438)</f>
        <v>0.5</v>
      </c>
      <c r="H141" t="s">
        <v>568</v>
      </c>
    </row>
    <row r="142" spans="1:9" x14ac:dyDescent="0.2">
      <c r="A142" s="49"/>
      <c r="B142" s="51" t="s">
        <v>39</v>
      </c>
      <c r="C142" s="50">
        <f>IF(C140=C141, 1, 0)</f>
        <v>1</v>
      </c>
      <c r="D142" s="50">
        <f>IF(D140=D141, 1, 0)</f>
        <v>1</v>
      </c>
      <c r="E142" s="50" t="s">
        <v>521</v>
      </c>
      <c r="G142">
        <v>0</v>
      </c>
    </row>
    <row r="143" spans="1:9" x14ac:dyDescent="0.2">
      <c r="A143" s="48">
        <v>78</v>
      </c>
      <c r="B143" s="17" t="s">
        <v>452</v>
      </c>
      <c r="C143" s="17" t="s">
        <v>39</v>
      </c>
      <c r="D143" s="17">
        <v>1</v>
      </c>
      <c r="E143" s="17"/>
      <c r="F143" cm="1">
        <f t="array" ref="F143">_xlfn.XLOOKUP(A143,AST!A$2:A440,AST!P$2:P440)</f>
        <v>0.25</v>
      </c>
      <c r="H143" t="s">
        <v>567</v>
      </c>
    </row>
    <row r="144" spans="1:9" x14ac:dyDescent="0.2">
      <c r="A144" s="48">
        <v>162</v>
      </c>
      <c r="B144" s="17" t="s">
        <v>453</v>
      </c>
      <c r="C144" s="17" t="s">
        <v>39</v>
      </c>
      <c r="D144" s="17">
        <v>1</v>
      </c>
      <c r="E144" s="17"/>
      <c r="F144" t="str" cm="1">
        <f t="array" ref="F144">_xlfn.XLOOKUP(A144,AST!A$2:A441,AST!P$2:P441)</f>
        <v xml:space="preserve"> &lt;=0.1200</v>
      </c>
      <c r="H144" t="s">
        <v>567</v>
      </c>
    </row>
    <row r="145" spans="1:8" x14ac:dyDescent="0.2">
      <c r="A145" s="49"/>
      <c r="B145" s="51" t="s">
        <v>39</v>
      </c>
      <c r="C145" s="50">
        <f>IF(C143=C144, 1, 0)</f>
        <v>1</v>
      </c>
      <c r="D145" s="50">
        <f>IF(D143=D144, 1, 0)</f>
        <v>1</v>
      </c>
      <c r="E145" s="50" t="s">
        <v>521</v>
      </c>
      <c r="G145" s="59">
        <v>-1</v>
      </c>
    </row>
    <row r="146" spans="1:8" x14ac:dyDescent="0.2">
      <c r="A146" s="48">
        <v>79</v>
      </c>
      <c r="B146" s="17" t="s">
        <v>454</v>
      </c>
      <c r="C146" s="17" t="s">
        <v>39</v>
      </c>
      <c r="D146" s="17">
        <v>1</v>
      </c>
      <c r="E146" s="17"/>
      <c r="F146" t="str" cm="1">
        <f t="array" ref="F146">_xlfn.XLOOKUP(A146,AST!A$2:A443,AST!P$2:P443)</f>
        <v xml:space="preserve"> &lt;=0.1200</v>
      </c>
      <c r="H146" t="s">
        <v>567</v>
      </c>
    </row>
    <row r="147" spans="1:8" x14ac:dyDescent="0.2">
      <c r="A147" s="48">
        <v>163</v>
      </c>
      <c r="B147" s="17" t="s">
        <v>455</v>
      </c>
      <c r="C147" s="17" t="s">
        <v>39</v>
      </c>
      <c r="D147" s="17">
        <v>1</v>
      </c>
      <c r="E147" s="17"/>
      <c r="F147" cm="1">
        <f t="array" ref="F147">_xlfn.XLOOKUP(A147,AST!A$2:A444,AST!P$2:P444)</f>
        <v>0.25</v>
      </c>
      <c r="H147" t="s">
        <v>567</v>
      </c>
    </row>
    <row r="148" spans="1:8" x14ac:dyDescent="0.2">
      <c r="A148" s="49"/>
      <c r="B148" s="51" t="s">
        <v>39</v>
      </c>
      <c r="C148" s="50">
        <f>IF(C146=C147, 1,0)</f>
        <v>1</v>
      </c>
      <c r="D148" s="50">
        <f>IF(D146=D147, 1,0)</f>
        <v>1</v>
      </c>
      <c r="E148" s="50" t="s">
        <v>521</v>
      </c>
      <c r="G148" s="59">
        <v>1</v>
      </c>
    </row>
    <row r="149" spans="1:8" x14ac:dyDescent="0.2">
      <c r="A149" s="48">
        <v>80</v>
      </c>
      <c r="B149" s="17" t="s">
        <v>456</v>
      </c>
      <c r="C149" s="17" t="s">
        <v>39</v>
      </c>
      <c r="D149" s="17">
        <v>1</v>
      </c>
      <c r="E149" s="17"/>
      <c r="F149" cm="1">
        <f t="array" ref="F149">_xlfn.XLOOKUP(A149,AST!A$2:A446,AST!P$2:P446)</f>
        <v>0.25</v>
      </c>
      <c r="H149" t="s">
        <v>610</v>
      </c>
    </row>
    <row r="150" spans="1:8" x14ac:dyDescent="0.2">
      <c r="A150" s="48">
        <v>164</v>
      </c>
      <c r="B150" s="17" t="s">
        <v>457</v>
      </c>
      <c r="C150" s="17" t="s">
        <v>39</v>
      </c>
      <c r="D150" s="17">
        <v>1</v>
      </c>
      <c r="E150" s="17"/>
      <c r="F150" cm="1">
        <f t="array" ref="F150">_xlfn.XLOOKUP(A150,AST!A$2:A447,AST!P$2:P447)</f>
        <v>0.25</v>
      </c>
      <c r="H150" t="s">
        <v>610</v>
      </c>
    </row>
    <row r="151" spans="1:8" x14ac:dyDescent="0.2">
      <c r="A151" s="49"/>
      <c r="B151" s="51" t="s">
        <v>39</v>
      </c>
      <c r="C151" s="50">
        <f>IF(C149=C150, 1,0)</f>
        <v>1</v>
      </c>
      <c r="D151" s="50">
        <f>IF(D149=D150, 1,0)</f>
        <v>1</v>
      </c>
      <c r="E151" s="50" t="s">
        <v>521</v>
      </c>
      <c r="G151">
        <v>0</v>
      </c>
    </row>
    <row r="152" spans="1:8" x14ac:dyDescent="0.2">
      <c r="A152" s="48">
        <v>81</v>
      </c>
      <c r="B152" s="17" t="s">
        <v>458</v>
      </c>
      <c r="C152" s="17" t="s">
        <v>36</v>
      </c>
      <c r="D152" s="56">
        <v>1</v>
      </c>
      <c r="E152" s="56"/>
      <c r="F152" t="str" cm="1">
        <f t="array" ref="F152">_xlfn.XLOOKUP(A152,AST!A$2:A449,AST!P$2:P449)</f>
        <v xml:space="preserve"> &lt;=0.1200</v>
      </c>
      <c r="H152" t="s">
        <v>567</v>
      </c>
    </row>
    <row r="153" spans="1:8" x14ac:dyDescent="0.2">
      <c r="A153" s="48">
        <v>165</v>
      </c>
      <c r="B153" s="17" t="s">
        <v>459</v>
      </c>
      <c r="C153" s="17" t="s">
        <v>36</v>
      </c>
      <c r="D153" s="17">
        <v>0</v>
      </c>
      <c r="E153" s="17"/>
      <c r="F153" t="str" cm="1">
        <f t="array" ref="F153">_xlfn.XLOOKUP(A153,AST!A$2:A450,AST!P$2:P450)</f>
        <v xml:space="preserve"> &lt;=0.1200</v>
      </c>
      <c r="H153" t="s">
        <v>567</v>
      </c>
    </row>
    <row r="154" spans="1:8" x14ac:dyDescent="0.2">
      <c r="A154" s="49"/>
      <c r="B154" s="51" t="s">
        <v>36</v>
      </c>
      <c r="C154" s="50">
        <f>IF(C152=C153, 1, 0)</f>
        <v>1</v>
      </c>
      <c r="D154" s="50">
        <f>IF(D152=D153, 1, 0)</f>
        <v>0</v>
      </c>
      <c r="E154" s="50" t="s">
        <v>520</v>
      </c>
      <c r="G154">
        <v>0</v>
      </c>
    </row>
    <row r="155" spans="1:8" x14ac:dyDescent="0.2">
      <c r="A155" s="48">
        <v>83</v>
      </c>
      <c r="B155" s="17" t="s">
        <v>460</v>
      </c>
      <c r="C155" s="17" t="s">
        <v>39</v>
      </c>
      <c r="D155" s="17">
        <v>1</v>
      </c>
      <c r="E155" s="17"/>
      <c r="F155" cm="1">
        <f t="array" ref="F155">_xlfn.XLOOKUP(A155,AST!A$2:A452,AST!P$2:P452)</f>
        <v>0.5</v>
      </c>
      <c r="H155" t="s">
        <v>610</v>
      </c>
    </row>
    <row r="156" spans="1:8" x14ac:dyDescent="0.2">
      <c r="A156" s="48">
        <v>167</v>
      </c>
      <c r="B156" s="17" t="s">
        <v>461</v>
      </c>
      <c r="C156" s="17" t="s">
        <v>39</v>
      </c>
      <c r="D156" s="17">
        <v>1</v>
      </c>
      <c r="E156" s="17"/>
      <c r="F156" cm="1">
        <f t="array" ref="F156">_xlfn.XLOOKUP(A156,AST!A$2:A453,AST!P$2:P453)</f>
        <v>0.25</v>
      </c>
      <c r="H156" t="s">
        <v>610</v>
      </c>
    </row>
    <row r="157" spans="1:8" x14ac:dyDescent="0.2">
      <c r="A157" s="49"/>
      <c r="B157" s="51" t="s">
        <v>39</v>
      </c>
      <c r="C157" s="50">
        <f>IF(C155=C156, 1, 0)</f>
        <v>1</v>
      </c>
      <c r="D157" s="50">
        <f>IF(D155=D156, 1, 0)</f>
        <v>1</v>
      </c>
      <c r="E157" s="50" t="s">
        <v>521</v>
      </c>
      <c r="G157" s="59">
        <v>-1</v>
      </c>
    </row>
  </sheetData>
  <autoFilter ref="B1:B157" xr:uid="{296B89E9-093A-7740-8CF1-DC8DA0AC88FD}"/>
  <mergeCells count="6">
    <mergeCell ref="J13:Q13"/>
    <mergeCell ref="I13:I14"/>
    <mergeCell ref="U14:AB14"/>
    <mergeCell ref="U5:Z5"/>
    <mergeCell ref="R31:R32"/>
    <mergeCell ref="S30:Z30"/>
  </mergeCells>
  <pageMargins left="0.7" right="0.7" top="0.75" bottom="0.75" header="0.3" footer="0.3"/>
  <pageSetup orientation="portrait" horizontalDpi="0" verticalDpi="0"/>
  <legacyDrawing r:id="rId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92655-DF4A-4D43-B3A1-D3C68550D8D3}">
  <dimension ref="A1:W584"/>
  <sheetViews>
    <sheetView workbookViewId="0">
      <selection activeCell="C174" sqref="C174"/>
    </sheetView>
  </sheetViews>
  <sheetFormatPr baseColWidth="10" defaultRowHeight="15" x14ac:dyDescent="0.2"/>
  <cols>
    <col min="1" max="1" width="13.1640625" style="11" bestFit="1" customWidth="1"/>
  </cols>
  <sheetData>
    <row r="1" spans="1:23" x14ac:dyDescent="0.2">
      <c r="A1" s="11" t="s">
        <v>574</v>
      </c>
      <c r="B1" t="s">
        <v>0</v>
      </c>
      <c r="C1" t="s">
        <v>12</v>
      </c>
      <c r="D1" t="s">
        <v>575</v>
      </c>
      <c r="E1" t="s">
        <v>576</v>
      </c>
      <c r="F1" t="s">
        <v>577</v>
      </c>
      <c r="G1" t="s">
        <v>16</v>
      </c>
      <c r="H1" t="s">
        <v>1</v>
      </c>
      <c r="I1" t="s">
        <v>578</v>
      </c>
      <c r="J1" t="s">
        <v>17</v>
      </c>
      <c r="K1" t="s">
        <v>579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580</v>
      </c>
      <c r="S1" t="s">
        <v>581</v>
      </c>
      <c r="T1" t="s">
        <v>582</v>
      </c>
      <c r="U1" t="s">
        <v>583</v>
      </c>
      <c r="V1" t="s">
        <v>584</v>
      </c>
      <c r="W1" t="s">
        <v>585</v>
      </c>
    </row>
    <row r="2" spans="1:23" x14ac:dyDescent="0.2">
      <c r="A2" s="11">
        <v>44804</v>
      </c>
      <c r="B2" t="s">
        <v>586</v>
      </c>
      <c r="C2">
        <v>5134</v>
      </c>
      <c r="D2">
        <v>44865</v>
      </c>
      <c r="E2">
        <v>44875</v>
      </c>
      <c r="F2">
        <v>3</v>
      </c>
      <c r="G2" t="s">
        <v>587</v>
      </c>
      <c r="H2" t="s">
        <v>4</v>
      </c>
      <c r="I2" t="s">
        <v>36</v>
      </c>
      <c r="K2" t="s">
        <v>63</v>
      </c>
      <c r="M2">
        <v>1</v>
      </c>
      <c r="N2">
        <v>1</v>
      </c>
      <c r="O2">
        <v>0</v>
      </c>
      <c r="P2">
        <v>1</v>
      </c>
      <c r="Q2">
        <v>1</v>
      </c>
      <c r="T2" t="str">
        <f>C2&amp;H2&amp;V2</f>
        <v>5134RDO</v>
      </c>
      <c r="U2" t="str">
        <f>C2&amp;H2&amp;W2</f>
        <v>5134RPF</v>
      </c>
      <c r="V2" t="s">
        <v>9</v>
      </c>
      <c r="W2" t="s">
        <v>10</v>
      </c>
    </row>
    <row r="3" spans="1:23" x14ac:dyDescent="0.2">
      <c r="A3" s="11">
        <v>44804</v>
      </c>
      <c r="B3" t="s">
        <v>586</v>
      </c>
      <c r="C3">
        <v>1864</v>
      </c>
      <c r="D3">
        <v>44863</v>
      </c>
      <c r="E3">
        <v>44875</v>
      </c>
      <c r="F3">
        <v>3</v>
      </c>
      <c r="G3" t="s">
        <v>587</v>
      </c>
      <c r="H3" t="s">
        <v>3</v>
      </c>
      <c r="I3" t="s">
        <v>39</v>
      </c>
      <c r="K3" t="s">
        <v>61</v>
      </c>
      <c r="M3">
        <v>1</v>
      </c>
      <c r="N3">
        <v>1</v>
      </c>
      <c r="O3">
        <v>0</v>
      </c>
      <c r="P3">
        <v>1</v>
      </c>
      <c r="Q3">
        <v>1</v>
      </c>
      <c r="T3" t="str">
        <f t="shared" ref="T3:T66" si="0">C3&amp;H3&amp;V3</f>
        <v>1864LDO</v>
      </c>
      <c r="U3" t="str">
        <f t="shared" ref="U3:U66" si="1">C3&amp;H3&amp;W3</f>
        <v>1864LPF</v>
      </c>
      <c r="V3" t="s">
        <v>9</v>
      </c>
      <c r="W3" t="s">
        <v>10</v>
      </c>
    </row>
    <row r="4" spans="1:23" x14ac:dyDescent="0.2">
      <c r="A4" s="11">
        <v>44965</v>
      </c>
      <c r="B4" t="s">
        <v>586</v>
      </c>
      <c r="C4">
        <v>3286</v>
      </c>
      <c r="D4">
        <v>45015</v>
      </c>
      <c r="E4">
        <v>45030</v>
      </c>
      <c r="F4">
        <v>3</v>
      </c>
      <c r="G4" t="s">
        <v>587</v>
      </c>
      <c r="H4" t="s">
        <v>3</v>
      </c>
      <c r="I4" t="s">
        <v>39</v>
      </c>
      <c r="K4" t="s">
        <v>61</v>
      </c>
      <c r="M4">
        <v>1</v>
      </c>
      <c r="N4">
        <v>1</v>
      </c>
      <c r="O4">
        <v>0</v>
      </c>
      <c r="P4">
        <v>1</v>
      </c>
      <c r="Q4">
        <v>1</v>
      </c>
      <c r="T4" t="str">
        <f t="shared" si="0"/>
        <v>3286LDO</v>
      </c>
      <c r="U4" t="str">
        <f t="shared" si="1"/>
        <v>3286LPF</v>
      </c>
      <c r="V4" t="s">
        <v>9</v>
      </c>
      <c r="W4" t="s">
        <v>10</v>
      </c>
    </row>
    <row r="5" spans="1:23" x14ac:dyDescent="0.2">
      <c r="A5" s="11">
        <v>44804</v>
      </c>
      <c r="B5" t="s">
        <v>586</v>
      </c>
      <c r="C5">
        <v>3414</v>
      </c>
      <c r="D5">
        <v>44857</v>
      </c>
      <c r="E5">
        <v>44875</v>
      </c>
      <c r="F5">
        <v>3</v>
      </c>
      <c r="G5" t="s">
        <v>587</v>
      </c>
      <c r="H5" t="s">
        <v>3</v>
      </c>
      <c r="I5" t="s">
        <v>39</v>
      </c>
      <c r="K5" t="s">
        <v>61</v>
      </c>
      <c r="M5">
        <v>1</v>
      </c>
      <c r="N5">
        <v>1</v>
      </c>
      <c r="O5">
        <v>0</v>
      </c>
      <c r="P5">
        <v>1</v>
      </c>
      <c r="Q5">
        <v>1</v>
      </c>
      <c r="T5" t="str">
        <f t="shared" si="0"/>
        <v>3414LDO</v>
      </c>
      <c r="U5" t="str">
        <f t="shared" si="1"/>
        <v>3414LPF</v>
      </c>
      <c r="V5" t="s">
        <v>9</v>
      </c>
      <c r="W5" t="s">
        <v>10</v>
      </c>
    </row>
    <row r="6" spans="1:23" x14ac:dyDescent="0.2">
      <c r="A6" s="11">
        <v>44804</v>
      </c>
      <c r="B6" t="s">
        <v>586</v>
      </c>
      <c r="C6">
        <v>3414</v>
      </c>
      <c r="D6">
        <v>44857</v>
      </c>
      <c r="E6">
        <v>44875</v>
      </c>
      <c r="F6">
        <v>3</v>
      </c>
      <c r="G6" t="s">
        <v>587</v>
      </c>
      <c r="H6" t="s">
        <v>4</v>
      </c>
      <c r="I6" t="s">
        <v>39</v>
      </c>
      <c r="K6" t="s">
        <v>61</v>
      </c>
      <c r="M6">
        <v>1</v>
      </c>
      <c r="N6">
        <v>1</v>
      </c>
      <c r="O6">
        <v>0</v>
      </c>
      <c r="P6">
        <v>1</v>
      </c>
      <c r="Q6">
        <v>1</v>
      </c>
      <c r="T6" t="str">
        <f t="shared" si="0"/>
        <v>3414RDO</v>
      </c>
      <c r="U6" t="str">
        <f t="shared" si="1"/>
        <v>3414RPF</v>
      </c>
      <c r="V6" t="s">
        <v>9</v>
      </c>
      <c r="W6" t="s">
        <v>10</v>
      </c>
    </row>
    <row r="7" spans="1:23" x14ac:dyDescent="0.2">
      <c r="A7" s="11">
        <v>44804</v>
      </c>
      <c r="B7" t="s">
        <v>586</v>
      </c>
      <c r="C7">
        <v>3646</v>
      </c>
      <c r="D7">
        <v>44866</v>
      </c>
      <c r="E7">
        <v>44875</v>
      </c>
      <c r="F7">
        <v>3</v>
      </c>
      <c r="G7" t="s">
        <v>587</v>
      </c>
      <c r="H7" t="s">
        <v>4</v>
      </c>
      <c r="I7" t="s">
        <v>39</v>
      </c>
      <c r="K7" t="s">
        <v>61</v>
      </c>
      <c r="M7">
        <v>1</v>
      </c>
      <c r="N7">
        <v>1</v>
      </c>
      <c r="O7">
        <v>0</v>
      </c>
      <c r="P7">
        <v>1</v>
      </c>
      <c r="Q7">
        <v>1</v>
      </c>
      <c r="T7" t="str">
        <f t="shared" si="0"/>
        <v>3646RDO</v>
      </c>
      <c r="U7" t="str">
        <f t="shared" si="1"/>
        <v>3646RPF</v>
      </c>
      <c r="V7" t="s">
        <v>9</v>
      </c>
      <c r="W7" t="s">
        <v>10</v>
      </c>
    </row>
    <row r="8" spans="1:23" x14ac:dyDescent="0.2">
      <c r="A8" s="11">
        <v>44981</v>
      </c>
      <c r="B8" t="s">
        <v>586</v>
      </c>
      <c r="C8">
        <v>4129</v>
      </c>
      <c r="D8">
        <v>45035</v>
      </c>
      <c r="E8">
        <v>45044</v>
      </c>
      <c r="F8">
        <v>3</v>
      </c>
      <c r="G8" t="s">
        <v>587</v>
      </c>
      <c r="H8" t="s">
        <v>3</v>
      </c>
      <c r="I8" t="s">
        <v>39</v>
      </c>
      <c r="K8" t="s">
        <v>61</v>
      </c>
      <c r="M8">
        <v>1</v>
      </c>
      <c r="N8">
        <v>1</v>
      </c>
      <c r="O8">
        <v>0</v>
      </c>
      <c r="P8">
        <v>0</v>
      </c>
      <c r="Q8">
        <v>1</v>
      </c>
      <c r="T8" t="str">
        <f t="shared" si="0"/>
        <v>4129LDO</v>
      </c>
      <c r="U8" t="str">
        <f t="shared" si="1"/>
        <v>4129LPF</v>
      </c>
      <c r="V8" t="s">
        <v>9</v>
      </c>
      <c r="W8" t="s">
        <v>10</v>
      </c>
    </row>
    <row r="9" spans="1:23" x14ac:dyDescent="0.2">
      <c r="A9" s="11">
        <v>44848</v>
      </c>
      <c r="B9" t="s">
        <v>586</v>
      </c>
      <c r="C9">
        <v>4436</v>
      </c>
      <c r="D9">
        <v>44901</v>
      </c>
      <c r="E9">
        <v>44949</v>
      </c>
      <c r="F9">
        <v>3</v>
      </c>
      <c r="G9" t="s">
        <v>587</v>
      </c>
      <c r="H9" t="s">
        <v>3</v>
      </c>
      <c r="I9" t="s">
        <v>39</v>
      </c>
      <c r="K9" t="s">
        <v>61</v>
      </c>
      <c r="M9">
        <v>1</v>
      </c>
      <c r="N9">
        <v>1</v>
      </c>
      <c r="O9">
        <v>0</v>
      </c>
      <c r="P9">
        <v>1</v>
      </c>
      <c r="Q9">
        <v>1</v>
      </c>
      <c r="S9">
        <v>1</v>
      </c>
      <c r="T9" t="str">
        <f t="shared" si="0"/>
        <v>4436LDO</v>
      </c>
      <c r="U9" t="str">
        <f t="shared" si="1"/>
        <v>4436LPF</v>
      </c>
      <c r="V9" t="s">
        <v>9</v>
      </c>
      <c r="W9" t="s">
        <v>10</v>
      </c>
    </row>
    <row r="10" spans="1:23" x14ac:dyDescent="0.2">
      <c r="A10" s="11">
        <v>44965</v>
      </c>
      <c r="B10" t="s">
        <v>586</v>
      </c>
      <c r="C10">
        <v>4763</v>
      </c>
      <c r="D10">
        <v>45021</v>
      </c>
      <c r="E10">
        <v>45030</v>
      </c>
      <c r="F10">
        <v>3</v>
      </c>
      <c r="G10" t="s">
        <v>587</v>
      </c>
      <c r="H10" t="s">
        <v>3</v>
      </c>
      <c r="I10" t="s">
        <v>39</v>
      </c>
      <c r="K10" t="s">
        <v>61</v>
      </c>
      <c r="M10">
        <v>1</v>
      </c>
      <c r="N10">
        <v>1</v>
      </c>
      <c r="O10">
        <v>0</v>
      </c>
      <c r="P10">
        <v>1</v>
      </c>
      <c r="Q10">
        <v>1</v>
      </c>
      <c r="T10" t="str">
        <f t="shared" si="0"/>
        <v>4763LDO</v>
      </c>
      <c r="U10" t="str">
        <f t="shared" si="1"/>
        <v>4763LPF</v>
      </c>
      <c r="V10" t="s">
        <v>9</v>
      </c>
      <c r="W10" t="s">
        <v>10</v>
      </c>
    </row>
    <row r="11" spans="1:23" x14ac:dyDescent="0.2">
      <c r="A11" s="11">
        <v>44804</v>
      </c>
      <c r="B11" t="s">
        <v>586</v>
      </c>
      <c r="C11">
        <v>5438</v>
      </c>
      <c r="D11">
        <v>44855</v>
      </c>
      <c r="E11">
        <v>44875</v>
      </c>
      <c r="F11">
        <v>3</v>
      </c>
      <c r="G11" t="s">
        <v>587</v>
      </c>
      <c r="H11" t="s">
        <v>4</v>
      </c>
      <c r="I11" t="s">
        <v>39</v>
      </c>
      <c r="K11" t="s">
        <v>61</v>
      </c>
      <c r="M11">
        <v>1</v>
      </c>
      <c r="N11">
        <v>1</v>
      </c>
      <c r="O11">
        <v>0</v>
      </c>
      <c r="P11">
        <v>1</v>
      </c>
      <c r="Q11">
        <v>1</v>
      </c>
      <c r="T11" t="str">
        <f t="shared" si="0"/>
        <v>5438RDO</v>
      </c>
      <c r="U11" t="str">
        <f t="shared" si="1"/>
        <v>5438RPF</v>
      </c>
      <c r="V11" t="s">
        <v>9</v>
      </c>
      <c r="W11" t="s">
        <v>10</v>
      </c>
    </row>
    <row r="12" spans="1:23" x14ac:dyDescent="0.2">
      <c r="A12" s="11">
        <v>45005</v>
      </c>
      <c r="B12" t="s">
        <v>586</v>
      </c>
      <c r="C12">
        <v>6235</v>
      </c>
      <c r="D12">
        <v>45060</v>
      </c>
      <c r="E12">
        <v>45072</v>
      </c>
      <c r="F12">
        <v>3</v>
      </c>
      <c r="G12" t="s">
        <v>587</v>
      </c>
      <c r="H12" t="s">
        <v>3</v>
      </c>
      <c r="I12" t="s">
        <v>39</v>
      </c>
      <c r="K12" t="s">
        <v>61</v>
      </c>
      <c r="M12">
        <v>1</v>
      </c>
      <c r="N12">
        <v>1</v>
      </c>
      <c r="O12">
        <v>0</v>
      </c>
      <c r="P12">
        <v>1</v>
      </c>
      <c r="Q12">
        <v>1</v>
      </c>
      <c r="T12" t="str">
        <f t="shared" si="0"/>
        <v>6235LDO</v>
      </c>
      <c r="U12" t="str">
        <f t="shared" si="1"/>
        <v>6235LPF</v>
      </c>
      <c r="V12" t="s">
        <v>9</v>
      </c>
      <c r="W12" t="s">
        <v>10</v>
      </c>
    </row>
    <row r="13" spans="1:23" x14ac:dyDescent="0.2">
      <c r="A13" s="11">
        <v>45005</v>
      </c>
      <c r="B13" t="s">
        <v>586</v>
      </c>
      <c r="C13">
        <v>6235</v>
      </c>
      <c r="D13">
        <v>45060</v>
      </c>
      <c r="E13">
        <v>45072</v>
      </c>
      <c r="F13">
        <v>3</v>
      </c>
      <c r="G13" t="s">
        <v>587</v>
      </c>
      <c r="H13" t="s">
        <v>4</v>
      </c>
      <c r="I13" t="s">
        <v>39</v>
      </c>
      <c r="K13" t="s">
        <v>61</v>
      </c>
      <c r="M13">
        <v>1</v>
      </c>
      <c r="N13">
        <v>1</v>
      </c>
      <c r="O13">
        <v>0</v>
      </c>
      <c r="P13">
        <v>1</v>
      </c>
      <c r="Q13">
        <v>1</v>
      </c>
      <c r="T13" t="str">
        <f t="shared" si="0"/>
        <v>6235RDO</v>
      </c>
      <c r="U13" t="str">
        <f t="shared" si="1"/>
        <v>6235RPF</v>
      </c>
      <c r="V13" t="s">
        <v>9</v>
      </c>
      <c r="W13" t="s">
        <v>10</v>
      </c>
    </row>
    <row r="14" spans="1:23" x14ac:dyDescent="0.2">
      <c r="A14" s="11">
        <v>44981</v>
      </c>
      <c r="B14" t="s">
        <v>586</v>
      </c>
      <c r="C14">
        <v>6987</v>
      </c>
      <c r="D14">
        <v>45038</v>
      </c>
      <c r="E14">
        <v>45044</v>
      </c>
      <c r="F14">
        <v>3</v>
      </c>
      <c r="G14" t="s">
        <v>587</v>
      </c>
      <c r="H14" t="s">
        <v>3</v>
      </c>
      <c r="I14" t="s">
        <v>39</v>
      </c>
      <c r="K14" t="s">
        <v>61</v>
      </c>
      <c r="M14">
        <v>1</v>
      </c>
      <c r="N14">
        <v>1</v>
      </c>
      <c r="O14">
        <v>0</v>
      </c>
      <c r="P14">
        <v>1</v>
      </c>
      <c r="Q14">
        <v>1</v>
      </c>
      <c r="T14" t="str">
        <f t="shared" si="0"/>
        <v>6987LDO</v>
      </c>
      <c r="U14" t="str">
        <f t="shared" si="1"/>
        <v>6987LPF</v>
      </c>
      <c r="V14" t="s">
        <v>9</v>
      </c>
      <c r="W14" t="s">
        <v>10</v>
      </c>
    </row>
    <row r="15" spans="1:23" x14ac:dyDescent="0.2">
      <c r="A15" s="11">
        <v>44981</v>
      </c>
      <c r="B15" t="s">
        <v>586</v>
      </c>
      <c r="C15">
        <v>7263</v>
      </c>
      <c r="D15">
        <v>45033</v>
      </c>
      <c r="E15">
        <v>45044</v>
      </c>
      <c r="F15">
        <v>3</v>
      </c>
      <c r="G15" t="s">
        <v>587</v>
      </c>
      <c r="H15" t="s">
        <v>3</v>
      </c>
      <c r="I15" t="s">
        <v>39</v>
      </c>
      <c r="K15" t="s">
        <v>61</v>
      </c>
      <c r="M15">
        <v>1</v>
      </c>
      <c r="N15">
        <v>1</v>
      </c>
      <c r="O15">
        <v>0</v>
      </c>
      <c r="P15">
        <v>1</v>
      </c>
      <c r="Q15">
        <v>1</v>
      </c>
      <c r="T15" t="str">
        <f t="shared" si="0"/>
        <v>7263LDO</v>
      </c>
      <c r="U15" t="str">
        <f t="shared" si="1"/>
        <v>7263LPF</v>
      </c>
      <c r="V15" t="s">
        <v>9</v>
      </c>
      <c r="W15" t="s">
        <v>10</v>
      </c>
    </row>
    <row r="16" spans="1:23" x14ac:dyDescent="0.2">
      <c r="A16" s="11">
        <v>44965</v>
      </c>
      <c r="B16" t="s">
        <v>586</v>
      </c>
      <c r="C16">
        <v>4763</v>
      </c>
      <c r="D16">
        <v>45021</v>
      </c>
      <c r="E16">
        <v>45030</v>
      </c>
      <c r="F16">
        <v>3</v>
      </c>
      <c r="G16" t="s">
        <v>587</v>
      </c>
      <c r="H16" t="s">
        <v>4</v>
      </c>
      <c r="I16" t="s">
        <v>79</v>
      </c>
      <c r="K16" t="s">
        <v>61</v>
      </c>
      <c r="M16">
        <v>1</v>
      </c>
      <c r="N16">
        <v>1</v>
      </c>
      <c r="O16">
        <v>1</v>
      </c>
      <c r="P16">
        <v>1</v>
      </c>
      <c r="Q16">
        <v>1</v>
      </c>
      <c r="T16" t="str">
        <f t="shared" si="0"/>
        <v>4763RDO</v>
      </c>
      <c r="U16" t="str">
        <f t="shared" si="1"/>
        <v>4763RPF</v>
      </c>
      <c r="V16" t="s">
        <v>9</v>
      </c>
      <c r="W16" t="s">
        <v>10</v>
      </c>
    </row>
    <row r="17" spans="1:23" x14ac:dyDescent="0.2">
      <c r="A17" s="11">
        <v>45005</v>
      </c>
      <c r="B17" t="s">
        <v>586</v>
      </c>
      <c r="C17">
        <v>618</v>
      </c>
      <c r="D17">
        <v>45058</v>
      </c>
      <c r="E17">
        <v>45072</v>
      </c>
      <c r="F17">
        <v>3</v>
      </c>
      <c r="G17" t="s">
        <v>587</v>
      </c>
      <c r="H17" t="s">
        <v>4</v>
      </c>
      <c r="I17" t="s">
        <v>64</v>
      </c>
      <c r="K17" t="s">
        <v>61</v>
      </c>
      <c r="M17">
        <v>1</v>
      </c>
      <c r="N17">
        <v>1</v>
      </c>
      <c r="O17">
        <v>0</v>
      </c>
      <c r="P17">
        <v>1</v>
      </c>
      <c r="Q17">
        <v>1</v>
      </c>
      <c r="T17" t="str">
        <f t="shared" si="0"/>
        <v>618RDO</v>
      </c>
      <c r="U17" t="str">
        <f t="shared" si="1"/>
        <v>618RPF</v>
      </c>
      <c r="V17" t="s">
        <v>9</v>
      </c>
      <c r="W17" t="s">
        <v>10</v>
      </c>
    </row>
    <row r="18" spans="1:23" x14ac:dyDescent="0.2">
      <c r="A18" s="11">
        <v>45005</v>
      </c>
      <c r="B18" t="s">
        <v>586</v>
      </c>
      <c r="C18">
        <v>4510</v>
      </c>
      <c r="D18">
        <v>45061</v>
      </c>
      <c r="E18">
        <v>45072</v>
      </c>
      <c r="F18">
        <v>3</v>
      </c>
      <c r="G18" t="s">
        <v>587</v>
      </c>
      <c r="H18" t="s">
        <v>4</v>
      </c>
      <c r="I18" t="s">
        <v>64</v>
      </c>
      <c r="K18" t="s">
        <v>61</v>
      </c>
      <c r="M18">
        <v>1</v>
      </c>
      <c r="N18">
        <v>1</v>
      </c>
      <c r="O18">
        <v>0</v>
      </c>
      <c r="P18">
        <v>1</v>
      </c>
      <c r="Q18">
        <v>1</v>
      </c>
      <c r="T18" t="str">
        <f t="shared" si="0"/>
        <v>4510RDO</v>
      </c>
      <c r="U18" t="str">
        <f t="shared" si="1"/>
        <v>4510RPF</v>
      </c>
      <c r="V18" t="s">
        <v>9</v>
      </c>
      <c r="W18" t="s">
        <v>10</v>
      </c>
    </row>
    <row r="19" spans="1:23" x14ac:dyDescent="0.2">
      <c r="A19" s="11">
        <v>44804</v>
      </c>
      <c r="B19" t="s">
        <v>586</v>
      </c>
      <c r="C19">
        <v>6650</v>
      </c>
      <c r="D19">
        <v>44861</v>
      </c>
      <c r="E19">
        <v>44875</v>
      </c>
      <c r="F19">
        <v>3</v>
      </c>
      <c r="G19" t="s">
        <v>587</v>
      </c>
      <c r="H19" t="s">
        <v>4</v>
      </c>
      <c r="I19" t="s">
        <v>36</v>
      </c>
      <c r="K19" t="s">
        <v>62</v>
      </c>
      <c r="M19">
        <v>1</v>
      </c>
      <c r="N19">
        <v>1</v>
      </c>
      <c r="O19">
        <v>1</v>
      </c>
      <c r="P19">
        <v>1</v>
      </c>
      <c r="Q19">
        <v>1</v>
      </c>
      <c r="T19" t="str">
        <f t="shared" si="0"/>
        <v>6650RDO</v>
      </c>
      <c r="U19" t="str">
        <f t="shared" si="1"/>
        <v>6650RPF</v>
      </c>
      <c r="V19" t="s">
        <v>9</v>
      </c>
      <c r="W19" t="s">
        <v>10</v>
      </c>
    </row>
    <row r="20" spans="1:23" x14ac:dyDescent="0.2">
      <c r="A20" s="11">
        <v>44804</v>
      </c>
      <c r="B20" t="s">
        <v>586</v>
      </c>
      <c r="C20">
        <v>5531</v>
      </c>
      <c r="D20">
        <v>44859</v>
      </c>
      <c r="E20">
        <v>44875</v>
      </c>
      <c r="F20">
        <v>3</v>
      </c>
      <c r="G20" t="s">
        <v>587</v>
      </c>
      <c r="H20" t="s">
        <v>3</v>
      </c>
      <c r="I20" t="s">
        <v>39</v>
      </c>
      <c r="K20" t="s">
        <v>62</v>
      </c>
      <c r="M20">
        <v>1</v>
      </c>
      <c r="N20">
        <v>1</v>
      </c>
      <c r="O20">
        <v>1</v>
      </c>
      <c r="P20">
        <v>1</v>
      </c>
      <c r="Q20">
        <v>1</v>
      </c>
      <c r="S20">
        <v>1</v>
      </c>
      <c r="T20" t="str">
        <f t="shared" si="0"/>
        <v>5531LDO</v>
      </c>
      <c r="U20" t="str">
        <f t="shared" si="1"/>
        <v>5531LPF</v>
      </c>
      <c r="V20" t="s">
        <v>9</v>
      </c>
      <c r="W20" t="s">
        <v>10</v>
      </c>
    </row>
    <row r="21" spans="1:23" x14ac:dyDescent="0.2">
      <c r="A21" s="11">
        <v>44804</v>
      </c>
      <c r="B21" t="s">
        <v>586</v>
      </c>
      <c r="C21">
        <v>5531</v>
      </c>
      <c r="D21">
        <v>44859</v>
      </c>
      <c r="E21">
        <v>44875</v>
      </c>
      <c r="F21">
        <v>3</v>
      </c>
      <c r="G21" t="s">
        <v>587</v>
      </c>
      <c r="H21" t="s">
        <v>4</v>
      </c>
      <c r="I21" t="s">
        <v>39</v>
      </c>
      <c r="K21" t="s">
        <v>62</v>
      </c>
      <c r="M21">
        <v>1</v>
      </c>
      <c r="N21">
        <v>1</v>
      </c>
      <c r="O21">
        <v>1</v>
      </c>
      <c r="P21">
        <v>1</v>
      </c>
      <c r="Q21">
        <v>1</v>
      </c>
      <c r="S21">
        <v>1</v>
      </c>
      <c r="T21" t="str">
        <f t="shared" si="0"/>
        <v>5531RDO</v>
      </c>
      <c r="U21" t="str">
        <f t="shared" si="1"/>
        <v>5531RPF</v>
      </c>
      <c r="V21" t="s">
        <v>9</v>
      </c>
      <c r="W21" t="s">
        <v>10</v>
      </c>
    </row>
    <row r="22" spans="1:23" x14ac:dyDescent="0.2">
      <c r="A22" s="11">
        <v>45005</v>
      </c>
      <c r="B22" t="s">
        <v>586</v>
      </c>
      <c r="C22">
        <v>6657</v>
      </c>
      <c r="D22">
        <v>45058</v>
      </c>
      <c r="E22">
        <v>45072</v>
      </c>
      <c r="F22">
        <v>3</v>
      </c>
      <c r="G22" t="s">
        <v>587</v>
      </c>
      <c r="H22" t="s">
        <v>4</v>
      </c>
      <c r="I22" t="s">
        <v>64</v>
      </c>
      <c r="K22" t="s">
        <v>62</v>
      </c>
      <c r="M22">
        <v>1</v>
      </c>
      <c r="N22">
        <v>1</v>
      </c>
      <c r="O22">
        <v>0</v>
      </c>
      <c r="P22">
        <v>1</v>
      </c>
      <c r="Q22">
        <v>1</v>
      </c>
      <c r="T22" t="str">
        <f t="shared" si="0"/>
        <v>6657RDO</v>
      </c>
      <c r="U22" t="str">
        <f t="shared" si="1"/>
        <v>6657RPF</v>
      </c>
      <c r="V22" t="s">
        <v>9</v>
      </c>
      <c r="W22" t="s">
        <v>10</v>
      </c>
    </row>
    <row r="23" spans="1:23" x14ac:dyDescent="0.2">
      <c r="A23" s="11">
        <v>44742</v>
      </c>
      <c r="B23" t="s">
        <v>588</v>
      </c>
      <c r="C23">
        <v>402235</v>
      </c>
      <c r="F23">
        <v>3</v>
      </c>
      <c r="G23" t="s">
        <v>587</v>
      </c>
      <c r="H23" t="s">
        <v>4</v>
      </c>
      <c r="I23" t="s">
        <v>38</v>
      </c>
      <c r="J23" t="s">
        <v>39</v>
      </c>
      <c r="K23" t="s">
        <v>38</v>
      </c>
      <c r="M23">
        <v>1</v>
      </c>
      <c r="N23">
        <v>1</v>
      </c>
      <c r="O23">
        <v>0</v>
      </c>
      <c r="P23">
        <v>0</v>
      </c>
      <c r="Q23">
        <v>1</v>
      </c>
      <c r="S23">
        <v>1</v>
      </c>
      <c r="T23" t="str">
        <f t="shared" si="0"/>
        <v>402235RDO</v>
      </c>
      <c r="U23" t="str">
        <f t="shared" si="1"/>
        <v>402235RPF</v>
      </c>
      <c r="V23" t="s">
        <v>9</v>
      </c>
      <c r="W23" t="s">
        <v>10</v>
      </c>
    </row>
    <row r="24" spans="1:23" x14ac:dyDescent="0.2">
      <c r="A24" s="11">
        <v>44721</v>
      </c>
      <c r="B24" t="s">
        <v>588</v>
      </c>
      <c r="C24">
        <v>201724</v>
      </c>
      <c r="F24">
        <v>3</v>
      </c>
      <c r="G24" t="s">
        <v>587</v>
      </c>
      <c r="H24" t="s">
        <v>4</v>
      </c>
      <c r="I24" t="s">
        <v>38</v>
      </c>
      <c r="K24" t="s">
        <v>38</v>
      </c>
      <c r="M24">
        <v>1</v>
      </c>
      <c r="N24">
        <v>1</v>
      </c>
      <c r="O24">
        <v>0</v>
      </c>
      <c r="P24">
        <v>0</v>
      </c>
      <c r="R24">
        <v>1</v>
      </c>
      <c r="S24">
        <v>1</v>
      </c>
      <c r="T24" t="str">
        <f t="shared" si="0"/>
        <v>201724RDO</v>
      </c>
      <c r="U24" t="str">
        <f t="shared" si="1"/>
        <v>201724RPF</v>
      </c>
      <c r="V24" t="s">
        <v>9</v>
      </c>
      <c r="W24" t="s">
        <v>10</v>
      </c>
    </row>
    <row r="25" spans="1:23" x14ac:dyDescent="0.2">
      <c r="A25" s="11">
        <v>44756</v>
      </c>
      <c r="B25" t="s">
        <v>588</v>
      </c>
      <c r="C25">
        <v>400971</v>
      </c>
      <c r="F25">
        <v>3</v>
      </c>
      <c r="G25" t="s">
        <v>587</v>
      </c>
      <c r="H25" t="s">
        <v>3</v>
      </c>
      <c r="I25" t="s">
        <v>38</v>
      </c>
      <c r="K25" t="s">
        <v>38</v>
      </c>
      <c r="M25">
        <v>1</v>
      </c>
      <c r="N25">
        <v>1</v>
      </c>
      <c r="O25">
        <v>0</v>
      </c>
      <c r="P25">
        <v>0</v>
      </c>
      <c r="Q25">
        <v>1</v>
      </c>
      <c r="T25" t="str">
        <f t="shared" si="0"/>
        <v>400971LDO</v>
      </c>
      <c r="U25" t="str">
        <f t="shared" si="1"/>
        <v>400971LPF</v>
      </c>
      <c r="V25" t="s">
        <v>9</v>
      </c>
      <c r="W25" t="s">
        <v>10</v>
      </c>
    </row>
    <row r="26" spans="1:23" x14ac:dyDescent="0.2">
      <c r="A26" s="11">
        <v>44728</v>
      </c>
      <c r="B26" t="s">
        <v>588</v>
      </c>
      <c r="C26">
        <v>401594</v>
      </c>
      <c r="F26">
        <v>3</v>
      </c>
      <c r="G26" t="s">
        <v>587</v>
      </c>
      <c r="H26" t="s">
        <v>3</v>
      </c>
      <c r="I26" t="s">
        <v>38</v>
      </c>
      <c r="K26" t="s">
        <v>38</v>
      </c>
      <c r="M26">
        <v>1</v>
      </c>
      <c r="N26">
        <v>1</v>
      </c>
      <c r="O26">
        <v>0</v>
      </c>
      <c r="P26">
        <v>0</v>
      </c>
      <c r="Q26">
        <v>1</v>
      </c>
      <c r="T26" t="str">
        <f t="shared" si="0"/>
        <v>401594LDO</v>
      </c>
      <c r="U26" t="str">
        <f t="shared" si="1"/>
        <v>401594LPF</v>
      </c>
      <c r="V26" t="s">
        <v>9</v>
      </c>
      <c r="W26" t="s">
        <v>10</v>
      </c>
    </row>
    <row r="27" spans="1:23" x14ac:dyDescent="0.2">
      <c r="A27" s="11">
        <v>44728</v>
      </c>
      <c r="B27" t="s">
        <v>588</v>
      </c>
      <c r="C27">
        <v>401899</v>
      </c>
      <c r="F27">
        <v>3</v>
      </c>
      <c r="G27" t="s">
        <v>587</v>
      </c>
      <c r="H27" t="s">
        <v>4</v>
      </c>
      <c r="I27" t="s">
        <v>38</v>
      </c>
      <c r="K27" t="s">
        <v>38</v>
      </c>
      <c r="M27">
        <v>1</v>
      </c>
      <c r="N27">
        <v>1</v>
      </c>
      <c r="O27">
        <v>0</v>
      </c>
      <c r="P27">
        <v>0</v>
      </c>
      <c r="Q27">
        <v>1</v>
      </c>
      <c r="T27" t="str">
        <f t="shared" si="0"/>
        <v>401899RDO</v>
      </c>
      <c r="U27" t="str">
        <f t="shared" si="1"/>
        <v>401899RPF</v>
      </c>
      <c r="V27" t="s">
        <v>9</v>
      </c>
      <c r="W27" t="s">
        <v>10</v>
      </c>
    </row>
    <row r="28" spans="1:23" x14ac:dyDescent="0.2">
      <c r="A28" s="11">
        <v>44743</v>
      </c>
      <c r="B28" t="s">
        <v>588</v>
      </c>
      <c r="C28">
        <v>403886</v>
      </c>
      <c r="F28">
        <v>3</v>
      </c>
      <c r="G28" t="s">
        <v>587</v>
      </c>
      <c r="H28" t="s">
        <v>3</v>
      </c>
      <c r="I28" t="s">
        <v>38</v>
      </c>
      <c r="K28" t="s">
        <v>38</v>
      </c>
      <c r="M28">
        <v>1</v>
      </c>
      <c r="N28">
        <v>1</v>
      </c>
      <c r="O28">
        <v>0</v>
      </c>
      <c r="P28">
        <v>0</v>
      </c>
      <c r="T28" t="str">
        <f t="shared" si="0"/>
        <v>403886LDO</v>
      </c>
      <c r="U28" t="str">
        <f t="shared" si="1"/>
        <v>403886LPF</v>
      </c>
      <c r="V28" t="s">
        <v>9</v>
      </c>
      <c r="W28" t="s">
        <v>10</v>
      </c>
    </row>
    <row r="29" spans="1:23" x14ac:dyDescent="0.2">
      <c r="A29" s="11">
        <v>44714</v>
      </c>
      <c r="B29" t="s">
        <v>588</v>
      </c>
      <c r="C29">
        <v>703561</v>
      </c>
      <c r="F29">
        <v>3</v>
      </c>
      <c r="G29" t="s">
        <v>587</v>
      </c>
      <c r="H29" t="s">
        <v>3</v>
      </c>
      <c r="I29" t="s">
        <v>38</v>
      </c>
      <c r="K29" t="s">
        <v>38</v>
      </c>
      <c r="M29">
        <v>1</v>
      </c>
      <c r="N29">
        <v>1</v>
      </c>
      <c r="O29">
        <v>0</v>
      </c>
      <c r="P29">
        <v>0</v>
      </c>
      <c r="Q29">
        <v>1</v>
      </c>
      <c r="S29">
        <v>1</v>
      </c>
      <c r="T29" t="str">
        <f t="shared" si="0"/>
        <v>703561LDO</v>
      </c>
      <c r="U29" t="str">
        <f t="shared" si="1"/>
        <v>703561LPF</v>
      </c>
      <c r="V29" t="s">
        <v>9</v>
      </c>
      <c r="W29" t="s">
        <v>10</v>
      </c>
    </row>
    <row r="30" spans="1:23" x14ac:dyDescent="0.2">
      <c r="A30" s="11">
        <v>44714</v>
      </c>
      <c r="B30" t="s">
        <v>588</v>
      </c>
      <c r="C30">
        <v>704761</v>
      </c>
      <c r="F30">
        <v>3</v>
      </c>
      <c r="G30" t="s">
        <v>587</v>
      </c>
      <c r="H30" t="s">
        <v>4</v>
      </c>
      <c r="I30" t="s">
        <v>38</v>
      </c>
      <c r="K30" t="s">
        <v>38</v>
      </c>
      <c r="M30">
        <v>1</v>
      </c>
      <c r="N30">
        <v>1</v>
      </c>
      <c r="O30">
        <v>0</v>
      </c>
      <c r="P30">
        <v>0</v>
      </c>
      <c r="Q30">
        <v>1</v>
      </c>
      <c r="T30" t="str">
        <f t="shared" si="0"/>
        <v>704761RDO</v>
      </c>
      <c r="U30" t="str">
        <f t="shared" si="1"/>
        <v>704761RPF</v>
      </c>
      <c r="V30" t="s">
        <v>9</v>
      </c>
      <c r="W30" t="s">
        <v>10</v>
      </c>
    </row>
    <row r="31" spans="1:23" x14ac:dyDescent="0.2">
      <c r="A31" s="11">
        <v>44742</v>
      </c>
      <c r="B31" t="s">
        <v>588</v>
      </c>
      <c r="C31">
        <v>705674</v>
      </c>
      <c r="F31">
        <v>3</v>
      </c>
      <c r="G31" t="s">
        <v>587</v>
      </c>
      <c r="H31" t="s">
        <v>3</v>
      </c>
      <c r="I31" t="s">
        <v>38</v>
      </c>
      <c r="K31" t="s">
        <v>38</v>
      </c>
      <c r="M31">
        <v>1</v>
      </c>
      <c r="N31">
        <v>1</v>
      </c>
      <c r="O31">
        <v>0</v>
      </c>
      <c r="P31">
        <v>0</v>
      </c>
      <c r="Q31">
        <v>1</v>
      </c>
      <c r="T31" t="str">
        <f t="shared" si="0"/>
        <v>705674LDO</v>
      </c>
      <c r="U31" t="str">
        <f t="shared" si="1"/>
        <v>705674LPF</v>
      </c>
      <c r="V31" t="s">
        <v>9</v>
      </c>
      <c r="W31" t="s">
        <v>10</v>
      </c>
    </row>
    <row r="32" spans="1:23" x14ac:dyDescent="0.2">
      <c r="A32" s="11">
        <v>44742</v>
      </c>
      <c r="B32" t="s">
        <v>588</v>
      </c>
      <c r="C32">
        <v>805570</v>
      </c>
      <c r="F32">
        <v>3</v>
      </c>
      <c r="G32" t="s">
        <v>587</v>
      </c>
      <c r="H32" t="s">
        <v>3</v>
      </c>
      <c r="I32" t="s">
        <v>38</v>
      </c>
      <c r="K32" t="s">
        <v>38</v>
      </c>
      <c r="M32">
        <v>1</v>
      </c>
      <c r="N32">
        <v>1</v>
      </c>
      <c r="O32">
        <v>0</v>
      </c>
      <c r="P32">
        <v>0</v>
      </c>
      <c r="Q32">
        <v>1</v>
      </c>
      <c r="T32" t="str">
        <f t="shared" si="0"/>
        <v>805570LDO</v>
      </c>
      <c r="U32" t="str">
        <f t="shared" si="1"/>
        <v>805570LPF</v>
      </c>
      <c r="V32" t="s">
        <v>9</v>
      </c>
      <c r="W32" t="s">
        <v>10</v>
      </c>
    </row>
    <row r="33" spans="1:23" x14ac:dyDescent="0.2">
      <c r="A33" s="11">
        <v>44743</v>
      </c>
      <c r="B33" t="s">
        <v>588</v>
      </c>
      <c r="C33">
        <v>403886</v>
      </c>
      <c r="F33">
        <v>3</v>
      </c>
      <c r="G33" t="s">
        <v>587</v>
      </c>
      <c r="H33" t="s">
        <v>4</v>
      </c>
      <c r="I33" t="s">
        <v>39</v>
      </c>
      <c r="K33" t="s">
        <v>38</v>
      </c>
      <c r="M33">
        <v>1</v>
      </c>
      <c r="N33">
        <v>1</v>
      </c>
      <c r="O33">
        <v>1</v>
      </c>
      <c r="P33">
        <v>1</v>
      </c>
      <c r="T33" t="str">
        <f t="shared" si="0"/>
        <v>403886RDO</v>
      </c>
      <c r="U33" t="str">
        <f t="shared" si="1"/>
        <v>403886RPF</v>
      </c>
      <c r="V33" t="s">
        <v>9</v>
      </c>
      <c r="W33" t="s">
        <v>10</v>
      </c>
    </row>
    <row r="34" spans="1:23" x14ac:dyDescent="0.2">
      <c r="A34" s="11">
        <v>44886</v>
      </c>
      <c r="B34" t="s">
        <v>589</v>
      </c>
      <c r="C34">
        <v>264</v>
      </c>
      <c r="F34">
        <v>3</v>
      </c>
      <c r="G34" t="s">
        <v>587</v>
      </c>
      <c r="H34" t="s">
        <v>3</v>
      </c>
      <c r="I34" t="s">
        <v>64</v>
      </c>
      <c r="K34" t="s">
        <v>38</v>
      </c>
      <c r="M34">
        <v>1</v>
      </c>
      <c r="N34">
        <v>1</v>
      </c>
      <c r="O34">
        <v>0</v>
      </c>
      <c r="P34">
        <v>1</v>
      </c>
      <c r="T34" t="str">
        <f t="shared" si="0"/>
        <v>264LDO</v>
      </c>
      <c r="U34" t="str">
        <f t="shared" si="1"/>
        <v>264LPF</v>
      </c>
      <c r="V34" t="s">
        <v>9</v>
      </c>
      <c r="W34" t="s">
        <v>10</v>
      </c>
    </row>
    <row r="35" spans="1:23" x14ac:dyDescent="0.2">
      <c r="A35" s="11">
        <v>44749</v>
      </c>
      <c r="B35" t="s">
        <v>588</v>
      </c>
      <c r="C35">
        <v>804629</v>
      </c>
      <c r="F35">
        <v>3</v>
      </c>
      <c r="G35" t="s">
        <v>587</v>
      </c>
      <c r="H35" t="s">
        <v>4</v>
      </c>
      <c r="I35" t="s">
        <v>57</v>
      </c>
      <c r="K35" t="s">
        <v>38</v>
      </c>
      <c r="M35">
        <v>1</v>
      </c>
      <c r="N35">
        <v>1</v>
      </c>
      <c r="O35">
        <v>1</v>
      </c>
      <c r="P35">
        <v>1</v>
      </c>
      <c r="R35">
        <v>1</v>
      </c>
      <c r="T35" t="str">
        <f t="shared" si="0"/>
        <v>804629RDO</v>
      </c>
      <c r="U35" t="str">
        <f t="shared" si="1"/>
        <v>804629RPF</v>
      </c>
      <c r="V35" t="s">
        <v>9</v>
      </c>
      <c r="W35" t="s">
        <v>10</v>
      </c>
    </row>
    <row r="36" spans="1:23" x14ac:dyDescent="0.2">
      <c r="A36" s="11">
        <v>44879</v>
      </c>
      <c r="B36" t="s">
        <v>589</v>
      </c>
      <c r="C36">
        <v>357</v>
      </c>
      <c r="F36">
        <v>3</v>
      </c>
      <c r="G36" t="s">
        <v>587</v>
      </c>
      <c r="H36" t="s">
        <v>3</v>
      </c>
      <c r="I36" t="s">
        <v>36</v>
      </c>
      <c r="K36" t="s">
        <v>36</v>
      </c>
      <c r="M36">
        <v>1</v>
      </c>
      <c r="N36">
        <v>1</v>
      </c>
      <c r="O36">
        <v>0</v>
      </c>
      <c r="P36">
        <v>0</v>
      </c>
      <c r="Q36">
        <v>1</v>
      </c>
      <c r="T36" t="str">
        <f t="shared" si="0"/>
        <v>357LDO</v>
      </c>
      <c r="U36" t="str">
        <f t="shared" si="1"/>
        <v>357LPF</v>
      </c>
      <c r="V36" t="s">
        <v>9</v>
      </c>
      <c r="W36" t="s">
        <v>10</v>
      </c>
    </row>
    <row r="37" spans="1:23" x14ac:dyDescent="0.2">
      <c r="A37" s="11">
        <v>44708</v>
      </c>
      <c r="B37" t="s">
        <v>588</v>
      </c>
      <c r="C37">
        <v>201694</v>
      </c>
      <c r="F37">
        <v>3</v>
      </c>
      <c r="G37" t="s">
        <v>587</v>
      </c>
      <c r="H37" t="s">
        <v>3</v>
      </c>
      <c r="I37" t="s">
        <v>36</v>
      </c>
      <c r="K37" t="s">
        <v>36</v>
      </c>
      <c r="M37">
        <v>1</v>
      </c>
      <c r="N37">
        <v>1</v>
      </c>
      <c r="O37">
        <v>0</v>
      </c>
      <c r="P37">
        <v>0</v>
      </c>
      <c r="Q37">
        <v>1</v>
      </c>
      <c r="S37">
        <v>1</v>
      </c>
      <c r="T37" t="str">
        <f t="shared" si="0"/>
        <v>201694LDO</v>
      </c>
      <c r="U37" t="str">
        <f t="shared" si="1"/>
        <v>201694LPF</v>
      </c>
      <c r="V37" t="s">
        <v>9</v>
      </c>
      <c r="W37" t="s">
        <v>10</v>
      </c>
    </row>
    <row r="38" spans="1:23" x14ac:dyDescent="0.2">
      <c r="A38" s="11">
        <v>44714</v>
      </c>
      <c r="B38" t="s">
        <v>588</v>
      </c>
      <c r="C38">
        <v>203638</v>
      </c>
      <c r="F38">
        <v>3</v>
      </c>
      <c r="G38" t="s">
        <v>587</v>
      </c>
      <c r="H38" t="s">
        <v>3</v>
      </c>
      <c r="I38" t="s">
        <v>36</v>
      </c>
      <c r="K38" t="s">
        <v>36</v>
      </c>
      <c r="M38">
        <v>1</v>
      </c>
      <c r="N38">
        <v>1</v>
      </c>
      <c r="O38">
        <v>0</v>
      </c>
      <c r="P38">
        <v>0</v>
      </c>
      <c r="Q38">
        <v>1</v>
      </c>
      <c r="T38" t="str">
        <f t="shared" si="0"/>
        <v>203638LDO</v>
      </c>
      <c r="U38" t="str">
        <f t="shared" si="1"/>
        <v>203638LPF</v>
      </c>
      <c r="V38" t="s">
        <v>9</v>
      </c>
      <c r="W38" t="s">
        <v>10</v>
      </c>
    </row>
    <row r="39" spans="1:23" x14ac:dyDescent="0.2">
      <c r="A39" s="11">
        <v>44714</v>
      </c>
      <c r="B39" t="s">
        <v>588</v>
      </c>
      <c r="C39">
        <v>203783</v>
      </c>
      <c r="F39">
        <v>3</v>
      </c>
      <c r="G39" t="s">
        <v>587</v>
      </c>
      <c r="H39" t="s">
        <v>3</v>
      </c>
      <c r="I39" t="s">
        <v>36</v>
      </c>
      <c r="K39" t="s">
        <v>36</v>
      </c>
      <c r="M39">
        <v>1</v>
      </c>
      <c r="N39">
        <v>1</v>
      </c>
      <c r="O39">
        <v>0</v>
      </c>
      <c r="P39">
        <v>0</v>
      </c>
      <c r="Q39">
        <v>1</v>
      </c>
      <c r="T39" t="str">
        <f t="shared" si="0"/>
        <v>203783LDO</v>
      </c>
      <c r="U39" t="str">
        <f t="shared" si="1"/>
        <v>203783LPF</v>
      </c>
      <c r="V39" t="s">
        <v>9</v>
      </c>
      <c r="W39" t="s">
        <v>10</v>
      </c>
    </row>
    <row r="40" spans="1:23" x14ac:dyDescent="0.2">
      <c r="A40" s="11">
        <v>44736</v>
      </c>
      <c r="B40" t="s">
        <v>588</v>
      </c>
      <c r="C40">
        <v>803471</v>
      </c>
      <c r="F40">
        <v>3</v>
      </c>
      <c r="G40" t="s">
        <v>587</v>
      </c>
      <c r="H40" t="s">
        <v>4</v>
      </c>
      <c r="I40" t="s">
        <v>36</v>
      </c>
      <c r="K40" t="s">
        <v>36</v>
      </c>
      <c r="M40">
        <v>1</v>
      </c>
      <c r="N40">
        <v>1</v>
      </c>
      <c r="O40">
        <v>0</v>
      </c>
      <c r="P40">
        <v>0</v>
      </c>
      <c r="Q40">
        <v>1</v>
      </c>
      <c r="T40" t="str">
        <f t="shared" si="0"/>
        <v>803471RDO</v>
      </c>
      <c r="U40" t="str">
        <f t="shared" si="1"/>
        <v>803471RPF</v>
      </c>
      <c r="V40" t="s">
        <v>9</v>
      </c>
      <c r="W40" t="s">
        <v>10</v>
      </c>
    </row>
    <row r="41" spans="1:23" x14ac:dyDescent="0.2">
      <c r="A41" s="11">
        <v>44721</v>
      </c>
      <c r="B41" t="s">
        <v>588</v>
      </c>
      <c r="C41">
        <v>201724</v>
      </c>
      <c r="F41">
        <v>3</v>
      </c>
      <c r="G41" t="s">
        <v>587</v>
      </c>
      <c r="H41" t="s">
        <v>3</v>
      </c>
      <c r="I41" t="s">
        <v>591</v>
      </c>
      <c r="J41" t="s">
        <v>38</v>
      </c>
      <c r="K41" t="s">
        <v>39</v>
      </c>
      <c r="M41">
        <v>1</v>
      </c>
      <c r="N41">
        <v>1</v>
      </c>
      <c r="O41">
        <v>1</v>
      </c>
      <c r="P41">
        <v>1</v>
      </c>
      <c r="R41">
        <v>1</v>
      </c>
      <c r="S41">
        <v>1</v>
      </c>
      <c r="T41" t="str">
        <f t="shared" si="0"/>
        <v>201724LDO</v>
      </c>
      <c r="U41" t="str">
        <f t="shared" si="1"/>
        <v>201724LPF</v>
      </c>
      <c r="V41" t="s">
        <v>9</v>
      </c>
      <c r="W41" t="s">
        <v>10</v>
      </c>
    </row>
    <row r="42" spans="1:23" x14ac:dyDescent="0.2">
      <c r="A42" s="11">
        <v>44714</v>
      </c>
      <c r="B42" t="s">
        <v>588</v>
      </c>
      <c r="C42">
        <v>802939</v>
      </c>
      <c r="F42">
        <v>3</v>
      </c>
      <c r="G42" t="s">
        <v>587</v>
      </c>
      <c r="H42" t="s">
        <v>3</v>
      </c>
      <c r="I42" t="s">
        <v>38</v>
      </c>
      <c r="K42" t="s">
        <v>39</v>
      </c>
      <c r="M42">
        <v>1</v>
      </c>
      <c r="N42">
        <v>1</v>
      </c>
      <c r="O42">
        <v>1</v>
      </c>
      <c r="P42">
        <v>1</v>
      </c>
      <c r="Q42">
        <v>1</v>
      </c>
      <c r="T42" t="str">
        <f t="shared" si="0"/>
        <v>802939LDO</v>
      </c>
      <c r="U42" t="str">
        <f t="shared" si="1"/>
        <v>802939LPF</v>
      </c>
      <c r="V42" t="s">
        <v>9</v>
      </c>
      <c r="W42" t="s">
        <v>10</v>
      </c>
    </row>
    <row r="43" spans="1:23" x14ac:dyDescent="0.2">
      <c r="A43" s="11">
        <v>44907</v>
      </c>
      <c r="B43" t="s">
        <v>589</v>
      </c>
      <c r="C43">
        <v>378</v>
      </c>
      <c r="F43">
        <v>3</v>
      </c>
      <c r="G43" t="s">
        <v>587</v>
      </c>
      <c r="H43" t="s">
        <v>3</v>
      </c>
      <c r="I43" t="s">
        <v>39</v>
      </c>
      <c r="K43" t="s">
        <v>39</v>
      </c>
      <c r="M43">
        <v>1</v>
      </c>
      <c r="N43">
        <v>1</v>
      </c>
      <c r="O43">
        <v>0</v>
      </c>
      <c r="P43">
        <v>0</v>
      </c>
      <c r="Q43">
        <v>1</v>
      </c>
      <c r="T43" t="str">
        <f t="shared" si="0"/>
        <v>378LDO</v>
      </c>
      <c r="U43" t="str">
        <f t="shared" si="1"/>
        <v>378LPF</v>
      </c>
      <c r="V43" t="s">
        <v>9</v>
      </c>
      <c r="W43" t="s">
        <v>10</v>
      </c>
    </row>
    <row r="44" spans="1:23" x14ac:dyDescent="0.2">
      <c r="A44" s="11">
        <v>44907</v>
      </c>
      <c r="B44" t="s">
        <v>589</v>
      </c>
      <c r="C44">
        <v>400</v>
      </c>
      <c r="F44">
        <v>3</v>
      </c>
      <c r="G44" t="s">
        <v>587</v>
      </c>
      <c r="H44" t="s">
        <v>4</v>
      </c>
      <c r="I44" t="s">
        <v>39</v>
      </c>
      <c r="K44" t="s">
        <v>39</v>
      </c>
      <c r="M44">
        <v>1</v>
      </c>
      <c r="N44">
        <v>1</v>
      </c>
      <c r="O44">
        <v>0</v>
      </c>
      <c r="P44">
        <v>0</v>
      </c>
      <c r="Q44">
        <v>1</v>
      </c>
      <c r="T44" t="str">
        <f t="shared" si="0"/>
        <v>400RDO</v>
      </c>
      <c r="U44" t="str">
        <f t="shared" si="1"/>
        <v>400RPF</v>
      </c>
      <c r="V44" t="s">
        <v>9</v>
      </c>
      <c r="W44" t="s">
        <v>10</v>
      </c>
    </row>
    <row r="45" spans="1:23" x14ac:dyDescent="0.2">
      <c r="A45" s="11">
        <v>44866</v>
      </c>
      <c r="B45" t="s">
        <v>589</v>
      </c>
      <c r="C45">
        <v>918</v>
      </c>
      <c r="F45">
        <v>3</v>
      </c>
      <c r="G45" t="s">
        <v>587</v>
      </c>
      <c r="H45" t="s">
        <v>3</v>
      </c>
      <c r="I45" t="s">
        <v>39</v>
      </c>
      <c r="K45" t="s">
        <v>39</v>
      </c>
      <c r="M45">
        <v>1</v>
      </c>
      <c r="N45">
        <v>1</v>
      </c>
      <c r="O45">
        <v>0</v>
      </c>
      <c r="P45">
        <v>0</v>
      </c>
      <c r="Q45">
        <v>1</v>
      </c>
      <c r="S45">
        <v>1</v>
      </c>
      <c r="T45" t="str">
        <f t="shared" si="0"/>
        <v>918LDO</v>
      </c>
      <c r="U45" t="str">
        <f t="shared" si="1"/>
        <v>918LPF</v>
      </c>
      <c r="V45" t="s">
        <v>9</v>
      </c>
      <c r="W45" t="s">
        <v>10</v>
      </c>
    </row>
    <row r="46" spans="1:23" x14ac:dyDescent="0.2">
      <c r="A46" s="11">
        <v>44728</v>
      </c>
      <c r="B46" t="s">
        <v>588</v>
      </c>
      <c r="C46">
        <v>203047</v>
      </c>
      <c r="F46">
        <v>3</v>
      </c>
      <c r="G46" t="s">
        <v>587</v>
      </c>
      <c r="H46" t="s">
        <v>3</v>
      </c>
      <c r="I46" t="s">
        <v>39</v>
      </c>
      <c r="K46" t="s">
        <v>39</v>
      </c>
      <c r="M46">
        <v>1</v>
      </c>
      <c r="N46">
        <v>1</v>
      </c>
      <c r="O46">
        <v>0</v>
      </c>
      <c r="P46">
        <v>0</v>
      </c>
      <c r="Q46">
        <v>1</v>
      </c>
      <c r="T46" t="str">
        <f t="shared" si="0"/>
        <v>203047LDO</v>
      </c>
      <c r="U46" t="str">
        <f t="shared" si="1"/>
        <v>203047LPF</v>
      </c>
      <c r="V46" t="s">
        <v>9</v>
      </c>
      <c r="W46" t="s">
        <v>10</v>
      </c>
    </row>
    <row r="47" spans="1:23" x14ac:dyDescent="0.2">
      <c r="A47" s="11">
        <v>44728</v>
      </c>
      <c r="B47" t="s">
        <v>588</v>
      </c>
      <c r="C47">
        <v>203047</v>
      </c>
      <c r="F47">
        <v>3</v>
      </c>
      <c r="G47" t="s">
        <v>587</v>
      </c>
      <c r="H47" t="s">
        <v>4</v>
      </c>
      <c r="I47" t="s">
        <v>39</v>
      </c>
      <c r="K47" t="s">
        <v>39</v>
      </c>
      <c r="M47">
        <v>1</v>
      </c>
      <c r="N47">
        <v>1</v>
      </c>
      <c r="O47">
        <v>0</v>
      </c>
      <c r="P47">
        <v>0</v>
      </c>
      <c r="Q47">
        <v>1</v>
      </c>
      <c r="T47" t="str">
        <f t="shared" si="0"/>
        <v>203047RDO</v>
      </c>
      <c r="U47" t="str">
        <f t="shared" si="1"/>
        <v>203047RPF</v>
      </c>
      <c r="V47" t="s">
        <v>9</v>
      </c>
      <c r="W47" t="s">
        <v>10</v>
      </c>
    </row>
    <row r="48" spans="1:23" x14ac:dyDescent="0.2">
      <c r="A48" s="11">
        <v>44714</v>
      </c>
      <c r="B48" t="s">
        <v>588</v>
      </c>
      <c r="C48">
        <v>203783</v>
      </c>
      <c r="F48">
        <v>3</v>
      </c>
      <c r="G48" t="s">
        <v>587</v>
      </c>
      <c r="H48" t="s">
        <v>4</v>
      </c>
      <c r="I48" t="s">
        <v>39</v>
      </c>
      <c r="K48" t="s">
        <v>39</v>
      </c>
      <c r="M48">
        <v>1</v>
      </c>
      <c r="N48">
        <v>1</v>
      </c>
      <c r="O48">
        <v>0</v>
      </c>
      <c r="P48">
        <v>0</v>
      </c>
      <c r="Q48">
        <v>1</v>
      </c>
      <c r="T48" t="str">
        <f t="shared" si="0"/>
        <v>203783RDO</v>
      </c>
      <c r="U48" t="str">
        <f t="shared" si="1"/>
        <v>203783RPF</v>
      </c>
      <c r="V48" t="s">
        <v>9</v>
      </c>
      <c r="W48" t="s">
        <v>10</v>
      </c>
    </row>
    <row r="49" spans="1:23" x14ac:dyDescent="0.2">
      <c r="A49" s="11">
        <v>44728</v>
      </c>
      <c r="B49" t="s">
        <v>588</v>
      </c>
      <c r="C49">
        <v>401899</v>
      </c>
      <c r="F49">
        <v>3</v>
      </c>
      <c r="G49" t="s">
        <v>587</v>
      </c>
      <c r="H49" t="s">
        <v>3</v>
      </c>
      <c r="I49" t="s">
        <v>39</v>
      </c>
      <c r="K49" t="s">
        <v>39</v>
      </c>
      <c r="M49">
        <v>1</v>
      </c>
      <c r="N49">
        <v>1</v>
      </c>
      <c r="O49">
        <v>0</v>
      </c>
      <c r="P49">
        <v>0</v>
      </c>
      <c r="Q49">
        <v>1</v>
      </c>
      <c r="T49" t="str">
        <f t="shared" si="0"/>
        <v>401899LDO</v>
      </c>
      <c r="U49" t="str">
        <f t="shared" si="1"/>
        <v>401899LPF</v>
      </c>
      <c r="V49" t="s">
        <v>9</v>
      </c>
      <c r="W49" t="s">
        <v>10</v>
      </c>
    </row>
    <row r="50" spans="1:23" x14ac:dyDescent="0.2">
      <c r="A50" s="11">
        <v>44756</v>
      </c>
      <c r="B50" t="s">
        <v>588</v>
      </c>
      <c r="C50">
        <v>702396</v>
      </c>
      <c r="F50">
        <v>3</v>
      </c>
      <c r="G50" t="s">
        <v>587</v>
      </c>
      <c r="H50" t="s">
        <v>3</v>
      </c>
      <c r="I50" t="s">
        <v>39</v>
      </c>
      <c r="K50" t="s">
        <v>39</v>
      </c>
      <c r="M50">
        <v>1</v>
      </c>
      <c r="N50">
        <v>1</v>
      </c>
      <c r="O50">
        <v>0</v>
      </c>
      <c r="P50">
        <v>0</v>
      </c>
      <c r="Q50">
        <v>1</v>
      </c>
      <c r="T50" t="str">
        <f t="shared" si="0"/>
        <v>702396LDO</v>
      </c>
      <c r="U50" t="str">
        <f t="shared" si="1"/>
        <v>702396LPF</v>
      </c>
      <c r="V50" t="s">
        <v>9</v>
      </c>
      <c r="W50" t="s">
        <v>10</v>
      </c>
    </row>
    <row r="51" spans="1:23" x14ac:dyDescent="0.2">
      <c r="A51" s="11">
        <v>45005</v>
      </c>
      <c r="B51" t="s">
        <v>586</v>
      </c>
      <c r="C51">
        <v>6603</v>
      </c>
      <c r="D51">
        <v>45074</v>
      </c>
      <c r="E51">
        <v>45159</v>
      </c>
      <c r="F51">
        <v>3</v>
      </c>
      <c r="G51" t="s">
        <v>587</v>
      </c>
      <c r="H51" t="s">
        <v>4</v>
      </c>
      <c r="I51" t="s">
        <v>64</v>
      </c>
      <c r="K51" t="s">
        <v>39</v>
      </c>
      <c r="M51">
        <v>1</v>
      </c>
      <c r="N51">
        <v>1</v>
      </c>
      <c r="O51">
        <v>1</v>
      </c>
      <c r="P51">
        <v>1</v>
      </c>
      <c r="Q51">
        <v>1</v>
      </c>
      <c r="T51" t="str">
        <f t="shared" si="0"/>
        <v>6603RDO</v>
      </c>
      <c r="U51" t="str">
        <f t="shared" si="1"/>
        <v>6603RPF</v>
      </c>
      <c r="V51" t="s">
        <v>9</v>
      </c>
      <c r="W51" t="s">
        <v>10</v>
      </c>
    </row>
    <row r="52" spans="1:23" x14ac:dyDescent="0.2">
      <c r="A52" s="11">
        <v>44972</v>
      </c>
      <c r="B52" t="s">
        <v>586</v>
      </c>
      <c r="C52">
        <v>222</v>
      </c>
      <c r="D52">
        <v>44661</v>
      </c>
      <c r="F52">
        <v>3</v>
      </c>
      <c r="G52" t="s">
        <v>587</v>
      </c>
      <c r="H52" t="s">
        <v>4</v>
      </c>
      <c r="I52" t="s">
        <v>39</v>
      </c>
      <c r="K52" t="s">
        <v>29</v>
      </c>
      <c r="M52">
        <v>1</v>
      </c>
      <c r="N52">
        <v>1</v>
      </c>
      <c r="O52">
        <v>1</v>
      </c>
      <c r="P52">
        <v>1</v>
      </c>
      <c r="T52" t="str">
        <f t="shared" si="0"/>
        <v>222RDO</v>
      </c>
      <c r="U52" t="str">
        <f t="shared" si="1"/>
        <v>222RPF</v>
      </c>
      <c r="V52" t="s">
        <v>9</v>
      </c>
      <c r="W52" t="s">
        <v>10</v>
      </c>
    </row>
    <row r="53" spans="1:23" x14ac:dyDescent="0.2">
      <c r="A53" s="11">
        <v>44811</v>
      </c>
      <c r="B53" t="s">
        <v>586</v>
      </c>
      <c r="C53">
        <v>6495</v>
      </c>
      <c r="D53">
        <v>44860</v>
      </c>
      <c r="F53">
        <v>3</v>
      </c>
      <c r="G53" t="s">
        <v>587</v>
      </c>
      <c r="H53" t="s">
        <v>3</v>
      </c>
      <c r="I53" t="s">
        <v>39</v>
      </c>
      <c r="K53" t="s">
        <v>29</v>
      </c>
      <c r="M53">
        <v>1</v>
      </c>
      <c r="N53">
        <v>1</v>
      </c>
      <c r="O53">
        <v>1</v>
      </c>
      <c r="P53">
        <v>1</v>
      </c>
      <c r="T53" t="str">
        <f t="shared" si="0"/>
        <v>6495LDO</v>
      </c>
      <c r="U53" t="str">
        <f t="shared" si="1"/>
        <v>6495LPF</v>
      </c>
      <c r="V53" t="s">
        <v>9</v>
      </c>
      <c r="W53" t="s">
        <v>10</v>
      </c>
    </row>
    <row r="54" spans="1:23" x14ac:dyDescent="0.2">
      <c r="A54" s="11">
        <v>44714</v>
      </c>
      <c r="B54" t="s">
        <v>588</v>
      </c>
      <c r="C54">
        <v>704761</v>
      </c>
      <c r="F54">
        <v>3</v>
      </c>
      <c r="G54" t="s">
        <v>587</v>
      </c>
      <c r="H54" t="s">
        <v>3</v>
      </c>
      <c r="I54" t="s">
        <v>64</v>
      </c>
      <c r="K54" t="s">
        <v>29</v>
      </c>
      <c r="M54">
        <v>1</v>
      </c>
      <c r="N54">
        <v>1</v>
      </c>
      <c r="O54">
        <v>0</v>
      </c>
      <c r="P54">
        <v>1</v>
      </c>
      <c r="Q54">
        <v>1</v>
      </c>
      <c r="T54" t="str">
        <f t="shared" si="0"/>
        <v>704761LDO</v>
      </c>
      <c r="U54" t="str">
        <f t="shared" si="1"/>
        <v>704761LPF</v>
      </c>
      <c r="V54" t="s">
        <v>9</v>
      </c>
      <c r="W54" t="s">
        <v>10</v>
      </c>
    </row>
    <row r="55" spans="1:23" x14ac:dyDescent="0.2">
      <c r="A55" s="11">
        <v>44893</v>
      </c>
      <c r="B55" t="s">
        <v>589</v>
      </c>
      <c r="C55">
        <v>320</v>
      </c>
      <c r="F55">
        <v>3</v>
      </c>
      <c r="G55" t="s">
        <v>587</v>
      </c>
      <c r="H55" t="s">
        <v>3</v>
      </c>
      <c r="I55" t="s">
        <v>53</v>
      </c>
      <c r="K55" t="s">
        <v>53</v>
      </c>
      <c r="M55">
        <v>1</v>
      </c>
      <c r="N55">
        <v>1</v>
      </c>
      <c r="O55">
        <v>0</v>
      </c>
      <c r="P55">
        <v>0</v>
      </c>
      <c r="Q55">
        <v>1</v>
      </c>
      <c r="T55" t="str">
        <f t="shared" si="0"/>
        <v>320LDO</v>
      </c>
      <c r="U55" t="str">
        <f t="shared" si="1"/>
        <v>320LPF</v>
      </c>
      <c r="V55" t="s">
        <v>9</v>
      </c>
      <c r="W55" t="s">
        <v>10</v>
      </c>
    </row>
    <row r="56" spans="1:23" x14ac:dyDescent="0.2">
      <c r="A56" s="11">
        <v>44893</v>
      </c>
      <c r="B56" t="s">
        <v>589</v>
      </c>
      <c r="C56">
        <v>320</v>
      </c>
      <c r="F56">
        <v>3</v>
      </c>
      <c r="G56" t="s">
        <v>587</v>
      </c>
      <c r="H56" t="s">
        <v>4</v>
      </c>
      <c r="I56" t="s">
        <v>53</v>
      </c>
      <c r="K56" t="s">
        <v>53</v>
      </c>
      <c r="M56">
        <v>1</v>
      </c>
      <c r="N56">
        <v>1</v>
      </c>
      <c r="O56">
        <v>0</v>
      </c>
      <c r="P56">
        <v>0</v>
      </c>
      <c r="Q56">
        <v>1</v>
      </c>
      <c r="T56" t="str">
        <f t="shared" si="0"/>
        <v>320RDO</v>
      </c>
      <c r="U56" t="str">
        <f t="shared" si="1"/>
        <v>320RPF</v>
      </c>
      <c r="V56" t="s">
        <v>9</v>
      </c>
      <c r="W56" t="s">
        <v>10</v>
      </c>
    </row>
    <row r="57" spans="1:23" x14ac:dyDescent="0.2">
      <c r="B57" t="s">
        <v>589</v>
      </c>
      <c r="C57">
        <v>323</v>
      </c>
      <c r="F57">
        <v>3</v>
      </c>
      <c r="G57" t="s">
        <v>587</v>
      </c>
      <c r="H57" t="s">
        <v>3</v>
      </c>
      <c r="I57" t="s">
        <v>38</v>
      </c>
      <c r="K57" t="s">
        <v>593</v>
      </c>
      <c r="M57">
        <v>1</v>
      </c>
      <c r="N57" t="s">
        <v>594</v>
      </c>
      <c r="O57" t="s">
        <v>594</v>
      </c>
      <c r="P57" t="s">
        <v>594</v>
      </c>
      <c r="T57" t="str">
        <f t="shared" si="0"/>
        <v>323LDO</v>
      </c>
      <c r="U57" t="str">
        <f t="shared" si="1"/>
        <v>323LPF</v>
      </c>
      <c r="V57" t="s">
        <v>9</v>
      </c>
      <c r="W57" t="s">
        <v>10</v>
      </c>
    </row>
    <row r="58" spans="1:23" x14ac:dyDescent="0.2">
      <c r="A58" s="11">
        <v>44853</v>
      </c>
      <c r="B58" t="s">
        <v>586</v>
      </c>
      <c r="C58">
        <v>1762</v>
      </c>
      <c r="D58">
        <v>44920</v>
      </c>
      <c r="F58">
        <v>3</v>
      </c>
      <c r="G58" t="s">
        <v>587</v>
      </c>
      <c r="H58" t="s">
        <v>3</v>
      </c>
      <c r="I58" t="s">
        <v>39</v>
      </c>
      <c r="K58" t="s">
        <v>593</v>
      </c>
      <c r="M58">
        <v>1</v>
      </c>
      <c r="N58" t="s">
        <v>594</v>
      </c>
      <c r="O58" t="s">
        <v>594</v>
      </c>
      <c r="P58" t="s">
        <v>594</v>
      </c>
      <c r="T58" t="str">
        <f t="shared" si="0"/>
        <v>1762LDO</v>
      </c>
      <c r="U58" t="str">
        <f t="shared" si="1"/>
        <v>1762LPF</v>
      </c>
      <c r="V58" t="s">
        <v>9</v>
      </c>
      <c r="W58" t="s">
        <v>10</v>
      </c>
    </row>
    <row r="59" spans="1:23" x14ac:dyDescent="0.2">
      <c r="A59" s="11">
        <v>44853</v>
      </c>
      <c r="B59" t="s">
        <v>586</v>
      </c>
      <c r="C59">
        <v>1762</v>
      </c>
      <c r="D59">
        <v>44920</v>
      </c>
      <c r="F59">
        <v>3</v>
      </c>
      <c r="G59" t="s">
        <v>587</v>
      </c>
      <c r="H59" t="s">
        <v>4</v>
      </c>
      <c r="I59" t="s">
        <v>39</v>
      </c>
      <c r="K59" t="s">
        <v>593</v>
      </c>
      <c r="M59">
        <v>1</v>
      </c>
      <c r="N59" t="s">
        <v>594</v>
      </c>
      <c r="O59" t="s">
        <v>594</v>
      </c>
      <c r="P59" t="s">
        <v>594</v>
      </c>
      <c r="T59" t="str">
        <f t="shared" si="0"/>
        <v>1762RDO</v>
      </c>
      <c r="U59" t="str">
        <f t="shared" si="1"/>
        <v>1762RPF</v>
      </c>
      <c r="V59" t="s">
        <v>9</v>
      </c>
      <c r="W59" t="s">
        <v>10</v>
      </c>
    </row>
    <row r="60" spans="1:23" x14ac:dyDescent="0.2">
      <c r="B60" t="s">
        <v>586</v>
      </c>
      <c r="C60">
        <v>4375</v>
      </c>
      <c r="F60">
        <v>3</v>
      </c>
      <c r="G60" t="s">
        <v>587</v>
      </c>
      <c r="H60" t="s">
        <v>4</v>
      </c>
      <c r="I60" t="s">
        <v>39</v>
      </c>
      <c r="K60" t="s">
        <v>593</v>
      </c>
      <c r="M60">
        <v>1</v>
      </c>
      <c r="N60" t="s">
        <v>594</v>
      </c>
      <c r="O60" t="s">
        <v>594</v>
      </c>
      <c r="P60" t="s">
        <v>594</v>
      </c>
      <c r="T60" t="str">
        <f t="shared" si="0"/>
        <v>4375RDO</v>
      </c>
      <c r="U60" t="str">
        <f t="shared" si="1"/>
        <v>4375RPF</v>
      </c>
      <c r="V60" t="s">
        <v>9</v>
      </c>
      <c r="W60" t="s">
        <v>10</v>
      </c>
    </row>
    <row r="61" spans="1:23" x14ac:dyDescent="0.2">
      <c r="A61" s="11">
        <v>45050</v>
      </c>
      <c r="B61" t="s">
        <v>586</v>
      </c>
      <c r="C61">
        <v>4513</v>
      </c>
      <c r="F61">
        <v>3</v>
      </c>
      <c r="G61" t="s">
        <v>587</v>
      </c>
      <c r="H61" t="s">
        <v>3</v>
      </c>
      <c r="I61" t="s">
        <v>39</v>
      </c>
      <c r="K61" t="s">
        <v>593</v>
      </c>
      <c r="M61">
        <v>1</v>
      </c>
      <c r="N61" t="s">
        <v>594</v>
      </c>
      <c r="O61" t="s">
        <v>594</v>
      </c>
      <c r="P61" t="s">
        <v>594</v>
      </c>
      <c r="T61" t="str">
        <f t="shared" si="0"/>
        <v>4513LDO</v>
      </c>
      <c r="U61" t="str">
        <f t="shared" si="1"/>
        <v>4513LPF</v>
      </c>
      <c r="V61" t="s">
        <v>9</v>
      </c>
      <c r="W61" t="s">
        <v>10</v>
      </c>
    </row>
    <row r="62" spans="1:23" x14ac:dyDescent="0.2">
      <c r="A62" s="11">
        <v>45050</v>
      </c>
      <c r="B62" t="s">
        <v>586</v>
      </c>
      <c r="C62">
        <v>4513</v>
      </c>
      <c r="F62">
        <v>3</v>
      </c>
      <c r="G62" t="s">
        <v>587</v>
      </c>
      <c r="H62" t="s">
        <v>4</v>
      </c>
      <c r="I62" t="s">
        <v>39</v>
      </c>
      <c r="K62" t="s">
        <v>593</v>
      </c>
      <c r="M62">
        <v>1</v>
      </c>
      <c r="N62" t="s">
        <v>594</v>
      </c>
      <c r="O62" t="s">
        <v>594</v>
      </c>
      <c r="P62" t="s">
        <v>594</v>
      </c>
      <c r="T62" t="str">
        <f t="shared" si="0"/>
        <v>4513RDO</v>
      </c>
      <c r="U62" t="str">
        <f t="shared" si="1"/>
        <v>4513RPF</v>
      </c>
      <c r="V62" t="s">
        <v>9</v>
      </c>
      <c r="W62" t="s">
        <v>10</v>
      </c>
    </row>
    <row r="63" spans="1:23" x14ac:dyDescent="0.2">
      <c r="A63" s="11">
        <v>44910</v>
      </c>
      <c r="B63" t="s">
        <v>586</v>
      </c>
      <c r="C63">
        <v>4859</v>
      </c>
      <c r="D63">
        <v>44966</v>
      </c>
      <c r="F63">
        <v>3</v>
      </c>
      <c r="G63" t="s">
        <v>587</v>
      </c>
      <c r="H63" t="s">
        <v>3</v>
      </c>
      <c r="I63" t="s">
        <v>39</v>
      </c>
      <c r="K63" t="s">
        <v>593</v>
      </c>
      <c r="M63">
        <v>1</v>
      </c>
      <c r="N63" t="s">
        <v>594</v>
      </c>
      <c r="O63" t="s">
        <v>594</v>
      </c>
      <c r="P63" t="s">
        <v>594</v>
      </c>
      <c r="T63" t="str">
        <f t="shared" si="0"/>
        <v>4859LDO</v>
      </c>
      <c r="U63" t="str">
        <f t="shared" si="1"/>
        <v>4859LPF</v>
      </c>
      <c r="V63" t="s">
        <v>9</v>
      </c>
      <c r="W63" t="s">
        <v>10</v>
      </c>
    </row>
    <row r="64" spans="1:23" x14ac:dyDescent="0.2">
      <c r="A64" s="11">
        <v>44839</v>
      </c>
      <c r="B64" t="s">
        <v>586</v>
      </c>
      <c r="C64">
        <v>5171</v>
      </c>
      <c r="D64">
        <v>44889</v>
      </c>
      <c r="F64">
        <v>3</v>
      </c>
      <c r="G64" t="s">
        <v>587</v>
      </c>
      <c r="H64" t="s">
        <v>3</v>
      </c>
      <c r="I64" t="s">
        <v>39</v>
      </c>
      <c r="K64" t="s">
        <v>593</v>
      </c>
      <c r="M64">
        <v>1</v>
      </c>
      <c r="N64" t="s">
        <v>594</v>
      </c>
      <c r="O64" t="s">
        <v>594</v>
      </c>
      <c r="P64" t="s">
        <v>594</v>
      </c>
      <c r="T64" t="str">
        <f t="shared" si="0"/>
        <v>5171LDO</v>
      </c>
      <c r="U64" t="str">
        <f t="shared" si="1"/>
        <v>5171LPF</v>
      </c>
      <c r="V64" t="s">
        <v>9</v>
      </c>
      <c r="W64" t="s">
        <v>10</v>
      </c>
    </row>
    <row r="65" spans="1:23" x14ac:dyDescent="0.2">
      <c r="A65" s="11">
        <v>44839</v>
      </c>
      <c r="B65" t="s">
        <v>586</v>
      </c>
      <c r="C65">
        <v>5171</v>
      </c>
      <c r="D65">
        <v>44889</v>
      </c>
      <c r="F65">
        <v>3</v>
      </c>
      <c r="G65" t="s">
        <v>587</v>
      </c>
      <c r="H65" t="s">
        <v>4</v>
      </c>
      <c r="I65" t="s">
        <v>39</v>
      </c>
      <c r="K65" t="s">
        <v>593</v>
      </c>
      <c r="M65">
        <v>1</v>
      </c>
      <c r="N65" t="s">
        <v>594</v>
      </c>
      <c r="O65" t="s">
        <v>594</v>
      </c>
      <c r="P65" t="s">
        <v>594</v>
      </c>
      <c r="T65" t="str">
        <f t="shared" si="0"/>
        <v>5171RDO</v>
      </c>
      <c r="U65" t="str">
        <f t="shared" si="1"/>
        <v>5171RPF</v>
      </c>
      <c r="V65" t="s">
        <v>9</v>
      </c>
      <c r="W65" t="s">
        <v>10</v>
      </c>
    </row>
    <row r="66" spans="1:23" x14ac:dyDescent="0.2">
      <c r="A66" s="11">
        <v>44811</v>
      </c>
      <c r="B66" t="s">
        <v>586</v>
      </c>
      <c r="C66">
        <v>6076</v>
      </c>
      <c r="D66" t="s">
        <v>595</v>
      </c>
      <c r="F66">
        <v>3</v>
      </c>
      <c r="G66" t="s">
        <v>587</v>
      </c>
      <c r="H66" t="s">
        <v>3</v>
      </c>
      <c r="I66" t="s">
        <v>39</v>
      </c>
      <c r="K66" t="s">
        <v>593</v>
      </c>
      <c r="M66">
        <v>1</v>
      </c>
      <c r="N66" t="s">
        <v>594</v>
      </c>
      <c r="O66" t="s">
        <v>594</v>
      </c>
      <c r="P66" t="s">
        <v>594</v>
      </c>
      <c r="T66" t="str">
        <f t="shared" si="0"/>
        <v>6076LDO</v>
      </c>
      <c r="U66" t="str">
        <f t="shared" si="1"/>
        <v>6076LPF</v>
      </c>
      <c r="V66" t="s">
        <v>9</v>
      </c>
      <c r="W66" t="s">
        <v>10</v>
      </c>
    </row>
    <row r="67" spans="1:23" x14ac:dyDescent="0.2">
      <c r="A67" s="11">
        <v>44811</v>
      </c>
      <c r="B67" t="s">
        <v>586</v>
      </c>
      <c r="C67">
        <v>6076</v>
      </c>
      <c r="D67" t="s">
        <v>595</v>
      </c>
      <c r="F67">
        <v>3</v>
      </c>
      <c r="G67" t="s">
        <v>587</v>
      </c>
      <c r="H67" t="s">
        <v>4</v>
      </c>
      <c r="I67" t="s">
        <v>39</v>
      </c>
      <c r="K67" t="s">
        <v>593</v>
      </c>
      <c r="M67">
        <v>1</v>
      </c>
      <c r="N67" t="s">
        <v>594</v>
      </c>
      <c r="O67" t="s">
        <v>594</v>
      </c>
      <c r="P67" t="s">
        <v>594</v>
      </c>
      <c r="T67" t="str">
        <f t="shared" ref="T67:T130" si="2">C67&amp;H67&amp;V67</f>
        <v>6076RDO</v>
      </c>
      <c r="U67" t="str">
        <f t="shared" ref="U67:U130" si="3">C67&amp;H67&amp;W67</f>
        <v>6076RPF</v>
      </c>
      <c r="V67" t="s">
        <v>9</v>
      </c>
      <c r="W67" t="s">
        <v>10</v>
      </c>
    </row>
    <row r="68" spans="1:23" x14ac:dyDescent="0.2">
      <c r="A68" s="11">
        <v>44811</v>
      </c>
      <c r="B68" t="s">
        <v>586</v>
      </c>
      <c r="C68">
        <v>6328</v>
      </c>
      <c r="D68" t="s">
        <v>596</v>
      </c>
      <c r="F68">
        <v>3</v>
      </c>
      <c r="G68" t="s">
        <v>587</v>
      </c>
      <c r="H68" t="s">
        <v>4</v>
      </c>
      <c r="I68" t="s">
        <v>39</v>
      </c>
      <c r="K68" t="s">
        <v>593</v>
      </c>
      <c r="M68">
        <v>1</v>
      </c>
      <c r="N68" t="s">
        <v>594</v>
      </c>
      <c r="O68" t="s">
        <v>594</v>
      </c>
      <c r="P68" t="s">
        <v>594</v>
      </c>
      <c r="T68" t="str">
        <f t="shared" si="2"/>
        <v>6328RDO</v>
      </c>
      <c r="U68" t="str">
        <f t="shared" si="3"/>
        <v>6328RPF</v>
      </c>
      <c r="V68" t="s">
        <v>9</v>
      </c>
      <c r="W68" t="s">
        <v>10</v>
      </c>
    </row>
    <row r="69" spans="1:23" x14ac:dyDescent="0.2">
      <c r="A69" s="11">
        <v>44879</v>
      </c>
      <c r="B69" t="s">
        <v>589</v>
      </c>
      <c r="C69">
        <v>135</v>
      </c>
      <c r="D69">
        <v>44970</v>
      </c>
      <c r="F69">
        <v>3</v>
      </c>
      <c r="G69" t="s">
        <v>587</v>
      </c>
      <c r="H69" t="s">
        <v>4</v>
      </c>
      <c r="I69" t="s">
        <v>39</v>
      </c>
      <c r="K69" t="s">
        <v>593</v>
      </c>
      <c r="M69">
        <v>1</v>
      </c>
      <c r="N69" t="s">
        <v>594</v>
      </c>
      <c r="O69" t="s">
        <v>594</v>
      </c>
      <c r="P69" t="s">
        <v>594</v>
      </c>
      <c r="T69" t="str">
        <f t="shared" si="2"/>
        <v>135RDO</v>
      </c>
      <c r="U69" t="str">
        <f t="shared" si="3"/>
        <v>135RPF</v>
      </c>
      <c r="V69" t="s">
        <v>9</v>
      </c>
      <c r="W69" t="s">
        <v>10</v>
      </c>
    </row>
    <row r="70" spans="1:23" x14ac:dyDescent="0.2">
      <c r="A70" s="11">
        <v>44886</v>
      </c>
      <c r="B70" t="s">
        <v>589</v>
      </c>
      <c r="C70">
        <v>174</v>
      </c>
      <c r="F70">
        <v>3</v>
      </c>
      <c r="G70" t="s">
        <v>587</v>
      </c>
      <c r="H70" t="s">
        <v>3</v>
      </c>
      <c r="I70" t="s">
        <v>39</v>
      </c>
      <c r="K70" t="s">
        <v>593</v>
      </c>
      <c r="M70">
        <v>1</v>
      </c>
      <c r="N70" t="s">
        <v>594</v>
      </c>
      <c r="O70" t="s">
        <v>594</v>
      </c>
      <c r="P70" t="s">
        <v>594</v>
      </c>
      <c r="T70" t="str">
        <f t="shared" si="2"/>
        <v>174LDO</v>
      </c>
      <c r="U70" t="str">
        <f t="shared" si="3"/>
        <v>174LPF</v>
      </c>
      <c r="V70" t="s">
        <v>9</v>
      </c>
      <c r="W70" t="s">
        <v>10</v>
      </c>
    </row>
    <row r="71" spans="1:23" x14ac:dyDescent="0.2">
      <c r="A71" s="11">
        <v>44853</v>
      </c>
      <c r="B71" t="s">
        <v>586</v>
      </c>
      <c r="C71">
        <v>5372</v>
      </c>
      <c r="D71">
        <v>44898</v>
      </c>
      <c r="F71">
        <v>3</v>
      </c>
      <c r="G71" t="s">
        <v>587</v>
      </c>
      <c r="H71" t="s">
        <v>3</v>
      </c>
      <c r="I71" t="s">
        <v>49</v>
      </c>
      <c r="K71" t="s">
        <v>593</v>
      </c>
      <c r="M71">
        <v>1</v>
      </c>
      <c r="N71" t="s">
        <v>594</v>
      </c>
      <c r="O71" t="s">
        <v>594</v>
      </c>
      <c r="P71" t="s">
        <v>594</v>
      </c>
      <c r="T71" t="str">
        <f t="shared" si="2"/>
        <v>5372LDO</v>
      </c>
      <c r="U71" t="str">
        <f t="shared" si="3"/>
        <v>5372LPF</v>
      </c>
      <c r="V71" t="s">
        <v>9</v>
      </c>
      <c r="W71" t="s">
        <v>10</v>
      </c>
    </row>
    <row r="72" spans="1:23" x14ac:dyDescent="0.2">
      <c r="A72" s="11">
        <v>44910</v>
      </c>
      <c r="B72" t="s">
        <v>586</v>
      </c>
      <c r="C72">
        <v>4859</v>
      </c>
      <c r="D72">
        <v>44966</v>
      </c>
      <c r="F72">
        <v>3</v>
      </c>
      <c r="G72" t="s">
        <v>587</v>
      </c>
      <c r="H72" t="s">
        <v>4</v>
      </c>
      <c r="I72" t="s">
        <v>64</v>
      </c>
      <c r="K72" t="s">
        <v>593</v>
      </c>
      <c r="M72">
        <v>1</v>
      </c>
      <c r="N72" t="s">
        <v>594</v>
      </c>
      <c r="O72" t="s">
        <v>594</v>
      </c>
      <c r="P72" t="s">
        <v>594</v>
      </c>
      <c r="T72" t="str">
        <f t="shared" si="2"/>
        <v>4859RDO</v>
      </c>
      <c r="U72" t="str">
        <f t="shared" si="3"/>
        <v>4859RPF</v>
      </c>
      <c r="V72" t="s">
        <v>9</v>
      </c>
      <c r="W72" t="s">
        <v>10</v>
      </c>
    </row>
    <row r="73" spans="1:23" x14ac:dyDescent="0.2">
      <c r="B73" t="s">
        <v>589</v>
      </c>
      <c r="C73">
        <v>323</v>
      </c>
      <c r="F73">
        <v>3</v>
      </c>
      <c r="G73" t="s">
        <v>587</v>
      </c>
      <c r="H73" t="s">
        <v>4</v>
      </c>
      <c r="I73" t="s">
        <v>64</v>
      </c>
      <c r="K73" t="s">
        <v>593</v>
      </c>
      <c r="M73">
        <v>1</v>
      </c>
      <c r="N73" t="s">
        <v>594</v>
      </c>
      <c r="O73" t="s">
        <v>594</v>
      </c>
      <c r="P73" t="s">
        <v>594</v>
      </c>
      <c r="T73" t="str">
        <f t="shared" si="2"/>
        <v>323RDO</v>
      </c>
      <c r="U73" t="str">
        <f t="shared" si="3"/>
        <v>323RPF</v>
      </c>
      <c r="V73" t="s">
        <v>9</v>
      </c>
      <c r="W73" t="s">
        <v>10</v>
      </c>
    </row>
    <row r="74" spans="1:23" x14ac:dyDescent="0.2">
      <c r="B74" t="s">
        <v>586</v>
      </c>
      <c r="C74">
        <v>4375</v>
      </c>
      <c r="F74" t="s">
        <v>546</v>
      </c>
      <c r="G74" t="s">
        <v>587</v>
      </c>
      <c r="H74" t="s">
        <v>3</v>
      </c>
      <c r="I74" t="s">
        <v>25</v>
      </c>
      <c r="K74" t="s">
        <v>593</v>
      </c>
      <c r="M74">
        <v>0</v>
      </c>
      <c r="N74" t="s">
        <v>594</v>
      </c>
      <c r="O74" t="s">
        <v>594</v>
      </c>
      <c r="P74" t="s">
        <v>594</v>
      </c>
      <c r="T74" t="str">
        <f t="shared" si="2"/>
        <v>4375LDO</v>
      </c>
      <c r="U74" t="str">
        <f t="shared" si="3"/>
        <v>4375LPF</v>
      </c>
      <c r="V74" t="s">
        <v>9</v>
      </c>
      <c r="W74" t="s">
        <v>10</v>
      </c>
    </row>
    <row r="75" spans="1:23" x14ac:dyDescent="0.2">
      <c r="A75" s="11">
        <v>44886</v>
      </c>
      <c r="B75" t="s">
        <v>589</v>
      </c>
      <c r="C75">
        <v>174</v>
      </c>
      <c r="F75" t="s">
        <v>546</v>
      </c>
      <c r="G75" t="s">
        <v>587</v>
      </c>
      <c r="H75" t="s">
        <v>4</v>
      </c>
      <c r="I75" t="s">
        <v>25</v>
      </c>
      <c r="K75" t="s">
        <v>593</v>
      </c>
      <c r="M75">
        <v>0</v>
      </c>
      <c r="N75" t="s">
        <v>594</v>
      </c>
      <c r="O75" t="s">
        <v>594</v>
      </c>
      <c r="P75" t="s">
        <v>594</v>
      </c>
      <c r="T75" t="str">
        <f t="shared" si="2"/>
        <v>174RDO</v>
      </c>
      <c r="U75" t="str">
        <f t="shared" si="3"/>
        <v>174RPF</v>
      </c>
      <c r="V75" t="s">
        <v>9</v>
      </c>
      <c r="W75" t="s">
        <v>10</v>
      </c>
    </row>
    <row r="76" spans="1:23" x14ac:dyDescent="0.2">
      <c r="B76" t="s">
        <v>589</v>
      </c>
      <c r="C76">
        <v>343</v>
      </c>
      <c r="F76" t="s">
        <v>546</v>
      </c>
      <c r="G76" t="s">
        <v>587</v>
      </c>
      <c r="H76" t="s">
        <v>4</v>
      </c>
      <c r="I76" t="s">
        <v>25</v>
      </c>
      <c r="K76" t="s">
        <v>593</v>
      </c>
      <c r="M76">
        <v>0</v>
      </c>
      <c r="N76" t="s">
        <v>594</v>
      </c>
      <c r="O76" t="s">
        <v>594</v>
      </c>
      <c r="P76" t="s">
        <v>594</v>
      </c>
      <c r="T76" t="str">
        <f t="shared" si="2"/>
        <v>343RDO</v>
      </c>
      <c r="U76" t="str">
        <f t="shared" si="3"/>
        <v>343RPF</v>
      </c>
      <c r="V76" t="s">
        <v>9</v>
      </c>
      <c r="W76" t="s">
        <v>10</v>
      </c>
    </row>
    <row r="77" spans="1:23" x14ac:dyDescent="0.2">
      <c r="A77" s="11">
        <v>44910</v>
      </c>
      <c r="B77" t="s">
        <v>586</v>
      </c>
      <c r="C77">
        <v>3548</v>
      </c>
      <c r="D77">
        <v>44961</v>
      </c>
      <c r="F77">
        <v>3</v>
      </c>
      <c r="G77" t="s">
        <v>587</v>
      </c>
      <c r="H77" t="s">
        <v>3</v>
      </c>
      <c r="I77" t="s">
        <v>37</v>
      </c>
      <c r="K77" t="s">
        <v>593</v>
      </c>
      <c r="M77">
        <v>1</v>
      </c>
      <c r="N77" t="s">
        <v>594</v>
      </c>
      <c r="O77" t="s">
        <v>594</v>
      </c>
      <c r="P77" t="s">
        <v>594</v>
      </c>
      <c r="T77" t="str">
        <f t="shared" si="2"/>
        <v>3548LDO</v>
      </c>
      <c r="U77" t="str">
        <f t="shared" si="3"/>
        <v>3548LPF</v>
      </c>
      <c r="V77" t="s">
        <v>9</v>
      </c>
      <c r="W77" t="s">
        <v>10</v>
      </c>
    </row>
    <row r="78" spans="1:23" x14ac:dyDescent="0.2">
      <c r="A78" s="11">
        <v>44728</v>
      </c>
      <c r="B78" t="s">
        <v>588</v>
      </c>
      <c r="C78">
        <v>206722</v>
      </c>
      <c r="F78">
        <v>3</v>
      </c>
      <c r="G78" t="s">
        <v>587</v>
      </c>
      <c r="H78" t="s">
        <v>3</v>
      </c>
      <c r="I78" t="s">
        <v>29</v>
      </c>
      <c r="J78" t="s">
        <v>38</v>
      </c>
      <c r="K78" t="s">
        <v>25</v>
      </c>
      <c r="M78">
        <v>1</v>
      </c>
      <c r="N78">
        <v>0</v>
      </c>
      <c r="O78">
        <v>1</v>
      </c>
      <c r="P78">
        <v>0</v>
      </c>
      <c r="T78" t="str">
        <f t="shared" si="2"/>
        <v>206722LDO</v>
      </c>
      <c r="U78" t="str">
        <f t="shared" si="3"/>
        <v>206722LPF</v>
      </c>
      <c r="V78" t="s">
        <v>9</v>
      </c>
      <c r="W78" t="s">
        <v>10</v>
      </c>
    </row>
    <row r="79" spans="1:23" x14ac:dyDescent="0.2">
      <c r="A79" s="11">
        <v>44742</v>
      </c>
      <c r="B79" t="s">
        <v>588</v>
      </c>
      <c r="C79">
        <v>806479</v>
      </c>
      <c r="F79">
        <v>3</v>
      </c>
      <c r="G79" t="s">
        <v>587</v>
      </c>
      <c r="H79" t="s">
        <v>4</v>
      </c>
      <c r="I79" t="s">
        <v>37</v>
      </c>
      <c r="J79" t="s">
        <v>597</v>
      </c>
      <c r="K79" t="s">
        <v>25</v>
      </c>
      <c r="M79">
        <v>1</v>
      </c>
      <c r="N79">
        <v>0</v>
      </c>
      <c r="O79">
        <v>1</v>
      </c>
      <c r="P79">
        <v>0</v>
      </c>
      <c r="R79">
        <v>0</v>
      </c>
      <c r="T79" t="str">
        <f t="shared" si="2"/>
        <v>806479RDO</v>
      </c>
      <c r="U79" t="str">
        <f t="shared" si="3"/>
        <v>806479RPF</v>
      </c>
      <c r="V79" t="s">
        <v>9</v>
      </c>
      <c r="W79" t="s">
        <v>10</v>
      </c>
    </row>
    <row r="80" spans="1:23" x14ac:dyDescent="0.2">
      <c r="A80" s="11">
        <v>44742</v>
      </c>
      <c r="B80" t="s">
        <v>588</v>
      </c>
      <c r="C80">
        <v>705674</v>
      </c>
      <c r="F80">
        <v>3</v>
      </c>
      <c r="G80" t="s">
        <v>587</v>
      </c>
      <c r="H80" t="s">
        <v>4</v>
      </c>
      <c r="I80" t="s">
        <v>46</v>
      </c>
      <c r="J80" t="s">
        <v>46</v>
      </c>
      <c r="K80" t="s">
        <v>25</v>
      </c>
      <c r="M80">
        <v>1</v>
      </c>
      <c r="N80">
        <v>0</v>
      </c>
      <c r="O80">
        <v>1</v>
      </c>
      <c r="P80">
        <v>0</v>
      </c>
      <c r="T80" t="str">
        <f t="shared" si="2"/>
        <v>705674RDO</v>
      </c>
      <c r="U80" t="str">
        <f t="shared" si="3"/>
        <v>705674RPF</v>
      </c>
      <c r="V80" t="s">
        <v>9</v>
      </c>
      <c r="W80" t="s">
        <v>10</v>
      </c>
    </row>
    <row r="81" spans="1:23" x14ac:dyDescent="0.2">
      <c r="A81" s="11">
        <v>44714</v>
      </c>
      <c r="B81" t="s">
        <v>588</v>
      </c>
      <c r="C81">
        <v>206354</v>
      </c>
      <c r="F81">
        <v>3</v>
      </c>
      <c r="G81" t="s">
        <v>587</v>
      </c>
      <c r="H81" t="s">
        <v>4</v>
      </c>
      <c r="I81" t="s">
        <v>38</v>
      </c>
      <c r="K81" t="s">
        <v>25</v>
      </c>
      <c r="M81">
        <v>1</v>
      </c>
      <c r="N81">
        <v>0</v>
      </c>
      <c r="O81">
        <v>1</v>
      </c>
      <c r="P81">
        <v>0</v>
      </c>
      <c r="T81" t="str">
        <f t="shared" si="2"/>
        <v>206354RDO</v>
      </c>
      <c r="U81" t="str">
        <f t="shared" si="3"/>
        <v>206354RPF</v>
      </c>
      <c r="V81" t="s">
        <v>9</v>
      </c>
      <c r="W81" t="s">
        <v>10</v>
      </c>
    </row>
    <row r="82" spans="1:23" x14ac:dyDescent="0.2">
      <c r="A82" s="11">
        <v>44728</v>
      </c>
      <c r="B82" t="s">
        <v>588</v>
      </c>
      <c r="C82">
        <v>206544</v>
      </c>
      <c r="F82">
        <v>3</v>
      </c>
      <c r="G82" t="s">
        <v>587</v>
      </c>
      <c r="H82" t="s">
        <v>3</v>
      </c>
      <c r="I82" t="s">
        <v>38</v>
      </c>
      <c r="K82" t="s">
        <v>25</v>
      </c>
      <c r="M82">
        <v>1</v>
      </c>
      <c r="N82">
        <v>0</v>
      </c>
      <c r="O82">
        <v>1</v>
      </c>
      <c r="P82">
        <v>0</v>
      </c>
      <c r="S82">
        <v>1</v>
      </c>
      <c r="T82" t="str">
        <f t="shared" si="2"/>
        <v>206544LDO</v>
      </c>
      <c r="U82" t="str">
        <f t="shared" si="3"/>
        <v>206544LPF</v>
      </c>
      <c r="V82" t="s">
        <v>9</v>
      </c>
      <c r="W82" t="s">
        <v>10</v>
      </c>
    </row>
    <row r="83" spans="1:23" x14ac:dyDescent="0.2">
      <c r="A83" s="11">
        <v>44728</v>
      </c>
      <c r="B83" t="s">
        <v>588</v>
      </c>
      <c r="C83">
        <v>206544</v>
      </c>
      <c r="F83">
        <v>3</v>
      </c>
      <c r="G83" t="s">
        <v>587</v>
      </c>
      <c r="H83" t="s">
        <v>4</v>
      </c>
      <c r="I83" t="s">
        <v>38</v>
      </c>
      <c r="K83" t="s">
        <v>25</v>
      </c>
      <c r="M83">
        <v>1</v>
      </c>
      <c r="N83">
        <v>0</v>
      </c>
      <c r="O83">
        <v>1</v>
      </c>
      <c r="P83">
        <v>0</v>
      </c>
      <c r="S83">
        <v>1</v>
      </c>
      <c r="T83" t="str">
        <f t="shared" si="2"/>
        <v>206544RDO</v>
      </c>
      <c r="U83" t="str">
        <f t="shared" si="3"/>
        <v>206544RPF</v>
      </c>
      <c r="V83" t="s">
        <v>9</v>
      </c>
      <c r="W83" t="s">
        <v>10</v>
      </c>
    </row>
    <row r="84" spans="1:23" x14ac:dyDescent="0.2">
      <c r="A84" s="11">
        <v>44714</v>
      </c>
      <c r="B84" t="s">
        <v>588</v>
      </c>
      <c r="C84">
        <v>401133</v>
      </c>
      <c r="F84">
        <v>3</v>
      </c>
      <c r="G84" t="s">
        <v>587</v>
      </c>
      <c r="H84" t="s">
        <v>3</v>
      </c>
      <c r="I84" t="s">
        <v>38</v>
      </c>
      <c r="K84" t="s">
        <v>25</v>
      </c>
      <c r="M84">
        <v>1</v>
      </c>
      <c r="N84">
        <v>0</v>
      </c>
      <c r="O84">
        <v>1</v>
      </c>
      <c r="P84">
        <v>0</v>
      </c>
      <c r="S84">
        <v>1</v>
      </c>
      <c r="T84" t="str">
        <f t="shared" si="2"/>
        <v>401133LDO</v>
      </c>
      <c r="U84" t="str">
        <f t="shared" si="3"/>
        <v>401133LPF</v>
      </c>
      <c r="V84" t="s">
        <v>9</v>
      </c>
      <c r="W84" t="s">
        <v>10</v>
      </c>
    </row>
    <row r="85" spans="1:23" x14ac:dyDescent="0.2">
      <c r="A85" s="11">
        <v>44728</v>
      </c>
      <c r="B85" t="s">
        <v>588</v>
      </c>
      <c r="C85">
        <v>401352</v>
      </c>
      <c r="F85">
        <v>3</v>
      </c>
      <c r="G85" t="s">
        <v>587</v>
      </c>
      <c r="H85" t="s">
        <v>3</v>
      </c>
      <c r="I85" t="s">
        <v>38</v>
      </c>
      <c r="K85" t="s">
        <v>25</v>
      </c>
      <c r="M85">
        <v>1</v>
      </c>
      <c r="N85">
        <v>0</v>
      </c>
      <c r="O85">
        <v>1</v>
      </c>
      <c r="P85">
        <v>0</v>
      </c>
      <c r="S85">
        <v>1</v>
      </c>
      <c r="T85" t="str">
        <f t="shared" si="2"/>
        <v>401352LDO</v>
      </c>
      <c r="U85" t="str">
        <f t="shared" si="3"/>
        <v>401352LPF</v>
      </c>
      <c r="V85" t="s">
        <v>9</v>
      </c>
      <c r="W85" t="s">
        <v>10</v>
      </c>
    </row>
    <row r="86" spans="1:23" x14ac:dyDescent="0.2">
      <c r="A86" s="11">
        <v>44756</v>
      </c>
      <c r="B86" t="s">
        <v>588</v>
      </c>
      <c r="C86">
        <v>704105</v>
      </c>
      <c r="F86">
        <v>3</v>
      </c>
      <c r="G86" t="s">
        <v>587</v>
      </c>
      <c r="H86" t="s">
        <v>3</v>
      </c>
      <c r="I86" t="s">
        <v>36</v>
      </c>
      <c r="K86" t="s">
        <v>25</v>
      </c>
      <c r="M86">
        <v>1</v>
      </c>
      <c r="N86">
        <v>0</v>
      </c>
      <c r="O86">
        <v>1</v>
      </c>
      <c r="P86">
        <v>0</v>
      </c>
      <c r="T86" t="str">
        <f t="shared" si="2"/>
        <v>704105LDO</v>
      </c>
      <c r="U86" t="str">
        <f t="shared" si="3"/>
        <v>704105LPF</v>
      </c>
      <c r="V86" t="s">
        <v>9</v>
      </c>
      <c r="W86" t="s">
        <v>10</v>
      </c>
    </row>
    <row r="87" spans="1:23" x14ac:dyDescent="0.2">
      <c r="A87" s="11">
        <v>44721</v>
      </c>
      <c r="B87" t="s">
        <v>588</v>
      </c>
      <c r="C87">
        <v>700633</v>
      </c>
      <c r="F87">
        <v>3</v>
      </c>
      <c r="G87" t="s">
        <v>587</v>
      </c>
      <c r="H87" t="s">
        <v>3</v>
      </c>
      <c r="I87" t="s">
        <v>46</v>
      </c>
      <c r="K87" t="s">
        <v>25</v>
      </c>
      <c r="M87">
        <v>1</v>
      </c>
      <c r="N87">
        <v>0</v>
      </c>
      <c r="O87">
        <v>1</v>
      </c>
      <c r="P87">
        <v>0</v>
      </c>
      <c r="T87" t="str">
        <f t="shared" si="2"/>
        <v>700633LDO</v>
      </c>
      <c r="U87" t="str">
        <f t="shared" si="3"/>
        <v>700633LPF</v>
      </c>
      <c r="V87" t="s">
        <v>9</v>
      </c>
      <c r="W87" t="s">
        <v>10</v>
      </c>
    </row>
    <row r="88" spans="1:23" x14ac:dyDescent="0.2">
      <c r="A88" s="11">
        <v>45044</v>
      </c>
      <c r="B88" t="s">
        <v>586</v>
      </c>
      <c r="C88">
        <v>1085</v>
      </c>
      <c r="D88">
        <v>45094</v>
      </c>
      <c r="F88">
        <v>3</v>
      </c>
      <c r="G88" t="s">
        <v>587</v>
      </c>
      <c r="H88" t="s">
        <v>3</v>
      </c>
      <c r="I88" t="s">
        <v>39</v>
      </c>
      <c r="K88" t="s">
        <v>25</v>
      </c>
      <c r="M88">
        <v>1</v>
      </c>
      <c r="N88">
        <v>0</v>
      </c>
      <c r="O88">
        <v>1</v>
      </c>
      <c r="P88">
        <v>0</v>
      </c>
      <c r="T88" t="str">
        <f t="shared" si="2"/>
        <v>1085LDO</v>
      </c>
      <c r="U88" t="str">
        <f t="shared" si="3"/>
        <v>1085LPF</v>
      </c>
      <c r="V88" t="s">
        <v>9</v>
      </c>
      <c r="W88" t="s">
        <v>10</v>
      </c>
    </row>
    <row r="89" spans="1:23" x14ac:dyDescent="0.2">
      <c r="A89" s="11">
        <v>44804</v>
      </c>
      <c r="B89" t="s">
        <v>586</v>
      </c>
      <c r="C89">
        <v>2838</v>
      </c>
      <c r="D89">
        <v>44864</v>
      </c>
      <c r="E89">
        <v>44875</v>
      </c>
      <c r="F89">
        <v>3</v>
      </c>
      <c r="G89" t="s">
        <v>587</v>
      </c>
      <c r="H89" t="s">
        <v>3</v>
      </c>
      <c r="I89" t="s">
        <v>39</v>
      </c>
      <c r="K89" t="s">
        <v>25</v>
      </c>
      <c r="M89">
        <v>1</v>
      </c>
      <c r="N89">
        <v>0</v>
      </c>
      <c r="O89">
        <v>1</v>
      </c>
      <c r="P89">
        <v>0</v>
      </c>
      <c r="T89" t="str">
        <f t="shared" si="2"/>
        <v>2838LDO</v>
      </c>
      <c r="U89" t="str">
        <f t="shared" si="3"/>
        <v>2838LPF</v>
      </c>
      <c r="V89" t="s">
        <v>9</v>
      </c>
      <c r="W89" t="s">
        <v>10</v>
      </c>
    </row>
    <row r="90" spans="1:23" x14ac:dyDescent="0.2">
      <c r="A90" s="11">
        <v>44804</v>
      </c>
      <c r="B90" t="s">
        <v>586</v>
      </c>
      <c r="C90">
        <v>3246</v>
      </c>
      <c r="D90">
        <v>44858</v>
      </c>
      <c r="E90">
        <v>44875</v>
      </c>
      <c r="F90">
        <v>3</v>
      </c>
      <c r="G90" t="s">
        <v>587</v>
      </c>
      <c r="H90" t="s">
        <v>4</v>
      </c>
      <c r="I90" t="s">
        <v>39</v>
      </c>
      <c r="K90" t="s">
        <v>25</v>
      </c>
      <c r="M90">
        <v>1</v>
      </c>
      <c r="N90">
        <v>0</v>
      </c>
      <c r="O90">
        <v>1</v>
      </c>
      <c r="P90">
        <v>0</v>
      </c>
      <c r="T90" t="str">
        <f t="shared" si="2"/>
        <v>3246RDO</v>
      </c>
      <c r="U90" t="str">
        <f t="shared" si="3"/>
        <v>3246RPF</v>
      </c>
      <c r="V90" t="s">
        <v>9</v>
      </c>
      <c r="W90" t="s">
        <v>10</v>
      </c>
    </row>
    <row r="91" spans="1:23" x14ac:dyDescent="0.2">
      <c r="A91" s="11">
        <v>45050</v>
      </c>
      <c r="B91" t="s">
        <v>586</v>
      </c>
      <c r="C91">
        <v>3564</v>
      </c>
      <c r="D91">
        <v>45101</v>
      </c>
      <c r="F91">
        <v>3</v>
      </c>
      <c r="G91" t="s">
        <v>587</v>
      </c>
      <c r="H91" t="s">
        <v>4</v>
      </c>
      <c r="I91" t="s">
        <v>39</v>
      </c>
      <c r="K91" t="s">
        <v>25</v>
      </c>
      <c r="M91">
        <v>1</v>
      </c>
      <c r="N91">
        <v>0</v>
      </c>
      <c r="O91">
        <v>1</v>
      </c>
      <c r="P91">
        <v>0</v>
      </c>
      <c r="T91" t="str">
        <f t="shared" si="2"/>
        <v>3564RDO</v>
      </c>
      <c r="U91" t="str">
        <f t="shared" si="3"/>
        <v>3564RPF</v>
      </c>
      <c r="V91" t="s">
        <v>9</v>
      </c>
      <c r="W91" t="s">
        <v>10</v>
      </c>
    </row>
    <row r="92" spans="1:23" x14ac:dyDescent="0.2">
      <c r="A92" s="11">
        <v>44804</v>
      </c>
      <c r="B92" t="s">
        <v>586</v>
      </c>
      <c r="C92">
        <v>3646</v>
      </c>
      <c r="D92">
        <v>44866</v>
      </c>
      <c r="E92">
        <v>44875</v>
      </c>
      <c r="F92">
        <v>3</v>
      </c>
      <c r="G92" t="s">
        <v>587</v>
      </c>
      <c r="H92" t="s">
        <v>3</v>
      </c>
      <c r="I92" t="s">
        <v>39</v>
      </c>
      <c r="K92" t="s">
        <v>25</v>
      </c>
      <c r="M92">
        <v>1</v>
      </c>
      <c r="N92">
        <v>0</v>
      </c>
      <c r="O92">
        <v>1</v>
      </c>
      <c r="P92">
        <v>0</v>
      </c>
      <c r="T92" t="str">
        <f t="shared" si="2"/>
        <v>3646LDO</v>
      </c>
      <c r="U92" t="str">
        <f t="shared" si="3"/>
        <v>3646LPF</v>
      </c>
      <c r="V92" t="s">
        <v>9</v>
      </c>
      <c r="W92" t="s">
        <v>10</v>
      </c>
    </row>
    <row r="93" spans="1:23" x14ac:dyDescent="0.2">
      <c r="A93" s="11">
        <v>44804</v>
      </c>
      <c r="B93" t="s">
        <v>586</v>
      </c>
      <c r="C93">
        <v>4105</v>
      </c>
      <c r="D93">
        <v>44861</v>
      </c>
      <c r="E93">
        <v>44875</v>
      </c>
      <c r="F93">
        <v>3</v>
      </c>
      <c r="G93" t="s">
        <v>587</v>
      </c>
      <c r="H93" t="s">
        <v>3</v>
      </c>
      <c r="I93" t="s">
        <v>39</v>
      </c>
      <c r="K93" t="s">
        <v>25</v>
      </c>
      <c r="M93">
        <v>1</v>
      </c>
      <c r="N93">
        <v>0</v>
      </c>
      <c r="O93">
        <v>1</v>
      </c>
      <c r="P93">
        <v>0</v>
      </c>
      <c r="T93" t="str">
        <f t="shared" si="2"/>
        <v>4105LDO</v>
      </c>
      <c r="U93" t="str">
        <f t="shared" si="3"/>
        <v>4105LPF</v>
      </c>
      <c r="V93" t="s">
        <v>9</v>
      </c>
      <c r="W93" t="s">
        <v>10</v>
      </c>
    </row>
    <row r="94" spans="1:23" x14ac:dyDescent="0.2">
      <c r="A94" s="11">
        <v>44804</v>
      </c>
      <c r="B94" t="s">
        <v>586</v>
      </c>
      <c r="C94">
        <v>4295</v>
      </c>
      <c r="D94">
        <v>44865</v>
      </c>
      <c r="E94">
        <v>44875</v>
      </c>
      <c r="F94">
        <v>3</v>
      </c>
      <c r="G94" t="s">
        <v>587</v>
      </c>
      <c r="H94" t="s">
        <v>3</v>
      </c>
      <c r="I94" t="s">
        <v>39</v>
      </c>
      <c r="K94" t="s">
        <v>25</v>
      </c>
      <c r="M94">
        <v>1</v>
      </c>
      <c r="N94">
        <v>0</v>
      </c>
      <c r="O94">
        <v>1</v>
      </c>
      <c r="P94">
        <v>0</v>
      </c>
      <c r="T94" t="str">
        <f t="shared" si="2"/>
        <v>4295LDO</v>
      </c>
      <c r="U94" t="str">
        <f t="shared" si="3"/>
        <v>4295LPF</v>
      </c>
      <c r="V94" t="s">
        <v>9</v>
      </c>
      <c r="W94" t="s">
        <v>10</v>
      </c>
    </row>
    <row r="95" spans="1:23" x14ac:dyDescent="0.2">
      <c r="A95" s="11">
        <v>44848</v>
      </c>
      <c r="B95" t="s">
        <v>586</v>
      </c>
      <c r="C95">
        <v>4436</v>
      </c>
      <c r="D95">
        <v>44901</v>
      </c>
      <c r="E95">
        <v>44949</v>
      </c>
      <c r="F95">
        <v>3</v>
      </c>
      <c r="G95" t="s">
        <v>587</v>
      </c>
      <c r="H95" t="s">
        <v>4</v>
      </c>
      <c r="I95" t="s">
        <v>39</v>
      </c>
      <c r="K95" t="s">
        <v>25</v>
      </c>
      <c r="M95">
        <v>1</v>
      </c>
      <c r="N95">
        <v>0</v>
      </c>
      <c r="O95">
        <v>1</v>
      </c>
      <c r="P95">
        <v>0</v>
      </c>
      <c r="S95">
        <v>1</v>
      </c>
      <c r="T95" t="str">
        <f t="shared" si="2"/>
        <v>4436RDO</v>
      </c>
      <c r="U95" t="str">
        <f t="shared" si="3"/>
        <v>4436RPF</v>
      </c>
      <c r="V95" t="s">
        <v>9</v>
      </c>
      <c r="W95" t="s">
        <v>10</v>
      </c>
    </row>
    <row r="96" spans="1:23" x14ac:dyDescent="0.2">
      <c r="A96" s="11">
        <v>44811</v>
      </c>
      <c r="B96" t="s">
        <v>586</v>
      </c>
      <c r="C96">
        <v>6495</v>
      </c>
      <c r="D96">
        <v>44860</v>
      </c>
      <c r="F96">
        <v>3</v>
      </c>
      <c r="G96" t="s">
        <v>587</v>
      </c>
      <c r="H96" t="s">
        <v>4</v>
      </c>
      <c r="I96" t="s">
        <v>39</v>
      </c>
      <c r="K96" t="s">
        <v>25</v>
      </c>
      <c r="M96">
        <v>1</v>
      </c>
      <c r="N96">
        <v>0</v>
      </c>
      <c r="O96">
        <v>1</v>
      </c>
      <c r="P96">
        <v>0</v>
      </c>
      <c r="T96" t="str">
        <f t="shared" si="2"/>
        <v>6495RDO</v>
      </c>
      <c r="U96" t="str">
        <f t="shared" si="3"/>
        <v>6495RPF</v>
      </c>
      <c r="V96" t="s">
        <v>9</v>
      </c>
      <c r="W96" t="s">
        <v>10</v>
      </c>
    </row>
    <row r="97" spans="1:23" x14ac:dyDescent="0.2">
      <c r="A97" s="11">
        <v>44804</v>
      </c>
      <c r="B97" t="s">
        <v>586</v>
      </c>
      <c r="C97">
        <v>7018</v>
      </c>
      <c r="D97">
        <v>44855</v>
      </c>
      <c r="E97">
        <v>44875</v>
      </c>
      <c r="F97">
        <v>3</v>
      </c>
      <c r="G97" t="s">
        <v>587</v>
      </c>
      <c r="H97" t="s">
        <v>4</v>
      </c>
      <c r="I97" t="s">
        <v>39</v>
      </c>
      <c r="K97" t="s">
        <v>25</v>
      </c>
      <c r="M97">
        <v>1</v>
      </c>
      <c r="N97">
        <v>0</v>
      </c>
      <c r="O97">
        <v>1</v>
      </c>
      <c r="P97">
        <v>0</v>
      </c>
      <c r="T97" t="str">
        <f t="shared" si="2"/>
        <v>7018RDO</v>
      </c>
      <c r="U97" t="str">
        <f t="shared" si="3"/>
        <v>7018RPF</v>
      </c>
      <c r="V97" t="s">
        <v>9</v>
      </c>
      <c r="W97" t="s">
        <v>10</v>
      </c>
    </row>
    <row r="98" spans="1:23" x14ac:dyDescent="0.2">
      <c r="A98" s="11">
        <v>44981</v>
      </c>
      <c r="B98" t="s">
        <v>586</v>
      </c>
      <c r="C98">
        <v>7263</v>
      </c>
      <c r="D98">
        <v>45033</v>
      </c>
      <c r="E98">
        <v>45044</v>
      </c>
      <c r="F98">
        <v>3</v>
      </c>
      <c r="G98" t="s">
        <v>587</v>
      </c>
      <c r="H98" t="s">
        <v>4</v>
      </c>
      <c r="I98" t="s">
        <v>39</v>
      </c>
      <c r="K98" t="s">
        <v>25</v>
      </c>
      <c r="M98">
        <v>1</v>
      </c>
      <c r="N98">
        <v>0</v>
      </c>
      <c r="O98">
        <v>1</v>
      </c>
      <c r="P98">
        <v>0</v>
      </c>
      <c r="T98" t="str">
        <f t="shared" si="2"/>
        <v>7263RDO</v>
      </c>
      <c r="U98" t="str">
        <f t="shared" si="3"/>
        <v>7263RPF</v>
      </c>
      <c r="V98" t="s">
        <v>9</v>
      </c>
      <c r="W98" t="s">
        <v>10</v>
      </c>
    </row>
    <row r="99" spans="1:23" x14ac:dyDescent="0.2">
      <c r="A99" s="11">
        <v>44893</v>
      </c>
      <c r="B99" t="s">
        <v>589</v>
      </c>
      <c r="C99">
        <v>313</v>
      </c>
      <c r="F99">
        <v>3</v>
      </c>
      <c r="G99" t="s">
        <v>587</v>
      </c>
      <c r="H99" t="s">
        <v>3</v>
      </c>
      <c r="I99" t="s">
        <v>39</v>
      </c>
      <c r="K99" t="s">
        <v>25</v>
      </c>
      <c r="M99">
        <v>1</v>
      </c>
      <c r="N99">
        <v>0</v>
      </c>
      <c r="O99">
        <v>1</v>
      </c>
      <c r="P99">
        <v>0</v>
      </c>
      <c r="T99" t="str">
        <f t="shared" si="2"/>
        <v>313LDO</v>
      </c>
      <c r="U99" t="str">
        <f t="shared" si="3"/>
        <v>313LPF</v>
      </c>
      <c r="V99" t="s">
        <v>9</v>
      </c>
      <c r="W99" t="s">
        <v>10</v>
      </c>
    </row>
    <row r="100" spans="1:23" x14ac:dyDescent="0.2">
      <c r="A100" s="11">
        <v>44872</v>
      </c>
      <c r="B100" t="s">
        <v>589</v>
      </c>
      <c r="C100">
        <v>945</v>
      </c>
      <c r="F100">
        <v>3</v>
      </c>
      <c r="G100" t="s">
        <v>587</v>
      </c>
      <c r="H100" t="s">
        <v>3</v>
      </c>
      <c r="I100" t="s">
        <v>39</v>
      </c>
      <c r="K100" t="s">
        <v>25</v>
      </c>
      <c r="M100">
        <v>1</v>
      </c>
      <c r="N100">
        <v>0</v>
      </c>
      <c r="O100">
        <v>1</v>
      </c>
      <c r="P100">
        <v>0</v>
      </c>
      <c r="S100">
        <v>1</v>
      </c>
      <c r="T100" t="str">
        <f t="shared" si="2"/>
        <v>945LDO</v>
      </c>
      <c r="U100" t="str">
        <f t="shared" si="3"/>
        <v>945LPF</v>
      </c>
      <c r="V100" t="s">
        <v>9</v>
      </c>
      <c r="W100" t="s">
        <v>10</v>
      </c>
    </row>
    <row r="101" spans="1:23" x14ac:dyDescent="0.2">
      <c r="A101" s="11">
        <v>44728</v>
      </c>
      <c r="B101" t="s">
        <v>588</v>
      </c>
      <c r="C101">
        <v>202398</v>
      </c>
      <c r="F101">
        <v>3</v>
      </c>
      <c r="G101" t="s">
        <v>587</v>
      </c>
      <c r="H101" t="s">
        <v>4</v>
      </c>
      <c r="I101" t="s">
        <v>39</v>
      </c>
      <c r="K101" t="s">
        <v>25</v>
      </c>
      <c r="M101">
        <v>1</v>
      </c>
      <c r="N101">
        <v>0</v>
      </c>
      <c r="O101">
        <v>1</v>
      </c>
      <c r="P101">
        <v>0</v>
      </c>
      <c r="T101" t="str">
        <f t="shared" si="2"/>
        <v>202398RDO</v>
      </c>
      <c r="U101" t="str">
        <f t="shared" si="3"/>
        <v>202398RPF</v>
      </c>
      <c r="V101" t="s">
        <v>9</v>
      </c>
      <c r="W101" t="s">
        <v>10</v>
      </c>
    </row>
    <row r="102" spans="1:23" x14ac:dyDescent="0.2">
      <c r="A102" s="11">
        <v>44749</v>
      </c>
      <c r="B102" t="s">
        <v>588</v>
      </c>
      <c r="C102">
        <v>403042</v>
      </c>
      <c r="F102">
        <v>3</v>
      </c>
      <c r="G102" t="s">
        <v>587</v>
      </c>
      <c r="H102" t="s">
        <v>3</v>
      </c>
      <c r="I102" t="s">
        <v>39</v>
      </c>
      <c r="K102" t="s">
        <v>25</v>
      </c>
      <c r="M102">
        <v>1</v>
      </c>
      <c r="N102">
        <v>0</v>
      </c>
      <c r="O102">
        <v>1</v>
      </c>
      <c r="P102">
        <v>0</v>
      </c>
      <c r="R102">
        <v>0</v>
      </c>
      <c r="T102" t="str">
        <f t="shared" si="2"/>
        <v>403042LDO</v>
      </c>
      <c r="U102" t="str">
        <f t="shared" si="3"/>
        <v>403042LPF</v>
      </c>
      <c r="V102" t="s">
        <v>9</v>
      </c>
      <c r="W102" t="s">
        <v>10</v>
      </c>
    </row>
    <row r="103" spans="1:23" x14ac:dyDescent="0.2">
      <c r="A103" s="11">
        <v>44749</v>
      </c>
      <c r="B103" t="s">
        <v>588</v>
      </c>
      <c r="C103">
        <v>403042</v>
      </c>
      <c r="F103">
        <v>3</v>
      </c>
      <c r="G103" t="s">
        <v>587</v>
      </c>
      <c r="H103" t="s">
        <v>4</v>
      </c>
      <c r="I103" t="s">
        <v>39</v>
      </c>
      <c r="K103" t="s">
        <v>25</v>
      </c>
      <c r="M103">
        <v>1</v>
      </c>
      <c r="N103">
        <v>0</v>
      </c>
      <c r="O103">
        <v>1</v>
      </c>
      <c r="P103">
        <v>0</v>
      </c>
      <c r="R103">
        <v>0</v>
      </c>
      <c r="T103" t="str">
        <f t="shared" si="2"/>
        <v>403042RDO</v>
      </c>
      <c r="U103" t="str">
        <f t="shared" si="3"/>
        <v>403042RPF</v>
      </c>
      <c r="V103" t="s">
        <v>9</v>
      </c>
      <c r="W103" t="s">
        <v>10</v>
      </c>
    </row>
    <row r="104" spans="1:23" x14ac:dyDescent="0.2">
      <c r="A104" s="11">
        <v>44742</v>
      </c>
      <c r="B104" t="s">
        <v>588</v>
      </c>
      <c r="C104">
        <v>404717</v>
      </c>
      <c r="F104">
        <v>3</v>
      </c>
      <c r="G104" t="s">
        <v>587</v>
      </c>
      <c r="H104" t="s">
        <v>3</v>
      </c>
      <c r="I104" t="s">
        <v>39</v>
      </c>
      <c r="K104" t="s">
        <v>25</v>
      </c>
      <c r="M104">
        <v>1</v>
      </c>
      <c r="N104">
        <v>0</v>
      </c>
      <c r="O104">
        <v>1</v>
      </c>
      <c r="P104">
        <v>0</v>
      </c>
      <c r="T104" t="str">
        <f t="shared" si="2"/>
        <v>404717LDO</v>
      </c>
      <c r="U104" t="str">
        <f t="shared" si="3"/>
        <v>404717LPF</v>
      </c>
      <c r="V104" t="s">
        <v>9</v>
      </c>
      <c r="W104" t="s">
        <v>10</v>
      </c>
    </row>
    <row r="105" spans="1:23" x14ac:dyDescent="0.2">
      <c r="A105" s="11">
        <v>44742</v>
      </c>
      <c r="B105" t="s">
        <v>588</v>
      </c>
      <c r="C105">
        <v>404717</v>
      </c>
      <c r="F105">
        <v>3</v>
      </c>
      <c r="G105" t="s">
        <v>587</v>
      </c>
      <c r="H105" t="s">
        <v>4</v>
      </c>
      <c r="I105" t="s">
        <v>39</v>
      </c>
      <c r="K105" t="s">
        <v>25</v>
      </c>
      <c r="M105">
        <v>1</v>
      </c>
      <c r="N105">
        <v>0</v>
      </c>
      <c r="O105">
        <v>1</v>
      </c>
      <c r="P105">
        <v>0</v>
      </c>
      <c r="T105" t="str">
        <f t="shared" si="2"/>
        <v>404717RDO</v>
      </c>
      <c r="U105" t="str">
        <f t="shared" si="3"/>
        <v>404717RPF</v>
      </c>
      <c r="V105" t="s">
        <v>9</v>
      </c>
      <c r="W105" t="s">
        <v>10</v>
      </c>
    </row>
    <row r="106" spans="1:23" x14ac:dyDescent="0.2">
      <c r="A106" s="11">
        <v>44721</v>
      </c>
      <c r="B106" t="s">
        <v>588</v>
      </c>
      <c r="C106">
        <v>701330</v>
      </c>
      <c r="F106">
        <v>3</v>
      </c>
      <c r="G106" t="s">
        <v>587</v>
      </c>
      <c r="H106" t="s">
        <v>4</v>
      </c>
      <c r="I106" t="s">
        <v>39</v>
      </c>
      <c r="K106" t="s">
        <v>25</v>
      </c>
      <c r="M106">
        <v>1</v>
      </c>
      <c r="N106">
        <v>0</v>
      </c>
      <c r="O106">
        <v>1</v>
      </c>
      <c r="P106">
        <v>0</v>
      </c>
      <c r="R106">
        <v>0</v>
      </c>
      <c r="T106" t="str">
        <f t="shared" si="2"/>
        <v>701330RDO</v>
      </c>
      <c r="U106" t="str">
        <f t="shared" si="3"/>
        <v>701330RPF</v>
      </c>
      <c r="V106" t="s">
        <v>9</v>
      </c>
      <c r="W106" t="s">
        <v>10</v>
      </c>
    </row>
    <row r="107" spans="1:23" x14ac:dyDescent="0.2">
      <c r="A107" s="11">
        <v>44736</v>
      </c>
      <c r="B107" t="s">
        <v>588</v>
      </c>
      <c r="C107">
        <v>802701</v>
      </c>
      <c r="F107">
        <v>3</v>
      </c>
      <c r="G107" t="s">
        <v>587</v>
      </c>
      <c r="H107" t="s">
        <v>3</v>
      </c>
      <c r="I107" t="s">
        <v>39</v>
      </c>
      <c r="K107" t="s">
        <v>25</v>
      </c>
      <c r="M107">
        <v>1</v>
      </c>
      <c r="N107">
        <v>0</v>
      </c>
      <c r="O107">
        <v>1</v>
      </c>
      <c r="P107">
        <v>0</v>
      </c>
      <c r="T107" t="str">
        <f t="shared" si="2"/>
        <v>802701LDO</v>
      </c>
      <c r="U107" t="str">
        <f t="shared" si="3"/>
        <v>802701LPF</v>
      </c>
      <c r="V107" t="s">
        <v>9</v>
      </c>
      <c r="W107" t="s">
        <v>10</v>
      </c>
    </row>
    <row r="108" spans="1:23" x14ac:dyDescent="0.2">
      <c r="A108" s="11">
        <v>44965</v>
      </c>
      <c r="B108" t="s">
        <v>586</v>
      </c>
      <c r="C108">
        <v>6984</v>
      </c>
      <c r="D108">
        <v>45023</v>
      </c>
      <c r="E108">
        <v>45030</v>
      </c>
      <c r="F108">
        <v>3</v>
      </c>
      <c r="G108" t="s">
        <v>587</v>
      </c>
      <c r="H108" t="s">
        <v>3</v>
      </c>
      <c r="I108" t="s">
        <v>79</v>
      </c>
      <c r="K108" t="s">
        <v>25</v>
      </c>
      <c r="M108">
        <v>1</v>
      </c>
      <c r="N108">
        <v>0</v>
      </c>
      <c r="O108">
        <v>1</v>
      </c>
      <c r="P108">
        <v>0</v>
      </c>
      <c r="T108" t="str">
        <f t="shared" si="2"/>
        <v>6984LDO</v>
      </c>
      <c r="U108" t="str">
        <f t="shared" si="3"/>
        <v>6984LPF</v>
      </c>
      <c r="V108" t="s">
        <v>9</v>
      </c>
      <c r="W108" t="s">
        <v>10</v>
      </c>
    </row>
    <row r="109" spans="1:23" x14ac:dyDescent="0.2">
      <c r="A109" s="11">
        <v>44811</v>
      </c>
      <c r="B109" t="s">
        <v>586</v>
      </c>
      <c r="C109">
        <v>2313</v>
      </c>
      <c r="D109">
        <v>44865</v>
      </c>
      <c r="F109">
        <v>3</v>
      </c>
      <c r="G109" t="s">
        <v>587</v>
      </c>
      <c r="H109" t="s">
        <v>4</v>
      </c>
      <c r="I109" t="s">
        <v>598</v>
      </c>
      <c r="K109" t="s">
        <v>25</v>
      </c>
      <c r="M109">
        <v>1</v>
      </c>
      <c r="N109">
        <v>0</v>
      </c>
      <c r="O109">
        <v>1</v>
      </c>
      <c r="P109">
        <v>0</v>
      </c>
      <c r="T109" t="str">
        <f t="shared" si="2"/>
        <v>2313RDO</v>
      </c>
      <c r="U109" t="str">
        <f t="shared" si="3"/>
        <v>2313RPF</v>
      </c>
      <c r="V109" t="s">
        <v>9</v>
      </c>
      <c r="W109" t="s">
        <v>10</v>
      </c>
    </row>
    <row r="110" spans="1:23" x14ac:dyDescent="0.2">
      <c r="A110" s="11">
        <v>44804</v>
      </c>
      <c r="B110" t="s">
        <v>586</v>
      </c>
      <c r="C110">
        <v>3474</v>
      </c>
      <c r="D110">
        <v>44866</v>
      </c>
      <c r="E110">
        <v>44875</v>
      </c>
      <c r="F110">
        <v>3</v>
      </c>
      <c r="G110" t="s">
        <v>587</v>
      </c>
      <c r="H110" t="s">
        <v>3</v>
      </c>
      <c r="I110" t="s">
        <v>591</v>
      </c>
      <c r="K110" t="s">
        <v>25</v>
      </c>
      <c r="M110">
        <v>1</v>
      </c>
      <c r="N110">
        <v>0</v>
      </c>
      <c r="O110">
        <v>1</v>
      </c>
      <c r="P110">
        <v>0</v>
      </c>
      <c r="T110" t="str">
        <f t="shared" si="2"/>
        <v>3474LDO</v>
      </c>
      <c r="U110" t="str">
        <f t="shared" si="3"/>
        <v>3474LPF</v>
      </c>
      <c r="V110" t="s">
        <v>9</v>
      </c>
      <c r="W110" t="s">
        <v>10</v>
      </c>
    </row>
    <row r="111" spans="1:23" x14ac:dyDescent="0.2">
      <c r="A111" s="11">
        <v>44907</v>
      </c>
      <c r="B111" t="s">
        <v>589</v>
      </c>
      <c r="C111">
        <v>400</v>
      </c>
      <c r="F111">
        <v>3</v>
      </c>
      <c r="G111" t="s">
        <v>587</v>
      </c>
      <c r="H111" t="s">
        <v>3</v>
      </c>
      <c r="I111" t="s">
        <v>53</v>
      </c>
      <c r="K111" t="s">
        <v>25</v>
      </c>
      <c r="M111">
        <v>1</v>
      </c>
      <c r="N111">
        <v>0</v>
      </c>
      <c r="O111">
        <v>1</v>
      </c>
      <c r="P111">
        <v>0</v>
      </c>
      <c r="T111" t="str">
        <f t="shared" si="2"/>
        <v>400LDO</v>
      </c>
      <c r="U111" t="str">
        <f t="shared" si="3"/>
        <v>400LPF</v>
      </c>
      <c r="V111" t="s">
        <v>9</v>
      </c>
      <c r="W111" t="s">
        <v>10</v>
      </c>
    </row>
    <row r="112" spans="1:23" x14ac:dyDescent="0.2">
      <c r="A112" s="11">
        <v>44804</v>
      </c>
      <c r="B112" t="s">
        <v>586</v>
      </c>
      <c r="C112">
        <v>3087</v>
      </c>
      <c r="D112">
        <v>44850</v>
      </c>
      <c r="E112">
        <v>44875</v>
      </c>
      <c r="F112">
        <v>3</v>
      </c>
      <c r="G112" t="s">
        <v>587</v>
      </c>
      <c r="H112" t="s">
        <v>4</v>
      </c>
      <c r="I112" t="s">
        <v>64</v>
      </c>
      <c r="K112" t="s">
        <v>25</v>
      </c>
      <c r="M112">
        <v>1</v>
      </c>
      <c r="N112">
        <v>0</v>
      </c>
      <c r="O112">
        <v>1</v>
      </c>
      <c r="P112">
        <v>0</v>
      </c>
      <c r="T112" t="str">
        <f t="shared" si="2"/>
        <v>3087RDO</v>
      </c>
      <c r="U112" t="str">
        <f t="shared" si="3"/>
        <v>3087RPF</v>
      </c>
      <c r="V112" t="s">
        <v>9</v>
      </c>
      <c r="W112" t="s">
        <v>10</v>
      </c>
    </row>
    <row r="113" spans="1:23" x14ac:dyDescent="0.2">
      <c r="A113" s="11">
        <v>44804</v>
      </c>
      <c r="B113" t="s">
        <v>586</v>
      </c>
      <c r="C113">
        <v>5438</v>
      </c>
      <c r="D113">
        <v>44855</v>
      </c>
      <c r="E113">
        <v>44875</v>
      </c>
      <c r="F113">
        <v>3</v>
      </c>
      <c r="G113" t="s">
        <v>587</v>
      </c>
      <c r="H113" t="s">
        <v>3</v>
      </c>
      <c r="I113" t="s">
        <v>64</v>
      </c>
      <c r="K113" t="s">
        <v>25</v>
      </c>
      <c r="M113">
        <v>1</v>
      </c>
      <c r="N113">
        <v>0</v>
      </c>
      <c r="O113">
        <v>1</v>
      </c>
      <c r="P113">
        <v>0</v>
      </c>
      <c r="T113" t="str">
        <f t="shared" si="2"/>
        <v>5438LDO</v>
      </c>
      <c r="U113" t="str">
        <f t="shared" si="3"/>
        <v>5438LPF</v>
      </c>
      <c r="V113" t="s">
        <v>9</v>
      </c>
      <c r="W113" t="s">
        <v>10</v>
      </c>
    </row>
    <row r="114" spans="1:23" x14ac:dyDescent="0.2">
      <c r="A114" s="11">
        <v>44721</v>
      </c>
      <c r="B114" t="s">
        <v>588</v>
      </c>
      <c r="C114">
        <v>205348</v>
      </c>
      <c r="F114">
        <v>3</v>
      </c>
      <c r="G114" t="s">
        <v>587</v>
      </c>
      <c r="H114" t="s">
        <v>4</v>
      </c>
      <c r="I114" t="s">
        <v>64</v>
      </c>
      <c r="K114" t="s">
        <v>25</v>
      </c>
      <c r="M114">
        <v>1</v>
      </c>
      <c r="N114">
        <v>0</v>
      </c>
      <c r="O114">
        <v>1</v>
      </c>
      <c r="P114">
        <v>0</v>
      </c>
      <c r="S114">
        <v>1</v>
      </c>
      <c r="T114" t="str">
        <f t="shared" si="2"/>
        <v>205348RDO</v>
      </c>
      <c r="U114" t="str">
        <f t="shared" si="3"/>
        <v>205348RPF</v>
      </c>
      <c r="V114" t="s">
        <v>9</v>
      </c>
      <c r="W114" t="s">
        <v>10</v>
      </c>
    </row>
    <row r="115" spans="1:23" x14ac:dyDescent="0.2">
      <c r="A115" s="11">
        <v>44756</v>
      </c>
      <c r="B115" t="s">
        <v>588</v>
      </c>
      <c r="C115">
        <v>701960</v>
      </c>
      <c r="F115">
        <v>3</v>
      </c>
      <c r="G115" t="s">
        <v>587</v>
      </c>
      <c r="H115" t="s">
        <v>4</v>
      </c>
      <c r="I115" t="s">
        <v>64</v>
      </c>
      <c r="K115" t="s">
        <v>25</v>
      </c>
      <c r="M115">
        <v>1</v>
      </c>
      <c r="N115">
        <v>0</v>
      </c>
      <c r="O115">
        <v>1</v>
      </c>
      <c r="P115">
        <v>0</v>
      </c>
      <c r="T115" t="str">
        <f t="shared" si="2"/>
        <v>701960RDO</v>
      </c>
      <c r="U115" t="str">
        <f t="shared" si="3"/>
        <v>701960RPF</v>
      </c>
      <c r="V115" t="s">
        <v>9</v>
      </c>
      <c r="W115" t="s">
        <v>10</v>
      </c>
    </row>
    <row r="116" spans="1:23" x14ac:dyDescent="0.2">
      <c r="A116" s="11">
        <v>45050</v>
      </c>
      <c r="B116" t="s">
        <v>586</v>
      </c>
      <c r="C116">
        <v>3564</v>
      </c>
      <c r="D116">
        <v>45101</v>
      </c>
      <c r="F116" t="s">
        <v>546</v>
      </c>
      <c r="G116" t="s">
        <v>587</v>
      </c>
      <c r="H116" t="s">
        <v>3</v>
      </c>
      <c r="I116" t="s">
        <v>25</v>
      </c>
      <c r="K116" t="s">
        <v>25</v>
      </c>
      <c r="M116">
        <v>0</v>
      </c>
      <c r="N116">
        <v>0</v>
      </c>
      <c r="O116" t="s">
        <v>594</v>
      </c>
      <c r="P116">
        <v>0</v>
      </c>
      <c r="T116" t="str">
        <f t="shared" si="2"/>
        <v>3564LDO</v>
      </c>
      <c r="U116" t="str">
        <f t="shared" si="3"/>
        <v>3564LPF</v>
      </c>
      <c r="V116" t="s">
        <v>9</v>
      </c>
      <c r="W116" t="s">
        <v>10</v>
      </c>
    </row>
    <row r="117" spans="1:23" x14ac:dyDescent="0.2">
      <c r="A117" s="11">
        <v>44907</v>
      </c>
      <c r="B117" t="s">
        <v>589</v>
      </c>
      <c r="C117">
        <v>334</v>
      </c>
      <c r="F117">
        <v>3</v>
      </c>
      <c r="G117" t="s">
        <v>587</v>
      </c>
      <c r="H117" t="s">
        <v>3</v>
      </c>
      <c r="I117" t="s">
        <v>55</v>
      </c>
      <c r="K117" t="s">
        <v>25</v>
      </c>
      <c r="M117">
        <v>1</v>
      </c>
      <c r="N117">
        <v>0</v>
      </c>
      <c r="O117">
        <v>1</v>
      </c>
      <c r="P117">
        <v>0</v>
      </c>
      <c r="T117" t="str">
        <f t="shared" si="2"/>
        <v>334LDO</v>
      </c>
      <c r="U117" t="str">
        <f t="shared" si="3"/>
        <v>334LPF</v>
      </c>
      <c r="V117" t="s">
        <v>9</v>
      </c>
      <c r="W117" t="s">
        <v>10</v>
      </c>
    </row>
    <row r="118" spans="1:23" x14ac:dyDescent="0.2">
      <c r="A118" s="11">
        <v>44893</v>
      </c>
      <c r="B118" t="s">
        <v>589</v>
      </c>
      <c r="C118">
        <v>416</v>
      </c>
      <c r="F118">
        <v>3</v>
      </c>
      <c r="G118" t="s">
        <v>587</v>
      </c>
      <c r="H118" t="s">
        <v>3</v>
      </c>
      <c r="I118" t="s">
        <v>37</v>
      </c>
      <c r="K118" t="s">
        <v>25</v>
      </c>
      <c r="M118">
        <v>1</v>
      </c>
      <c r="N118">
        <v>0</v>
      </c>
      <c r="O118">
        <v>1</v>
      </c>
      <c r="P118">
        <v>0</v>
      </c>
      <c r="T118" t="str">
        <f t="shared" si="2"/>
        <v>416LDO</v>
      </c>
      <c r="U118" t="str">
        <f t="shared" si="3"/>
        <v>416LPF</v>
      </c>
      <c r="V118" t="s">
        <v>9</v>
      </c>
      <c r="W118" t="s">
        <v>10</v>
      </c>
    </row>
    <row r="119" spans="1:23" x14ac:dyDescent="0.2">
      <c r="A119" s="11">
        <v>44749</v>
      </c>
      <c r="B119" t="s">
        <v>588</v>
      </c>
      <c r="C119">
        <v>801618</v>
      </c>
      <c r="F119">
        <v>3</v>
      </c>
      <c r="G119" t="s">
        <v>587</v>
      </c>
      <c r="H119" t="s">
        <v>3</v>
      </c>
      <c r="I119" t="s">
        <v>37</v>
      </c>
      <c r="K119" t="s">
        <v>25</v>
      </c>
      <c r="M119">
        <v>1</v>
      </c>
      <c r="N119">
        <v>0</v>
      </c>
      <c r="O119">
        <v>1</v>
      </c>
      <c r="P119">
        <v>0</v>
      </c>
      <c r="R119">
        <v>0</v>
      </c>
      <c r="T119" t="str">
        <f t="shared" si="2"/>
        <v>801618LDO</v>
      </c>
      <c r="U119" t="str">
        <f t="shared" si="3"/>
        <v>801618LPF</v>
      </c>
      <c r="V119" t="s">
        <v>9</v>
      </c>
      <c r="W119" t="s">
        <v>10</v>
      </c>
    </row>
    <row r="120" spans="1:23" x14ac:dyDescent="0.2">
      <c r="A120" s="11">
        <v>44749</v>
      </c>
      <c r="B120" t="s">
        <v>588</v>
      </c>
      <c r="C120">
        <v>801618</v>
      </c>
      <c r="F120">
        <v>3</v>
      </c>
      <c r="G120" t="s">
        <v>587</v>
      </c>
      <c r="H120" t="s">
        <v>4</v>
      </c>
      <c r="I120" t="s">
        <v>37</v>
      </c>
      <c r="K120" t="s">
        <v>25</v>
      </c>
      <c r="M120">
        <v>1</v>
      </c>
      <c r="N120">
        <v>0</v>
      </c>
      <c r="O120">
        <v>1</v>
      </c>
      <c r="P120">
        <v>0</v>
      </c>
      <c r="R120">
        <v>0</v>
      </c>
      <c r="T120" t="str">
        <f t="shared" si="2"/>
        <v>801618RDO</v>
      </c>
      <c r="U120" t="str">
        <f t="shared" si="3"/>
        <v>801618RPF</v>
      </c>
      <c r="V120" t="s">
        <v>9</v>
      </c>
      <c r="W120" t="s">
        <v>10</v>
      </c>
    </row>
    <row r="121" spans="1:23" x14ac:dyDescent="0.2">
      <c r="A121" s="11">
        <v>45005</v>
      </c>
      <c r="B121" t="s">
        <v>586</v>
      </c>
      <c r="C121">
        <v>6657</v>
      </c>
      <c r="D121">
        <v>45058</v>
      </c>
      <c r="E121">
        <v>45072</v>
      </c>
      <c r="F121">
        <v>3</v>
      </c>
      <c r="G121" t="s">
        <v>587</v>
      </c>
      <c r="H121" t="s">
        <v>3</v>
      </c>
      <c r="I121" t="s">
        <v>57</v>
      </c>
      <c r="K121" t="s">
        <v>25</v>
      </c>
      <c r="M121">
        <v>1</v>
      </c>
      <c r="N121">
        <v>0</v>
      </c>
      <c r="O121">
        <v>1</v>
      </c>
      <c r="P121">
        <v>0</v>
      </c>
      <c r="T121" t="str">
        <f t="shared" si="2"/>
        <v>6657LDO</v>
      </c>
      <c r="U121" t="str">
        <f t="shared" si="3"/>
        <v>6657LPF</v>
      </c>
      <c r="V121" t="s">
        <v>9</v>
      </c>
      <c r="W121" t="s">
        <v>10</v>
      </c>
    </row>
    <row r="122" spans="1:23" x14ac:dyDescent="0.2">
      <c r="A122" s="11">
        <v>44721</v>
      </c>
      <c r="B122" t="s">
        <v>588</v>
      </c>
      <c r="C122">
        <v>204194</v>
      </c>
      <c r="F122">
        <v>3</v>
      </c>
      <c r="G122" t="s">
        <v>587</v>
      </c>
      <c r="H122" t="s">
        <v>3</v>
      </c>
      <c r="I122" t="s">
        <v>38</v>
      </c>
      <c r="K122" t="s">
        <v>37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T122" t="str">
        <f t="shared" si="2"/>
        <v>204194LDO</v>
      </c>
      <c r="U122" t="str">
        <f t="shared" si="3"/>
        <v>204194LPF</v>
      </c>
      <c r="V122" t="s">
        <v>9</v>
      </c>
      <c r="W122" t="s">
        <v>10</v>
      </c>
    </row>
    <row r="123" spans="1:23" x14ac:dyDescent="0.2">
      <c r="A123" s="11">
        <v>44866</v>
      </c>
      <c r="B123" t="s">
        <v>589</v>
      </c>
      <c r="C123">
        <v>918</v>
      </c>
      <c r="F123">
        <v>3</v>
      </c>
      <c r="G123" t="s">
        <v>587</v>
      </c>
      <c r="H123" t="s">
        <v>4</v>
      </c>
      <c r="I123" t="s">
        <v>39</v>
      </c>
      <c r="K123" t="s">
        <v>37</v>
      </c>
      <c r="M123">
        <v>1</v>
      </c>
      <c r="N123">
        <v>1</v>
      </c>
      <c r="O123">
        <v>1</v>
      </c>
      <c r="P123">
        <v>1</v>
      </c>
      <c r="Q123">
        <v>1</v>
      </c>
      <c r="S123">
        <v>1</v>
      </c>
      <c r="T123" t="str">
        <f t="shared" si="2"/>
        <v>918RDO</v>
      </c>
      <c r="U123" t="str">
        <f t="shared" si="3"/>
        <v>918RPF</v>
      </c>
      <c r="V123" t="s">
        <v>9</v>
      </c>
      <c r="W123" t="s">
        <v>10</v>
      </c>
    </row>
    <row r="124" spans="1:23" x14ac:dyDescent="0.2">
      <c r="A124" s="11">
        <v>44893</v>
      </c>
      <c r="B124" t="s">
        <v>589</v>
      </c>
      <c r="C124">
        <v>188</v>
      </c>
      <c r="F124">
        <v>3</v>
      </c>
      <c r="G124" t="s">
        <v>587</v>
      </c>
      <c r="H124" t="s">
        <v>3</v>
      </c>
      <c r="I124" t="s">
        <v>53</v>
      </c>
      <c r="K124" t="s">
        <v>37</v>
      </c>
      <c r="M124">
        <v>1</v>
      </c>
      <c r="N124">
        <v>1</v>
      </c>
      <c r="O124">
        <v>1</v>
      </c>
      <c r="P124">
        <v>1</v>
      </c>
      <c r="Q124">
        <v>1</v>
      </c>
      <c r="T124" t="str">
        <f t="shared" si="2"/>
        <v>188LDO</v>
      </c>
      <c r="U124" t="str">
        <f t="shared" si="3"/>
        <v>188LPF</v>
      </c>
      <c r="V124" t="s">
        <v>9</v>
      </c>
      <c r="W124" t="s">
        <v>10</v>
      </c>
    </row>
    <row r="125" spans="1:23" x14ac:dyDescent="0.2">
      <c r="A125" s="11">
        <v>44872</v>
      </c>
      <c r="B125" t="s">
        <v>589</v>
      </c>
      <c r="C125">
        <v>342</v>
      </c>
      <c r="F125">
        <v>3</v>
      </c>
      <c r="G125" t="s">
        <v>587</v>
      </c>
      <c r="H125" t="s">
        <v>4</v>
      </c>
      <c r="I125" t="s">
        <v>53</v>
      </c>
      <c r="K125" t="s">
        <v>37</v>
      </c>
      <c r="M125">
        <v>1</v>
      </c>
      <c r="N125">
        <v>1</v>
      </c>
      <c r="O125">
        <v>1</v>
      </c>
      <c r="P125">
        <v>1</v>
      </c>
      <c r="Q125">
        <v>1</v>
      </c>
      <c r="T125" t="str">
        <f t="shared" si="2"/>
        <v>342RDO</v>
      </c>
      <c r="U125" t="str">
        <f t="shared" si="3"/>
        <v>342RPF</v>
      </c>
      <c r="V125" t="s">
        <v>9</v>
      </c>
      <c r="W125" t="s">
        <v>10</v>
      </c>
    </row>
    <row r="126" spans="1:23" x14ac:dyDescent="0.2">
      <c r="A126" s="11">
        <v>44907</v>
      </c>
      <c r="B126" t="s">
        <v>589</v>
      </c>
      <c r="C126">
        <v>195</v>
      </c>
      <c r="F126">
        <v>3</v>
      </c>
      <c r="G126" t="s">
        <v>587</v>
      </c>
      <c r="H126" t="s">
        <v>3</v>
      </c>
      <c r="I126" t="s">
        <v>55</v>
      </c>
      <c r="K126" t="s">
        <v>37</v>
      </c>
      <c r="M126">
        <v>1</v>
      </c>
      <c r="N126">
        <v>1</v>
      </c>
      <c r="O126">
        <v>1</v>
      </c>
      <c r="P126">
        <v>1</v>
      </c>
      <c r="Q126">
        <v>1</v>
      </c>
      <c r="T126" t="str">
        <f t="shared" si="2"/>
        <v>195LDO</v>
      </c>
      <c r="U126" t="str">
        <f t="shared" si="3"/>
        <v>195LPF</v>
      </c>
      <c r="V126" t="s">
        <v>9</v>
      </c>
      <c r="W126" t="s">
        <v>10</v>
      </c>
    </row>
    <row r="127" spans="1:23" x14ac:dyDescent="0.2">
      <c r="A127" s="11">
        <v>44879</v>
      </c>
      <c r="B127" t="s">
        <v>589</v>
      </c>
      <c r="C127">
        <v>357</v>
      </c>
      <c r="F127">
        <v>3</v>
      </c>
      <c r="G127" t="s">
        <v>587</v>
      </c>
      <c r="H127" t="s">
        <v>4</v>
      </c>
      <c r="I127" t="s">
        <v>37</v>
      </c>
      <c r="K127" t="s">
        <v>37</v>
      </c>
      <c r="M127">
        <v>1</v>
      </c>
      <c r="N127">
        <v>1</v>
      </c>
      <c r="O127">
        <v>0</v>
      </c>
      <c r="P127">
        <v>0</v>
      </c>
      <c r="Q127">
        <v>1</v>
      </c>
      <c r="T127" t="str">
        <f t="shared" si="2"/>
        <v>357RDO</v>
      </c>
      <c r="U127" t="str">
        <f t="shared" si="3"/>
        <v>357RPF</v>
      </c>
      <c r="V127" t="s">
        <v>9</v>
      </c>
      <c r="W127" t="s">
        <v>10</v>
      </c>
    </row>
    <row r="128" spans="1:23" x14ac:dyDescent="0.2">
      <c r="A128" s="11">
        <v>44714</v>
      </c>
      <c r="B128" t="s">
        <v>588</v>
      </c>
      <c r="C128">
        <v>203638</v>
      </c>
      <c r="F128">
        <v>3</v>
      </c>
      <c r="G128" t="s">
        <v>587</v>
      </c>
      <c r="H128" t="s">
        <v>4</v>
      </c>
      <c r="I128" t="s">
        <v>37</v>
      </c>
      <c r="K128" t="s">
        <v>37</v>
      </c>
      <c r="M128">
        <v>1</v>
      </c>
      <c r="N128">
        <v>1</v>
      </c>
      <c r="O128">
        <v>0</v>
      </c>
      <c r="P128">
        <v>0</v>
      </c>
      <c r="Q128">
        <v>1</v>
      </c>
      <c r="T128" t="str">
        <f t="shared" si="2"/>
        <v>203638RDO</v>
      </c>
      <c r="U128" t="str">
        <f t="shared" si="3"/>
        <v>203638RPF</v>
      </c>
      <c r="V128" t="s">
        <v>9</v>
      </c>
      <c r="W128" t="s">
        <v>10</v>
      </c>
    </row>
    <row r="129" spans="1:23" x14ac:dyDescent="0.2">
      <c r="A129" s="11">
        <v>44728</v>
      </c>
      <c r="B129" t="s">
        <v>588</v>
      </c>
      <c r="C129">
        <v>206196</v>
      </c>
      <c r="F129">
        <v>3</v>
      </c>
      <c r="G129" t="s">
        <v>587</v>
      </c>
      <c r="H129" t="s">
        <v>3</v>
      </c>
      <c r="I129" t="s">
        <v>37</v>
      </c>
      <c r="K129" t="s">
        <v>37</v>
      </c>
      <c r="M129">
        <v>1</v>
      </c>
      <c r="N129">
        <v>1</v>
      </c>
      <c r="O129">
        <v>0</v>
      </c>
      <c r="P129">
        <v>0</v>
      </c>
      <c r="Q129">
        <v>1</v>
      </c>
      <c r="S129">
        <v>1</v>
      </c>
      <c r="T129" t="str">
        <f t="shared" si="2"/>
        <v>206196LDO</v>
      </c>
      <c r="U129" t="str">
        <f t="shared" si="3"/>
        <v>206196LPF</v>
      </c>
      <c r="V129" t="s">
        <v>9</v>
      </c>
      <c r="W129" t="s">
        <v>10</v>
      </c>
    </row>
    <row r="130" spans="1:23" x14ac:dyDescent="0.2">
      <c r="A130" s="11">
        <v>44742</v>
      </c>
      <c r="B130" t="s">
        <v>588</v>
      </c>
      <c r="C130">
        <v>400443</v>
      </c>
      <c r="F130">
        <v>3</v>
      </c>
      <c r="G130" t="s">
        <v>587</v>
      </c>
      <c r="H130" t="s">
        <v>3</v>
      </c>
      <c r="I130" t="s">
        <v>37</v>
      </c>
      <c r="K130" t="s">
        <v>37</v>
      </c>
      <c r="M130">
        <v>1</v>
      </c>
      <c r="N130">
        <v>1</v>
      </c>
      <c r="O130">
        <v>0</v>
      </c>
      <c r="P130">
        <v>0</v>
      </c>
      <c r="Q130">
        <v>1</v>
      </c>
      <c r="T130" t="str">
        <f t="shared" si="2"/>
        <v>400443LDO</v>
      </c>
      <c r="U130" t="str">
        <f t="shared" si="3"/>
        <v>400443LPF</v>
      </c>
      <c r="V130" t="s">
        <v>9</v>
      </c>
      <c r="W130" t="s">
        <v>10</v>
      </c>
    </row>
    <row r="131" spans="1:23" x14ac:dyDescent="0.2">
      <c r="A131" s="11">
        <v>44742</v>
      </c>
      <c r="B131" t="s">
        <v>588</v>
      </c>
      <c r="C131">
        <v>400443</v>
      </c>
      <c r="F131">
        <v>3</v>
      </c>
      <c r="G131" t="s">
        <v>587</v>
      </c>
      <c r="H131" t="s">
        <v>4</v>
      </c>
      <c r="I131" t="s">
        <v>37</v>
      </c>
      <c r="K131" t="s">
        <v>37</v>
      </c>
      <c r="M131">
        <v>1</v>
      </c>
      <c r="N131">
        <v>1</v>
      </c>
      <c r="O131">
        <v>0</v>
      </c>
      <c r="P131">
        <v>0</v>
      </c>
      <c r="Q131">
        <v>1</v>
      </c>
      <c r="T131" t="str">
        <f t="shared" ref="T131:T194" si="4">C131&amp;H131&amp;V131</f>
        <v>400443RDO</v>
      </c>
      <c r="U131" t="str">
        <f t="shared" ref="U131:U194" si="5">C131&amp;H131&amp;W131</f>
        <v>400443RPF</v>
      </c>
      <c r="V131" t="s">
        <v>9</v>
      </c>
      <c r="W131" t="s">
        <v>10</v>
      </c>
    </row>
    <row r="132" spans="1:23" x14ac:dyDescent="0.2">
      <c r="A132" s="11">
        <v>44742</v>
      </c>
      <c r="B132" t="s">
        <v>588</v>
      </c>
      <c r="C132">
        <v>402235</v>
      </c>
      <c r="F132">
        <v>3</v>
      </c>
      <c r="G132" t="s">
        <v>587</v>
      </c>
      <c r="H132" t="s">
        <v>3</v>
      </c>
      <c r="I132" t="s">
        <v>37</v>
      </c>
      <c r="K132" t="s">
        <v>37</v>
      </c>
      <c r="M132">
        <v>1</v>
      </c>
      <c r="N132">
        <v>1</v>
      </c>
      <c r="O132">
        <v>0</v>
      </c>
      <c r="P132">
        <v>0</v>
      </c>
      <c r="Q132">
        <v>1</v>
      </c>
      <c r="S132">
        <v>1</v>
      </c>
      <c r="T132" t="str">
        <f t="shared" si="4"/>
        <v>402235LDO</v>
      </c>
      <c r="U132" t="str">
        <f t="shared" si="5"/>
        <v>402235LPF</v>
      </c>
      <c r="V132" t="s">
        <v>9</v>
      </c>
      <c r="W132" t="s">
        <v>10</v>
      </c>
    </row>
    <row r="133" spans="1:23" x14ac:dyDescent="0.2">
      <c r="A133" s="11">
        <v>44714</v>
      </c>
      <c r="B133" t="s">
        <v>588</v>
      </c>
      <c r="C133">
        <v>802939</v>
      </c>
      <c r="F133">
        <v>3</v>
      </c>
      <c r="G133" t="s">
        <v>587</v>
      </c>
      <c r="H133" t="s">
        <v>4</v>
      </c>
      <c r="I133" t="s">
        <v>39</v>
      </c>
      <c r="K133" t="s">
        <v>50</v>
      </c>
      <c r="M133">
        <v>1</v>
      </c>
      <c r="N133">
        <v>1</v>
      </c>
      <c r="O133">
        <v>0</v>
      </c>
      <c r="P133">
        <v>1</v>
      </c>
      <c r="Q133">
        <v>1</v>
      </c>
      <c r="T133" t="str">
        <f t="shared" si="4"/>
        <v>802939RDO</v>
      </c>
      <c r="U133" t="str">
        <f t="shared" si="5"/>
        <v>802939RPF</v>
      </c>
      <c r="V133" t="s">
        <v>9</v>
      </c>
      <c r="W133" t="s">
        <v>10</v>
      </c>
    </row>
    <row r="134" spans="1:23" x14ac:dyDescent="0.2">
      <c r="A134" s="11">
        <v>44886</v>
      </c>
      <c r="B134" t="s">
        <v>589</v>
      </c>
      <c r="C134">
        <v>271</v>
      </c>
      <c r="F134">
        <v>3</v>
      </c>
      <c r="G134" t="s">
        <v>587</v>
      </c>
      <c r="H134" t="s">
        <v>3</v>
      </c>
      <c r="I134" t="s">
        <v>38</v>
      </c>
      <c r="K134" t="s">
        <v>57</v>
      </c>
      <c r="M134">
        <v>1</v>
      </c>
      <c r="N134">
        <v>1</v>
      </c>
      <c r="O134">
        <v>1</v>
      </c>
      <c r="P134">
        <v>1</v>
      </c>
      <c r="Q134">
        <v>1</v>
      </c>
      <c r="T134" t="str">
        <f t="shared" si="4"/>
        <v>271LDO</v>
      </c>
      <c r="U134" t="str">
        <f t="shared" si="5"/>
        <v>271LPF</v>
      </c>
      <c r="V134" t="s">
        <v>9</v>
      </c>
      <c r="W134" t="s">
        <v>10</v>
      </c>
    </row>
    <row r="135" spans="1:23" x14ac:dyDescent="0.2">
      <c r="A135" s="11">
        <v>44804</v>
      </c>
      <c r="B135" t="s">
        <v>586</v>
      </c>
      <c r="C135">
        <v>3474</v>
      </c>
      <c r="D135">
        <v>44866</v>
      </c>
      <c r="E135">
        <v>44875</v>
      </c>
      <c r="F135" t="s">
        <v>546</v>
      </c>
      <c r="G135" t="s">
        <v>587</v>
      </c>
      <c r="H135" t="s">
        <v>4</v>
      </c>
      <c r="I135" t="s">
        <v>25</v>
      </c>
      <c r="K135" t="s">
        <v>65</v>
      </c>
      <c r="M135">
        <v>0</v>
      </c>
      <c r="N135">
        <v>1</v>
      </c>
      <c r="O135" t="s">
        <v>594</v>
      </c>
      <c r="P135">
        <v>1</v>
      </c>
      <c r="T135" t="str">
        <f t="shared" si="4"/>
        <v>3474RDO</v>
      </c>
      <c r="U135" t="str">
        <f t="shared" si="5"/>
        <v>3474RPF</v>
      </c>
      <c r="V135" t="s">
        <v>9</v>
      </c>
      <c r="W135" t="s">
        <v>10</v>
      </c>
    </row>
    <row r="136" spans="1:23" x14ac:dyDescent="0.2">
      <c r="A136" s="11">
        <v>44804</v>
      </c>
      <c r="B136" t="s">
        <v>586</v>
      </c>
      <c r="C136">
        <v>4485</v>
      </c>
      <c r="D136">
        <v>44863</v>
      </c>
      <c r="E136">
        <v>44875</v>
      </c>
      <c r="F136" t="s">
        <v>546</v>
      </c>
      <c r="G136" t="s">
        <v>587</v>
      </c>
      <c r="H136" t="s">
        <v>3</v>
      </c>
      <c r="I136" t="s">
        <v>25</v>
      </c>
      <c r="K136" t="s">
        <v>61</v>
      </c>
      <c r="M136">
        <v>0</v>
      </c>
      <c r="N136">
        <v>1</v>
      </c>
      <c r="O136" t="s">
        <v>594</v>
      </c>
      <c r="P136">
        <v>1</v>
      </c>
      <c r="Q136">
        <v>1</v>
      </c>
      <c r="T136" t="str">
        <f t="shared" si="4"/>
        <v>4485LDO</v>
      </c>
      <c r="U136" t="str">
        <f t="shared" si="5"/>
        <v>4485LPF</v>
      </c>
      <c r="V136" t="s">
        <v>9</v>
      </c>
      <c r="W136" t="s">
        <v>10</v>
      </c>
    </row>
    <row r="137" spans="1:23" x14ac:dyDescent="0.2">
      <c r="A137" s="11">
        <v>44965</v>
      </c>
      <c r="B137" t="s">
        <v>586</v>
      </c>
      <c r="C137">
        <v>1278</v>
      </c>
      <c r="D137">
        <v>45026</v>
      </c>
      <c r="E137">
        <v>45030</v>
      </c>
      <c r="F137" t="s">
        <v>546</v>
      </c>
      <c r="G137" t="s">
        <v>587</v>
      </c>
      <c r="H137" t="s">
        <v>4</v>
      </c>
      <c r="I137" t="s">
        <v>25</v>
      </c>
      <c r="K137" t="s">
        <v>62</v>
      </c>
      <c r="M137">
        <v>0</v>
      </c>
      <c r="N137">
        <v>1</v>
      </c>
      <c r="O137" t="s">
        <v>594</v>
      </c>
      <c r="P137">
        <v>1</v>
      </c>
      <c r="Q137">
        <v>1</v>
      </c>
      <c r="T137" t="str">
        <f t="shared" si="4"/>
        <v>1278RDO</v>
      </c>
      <c r="U137" t="str">
        <f t="shared" si="5"/>
        <v>1278RPF</v>
      </c>
      <c r="V137" t="s">
        <v>9</v>
      </c>
      <c r="W137" t="s">
        <v>10</v>
      </c>
    </row>
    <row r="138" spans="1:23" x14ac:dyDescent="0.2">
      <c r="A138" s="11">
        <v>44804</v>
      </c>
      <c r="B138" t="s">
        <v>586</v>
      </c>
      <c r="C138">
        <v>2120</v>
      </c>
      <c r="D138">
        <v>44865</v>
      </c>
      <c r="E138">
        <v>44875</v>
      </c>
      <c r="F138" t="s">
        <v>546</v>
      </c>
      <c r="G138" t="s">
        <v>587</v>
      </c>
      <c r="H138" t="s">
        <v>4</v>
      </c>
      <c r="I138" t="s">
        <v>25</v>
      </c>
      <c r="K138" t="s">
        <v>62</v>
      </c>
      <c r="M138">
        <v>0</v>
      </c>
      <c r="N138">
        <v>1</v>
      </c>
      <c r="O138" t="s">
        <v>594</v>
      </c>
      <c r="P138">
        <v>1</v>
      </c>
      <c r="Q138">
        <v>1</v>
      </c>
      <c r="T138" t="str">
        <f t="shared" si="4"/>
        <v>2120RDO</v>
      </c>
      <c r="U138" t="str">
        <f t="shared" si="5"/>
        <v>2120RPF</v>
      </c>
      <c r="V138" t="s">
        <v>9</v>
      </c>
      <c r="W138" t="s">
        <v>10</v>
      </c>
    </row>
    <row r="139" spans="1:23" x14ac:dyDescent="0.2">
      <c r="A139" s="11">
        <v>44804</v>
      </c>
      <c r="B139" t="s">
        <v>586</v>
      </c>
      <c r="C139">
        <v>2778</v>
      </c>
      <c r="D139">
        <v>44855</v>
      </c>
      <c r="E139">
        <v>44875</v>
      </c>
      <c r="F139" t="s">
        <v>546</v>
      </c>
      <c r="G139" t="s">
        <v>587</v>
      </c>
      <c r="H139" t="s">
        <v>3</v>
      </c>
      <c r="I139" t="s">
        <v>25</v>
      </c>
      <c r="K139" t="s">
        <v>62</v>
      </c>
      <c r="M139">
        <v>0</v>
      </c>
      <c r="N139">
        <v>1</v>
      </c>
      <c r="O139" t="s">
        <v>594</v>
      </c>
      <c r="P139">
        <v>1</v>
      </c>
      <c r="Q139">
        <v>1</v>
      </c>
      <c r="T139" t="str">
        <f t="shared" si="4"/>
        <v>2778LDO</v>
      </c>
      <c r="U139" t="str">
        <f t="shared" si="5"/>
        <v>2778LPF</v>
      </c>
      <c r="V139" t="s">
        <v>9</v>
      </c>
      <c r="W139" t="s">
        <v>10</v>
      </c>
    </row>
    <row r="140" spans="1:23" x14ac:dyDescent="0.2">
      <c r="A140" s="11">
        <v>44804</v>
      </c>
      <c r="B140" t="s">
        <v>586</v>
      </c>
      <c r="C140">
        <v>3177</v>
      </c>
      <c r="D140">
        <v>44835</v>
      </c>
      <c r="E140">
        <v>44875</v>
      </c>
      <c r="F140" t="s">
        <v>546</v>
      </c>
      <c r="G140" t="s">
        <v>587</v>
      </c>
      <c r="H140" t="s">
        <v>3</v>
      </c>
      <c r="I140" t="s">
        <v>25</v>
      </c>
      <c r="K140" t="s">
        <v>62</v>
      </c>
      <c r="M140">
        <v>0</v>
      </c>
      <c r="N140">
        <v>1</v>
      </c>
      <c r="O140" t="s">
        <v>594</v>
      </c>
      <c r="P140">
        <v>1</v>
      </c>
      <c r="Q140">
        <v>1</v>
      </c>
      <c r="T140" t="str">
        <f t="shared" si="4"/>
        <v>3177LDO</v>
      </c>
      <c r="U140" t="str">
        <f t="shared" si="5"/>
        <v>3177LPF</v>
      </c>
      <c r="V140" t="s">
        <v>9</v>
      </c>
      <c r="W140" t="s">
        <v>10</v>
      </c>
    </row>
    <row r="141" spans="1:23" x14ac:dyDescent="0.2">
      <c r="A141" s="11">
        <v>45005</v>
      </c>
      <c r="B141" t="s">
        <v>586</v>
      </c>
      <c r="C141">
        <v>4040</v>
      </c>
      <c r="D141">
        <v>45056</v>
      </c>
      <c r="E141">
        <v>45072</v>
      </c>
      <c r="F141" t="s">
        <v>546</v>
      </c>
      <c r="G141" t="s">
        <v>587</v>
      </c>
      <c r="H141" t="s">
        <v>3</v>
      </c>
      <c r="I141" t="s">
        <v>25</v>
      </c>
      <c r="K141" t="s">
        <v>62</v>
      </c>
      <c r="M141">
        <v>0</v>
      </c>
      <c r="N141">
        <v>1</v>
      </c>
      <c r="O141" t="s">
        <v>594</v>
      </c>
      <c r="P141">
        <v>1</v>
      </c>
      <c r="Q141">
        <v>1</v>
      </c>
      <c r="T141" t="str">
        <f t="shared" si="4"/>
        <v>4040LDO</v>
      </c>
      <c r="U141" t="str">
        <f t="shared" si="5"/>
        <v>4040LPF</v>
      </c>
      <c r="V141" t="s">
        <v>9</v>
      </c>
      <c r="W141" t="s">
        <v>10</v>
      </c>
    </row>
    <row r="142" spans="1:23" x14ac:dyDescent="0.2">
      <c r="A142" s="11">
        <v>45005</v>
      </c>
      <c r="B142" t="s">
        <v>586</v>
      </c>
      <c r="C142">
        <v>4966</v>
      </c>
      <c r="D142">
        <v>45054</v>
      </c>
      <c r="E142">
        <v>45072</v>
      </c>
      <c r="F142" t="s">
        <v>546</v>
      </c>
      <c r="G142" t="s">
        <v>587</v>
      </c>
      <c r="H142" t="s">
        <v>4</v>
      </c>
      <c r="I142" t="s">
        <v>25</v>
      </c>
      <c r="K142" t="s">
        <v>62</v>
      </c>
      <c r="M142">
        <v>0</v>
      </c>
      <c r="N142">
        <v>1</v>
      </c>
      <c r="O142" t="s">
        <v>594</v>
      </c>
      <c r="P142">
        <v>1</v>
      </c>
      <c r="Q142">
        <v>1</v>
      </c>
      <c r="T142" t="str">
        <f t="shared" si="4"/>
        <v>4966RDO</v>
      </c>
      <c r="U142" t="str">
        <f t="shared" si="5"/>
        <v>4966RPF</v>
      </c>
      <c r="V142" t="s">
        <v>9</v>
      </c>
      <c r="W142" t="s">
        <v>10</v>
      </c>
    </row>
    <row r="143" spans="1:23" x14ac:dyDescent="0.2">
      <c r="A143" s="11">
        <v>44804</v>
      </c>
      <c r="B143" t="s">
        <v>586</v>
      </c>
      <c r="C143">
        <v>5134</v>
      </c>
      <c r="D143">
        <v>44865</v>
      </c>
      <c r="E143">
        <v>44875</v>
      </c>
      <c r="F143" t="s">
        <v>546</v>
      </c>
      <c r="G143" t="s">
        <v>587</v>
      </c>
      <c r="H143" t="s">
        <v>3</v>
      </c>
      <c r="I143" t="s">
        <v>25</v>
      </c>
      <c r="K143" t="s">
        <v>62</v>
      </c>
      <c r="M143">
        <v>0</v>
      </c>
      <c r="N143">
        <v>1</v>
      </c>
      <c r="O143" t="s">
        <v>594</v>
      </c>
      <c r="P143">
        <v>1</v>
      </c>
      <c r="Q143">
        <v>1</v>
      </c>
      <c r="T143" t="str">
        <f t="shared" si="4"/>
        <v>5134LDO</v>
      </c>
      <c r="U143" t="str">
        <f t="shared" si="5"/>
        <v>5134LPF</v>
      </c>
      <c r="V143" t="s">
        <v>9</v>
      </c>
      <c r="W143" t="s">
        <v>10</v>
      </c>
    </row>
    <row r="144" spans="1:23" x14ac:dyDescent="0.2">
      <c r="A144" s="11">
        <v>44804</v>
      </c>
      <c r="B144" t="s">
        <v>586</v>
      </c>
      <c r="C144">
        <v>6183</v>
      </c>
      <c r="D144">
        <v>44856</v>
      </c>
      <c r="E144">
        <v>44875</v>
      </c>
      <c r="F144" t="s">
        <v>546</v>
      </c>
      <c r="G144" t="s">
        <v>587</v>
      </c>
      <c r="H144" t="s">
        <v>4</v>
      </c>
      <c r="I144" t="s">
        <v>25</v>
      </c>
      <c r="K144" t="s">
        <v>62</v>
      </c>
      <c r="M144">
        <v>0</v>
      </c>
      <c r="N144">
        <v>1</v>
      </c>
      <c r="O144" t="s">
        <v>594</v>
      </c>
      <c r="P144">
        <v>1</v>
      </c>
      <c r="Q144">
        <v>1</v>
      </c>
      <c r="T144" t="str">
        <f t="shared" si="4"/>
        <v>6183RDO</v>
      </c>
      <c r="U144" t="str">
        <f t="shared" si="5"/>
        <v>6183RPF</v>
      </c>
      <c r="V144" t="s">
        <v>9</v>
      </c>
      <c r="W144" t="s">
        <v>10</v>
      </c>
    </row>
    <row r="145" spans="1:23" x14ac:dyDescent="0.2">
      <c r="A145" s="11">
        <v>44965</v>
      </c>
      <c r="B145" t="s">
        <v>586</v>
      </c>
      <c r="C145">
        <v>6667</v>
      </c>
      <c r="D145">
        <v>45029</v>
      </c>
      <c r="E145">
        <v>45030</v>
      </c>
      <c r="F145" t="s">
        <v>546</v>
      </c>
      <c r="G145" t="s">
        <v>587</v>
      </c>
      <c r="H145" t="s">
        <v>3</v>
      </c>
      <c r="I145" t="s">
        <v>25</v>
      </c>
      <c r="K145" t="s">
        <v>62</v>
      </c>
      <c r="M145">
        <v>0</v>
      </c>
      <c r="N145">
        <v>1</v>
      </c>
      <c r="O145" t="s">
        <v>594</v>
      </c>
      <c r="P145">
        <v>1</v>
      </c>
      <c r="Q145">
        <v>1</v>
      </c>
      <c r="T145" t="str">
        <f t="shared" si="4"/>
        <v>6667LDO</v>
      </c>
      <c r="U145" t="str">
        <f t="shared" si="5"/>
        <v>6667LPF</v>
      </c>
      <c r="V145" t="s">
        <v>9</v>
      </c>
      <c r="W145" t="s">
        <v>10</v>
      </c>
    </row>
    <row r="146" spans="1:23" x14ac:dyDescent="0.2">
      <c r="A146" s="11">
        <v>44965</v>
      </c>
      <c r="B146" t="s">
        <v>586</v>
      </c>
      <c r="C146">
        <v>6984</v>
      </c>
      <c r="D146">
        <v>45023</v>
      </c>
      <c r="E146">
        <v>45030</v>
      </c>
      <c r="F146" t="s">
        <v>546</v>
      </c>
      <c r="G146" t="s">
        <v>587</v>
      </c>
      <c r="H146" t="s">
        <v>4</v>
      </c>
      <c r="I146" t="s">
        <v>25</v>
      </c>
      <c r="K146" t="s">
        <v>62</v>
      </c>
      <c r="M146">
        <v>0</v>
      </c>
      <c r="N146">
        <v>1</v>
      </c>
      <c r="O146" t="s">
        <v>594</v>
      </c>
      <c r="P146">
        <v>1</v>
      </c>
      <c r="Q146">
        <v>1</v>
      </c>
      <c r="T146" t="str">
        <f t="shared" si="4"/>
        <v>6984RDO</v>
      </c>
      <c r="U146" t="str">
        <f t="shared" si="5"/>
        <v>6984RPF</v>
      </c>
      <c r="V146" t="s">
        <v>9</v>
      </c>
      <c r="W146" t="s">
        <v>10</v>
      </c>
    </row>
    <row r="147" spans="1:23" x14ac:dyDescent="0.2">
      <c r="A147" s="11">
        <v>44981</v>
      </c>
      <c r="B147" t="s">
        <v>586</v>
      </c>
      <c r="C147">
        <v>6522</v>
      </c>
      <c r="D147">
        <v>45038</v>
      </c>
      <c r="E147">
        <v>45044</v>
      </c>
      <c r="F147" t="s">
        <v>546</v>
      </c>
      <c r="G147" t="s">
        <v>587</v>
      </c>
      <c r="H147" t="s">
        <v>3</v>
      </c>
      <c r="I147" t="s">
        <v>25</v>
      </c>
      <c r="K147" t="s">
        <v>67</v>
      </c>
      <c r="M147">
        <v>0</v>
      </c>
      <c r="N147">
        <v>1</v>
      </c>
      <c r="O147" t="s">
        <v>594</v>
      </c>
      <c r="P147">
        <v>1</v>
      </c>
      <c r="Q147">
        <v>1</v>
      </c>
      <c r="T147" t="str">
        <f t="shared" si="4"/>
        <v>6522LDO</v>
      </c>
      <c r="U147" t="str">
        <f t="shared" si="5"/>
        <v>6522LPF</v>
      </c>
      <c r="V147" t="s">
        <v>9</v>
      </c>
      <c r="W147" t="s">
        <v>10</v>
      </c>
    </row>
    <row r="148" spans="1:23" x14ac:dyDescent="0.2">
      <c r="A148" s="11">
        <v>44981</v>
      </c>
      <c r="B148" t="s">
        <v>586</v>
      </c>
      <c r="C148">
        <v>7181</v>
      </c>
      <c r="D148">
        <v>45043</v>
      </c>
      <c r="E148">
        <v>45072</v>
      </c>
      <c r="F148" t="s">
        <v>546</v>
      </c>
      <c r="G148" t="s">
        <v>587</v>
      </c>
      <c r="H148" t="s">
        <v>4</v>
      </c>
      <c r="I148" t="s">
        <v>25</v>
      </c>
      <c r="K148" t="s">
        <v>67</v>
      </c>
      <c r="M148">
        <v>0</v>
      </c>
      <c r="N148">
        <v>1</v>
      </c>
      <c r="O148" t="s">
        <v>594</v>
      </c>
      <c r="P148">
        <v>1</v>
      </c>
      <c r="Q148">
        <v>1</v>
      </c>
      <c r="T148" t="str">
        <f t="shared" si="4"/>
        <v>7181RDO</v>
      </c>
      <c r="U148" t="str">
        <f t="shared" si="5"/>
        <v>7181RPF</v>
      </c>
      <c r="V148" t="s">
        <v>9</v>
      </c>
      <c r="W148" t="s">
        <v>10</v>
      </c>
    </row>
    <row r="149" spans="1:23" x14ac:dyDescent="0.2">
      <c r="A149" s="11">
        <v>44879</v>
      </c>
      <c r="B149" t="s">
        <v>589</v>
      </c>
      <c r="C149">
        <v>165</v>
      </c>
      <c r="F149" t="s">
        <v>546</v>
      </c>
      <c r="G149" t="s">
        <v>587</v>
      </c>
      <c r="H149" t="s">
        <v>4</v>
      </c>
      <c r="I149" t="s">
        <v>25</v>
      </c>
      <c r="K149" t="s">
        <v>77</v>
      </c>
      <c r="M149">
        <v>0</v>
      </c>
      <c r="N149">
        <v>1</v>
      </c>
      <c r="O149" t="s">
        <v>594</v>
      </c>
      <c r="P149">
        <v>1</v>
      </c>
      <c r="R149">
        <v>1</v>
      </c>
      <c r="T149" t="str">
        <f t="shared" si="4"/>
        <v>165RDO</v>
      </c>
      <c r="U149" t="str">
        <f t="shared" si="5"/>
        <v>165RPF</v>
      </c>
      <c r="V149" t="s">
        <v>9</v>
      </c>
      <c r="W149" t="s">
        <v>10</v>
      </c>
    </row>
    <row r="150" spans="1:23" x14ac:dyDescent="0.2">
      <c r="A150" s="11">
        <v>44879</v>
      </c>
      <c r="B150" t="s">
        <v>589</v>
      </c>
      <c r="C150">
        <v>157</v>
      </c>
      <c r="F150" t="s">
        <v>546</v>
      </c>
      <c r="G150" t="s">
        <v>587</v>
      </c>
      <c r="H150" t="s">
        <v>3</v>
      </c>
      <c r="I150" t="s">
        <v>25</v>
      </c>
      <c r="K150" t="s">
        <v>38</v>
      </c>
      <c r="M150">
        <v>0</v>
      </c>
      <c r="N150">
        <v>1</v>
      </c>
      <c r="O150" t="s">
        <v>594</v>
      </c>
      <c r="P150">
        <v>1</v>
      </c>
      <c r="Q150">
        <v>1</v>
      </c>
      <c r="T150" t="str">
        <f t="shared" si="4"/>
        <v>157LDO</v>
      </c>
      <c r="U150" t="str">
        <f t="shared" si="5"/>
        <v>157LPF</v>
      </c>
      <c r="V150" t="s">
        <v>9</v>
      </c>
      <c r="W150" t="s">
        <v>10</v>
      </c>
    </row>
    <row r="151" spans="1:23" x14ac:dyDescent="0.2">
      <c r="A151" s="11">
        <v>44872</v>
      </c>
      <c r="B151" t="s">
        <v>589</v>
      </c>
      <c r="C151">
        <v>204</v>
      </c>
      <c r="F151" t="s">
        <v>546</v>
      </c>
      <c r="G151" t="s">
        <v>587</v>
      </c>
      <c r="H151" t="s">
        <v>4</v>
      </c>
      <c r="I151" t="s">
        <v>25</v>
      </c>
      <c r="K151" t="s">
        <v>38</v>
      </c>
      <c r="M151">
        <v>0</v>
      </c>
      <c r="N151">
        <v>1</v>
      </c>
      <c r="O151" t="s">
        <v>594</v>
      </c>
      <c r="P151">
        <v>1</v>
      </c>
      <c r="Q151">
        <v>1</v>
      </c>
      <c r="T151" t="str">
        <f t="shared" si="4"/>
        <v>204RDO</v>
      </c>
      <c r="U151" t="str">
        <f t="shared" si="5"/>
        <v>204RPF</v>
      </c>
      <c r="V151" t="s">
        <v>9</v>
      </c>
      <c r="W151" t="s">
        <v>10</v>
      </c>
    </row>
    <row r="152" spans="1:23" x14ac:dyDescent="0.2">
      <c r="A152" s="11">
        <v>44872</v>
      </c>
      <c r="B152" t="s">
        <v>589</v>
      </c>
      <c r="C152">
        <v>220</v>
      </c>
      <c r="F152" t="s">
        <v>546</v>
      </c>
      <c r="G152" t="s">
        <v>587</v>
      </c>
      <c r="H152" t="s">
        <v>3</v>
      </c>
      <c r="I152" t="s">
        <v>25</v>
      </c>
      <c r="K152" t="s">
        <v>38</v>
      </c>
      <c r="M152">
        <v>0</v>
      </c>
      <c r="N152">
        <v>1</v>
      </c>
      <c r="O152" t="s">
        <v>594</v>
      </c>
      <c r="P152">
        <v>1</v>
      </c>
      <c r="Q152">
        <v>1</v>
      </c>
      <c r="T152" t="str">
        <f t="shared" si="4"/>
        <v>220LDO</v>
      </c>
      <c r="U152" t="str">
        <f t="shared" si="5"/>
        <v>220LPF</v>
      </c>
      <c r="V152" t="s">
        <v>9</v>
      </c>
      <c r="W152" t="s">
        <v>10</v>
      </c>
    </row>
    <row r="153" spans="1:23" x14ac:dyDescent="0.2">
      <c r="A153" s="11">
        <v>44886</v>
      </c>
      <c r="B153" t="s">
        <v>589</v>
      </c>
      <c r="C153">
        <v>264</v>
      </c>
      <c r="F153" t="s">
        <v>546</v>
      </c>
      <c r="G153" t="s">
        <v>587</v>
      </c>
      <c r="H153" t="s">
        <v>4</v>
      </c>
      <c r="I153" t="s">
        <v>25</v>
      </c>
      <c r="K153" t="s">
        <v>38</v>
      </c>
      <c r="M153">
        <v>0</v>
      </c>
      <c r="N153">
        <v>1</v>
      </c>
      <c r="O153" t="s">
        <v>594</v>
      </c>
      <c r="P153">
        <v>1</v>
      </c>
      <c r="Q153">
        <v>1</v>
      </c>
      <c r="T153" t="str">
        <f t="shared" si="4"/>
        <v>264RDO</v>
      </c>
      <c r="U153" t="str">
        <f t="shared" si="5"/>
        <v>264RPF</v>
      </c>
      <c r="V153" t="s">
        <v>9</v>
      </c>
      <c r="W153" t="s">
        <v>10</v>
      </c>
    </row>
    <row r="154" spans="1:23" x14ac:dyDescent="0.2">
      <c r="A154" s="11">
        <v>44893</v>
      </c>
      <c r="B154" t="s">
        <v>589</v>
      </c>
      <c r="C154">
        <v>294</v>
      </c>
      <c r="F154" t="s">
        <v>546</v>
      </c>
      <c r="G154" t="s">
        <v>587</v>
      </c>
      <c r="H154" t="s">
        <v>4</v>
      </c>
      <c r="I154" t="s">
        <v>25</v>
      </c>
      <c r="K154" t="s">
        <v>38</v>
      </c>
      <c r="M154">
        <v>0</v>
      </c>
      <c r="N154">
        <v>1</v>
      </c>
      <c r="O154" t="s">
        <v>594</v>
      </c>
      <c r="P154">
        <v>1</v>
      </c>
      <c r="Q154">
        <v>1</v>
      </c>
      <c r="T154" t="str">
        <f t="shared" si="4"/>
        <v>294RDO</v>
      </c>
      <c r="U154" t="str">
        <f t="shared" si="5"/>
        <v>294RPF</v>
      </c>
      <c r="V154" t="s">
        <v>9</v>
      </c>
      <c r="W154" t="s">
        <v>10</v>
      </c>
    </row>
    <row r="155" spans="1:23" x14ac:dyDescent="0.2">
      <c r="A155" s="11">
        <v>44872</v>
      </c>
      <c r="B155" t="s">
        <v>589</v>
      </c>
      <c r="C155">
        <v>342</v>
      </c>
      <c r="F155" t="s">
        <v>546</v>
      </c>
      <c r="G155" t="s">
        <v>587</v>
      </c>
      <c r="H155" t="s">
        <v>3</v>
      </c>
      <c r="I155" t="s">
        <v>25</v>
      </c>
      <c r="K155" t="s">
        <v>38</v>
      </c>
      <c r="M155">
        <v>0</v>
      </c>
      <c r="N155">
        <v>1</v>
      </c>
      <c r="O155" t="s">
        <v>594</v>
      </c>
      <c r="P155">
        <v>1</v>
      </c>
      <c r="Q155">
        <v>1</v>
      </c>
      <c r="T155" t="str">
        <f t="shared" si="4"/>
        <v>342LDO</v>
      </c>
      <c r="U155" t="str">
        <f t="shared" si="5"/>
        <v>342LPF</v>
      </c>
      <c r="V155" t="s">
        <v>9</v>
      </c>
      <c r="W155" t="s">
        <v>10</v>
      </c>
    </row>
    <row r="156" spans="1:23" x14ac:dyDescent="0.2">
      <c r="A156" s="11">
        <v>44714</v>
      </c>
      <c r="B156" t="s">
        <v>588</v>
      </c>
      <c r="C156">
        <v>403625</v>
      </c>
      <c r="F156" t="s">
        <v>546</v>
      </c>
      <c r="G156" t="s">
        <v>587</v>
      </c>
      <c r="H156" t="s">
        <v>4</v>
      </c>
      <c r="I156" t="s">
        <v>25</v>
      </c>
      <c r="K156" t="s">
        <v>38</v>
      </c>
      <c r="M156">
        <v>0</v>
      </c>
      <c r="N156">
        <v>1</v>
      </c>
      <c r="O156" t="s">
        <v>594</v>
      </c>
      <c r="P156">
        <v>1</v>
      </c>
      <c r="R156">
        <v>1</v>
      </c>
      <c r="S156">
        <v>1</v>
      </c>
      <c r="T156" t="str">
        <f t="shared" si="4"/>
        <v>403625RDO</v>
      </c>
      <c r="U156" t="str">
        <f t="shared" si="5"/>
        <v>403625RPF</v>
      </c>
      <c r="V156" t="s">
        <v>9</v>
      </c>
      <c r="W156" t="s">
        <v>10</v>
      </c>
    </row>
    <row r="157" spans="1:23" x14ac:dyDescent="0.2">
      <c r="A157" s="11">
        <v>44708</v>
      </c>
      <c r="B157" t="s">
        <v>588</v>
      </c>
      <c r="C157">
        <v>404337</v>
      </c>
      <c r="F157" t="s">
        <v>546</v>
      </c>
      <c r="G157" t="s">
        <v>587</v>
      </c>
      <c r="H157" t="s">
        <v>3</v>
      </c>
      <c r="I157" t="s">
        <v>25</v>
      </c>
      <c r="K157" t="s">
        <v>38</v>
      </c>
      <c r="M157">
        <v>0</v>
      </c>
      <c r="N157">
        <v>1</v>
      </c>
      <c r="O157" t="s">
        <v>594</v>
      </c>
      <c r="P157">
        <v>1</v>
      </c>
      <c r="Q157">
        <v>1</v>
      </c>
      <c r="T157" t="str">
        <f t="shared" si="4"/>
        <v>404337LDO</v>
      </c>
      <c r="U157" t="str">
        <f t="shared" si="5"/>
        <v>404337LPF</v>
      </c>
      <c r="V157" t="s">
        <v>9</v>
      </c>
      <c r="W157" t="s">
        <v>10</v>
      </c>
    </row>
    <row r="158" spans="1:23" x14ac:dyDescent="0.2">
      <c r="A158" s="11">
        <v>44708</v>
      </c>
      <c r="B158" t="s">
        <v>588</v>
      </c>
      <c r="C158">
        <v>405715</v>
      </c>
      <c r="F158" t="s">
        <v>546</v>
      </c>
      <c r="G158" t="s">
        <v>587</v>
      </c>
      <c r="H158" t="s">
        <v>4</v>
      </c>
      <c r="I158" t="s">
        <v>25</v>
      </c>
      <c r="K158" t="s">
        <v>38</v>
      </c>
      <c r="M158">
        <v>0</v>
      </c>
      <c r="N158">
        <v>1</v>
      </c>
      <c r="O158" t="s">
        <v>594</v>
      </c>
      <c r="P158">
        <v>1</v>
      </c>
      <c r="Q158">
        <v>1</v>
      </c>
      <c r="T158" t="str">
        <f t="shared" si="4"/>
        <v>405715RDO</v>
      </c>
      <c r="U158" t="str">
        <f t="shared" si="5"/>
        <v>405715RPF</v>
      </c>
      <c r="V158" t="s">
        <v>9</v>
      </c>
      <c r="W158" t="s">
        <v>10</v>
      </c>
    </row>
    <row r="159" spans="1:23" x14ac:dyDescent="0.2">
      <c r="A159" s="11">
        <v>44714</v>
      </c>
      <c r="B159" t="s">
        <v>588</v>
      </c>
      <c r="C159">
        <v>703561</v>
      </c>
      <c r="F159" t="s">
        <v>546</v>
      </c>
      <c r="G159" t="s">
        <v>587</v>
      </c>
      <c r="H159" t="s">
        <v>4</v>
      </c>
      <c r="I159" t="s">
        <v>25</v>
      </c>
      <c r="K159" t="s">
        <v>38</v>
      </c>
      <c r="M159">
        <v>0</v>
      </c>
      <c r="N159">
        <v>1</v>
      </c>
      <c r="O159" t="s">
        <v>594</v>
      </c>
      <c r="P159">
        <v>1</v>
      </c>
      <c r="Q159">
        <v>1</v>
      </c>
      <c r="S159">
        <v>1</v>
      </c>
      <c r="T159" t="str">
        <f t="shared" si="4"/>
        <v>703561RDO</v>
      </c>
      <c r="U159" t="str">
        <f t="shared" si="5"/>
        <v>703561RPF</v>
      </c>
      <c r="V159" t="s">
        <v>9</v>
      </c>
      <c r="W159" t="s">
        <v>10</v>
      </c>
    </row>
    <row r="160" spans="1:23" x14ac:dyDescent="0.2">
      <c r="A160" s="11">
        <v>44721</v>
      </c>
      <c r="B160" t="s">
        <v>588</v>
      </c>
      <c r="C160">
        <v>703564</v>
      </c>
      <c r="F160" t="s">
        <v>546</v>
      </c>
      <c r="G160" t="s">
        <v>587</v>
      </c>
      <c r="H160" t="s">
        <v>3</v>
      </c>
      <c r="I160" t="s">
        <v>25</v>
      </c>
      <c r="K160" t="s">
        <v>38</v>
      </c>
      <c r="M160">
        <v>0</v>
      </c>
      <c r="N160">
        <v>1</v>
      </c>
      <c r="O160" t="s">
        <v>594</v>
      </c>
      <c r="P160">
        <v>1</v>
      </c>
      <c r="R160">
        <v>1</v>
      </c>
      <c r="S160">
        <v>1</v>
      </c>
      <c r="T160" t="str">
        <f t="shared" si="4"/>
        <v>703564LDO</v>
      </c>
      <c r="U160" t="str">
        <f t="shared" si="5"/>
        <v>703564LPF</v>
      </c>
      <c r="V160" t="s">
        <v>9</v>
      </c>
      <c r="W160" t="s">
        <v>10</v>
      </c>
    </row>
    <row r="161" spans="1:23" x14ac:dyDescent="0.2">
      <c r="A161" s="11">
        <v>44749</v>
      </c>
      <c r="B161" t="s">
        <v>588</v>
      </c>
      <c r="C161">
        <v>804629</v>
      </c>
      <c r="F161" t="s">
        <v>546</v>
      </c>
      <c r="G161" t="s">
        <v>587</v>
      </c>
      <c r="H161" t="s">
        <v>3</v>
      </c>
      <c r="I161" t="s">
        <v>25</v>
      </c>
      <c r="K161" t="s">
        <v>36</v>
      </c>
      <c r="M161">
        <v>0</v>
      </c>
      <c r="N161">
        <v>1</v>
      </c>
      <c r="O161" t="s">
        <v>594</v>
      </c>
      <c r="P161">
        <v>1</v>
      </c>
      <c r="R161">
        <v>1</v>
      </c>
      <c r="T161" t="str">
        <f t="shared" si="4"/>
        <v>804629LDO</v>
      </c>
      <c r="U161" t="str">
        <f t="shared" si="5"/>
        <v>804629LPF</v>
      </c>
      <c r="V161" t="s">
        <v>9</v>
      </c>
      <c r="W161" t="s">
        <v>10</v>
      </c>
    </row>
    <row r="162" spans="1:23" x14ac:dyDescent="0.2">
      <c r="A162" s="11">
        <v>44900</v>
      </c>
      <c r="B162" t="s">
        <v>589</v>
      </c>
      <c r="C162">
        <v>889</v>
      </c>
      <c r="F162" t="s">
        <v>546</v>
      </c>
      <c r="G162" t="s">
        <v>587</v>
      </c>
      <c r="H162" t="s">
        <v>3</v>
      </c>
      <c r="I162" t="s">
        <v>25</v>
      </c>
      <c r="K162" t="s">
        <v>599</v>
      </c>
      <c r="M162">
        <v>0</v>
      </c>
      <c r="N162" t="s">
        <v>594</v>
      </c>
      <c r="O162" t="s">
        <v>594</v>
      </c>
      <c r="P162" t="s">
        <v>594</v>
      </c>
      <c r="R162">
        <v>1</v>
      </c>
      <c r="T162" t="str">
        <f t="shared" si="4"/>
        <v>889LDO</v>
      </c>
      <c r="U162" t="str">
        <f t="shared" si="5"/>
        <v>889LPF</v>
      </c>
      <c r="V162" t="s">
        <v>9</v>
      </c>
      <c r="W162" t="s">
        <v>10</v>
      </c>
    </row>
    <row r="163" spans="1:23" x14ac:dyDescent="0.2">
      <c r="A163" s="11">
        <v>44756</v>
      </c>
      <c r="B163" t="s">
        <v>588</v>
      </c>
      <c r="C163">
        <v>203913</v>
      </c>
      <c r="F163" t="s">
        <v>546</v>
      </c>
      <c r="G163" t="s">
        <v>587</v>
      </c>
      <c r="H163" t="s">
        <v>3</v>
      </c>
      <c r="I163" t="s">
        <v>25</v>
      </c>
      <c r="K163" t="s">
        <v>600</v>
      </c>
      <c r="M163">
        <v>0</v>
      </c>
      <c r="N163" t="s">
        <v>594</v>
      </c>
      <c r="O163" t="s">
        <v>594</v>
      </c>
      <c r="P163" t="s">
        <v>594</v>
      </c>
      <c r="S163">
        <v>1</v>
      </c>
      <c r="T163" t="str">
        <f t="shared" si="4"/>
        <v>203913LDO</v>
      </c>
      <c r="U163" t="str">
        <f t="shared" si="5"/>
        <v>203913LPF</v>
      </c>
      <c r="V163" t="s">
        <v>9</v>
      </c>
      <c r="W163" t="s">
        <v>10</v>
      </c>
    </row>
    <row r="164" spans="1:23" x14ac:dyDescent="0.2">
      <c r="A164" s="11">
        <v>44736</v>
      </c>
      <c r="B164" t="s">
        <v>588</v>
      </c>
      <c r="C164">
        <v>401123</v>
      </c>
      <c r="F164" t="s">
        <v>546</v>
      </c>
      <c r="G164" t="s">
        <v>587</v>
      </c>
      <c r="H164" t="s">
        <v>3</v>
      </c>
      <c r="I164" t="s">
        <v>25</v>
      </c>
      <c r="K164" t="s">
        <v>599</v>
      </c>
      <c r="M164">
        <v>0</v>
      </c>
      <c r="N164" t="s">
        <v>594</v>
      </c>
      <c r="O164" t="s">
        <v>594</v>
      </c>
      <c r="P164" t="s">
        <v>594</v>
      </c>
      <c r="T164" t="str">
        <f t="shared" si="4"/>
        <v>401123LDO</v>
      </c>
      <c r="U164" t="str">
        <f t="shared" si="5"/>
        <v>401123LPF</v>
      </c>
      <c r="V164" t="s">
        <v>9</v>
      </c>
      <c r="W164" t="s">
        <v>10</v>
      </c>
    </row>
    <row r="165" spans="1:23" x14ac:dyDescent="0.2">
      <c r="A165" s="11">
        <v>45044</v>
      </c>
      <c r="B165" t="s">
        <v>586</v>
      </c>
      <c r="C165">
        <v>1053</v>
      </c>
      <c r="D165">
        <v>45097</v>
      </c>
      <c r="E165">
        <v>45159</v>
      </c>
      <c r="F165" t="s">
        <v>546</v>
      </c>
      <c r="G165" t="s">
        <v>587</v>
      </c>
      <c r="H165" t="s">
        <v>3</v>
      </c>
      <c r="I165" t="s">
        <v>25</v>
      </c>
      <c r="K165" t="s">
        <v>39</v>
      </c>
      <c r="M165">
        <v>0</v>
      </c>
      <c r="N165">
        <v>1</v>
      </c>
      <c r="O165" t="s">
        <v>594</v>
      </c>
      <c r="P165">
        <v>1</v>
      </c>
      <c r="Q165">
        <v>1</v>
      </c>
      <c r="T165" t="str">
        <f t="shared" si="4"/>
        <v>1053LDO</v>
      </c>
      <c r="U165" t="str">
        <f t="shared" si="5"/>
        <v>1053LPF</v>
      </c>
      <c r="V165" t="s">
        <v>9</v>
      </c>
      <c r="W165" t="s">
        <v>10</v>
      </c>
    </row>
    <row r="166" spans="1:23" x14ac:dyDescent="0.2">
      <c r="A166" s="11">
        <v>45044</v>
      </c>
      <c r="B166" t="s">
        <v>586</v>
      </c>
      <c r="C166">
        <v>1085</v>
      </c>
      <c r="D166">
        <v>45094</v>
      </c>
      <c r="E166">
        <v>45159</v>
      </c>
      <c r="F166" t="s">
        <v>546</v>
      </c>
      <c r="G166" t="s">
        <v>587</v>
      </c>
      <c r="H166" t="s">
        <v>4</v>
      </c>
      <c r="I166" t="s">
        <v>25</v>
      </c>
      <c r="K166" t="s">
        <v>39</v>
      </c>
      <c r="M166">
        <v>0</v>
      </c>
      <c r="N166">
        <v>1</v>
      </c>
      <c r="O166" t="s">
        <v>594</v>
      </c>
      <c r="P166">
        <v>0</v>
      </c>
      <c r="Q166">
        <v>1</v>
      </c>
      <c r="T166" t="str">
        <f t="shared" si="4"/>
        <v>1085RDO</v>
      </c>
      <c r="U166" t="str">
        <f t="shared" si="5"/>
        <v>1085RPF</v>
      </c>
      <c r="V166" t="s">
        <v>9</v>
      </c>
      <c r="W166" t="s">
        <v>10</v>
      </c>
    </row>
    <row r="167" spans="1:23" x14ac:dyDescent="0.2">
      <c r="A167" s="11">
        <v>44907</v>
      </c>
      <c r="B167" t="s">
        <v>589</v>
      </c>
      <c r="C167">
        <v>334</v>
      </c>
      <c r="F167" t="s">
        <v>546</v>
      </c>
      <c r="G167" t="s">
        <v>587</v>
      </c>
      <c r="H167" t="s">
        <v>4</v>
      </c>
      <c r="I167" t="s">
        <v>25</v>
      </c>
      <c r="K167" t="s">
        <v>39</v>
      </c>
      <c r="M167">
        <v>0</v>
      </c>
      <c r="N167">
        <v>1</v>
      </c>
      <c r="O167" t="s">
        <v>594</v>
      </c>
      <c r="P167">
        <v>1</v>
      </c>
      <c r="Q167">
        <v>1</v>
      </c>
      <c r="T167" t="str">
        <f t="shared" si="4"/>
        <v>334RDO</v>
      </c>
      <c r="U167" t="str">
        <f t="shared" si="5"/>
        <v>334RPF</v>
      </c>
      <c r="V167" t="s">
        <v>9</v>
      </c>
      <c r="W167" t="s">
        <v>10</v>
      </c>
    </row>
    <row r="168" spans="1:23" x14ac:dyDescent="0.2">
      <c r="A168" s="11">
        <v>44756</v>
      </c>
      <c r="B168" t="s">
        <v>588</v>
      </c>
      <c r="C168">
        <v>702396</v>
      </c>
      <c r="F168" t="s">
        <v>546</v>
      </c>
      <c r="G168" t="s">
        <v>587</v>
      </c>
      <c r="H168" t="s">
        <v>4</v>
      </c>
      <c r="I168" t="s">
        <v>25</v>
      </c>
      <c r="K168" t="s">
        <v>39</v>
      </c>
      <c r="M168">
        <v>0</v>
      </c>
      <c r="N168">
        <v>1</v>
      </c>
      <c r="O168" t="s">
        <v>594</v>
      </c>
      <c r="P168">
        <v>1</v>
      </c>
      <c r="Q168">
        <v>1</v>
      </c>
      <c r="T168" t="str">
        <f t="shared" si="4"/>
        <v>702396RDO</v>
      </c>
      <c r="U168" t="str">
        <f t="shared" si="5"/>
        <v>702396RPF</v>
      </c>
      <c r="V168" t="s">
        <v>9</v>
      </c>
      <c r="W168" t="s">
        <v>10</v>
      </c>
    </row>
    <row r="169" spans="1:23" x14ac:dyDescent="0.2">
      <c r="A169" s="11">
        <v>45044</v>
      </c>
      <c r="B169" t="s">
        <v>586</v>
      </c>
      <c r="C169">
        <v>2615</v>
      </c>
      <c r="D169">
        <v>45106</v>
      </c>
      <c r="F169" t="s">
        <v>546</v>
      </c>
      <c r="G169" t="s">
        <v>587</v>
      </c>
      <c r="H169" t="s">
        <v>3</v>
      </c>
      <c r="I169" t="s">
        <v>25</v>
      </c>
      <c r="K169" t="s">
        <v>39</v>
      </c>
      <c r="M169">
        <v>0</v>
      </c>
      <c r="N169">
        <v>1</v>
      </c>
      <c r="O169" t="s">
        <v>594</v>
      </c>
      <c r="P169">
        <v>1</v>
      </c>
      <c r="T169" t="str">
        <f t="shared" si="4"/>
        <v>2615LDO</v>
      </c>
      <c r="U169" t="str">
        <f t="shared" si="5"/>
        <v>2615LPF</v>
      </c>
      <c r="V169" t="s">
        <v>9</v>
      </c>
      <c r="W169" t="s">
        <v>10</v>
      </c>
    </row>
    <row r="170" spans="1:23" x14ac:dyDescent="0.2">
      <c r="A170" s="11">
        <v>45044</v>
      </c>
      <c r="B170" t="s">
        <v>586</v>
      </c>
      <c r="C170">
        <v>3876</v>
      </c>
      <c r="D170">
        <v>45097</v>
      </c>
      <c r="F170" t="s">
        <v>546</v>
      </c>
      <c r="G170" t="s">
        <v>587</v>
      </c>
      <c r="H170" t="s">
        <v>3</v>
      </c>
      <c r="I170" t="s">
        <v>25</v>
      </c>
      <c r="K170" t="s">
        <v>39</v>
      </c>
      <c r="M170">
        <v>0</v>
      </c>
      <c r="N170">
        <v>1</v>
      </c>
      <c r="O170" t="s">
        <v>594</v>
      </c>
      <c r="P170">
        <v>1</v>
      </c>
      <c r="T170" t="str">
        <f t="shared" si="4"/>
        <v>3876LDO</v>
      </c>
      <c r="U170" t="str">
        <f t="shared" si="5"/>
        <v>3876LPF</v>
      </c>
      <c r="V170" t="s">
        <v>9</v>
      </c>
      <c r="W170" t="s">
        <v>10</v>
      </c>
    </row>
    <row r="171" spans="1:23" x14ac:dyDescent="0.2">
      <c r="A171" s="11">
        <v>45005</v>
      </c>
      <c r="B171" t="s">
        <v>586</v>
      </c>
      <c r="C171">
        <v>6603</v>
      </c>
      <c r="D171">
        <v>45074</v>
      </c>
      <c r="E171">
        <v>45159</v>
      </c>
      <c r="F171" t="s">
        <v>546</v>
      </c>
      <c r="G171" t="s">
        <v>587</v>
      </c>
      <c r="H171" t="s">
        <v>3</v>
      </c>
      <c r="I171" t="s">
        <v>25</v>
      </c>
      <c r="K171" t="s">
        <v>59</v>
      </c>
      <c r="M171">
        <v>0</v>
      </c>
      <c r="N171">
        <v>1</v>
      </c>
      <c r="O171" t="s">
        <v>594</v>
      </c>
      <c r="P171">
        <v>1</v>
      </c>
      <c r="Q171">
        <v>1</v>
      </c>
      <c r="T171" t="str">
        <f t="shared" si="4"/>
        <v>6603LDO</v>
      </c>
      <c r="U171" t="str">
        <f t="shared" si="5"/>
        <v>6603LPF</v>
      </c>
      <c r="V171" t="s">
        <v>9</v>
      </c>
      <c r="W171" t="s">
        <v>10</v>
      </c>
    </row>
    <row r="172" spans="1:23" x14ac:dyDescent="0.2">
      <c r="A172" s="11">
        <v>45030</v>
      </c>
      <c r="B172" t="s">
        <v>586</v>
      </c>
      <c r="C172">
        <v>7296</v>
      </c>
      <c r="D172">
        <v>45085</v>
      </c>
      <c r="E172">
        <v>45159</v>
      </c>
      <c r="F172" t="s">
        <v>546</v>
      </c>
      <c r="G172" t="s">
        <v>587</v>
      </c>
      <c r="H172" t="s">
        <v>4</v>
      </c>
      <c r="I172" t="s">
        <v>25</v>
      </c>
      <c r="K172" t="s">
        <v>59</v>
      </c>
      <c r="M172">
        <v>0</v>
      </c>
      <c r="N172">
        <v>1</v>
      </c>
      <c r="O172" t="s">
        <v>594</v>
      </c>
      <c r="P172">
        <v>1</v>
      </c>
      <c r="Q172">
        <v>1</v>
      </c>
      <c r="T172" t="str">
        <f t="shared" si="4"/>
        <v>7296RDO</v>
      </c>
      <c r="U172" t="str">
        <f t="shared" si="5"/>
        <v>7296RPF</v>
      </c>
      <c r="V172" t="s">
        <v>9</v>
      </c>
      <c r="W172" t="s">
        <v>10</v>
      </c>
    </row>
    <row r="173" spans="1:23" x14ac:dyDescent="0.2">
      <c r="A173" s="11">
        <v>44893</v>
      </c>
      <c r="B173" t="s">
        <v>589</v>
      </c>
      <c r="C173">
        <v>219</v>
      </c>
      <c r="F173" t="s">
        <v>546</v>
      </c>
      <c r="G173" t="s">
        <v>587</v>
      </c>
      <c r="H173" t="s">
        <v>3</v>
      </c>
      <c r="I173" t="s">
        <v>25</v>
      </c>
      <c r="K173" t="s">
        <v>53</v>
      </c>
      <c r="M173">
        <v>0</v>
      </c>
      <c r="N173">
        <v>1</v>
      </c>
      <c r="O173" t="s">
        <v>594</v>
      </c>
      <c r="P173">
        <v>1</v>
      </c>
      <c r="Q173">
        <v>1</v>
      </c>
      <c r="T173" t="str">
        <f t="shared" si="4"/>
        <v>219LDO</v>
      </c>
      <c r="U173" t="str">
        <f t="shared" si="5"/>
        <v>219LPF</v>
      </c>
      <c r="V173" t="s">
        <v>9</v>
      </c>
      <c r="W173" t="s">
        <v>10</v>
      </c>
    </row>
    <row r="174" spans="1:23" x14ac:dyDescent="0.2">
      <c r="A174" s="11">
        <v>44893</v>
      </c>
      <c r="B174" t="s">
        <v>589</v>
      </c>
      <c r="C174">
        <v>296</v>
      </c>
      <c r="F174" t="s">
        <v>546</v>
      </c>
      <c r="G174" t="s">
        <v>587</v>
      </c>
      <c r="H174" t="s">
        <v>3</v>
      </c>
      <c r="I174" t="s">
        <v>25</v>
      </c>
      <c r="K174" t="s">
        <v>593</v>
      </c>
      <c r="M174">
        <v>0</v>
      </c>
      <c r="N174" t="s">
        <v>594</v>
      </c>
      <c r="O174" t="s">
        <v>594</v>
      </c>
      <c r="P174" t="s">
        <v>594</v>
      </c>
      <c r="S174">
        <v>1</v>
      </c>
      <c r="T174" t="str">
        <f t="shared" si="4"/>
        <v>296LDO</v>
      </c>
      <c r="U174" t="str">
        <f t="shared" si="5"/>
        <v>296LPF</v>
      </c>
      <c r="V174" t="s">
        <v>9</v>
      </c>
      <c r="W174" t="s">
        <v>10</v>
      </c>
    </row>
    <row r="175" spans="1:23" x14ac:dyDescent="0.2">
      <c r="A175" s="11">
        <v>45079</v>
      </c>
      <c r="B175" t="s">
        <v>586</v>
      </c>
      <c r="C175">
        <v>29</v>
      </c>
      <c r="D175">
        <v>44755</v>
      </c>
      <c r="F175" t="s">
        <v>546</v>
      </c>
      <c r="G175" t="s">
        <v>587</v>
      </c>
      <c r="H175" t="s">
        <v>3</v>
      </c>
      <c r="I175" t="s">
        <v>25</v>
      </c>
      <c r="K175" t="s">
        <v>593</v>
      </c>
      <c r="M175">
        <v>0</v>
      </c>
      <c r="N175" t="s">
        <v>594</v>
      </c>
      <c r="O175" t="s">
        <v>594</v>
      </c>
      <c r="P175" t="s">
        <v>594</v>
      </c>
      <c r="T175" t="str">
        <f t="shared" si="4"/>
        <v>29LDO</v>
      </c>
      <c r="U175" t="str">
        <f t="shared" si="5"/>
        <v>29LPF</v>
      </c>
      <c r="V175" t="s">
        <v>9</v>
      </c>
      <c r="W175" t="s">
        <v>10</v>
      </c>
    </row>
    <row r="176" spans="1:23" x14ac:dyDescent="0.2">
      <c r="A176" s="11">
        <v>44949</v>
      </c>
      <c r="B176" t="s">
        <v>586</v>
      </c>
      <c r="C176">
        <v>1991</v>
      </c>
      <c r="D176">
        <v>45007</v>
      </c>
      <c r="F176" t="s">
        <v>546</v>
      </c>
      <c r="G176" t="s">
        <v>587</v>
      </c>
      <c r="H176" t="s">
        <v>3</v>
      </c>
      <c r="I176" t="s">
        <v>25</v>
      </c>
      <c r="K176" t="s">
        <v>593</v>
      </c>
      <c r="M176">
        <v>0</v>
      </c>
      <c r="N176" t="s">
        <v>594</v>
      </c>
      <c r="O176" t="s">
        <v>594</v>
      </c>
      <c r="P176" t="s">
        <v>594</v>
      </c>
      <c r="T176" t="str">
        <f t="shared" si="4"/>
        <v>1991LDO</v>
      </c>
      <c r="U176" t="str">
        <f t="shared" si="5"/>
        <v>1991LPF</v>
      </c>
      <c r="V176" t="s">
        <v>9</v>
      </c>
      <c r="W176" t="s">
        <v>10</v>
      </c>
    </row>
    <row r="177" spans="1:23" x14ac:dyDescent="0.2">
      <c r="A177" s="11">
        <v>44965</v>
      </c>
      <c r="B177" t="s">
        <v>586</v>
      </c>
      <c r="C177">
        <v>3286</v>
      </c>
      <c r="D177">
        <v>45015</v>
      </c>
      <c r="F177" t="s">
        <v>546</v>
      </c>
      <c r="G177" t="s">
        <v>587</v>
      </c>
      <c r="H177" t="s">
        <v>4</v>
      </c>
      <c r="I177" t="s">
        <v>25</v>
      </c>
      <c r="K177" t="s">
        <v>593</v>
      </c>
      <c r="M177">
        <v>0</v>
      </c>
      <c r="N177" t="s">
        <v>594</v>
      </c>
      <c r="O177" t="s">
        <v>594</v>
      </c>
      <c r="P177" t="s">
        <v>594</v>
      </c>
      <c r="T177" t="str">
        <f t="shared" si="4"/>
        <v>3286RDO</v>
      </c>
      <c r="U177" t="str">
        <f t="shared" si="5"/>
        <v>3286RPF</v>
      </c>
      <c r="V177" t="s">
        <v>9</v>
      </c>
      <c r="W177" t="s">
        <v>10</v>
      </c>
    </row>
    <row r="178" spans="1:23" x14ac:dyDescent="0.2">
      <c r="A178" s="11">
        <v>44981</v>
      </c>
      <c r="B178" t="s">
        <v>586</v>
      </c>
      <c r="C178">
        <v>4129</v>
      </c>
      <c r="D178">
        <v>45035</v>
      </c>
      <c r="F178" t="s">
        <v>546</v>
      </c>
      <c r="G178" t="s">
        <v>587</v>
      </c>
      <c r="H178" t="s">
        <v>4</v>
      </c>
      <c r="I178" t="s">
        <v>25</v>
      </c>
      <c r="K178" t="s">
        <v>593</v>
      </c>
      <c r="M178">
        <v>0</v>
      </c>
      <c r="N178" t="s">
        <v>594</v>
      </c>
      <c r="O178" t="s">
        <v>594</v>
      </c>
      <c r="P178" t="s">
        <v>594</v>
      </c>
      <c r="T178" t="str">
        <f t="shared" si="4"/>
        <v>4129RDO</v>
      </c>
      <c r="U178" t="str">
        <f t="shared" si="5"/>
        <v>4129RPF</v>
      </c>
      <c r="V178" t="s">
        <v>9</v>
      </c>
      <c r="W178" t="s">
        <v>10</v>
      </c>
    </row>
    <row r="179" spans="1:23" x14ac:dyDescent="0.2">
      <c r="A179" s="11">
        <v>44910</v>
      </c>
      <c r="B179" t="s">
        <v>586</v>
      </c>
      <c r="C179">
        <v>4196</v>
      </c>
      <c r="D179">
        <v>44963</v>
      </c>
      <c r="F179" t="s">
        <v>546</v>
      </c>
      <c r="G179" t="s">
        <v>587</v>
      </c>
      <c r="H179" t="s">
        <v>3</v>
      </c>
      <c r="I179" t="s">
        <v>25</v>
      </c>
      <c r="K179" t="s">
        <v>593</v>
      </c>
      <c r="M179">
        <v>0</v>
      </c>
      <c r="N179" t="s">
        <v>594</v>
      </c>
      <c r="O179" t="s">
        <v>594</v>
      </c>
      <c r="P179" t="s">
        <v>594</v>
      </c>
      <c r="T179" t="str">
        <f t="shared" si="4"/>
        <v>4196LDO</v>
      </c>
      <c r="U179" t="str">
        <f t="shared" si="5"/>
        <v>4196LPF</v>
      </c>
      <c r="V179" t="s">
        <v>9</v>
      </c>
      <c r="W179" t="s">
        <v>10</v>
      </c>
    </row>
    <row r="180" spans="1:23" x14ac:dyDescent="0.2">
      <c r="A180" s="11">
        <v>44875</v>
      </c>
      <c r="B180" t="s">
        <v>586</v>
      </c>
      <c r="C180">
        <v>4451</v>
      </c>
      <c r="D180">
        <v>44933</v>
      </c>
      <c r="F180" t="s">
        <v>546</v>
      </c>
      <c r="G180" t="s">
        <v>587</v>
      </c>
      <c r="H180" t="s">
        <v>3</v>
      </c>
      <c r="I180" t="s">
        <v>25</v>
      </c>
      <c r="K180" t="s">
        <v>593</v>
      </c>
      <c r="M180">
        <v>0</v>
      </c>
      <c r="N180" t="s">
        <v>594</v>
      </c>
      <c r="O180" t="s">
        <v>594</v>
      </c>
      <c r="P180" t="s">
        <v>594</v>
      </c>
      <c r="T180" t="str">
        <f t="shared" si="4"/>
        <v>4451LDO</v>
      </c>
      <c r="U180" t="str">
        <f t="shared" si="5"/>
        <v>4451LPF</v>
      </c>
      <c r="V180" t="s">
        <v>9</v>
      </c>
      <c r="W180" t="s">
        <v>10</v>
      </c>
    </row>
    <row r="181" spans="1:23" x14ac:dyDescent="0.2">
      <c r="A181" s="11">
        <v>44972</v>
      </c>
      <c r="B181" t="s">
        <v>586</v>
      </c>
      <c r="C181">
        <v>4528</v>
      </c>
      <c r="D181">
        <v>45025</v>
      </c>
      <c r="F181" t="s">
        <v>546</v>
      </c>
      <c r="G181" t="s">
        <v>587</v>
      </c>
      <c r="H181" t="s">
        <v>4</v>
      </c>
      <c r="I181" t="s">
        <v>25</v>
      </c>
      <c r="K181" t="s">
        <v>593</v>
      </c>
      <c r="M181">
        <v>0</v>
      </c>
      <c r="N181" t="s">
        <v>594</v>
      </c>
      <c r="O181" t="s">
        <v>594</v>
      </c>
      <c r="P181" t="s">
        <v>594</v>
      </c>
      <c r="T181" t="str">
        <f t="shared" si="4"/>
        <v>4528RDO</v>
      </c>
      <c r="U181" t="str">
        <f t="shared" si="5"/>
        <v>4528RPF</v>
      </c>
      <c r="V181" t="s">
        <v>9</v>
      </c>
      <c r="W181" t="s">
        <v>10</v>
      </c>
    </row>
    <row r="182" spans="1:23" x14ac:dyDescent="0.2">
      <c r="A182" s="11">
        <v>44875</v>
      </c>
      <c r="B182" t="s">
        <v>586</v>
      </c>
      <c r="C182">
        <v>4838</v>
      </c>
      <c r="D182">
        <v>44936</v>
      </c>
      <c r="F182" t="s">
        <v>546</v>
      </c>
      <c r="G182" t="s">
        <v>587</v>
      </c>
      <c r="H182" t="s">
        <v>4</v>
      </c>
      <c r="I182" t="s">
        <v>25</v>
      </c>
      <c r="K182" t="s">
        <v>593</v>
      </c>
      <c r="M182">
        <v>0</v>
      </c>
      <c r="N182" t="s">
        <v>594</v>
      </c>
      <c r="O182" t="s">
        <v>594</v>
      </c>
      <c r="P182" t="s">
        <v>594</v>
      </c>
      <c r="T182" t="str">
        <f t="shared" si="4"/>
        <v>4838RDO</v>
      </c>
      <c r="U182" t="str">
        <f t="shared" si="5"/>
        <v>4838RPF</v>
      </c>
      <c r="V182" t="s">
        <v>9</v>
      </c>
      <c r="W182" t="s">
        <v>10</v>
      </c>
    </row>
    <row r="183" spans="1:23" x14ac:dyDescent="0.2">
      <c r="A183" s="11">
        <v>44875</v>
      </c>
      <c r="B183" t="s">
        <v>586</v>
      </c>
      <c r="C183">
        <v>4955</v>
      </c>
      <c r="D183">
        <v>44936</v>
      </c>
      <c r="F183" t="s">
        <v>546</v>
      </c>
      <c r="G183" t="s">
        <v>587</v>
      </c>
      <c r="H183" t="s">
        <v>4</v>
      </c>
      <c r="I183" t="s">
        <v>25</v>
      </c>
      <c r="K183" t="s">
        <v>593</v>
      </c>
      <c r="M183">
        <v>0</v>
      </c>
      <c r="N183" t="s">
        <v>594</v>
      </c>
      <c r="O183" t="s">
        <v>594</v>
      </c>
      <c r="P183" t="s">
        <v>594</v>
      </c>
      <c r="T183" t="str">
        <f t="shared" si="4"/>
        <v>4955RDO</v>
      </c>
      <c r="U183" t="str">
        <f t="shared" si="5"/>
        <v>4955RPF</v>
      </c>
      <c r="V183" t="s">
        <v>9</v>
      </c>
      <c r="W183" t="s">
        <v>10</v>
      </c>
    </row>
    <row r="184" spans="1:23" x14ac:dyDescent="0.2">
      <c r="A184" s="11">
        <v>44875</v>
      </c>
      <c r="B184" t="s">
        <v>586</v>
      </c>
      <c r="C184">
        <v>5001</v>
      </c>
      <c r="D184">
        <v>44933</v>
      </c>
      <c r="F184" t="s">
        <v>546</v>
      </c>
      <c r="G184" t="s">
        <v>587</v>
      </c>
      <c r="H184" t="s">
        <v>4</v>
      </c>
      <c r="I184" t="s">
        <v>25</v>
      </c>
      <c r="K184" t="s">
        <v>593</v>
      </c>
      <c r="M184">
        <v>0</v>
      </c>
      <c r="N184" t="s">
        <v>594</v>
      </c>
      <c r="O184" t="s">
        <v>594</v>
      </c>
      <c r="P184" t="s">
        <v>594</v>
      </c>
      <c r="T184" t="str">
        <f t="shared" si="4"/>
        <v>5001RDO</v>
      </c>
      <c r="U184" t="str">
        <f t="shared" si="5"/>
        <v>5001RPF</v>
      </c>
      <c r="V184" t="s">
        <v>9</v>
      </c>
      <c r="W184" t="s">
        <v>10</v>
      </c>
    </row>
    <row r="185" spans="1:23" x14ac:dyDescent="0.2">
      <c r="A185" s="11">
        <v>44853</v>
      </c>
      <c r="B185" t="s">
        <v>586</v>
      </c>
      <c r="C185">
        <v>5372</v>
      </c>
      <c r="D185">
        <v>44898</v>
      </c>
      <c r="F185" t="s">
        <v>546</v>
      </c>
      <c r="G185" t="s">
        <v>587</v>
      </c>
      <c r="H185" t="s">
        <v>4</v>
      </c>
      <c r="I185" t="s">
        <v>25</v>
      </c>
      <c r="K185" t="s">
        <v>593</v>
      </c>
      <c r="M185">
        <v>0</v>
      </c>
      <c r="N185" t="s">
        <v>594</v>
      </c>
      <c r="O185" t="s">
        <v>594</v>
      </c>
      <c r="P185" t="s">
        <v>594</v>
      </c>
      <c r="T185" t="str">
        <f t="shared" si="4"/>
        <v>5372RDO</v>
      </c>
      <c r="U185" t="str">
        <f t="shared" si="5"/>
        <v>5372RPF</v>
      </c>
      <c r="V185" t="s">
        <v>9</v>
      </c>
      <c r="W185" t="s">
        <v>10</v>
      </c>
    </row>
    <row r="186" spans="1:23" x14ac:dyDescent="0.2">
      <c r="A186" s="11">
        <v>44811</v>
      </c>
      <c r="B186" t="s">
        <v>586</v>
      </c>
      <c r="C186">
        <v>6328</v>
      </c>
      <c r="D186" t="s">
        <v>596</v>
      </c>
      <c r="F186" t="s">
        <v>546</v>
      </c>
      <c r="G186" t="s">
        <v>587</v>
      </c>
      <c r="H186" t="s">
        <v>3</v>
      </c>
      <c r="I186" t="s">
        <v>25</v>
      </c>
      <c r="K186" t="s">
        <v>593</v>
      </c>
      <c r="M186">
        <v>0</v>
      </c>
      <c r="N186" t="s">
        <v>594</v>
      </c>
      <c r="O186" t="s">
        <v>594</v>
      </c>
      <c r="P186" t="s">
        <v>594</v>
      </c>
      <c r="T186" t="str">
        <f t="shared" si="4"/>
        <v>6328LDO</v>
      </c>
      <c r="U186" t="str">
        <f t="shared" si="5"/>
        <v>6328LPF</v>
      </c>
      <c r="V186" t="s">
        <v>9</v>
      </c>
      <c r="W186" t="s">
        <v>10</v>
      </c>
    </row>
    <row r="187" spans="1:23" x14ac:dyDescent="0.2">
      <c r="A187" s="11">
        <v>44952</v>
      </c>
      <c r="B187" t="s">
        <v>586</v>
      </c>
      <c r="C187">
        <v>6539</v>
      </c>
      <c r="D187" t="s">
        <v>596</v>
      </c>
      <c r="F187" t="s">
        <v>546</v>
      </c>
      <c r="G187" t="s">
        <v>587</v>
      </c>
      <c r="H187" t="s">
        <v>4</v>
      </c>
      <c r="I187" t="s">
        <v>25</v>
      </c>
      <c r="K187" t="s">
        <v>593</v>
      </c>
      <c r="M187">
        <v>0</v>
      </c>
      <c r="N187" t="s">
        <v>594</v>
      </c>
      <c r="O187" t="s">
        <v>594</v>
      </c>
      <c r="P187" t="s">
        <v>594</v>
      </c>
      <c r="T187" t="str">
        <f t="shared" si="4"/>
        <v>6539RDO</v>
      </c>
      <c r="U187" t="str">
        <f t="shared" si="5"/>
        <v>6539RPF</v>
      </c>
      <c r="V187" t="s">
        <v>9</v>
      </c>
      <c r="W187" t="s">
        <v>10</v>
      </c>
    </row>
    <row r="188" spans="1:23" x14ac:dyDescent="0.2">
      <c r="A188" s="11">
        <v>44804</v>
      </c>
      <c r="B188" t="s">
        <v>586</v>
      </c>
      <c r="C188">
        <v>6799</v>
      </c>
      <c r="D188">
        <v>44863</v>
      </c>
      <c r="F188" t="s">
        <v>546</v>
      </c>
      <c r="G188" t="s">
        <v>587</v>
      </c>
      <c r="H188" t="s">
        <v>4</v>
      </c>
      <c r="I188" t="s">
        <v>25</v>
      </c>
      <c r="K188" t="s">
        <v>593</v>
      </c>
      <c r="M188">
        <v>0</v>
      </c>
      <c r="N188" t="s">
        <v>594</v>
      </c>
      <c r="O188" t="s">
        <v>594</v>
      </c>
      <c r="P188" t="s">
        <v>594</v>
      </c>
      <c r="T188" t="str">
        <f t="shared" si="4"/>
        <v>6799RDO</v>
      </c>
      <c r="U188" t="str">
        <f t="shared" si="5"/>
        <v>6799RPF</v>
      </c>
      <c r="V188" t="s">
        <v>9</v>
      </c>
      <c r="W188" t="s">
        <v>10</v>
      </c>
    </row>
    <row r="189" spans="1:23" x14ac:dyDescent="0.2">
      <c r="A189" s="11">
        <v>44879</v>
      </c>
      <c r="B189" t="s">
        <v>589</v>
      </c>
      <c r="C189">
        <v>79</v>
      </c>
      <c r="D189">
        <v>44976</v>
      </c>
      <c r="F189" t="s">
        <v>546</v>
      </c>
      <c r="G189" t="s">
        <v>587</v>
      </c>
      <c r="H189" t="s">
        <v>4</v>
      </c>
      <c r="I189" t="s">
        <v>25</v>
      </c>
      <c r="K189" t="s">
        <v>593</v>
      </c>
      <c r="M189">
        <v>0</v>
      </c>
      <c r="N189" t="s">
        <v>594</v>
      </c>
      <c r="O189" t="s">
        <v>594</v>
      </c>
      <c r="P189" t="s">
        <v>594</v>
      </c>
      <c r="T189" t="str">
        <f t="shared" si="4"/>
        <v>79RDO</v>
      </c>
      <c r="U189" t="str">
        <f t="shared" si="5"/>
        <v>79RPF</v>
      </c>
      <c r="V189" t="s">
        <v>9</v>
      </c>
      <c r="W189" t="s">
        <v>10</v>
      </c>
    </row>
    <row r="190" spans="1:23" x14ac:dyDescent="0.2">
      <c r="A190" s="11">
        <v>44972</v>
      </c>
      <c r="B190" t="s">
        <v>586</v>
      </c>
      <c r="C190">
        <v>222</v>
      </c>
      <c r="D190">
        <v>44661</v>
      </c>
      <c r="F190" t="s">
        <v>546</v>
      </c>
      <c r="G190" t="s">
        <v>587</v>
      </c>
      <c r="H190" t="s">
        <v>3</v>
      </c>
      <c r="I190" t="s">
        <v>25</v>
      </c>
      <c r="K190" t="s">
        <v>64</v>
      </c>
      <c r="M190">
        <v>0</v>
      </c>
      <c r="N190">
        <v>1</v>
      </c>
      <c r="O190" t="s">
        <v>594</v>
      </c>
      <c r="P190">
        <v>1</v>
      </c>
      <c r="T190" t="str">
        <f t="shared" si="4"/>
        <v>222LDO</v>
      </c>
      <c r="U190" t="str">
        <f t="shared" si="5"/>
        <v>222LPF</v>
      </c>
      <c r="V190" t="s">
        <v>9</v>
      </c>
      <c r="W190" t="s">
        <v>10</v>
      </c>
    </row>
    <row r="191" spans="1:23" x14ac:dyDescent="0.2">
      <c r="A191" s="11">
        <v>45030</v>
      </c>
      <c r="B191" t="s">
        <v>586</v>
      </c>
      <c r="C191">
        <v>5632</v>
      </c>
      <c r="D191">
        <v>45087</v>
      </c>
      <c r="E191">
        <v>45159</v>
      </c>
      <c r="F191" t="s">
        <v>546</v>
      </c>
      <c r="G191" t="s">
        <v>587</v>
      </c>
      <c r="H191" t="s">
        <v>3</v>
      </c>
      <c r="I191" t="s">
        <v>25</v>
      </c>
      <c r="K191" t="s">
        <v>64</v>
      </c>
      <c r="M191">
        <v>0</v>
      </c>
      <c r="N191">
        <v>1</v>
      </c>
      <c r="O191" t="s">
        <v>594</v>
      </c>
      <c r="P191">
        <v>1</v>
      </c>
      <c r="Q191">
        <v>1</v>
      </c>
      <c r="S191">
        <v>1</v>
      </c>
      <c r="T191" t="str">
        <f t="shared" si="4"/>
        <v>5632LDO</v>
      </c>
      <c r="U191" t="str">
        <f t="shared" si="5"/>
        <v>5632LPF</v>
      </c>
      <c r="V191" t="s">
        <v>9</v>
      </c>
      <c r="W191" t="s">
        <v>10</v>
      </c>
    </row>
    <row r="192" spans="1:23" x14ac:dyDescent="0.2">
      <c r="A192" s="11">
        <v>44900</v>
      </c>
      <c r="B192" t="s">
        <v>589</v>
      </c>
      <c r="C192">
        <v>354</v>
      </c>
      <c r="F192" t="s">
        <v>546</v>
      </c>
      <c r="G192" t="s">
        <v>587</v>
      </c>
      <c r="H192" t="s">
        <v>4</v>
      </c>
      <c r="I192" t="s">
        <v>25</v>
      </c>
      <c r="K192" t="s">
        <v>64</v>
      </c>
      <c r="M192">
        <v>0</v>
      </c>
      <c r="N192">
        <v>1</v>
      </c>
      <c r="O192" t="s">
        <v>594</v>
      </c>
      <c r="P192">
        <v>1</v>
      </c>
      <c r="Q192">
        <v>1</v>
      </c>
      <c r="T192" t="str">
        <f t="shared" si="4"/>
        <v>354RDO</v>
      </c>
      <c r="U192" t="str">
        <f t="shared" si="5"/>
        <v>354RPF</v>
      </c>
      <c r="V192" t="s">
        <v>9</v>
      </c>
      <c r="W192" t="s">
        <v>10</v>
      </c>
    </row>
    <row r="193" spans="1:23" x14ac:dyDescent="0.2">
      <c r="A193" s="11">
        <v>44736</v>
      </c>
      <c r="B193" t="s">
        <v>588</v>
      </c>
      <c r="C193">
        <v>404344</v>
      </c>
      <c r="F193" t="s">
        <v>546</v>
      </c>
      <c r="G193" t="s">
        <v>587</v>
      </c>
      <c r="H193" t="s">
        <v>4</v>
      </c>
      <c r="I193" t="s">
        <v>25</v>
      </c>
      <c r="K193" t="s">
        <v>64</v>
      </c>
      <c r="M193">
        <v>0</v>
      </c>
      <c r="N193">
        <v>1</v>
      </c>
      <c r="O193" t="s">
        <v>594</v>
      </c>
      <c r="P193">
        <v>1</v>
      </c>
      <c r="Q193">
        <v>1</v>
      </c>
      <c r="S193">
        <v>1</v>
      </c>
      <c r="T193" t="str">
        <f t="shared" si="4"/>
        <v>404344RDO</v>
      </c>
      <c r="U193" t="str">
        <f t="shared" si="5"/>
        <v>404344RPF</v>
      </c>
      <c r="V193" t="s">
        <v>9</v>
      </c>
      <c r="W193" t="s">
        <v>10</v>
      </c>
    </row>
    <row r="194" spans="1:23" x14ac:dyDescent="0.2">
      <c r="A194" s="11">
        <v>45005</v>
      </c>
      <c r="B194" t="s">
        <v>586</v>
      </c>
      <c r="C194">
        <v>618</v>
      </c>
      <c r="D194">
        <v>45058</v>
      </c>
      <c r="E194">
        <v>45072</v>
      </c>
      <c r="F194" t="s">
        <v>546</v>
      </c>
      <c r="G194" t="s">
        <v>587</v>
      </c>
      <c r="H194" t="s">
        <v>3</v>
      </c>
      <c r="I194" t="s">
        <v>25</v>
      </c>
      <c r="K194" t="s">
        <v>25</v>
      </c>
      <c r="M194">
        <v>0</v>
      </c>
      <c r="N194">
        <v>0</v>
      </c>
      <c r="O194" t="s">
        <v>594</v>
      </c>
      <c r="P194">
        <v>0</v>
      </c>
      <c r="T194" t="str">
        <f t="shared" si="4"/>
        <v>618LDO</v>
      </c>
      <c r="U194" t="str">
        <f t="shared" si="5"/>
        <v>618LPF</v>
      </c>
      <c r="V194" t="s">
        <v>9</v>
      </c>
      <c r="W194" t="s">
        <v>10</v>
      </c>
    </row>
    <row r="195" spans="1:23" x14ac:dyDescent="0.2">
      <c r="A195" s="11">
        <v>44804</v>
      </c>
      <c r="B195" t="s">
        <v>586</v>
      </c>
      <c r="C195">
        <v>925</v>
      </c>
      <c r="D195">
        <v>44865</v>
      </c>
      <c r="E195">
        <v>44875</v>
      </c>
      <c r="F195" t="s">
        <v>546</v>
      </c>
      <c r="G195" t="s">
        <v>587</v>
      </c>
      <c r="H195" t="s">
        <v>4</v>
      </c>
      <c r="I195" t="s">
        <v>25</v>
      </c>
      <c r="K195" t="s">
        <v>25</v>
      </c>
      <c r="M195">
        <v>0</v>
      </c>
      <c r="N195">
        <v>0</v>
      </c>
      <c r="O195" t="s">
        <v>594</v>
      </c>
      <c r="P195">
        <v>0</v>
      </c>
      <c r="T195" t="str">
        <f t="shared" ref="T195:T258" si="6">C195&amp;H195&amp;V195</f>
        <v>925RDO</v>
      </c>
      <c r="U195" t="str">
        <f t="shared" ref="U195:U258" si="7">C195&amp;H195&amp;W195</f>
        <v>925RPF</v>
      </c>
      <c r="V195" t="s">
        <v>9</v>
      </c>
      <c r="W195" t="s">
        <v>10</v>
      </c>
    </row>
    <row r="196" spans="1:23" x14ac:dyDescent="0.2">
      <c r="A196" s="11">
        <v>44804</v>
      </c>
      <c r="B196" t="s">
        <v>586</v>
      </c>
      <c r="C196">
        <v>1606</v>
      </c>
      <c r="D196">
        <v>44850</v>
      </c>
      <c r="E196">
        <v>44875</v>
      </c>
      <c r="F196" t="s">
        <v>546</v>
      </c>
      <c r="G196" t="s">
        <v>587</v>
      </c>
      <c r="H196" t="s">
        <v>4</v>
      </c>
      <c r="I196" t="s">
        <v>25</v>
      </c>
      <c r="K196" t="s">
        <v>25</v>
      </c>
      <c r="M196">
        <v>0</v>
      </c>
      <c r="N196">
        <v>0</v>
      </c>
      <c r="O196" t="s">
        <v>594</v>
      </c>
      <c r="P196">
        <v>0</v>
      </c>
      <c r="S196">
        <v>1</v>
      </c>
      <c r="T196" t="str">
        <f t="shared" si="6"/>
        <v>1606RDO</v>
      </c>
      <c r="U196" t="str">
        <f t="shared" si="7"/>
        <v>1606RPF</v>
      </c>
      <c r="V196" t="s">
        <v>9</v>
      </c>
      <c r="W196" t="s">
        <v>10</v>
      </c>
    </row>
    <row r="197" spans="1:23" x14ac:dyDescent="0.2">
      <c r="A197" s="11">
        <v>44804</v>
      </c>
      <c r="B197" t="s">
        <v>586</v>
      </c>
      <c r="C197">
        <v>1864</v>
      </c>
      <c r="D197">
        <v>44863</v>
      </c>
      <c r="E197">
        <v>44875</v>
      </c>
      <c r="F197" t="s">
        <v>546</v>
      </c>
      <c r="G197" t="s">
        <v>587</v>
      </c>
      <c r="H197" t="s">
        <v>4</v>
      </c>
      <c r="I197" t="s">
        <v>25</v>
      </c>
      <c r="K197" t="s">
        <v>25</v>
      </c>
      <c r="M197">
        <v>0</v>
      </c>
      <c r="N197">
        <v>0</v>
      </c>
      <c r="O197" t="s">
        <v>594</v>
      </c>
      <c r="P197">
        <v>0</v>
      </c>
      <c r="T197" t="str">
        <f t="shared" si="6"/>
        <v>1864RDO</v>
      </c>
      <c r="U197" t="str">
        <f t="shared" si="7"/>
        <v>1864RPF</v>
      </c>
      <c r="V197" t="s">
        <v>9</v>
      </c>
      <c r="W197" t="s">
        <v>10</v>
      </c>
    </row>
    <row r="198" spans="1:23" x14ac:dyDescent="0.2">
      <c r="A198" s="11">
        <v>44804</v>
      </c>
      <c r="B198" t="s">
        <v>586</v>
      </c>
      <c r="C198">
        <v>2213</v>
      </c>
      <c r="D198">
        <v>44856</v>
      </c>
      <c r="E198">
        <v>44875</v>
      </c>
      <c r="F198" t="s">
        <v>546</v>
      </c>
      <c r="G198" t="s">
        <v>587</v>
      </c>
      <c r="H198" t="s">
        <v>4</v>
      </c>
      <c r="I198" t="s">
        <v>25</v>
      </c>
      <c r="K198" t="s">
        <v>25</v>
      </c>
      <c r="M198">
        <v>0</v>
      </c>
      <c r="N198">
        <v>0</v>
      </c>
      <c r="O198" t="s">
        <v>594</v>
      </c>
      <c r="P198">
        <v>0</v>
      </c>
      <c r="T198" t="str">
        <f t="shared" si="6"/>
        <v>2213RDO</v>
      </c>
      <c r="U198" t="str">
        <f t="shared" si="7"/>
        <v>2213RPF</v>
      </c>
      <c r="V198" t="s">
        <v>9</v>
      </c>
      <c r="W198" t="s">
        <v>10</v>
      </c>
    </row>
    <row r="199" spans="1:23" x14ac:dyDescent="0.2">
      <c r="A199" s="11">
        <v>44811</v>
      </c>
      <c r="B199" t="s">
        <v>586</v>
      </c>
      <c r="C199">
        <v>2313</v>
      </c>
      <c r="D199">
        <v>44865</v>
      </c>
      <c r="F199" t="s">
        <v>546</v>
      </c>
      <c r="G199" t="s">
        <v>587</v>
      </c>
      <c r="H199" t="s">
        <v>3</v>
      </c>
      <c r="I199" t="s">
        <v>25</v>
      </c>
      <c r="K199" t="s">
        <v>25</v>
      </c>
      <c r="M199">
        <v>0</v>
      </c>
      <c r="N199">
        <v>0</v>
      </c>
      <c r="O199" t="s">
        <v>594</v>
      </c>
      <c r="P199">
        <v>0</v>
      </c>
      <c r="T199" t="str">
        <f t="shared" si="6"/>
        <v>2313LDO</v>
      </c>
      <c r="U199" t="str">
        <f t="shared" si="7"/>
        <v>2313LPF</v>
      </c>
      <c r="V199" t="s">
        <v>9</v>
      </c>
      <c r="W199" t="s">
        <v>10</v>
      </c>
    </row>
    <row r="200" spans="1:23" x14ac:dyDescent="0.2">
      <c r="A200" s="11">
        <v>44804</v>
      </c>
      <c r="B200" t="s">
        <v>586</v>
      </c>
      <c r="C200">
        <v>2569</v>
      </c>
      <c r="D200">
        <v>44854</v>
      </c>
      <c r="E200">
        <v>44875</v>
      </c>
      <c r="F200" t="s">
        <v>546</v>
      </c>
      <c r="G200" t="s">
        <v>587</v>
      </c>
      <c r="H200" t="s">
        <v>3</v>
      </c>
      <c r="I200" t="s">
        <v>25</v>
      </c>
      <c r="K200" t="s">
        <v>25</v>
      </c>
      <c r="M200">
        <v>0</v>
      </c>
      <c r="N200">
        <v>0</v>
      </c>
      <c r="O200" t="s">
        <v>594</v>
      </c>
      <c r="P200">
        <v>0</v>
      </c>
      <c r="S200">
        <v>1</v>
      </c>
      <c r="T200" t="str">
        <f t="shared" si="6"/>
        <v>2569LDO</v>
      </c>
      <c r="U200" t="str">
        <f t="shared" si="7"/>
        <v>2569LPF</v>
      </c>
      <c r="V200" t="s">
        <v>9</v>
      </c>
      <c r="W200" t="s">
        <v>10</v>
      </c>
    </row>
    <row r="201" spans="1:23" x14ac:dyDescent="0.2">
      <c r="A201" s="11">
        <v>44804</v>
      </c>
      <c r="B201" t="s">
        <v>586</v>
      </c>
      <c r="C201">
        <v>2838</v>
      </c>
      <c r="D201">
        <v>44864</v>
      </c>
      <c r="E201">
        <v>44875</v>
      </c>
      <c r="F201" t="s">
        <v>546</v>
      </c>
      <c r="G201" t="s">
        <v>587</v>
      </c>
      <c r="H201" t="s">
        <v>4</v>
      </c>
      <c r="I201" t="s">
        <v>25</v>
      </c>
      <c r="K201" t="s">
        <v>25</v>
      </c>
      <c r="M201">
        <v>0</v>
      </c>
      <c r="N201">
        <v>0</v>
      </c>
      <c r="O201" t="s">
        <v>594</v>
      </c>
      <c r="P201">
        <v>0</v>
      </c>
      <c r="T201" t="str">
        <f t="shared" si="6"/>
        <v>2838RDO</v>
      </c>
      <c r="U201" t="str">
        <f t="shared" si="7"/>
        <v>2838RPF</v>
      </c>
      <c r="V201" t="s">
        <v>9</v>
      </c>
      <c r="W201" t="s">
        <v>10</v>
      </c>
    </row>
    <row r="202" spans="1:23" x14ac:dyDescent="0.2">
      <c r="A202" s="11">
        <v>44804</v>
      </c>
      <c r="B202" t="s">
        <v>586</v>
      </c>
      <c r="C202">
        <v>3087</v>
      </c>
      <c r="D202">
        <v>44850</v>
      </c>
      <c r="E202">
        <v>44875</v>
      </c>
      <c r="F202" t="s">
        <v>546</v>
      </c>
      <c r="G202" t="s">
        <v>587</v>
      </c>
      <c r="H202" t="s">
        <v>3</v>
      </c>
      <c r="I202" t="s">
        <v>25</v>
      </c>
      <c r="K202" t="s">
        <v>25</v>
      </c>
      <c r="M202">
        <v>0</v>
      </c>
      <c r="N202">
        <v>0</v>
      </c>
      <c r="O202" t="s">
        <v>594</v>
      </c>
      <c r="P202">
        <v>0</v>
      </c>
      <c r="T202" t="str">
        <f t="shared" si="6"/>
        <v>3087LDO</v>
      </c>
      <c r="U202" t="str">
        <f t="shared" si="7"/>
        <v>3087LPF</v>
      </c>
      <c r="V202" t="s">
        <v>9</v>
      </c>
      <c r="W202" t="s">
        <v>10</v>
      </c>
    </row>
    <row r="203" spans="1:23" x14ac:dyDescent="0.2">
      <c r="A203" s="11">
        <v>44804</v>
      </c>
      <c r="B203" t="s">
        <v>586</v>
      </c>
      <c r="C203">
        <v>3246</v>
      </c>
      <c r="D203">
        <v>44858</v>
      </c>
      <c r="E203">
        <v>44875</v>
      </c>
      <c r="F203" t="s">
        <v>546</v>
      </c>
      <c r="G203" t="s">
        <v>587</v>
      </c>
      <c r="H203" t="s">
        <v>3</v>
      </c>
      <c r="I203" t="s">
        <v>25</v>
      </c>
      <c r="K203" t="s">
        <v>25</v>
      </c>
      <c r="M203">
        <v>0</v>
      </c>
      <c r="N203">
        <v>0</v>
      </c>
      <c r="O203" t="s">
        <v>594</v>
      </c>
      <c r="P203">
        <v>0</v>
      </c>
      <c r="T203" t="str">
        <f t="shared" si="6"/>
        <v>3246LDO</v>
      </c>
      <c r="U203" t="str">
        <f t="shared" si="7"/>
        <v>3246LPF</v>
      </c>
      <c r="V203" t="s">
        <v>9</v>
      </c>
      <c r="W203" t="s">
        <v>10</v>
      </c>
    </row>
    <row r="204" spans="1:23" x14ac:dyDescent="0.2">
      <c r="A204" s="11">
        <v>44804</v>
      </c>
      <c r="B204" t="s">
        <v>586</v>
      </c>
      <c r="C204">
        <v>3462</v>
      </c>
      <c r="D204">
        <v>44854</v>
      </c>
      <c r="E204">
        <v>44875</v>
      </c>
      <c r="F204" t="s">
        <v>546</v>
      </c>
      <c r="G204" t="s">
        <v>587</v>
      </c>
      <c r="H204" t="s">
        <v>3</v>
      </c>
      <c r="I204" t="s">
        <v>25</v>
      </c>
      <c r="K204" t="s">
        <v>25</v>
      </c>
      <c r="M204">
        <v>0</v>
      </c>
      <c r="N204">
        <v>0</v>
      </c>
      <c r="O204" t="s">
        <v>594</v>
      </c>
      <c r="P204">
        <v>0</v>
      </c>
      <c r="T204" t="str">
        <f t="shared" si="6"/>
        <v>3462LDO</v>
      </c>
      <c r="U204" t="str">
        <f t="shared" si="7"/>
        <v>3462LPF</v>
      </c>
      <c r="V204" t="s">
        <v>9</v>
      </c>
      <c r="W204" t="s">
        <v>10</v>
      </c>
    </row>
    <row r="205" spans="1:23" x14ac:dyDescent="0.2">
      <c r="A205" s="11">
        <v>44804</v>
      </c>
      <c r="B205" t="s">
        <v>586</v>
      </c>
      <c r="C205">
        <v>4105</v>
      </c>
      <c r="D205">
        <v>44861</v>
      </c>
      <c r="E205">
        <v>44875</v>
      </c>
      <c r="F205" t="s">
        <v>546</v>
      </c>
      <c r="G205" t="s">
        <v>587</v>
      </c>
      <c r="H205" t="s">
        <v>4</v>
      </c>
      <c r="I205" t="s">
        <v>25</v>
      </c>
      <c r="K205" t="s">
        <v>25</v>
      </c>
      <c r="M205">
        <v>0</v>
      </c>
      <c r="N205">
        <v>0</v>
      </c>
      <c r="O205" t="s">
        <v>594</v>
      </c>
      <c r="P205">
        <v>0</v>
      </c>
      <c r="T205" t="str">
        <f t="shared" si="6"/>
        <v>4105RDO</v>
      </c>
      <c r="U205" t="str">
        <f t="shared" si="7"/>
        <v>4105RPF</v>
      </c>
      <c r="V205" t="s">
        <v>9</v>
      </c>
      <c r="W205" t="s">
        <v>10</v>
      </c>
    </row>
    <row r="206" spans="1:23" x14ac:dyDescent="0.2">
      <c r="A206" s="11">
        <v>45005</v>
      </c>
      <c r="B206" t="s">
        <v>586</v>
      </c>
      <c r="C206">
        <v>4160</v>
      </c>
      <c r="D206">
        <v>45062</v>
      </c>
      <c r="E206">
        <v>45072</v>
      </c>
      <c r="F206" t="s">
        <v>546</v>
      </c>
      <c r="G206" t="s">
        <v>587</v>
      </c>
      <c r="H206" t="s">
        <v>3</v>
      </c>
      <c r="I206" t="s">
        <v>25</v>
      </c>
      <c r="K206" t="s">
        <v>25</v>
      </c>
      <c r="M206">
        <v>0</v>
      </c>
      <c r="N206">
        <v>0</v>
      </c>
      <c r="O206" t="s">
        <v>594</v>
      </c>
      <c r="P206">
        <v>0</v>
      </c>
      <c r="T206" t="str">
        <f t="shared" si="6"/>
        <v>4160LDO</v>
      </c>
      <c r="U206" t="str">
        <f t="shared" si="7"/>
        <v>4160LPF</v>
      </c>
      <c r="V206" t="s">
        <v>9</v>
      </c>
      <c r="W206" t="s">
        <v>10</v>
      </c>
    </row>
    <row r="207" spans="1:23" x14ac:dyDescent="0.2">
      <c r="A207" s="11">
        <v>44804</v>
      </c>
      <c r="B207" t="s">
        <v>586</v>
      </c>
      <c r="C207">
        <v>4295</v>
      </c>
      <c r="D207">
        <v>44865</v>
      </c>
      <c r="E207">
        <v>44875</v>
      </c>
      <c r="F207" t="s">
        <v>546</v>
      </c>
      <c r="G207" t="s">
        <v>587</v>
      </c>
      <c r="H207" t="s">
        <v>4</v>
      </c>
      <c r="I207" t="s">
        <v>25</v>
      </c>
      <c r="K207" t="s">
        <v>25</v>
      </c>
      <c r="M207">
        <v>0</v>
      </c>
      <c r="N207">
        <v>0</v>
      </c>
      <c r="O207" t="s">
        <v>594</v>
      </c>
      <c r="P207">
        <v>0</v>
      </c>
      <c r="T207" t="str">
        <f t="shared" si="6"/>
        <v>4295RDO</v>
      </c>
      <c r="U207" t="str">
        <f t="shared" si="7"/>
        <v>4295RPF</v>
      </c>
      <c r="V207" t="s">
        <v>9</v>
      </c>
      <c r="W207" t="s">
        <v>10</v>
      </c>
    </row>
    <row r="208" spans="1:23" x14ac:dyDescent="0.2">
      <c r="A208" s="11">
        <v>45005</v>
      </c>
      <c r="B208" t="s">
        <v>586</v>
      </c>
      <c r="C208">
        <v>4510</v>
      </c>
      <c r="D208">
        <v>45061</v>
      </c>
      <c r="E208">
        <v>45072</v>
      </c>
      <c r="F208" t="s">
        <v>546</v>
      </c>
      <c r="G208" t="s">
        <v>587</v>
      </c>
      <c r="H208" t="s">
        <v>3</v>
      </c>
      <c r="I208" t="s">
        <v>25</v>
      </c>
      <c r="K208" t="s">
        <v>25</v>
      </c>
      <c r="M208">
        <v>0</v>
      </c>
      <c r="N208">
        <v>0</v>
      </c>
      <c r="O208" t="s">
        <v>594</v>
      </c>
      <c r="P208">
        <v>0</v>
      </c>
      <c r="T208" t="str">
        <f t="shared" si="6"/>
        <v>4510LDO</v>
      </c>
      <c r="U208" t="str">
        <f t="shared" si="7"/>
        <v>4510LPF</v>
      </c>
      <c r="V208" t="s">
        <v>9</v>
      </c>
      <c r="W208" t="s">
        <v>10</v>
      </c>
    </row>
    <row r="209" spans="1:23" x14ac:dyDescent="0.2">
      <c r="A209" s="11">
        <v>45036</v>
      </c>
      <c r="B209" t="s">
        <v>586</v>
      </c>
      <c r="C209">
        <v>4847</v>
      </c>
      <c r="D209">
        <v>45087</v>
      </c>
      <c r="F209" t="s">
        <v>546</v>
      </c>
      <c r="G209" t="s">
        <v>587</v>
      </c>
      <c r="H209" t="s">
        <v>3</v>
      </c>
      <c r="I209" t="s">
        <v>25</v>
      </c>
      <c r="K209" t="s">
        <v>25</v>
      </c>
      <c r="M209">
        <v>0</v>
      </c>
      <c r="N209">
        <v>0</v>
      </c>
      <c r="O209" t="s">
        <v>594</v>
      </c>
      <c r="P209">
        <v>0</v>
      </c>
      <c r="T209" t="str">
        <f t="shared" si="6"/>
        <v>4847LDO</v>
      </c>
      <c r="U209" t="str">
        <f t="shared" si="7"/>
        <v>4847LPF</v>
      </c>
      <c r="V209" t="s">
        <v>9</v>
      </c>
      <c r="W209" t="s">
        <v>10</v>
      </c>
    </row>
    <row r="210" spans="1:23" x14ac:dyDescent="0.2">
      <c r="A210" s="11">
        <v>44965</v>
      </c>
      <c r="B210" t="s">
        <v>586</v>
      </c>
      <c r="C210">
        <v>5781</v>
      </c>
      <c r="D210">
        <v>45021</v>
      </c>
      <c r="E210">
        <v>45030</v>
      </c>
      <c r="F210" t="s">
        <v>546</v>
      </c>
      <c r="G210" t="s">
        <v>587</v>
      </c>
      <c r="H210" t="s">
        <v>3</v>
      </c>
      <c r="I210" t="s">
        <v>25</v>
      </c>
      <c r="K210" t="s">
        <v>25</v>
      </c>
      <c r="M210">
        <v>0</v>
      </c>
      <c r="N210">
        <v>0</v>
      </c>
      <c r="O210" t="s">
        <v>594</v>
      </c>
      <c r="P210">
        <v>0</v>
      </c>
      <c r="T210" t="str">
        <f t="shared" si="6"/>
        <v>5781LDO</v>
      </c>
      <c r="U210" t="str">
        <f t="shared" si="7"/>
        <v>5781LPF</v>
      </c>
      <c r="V210" t="s">
        <v>9</v>
      </c>
      <c r="W210" t="s">
        <v>10</v>
      </c>
    </row>
    <row r="211" spans="1:23" x14ac:dyDescent="0.2">
      <c r="A211" s="11">
        <v>44804</v>
      </c>
      <c r="B211" t="s">
        <v>586</v>
      </c>
      <c r="C211">
        <v>6038</v>
      </c>
      <c r="D211">
        <v>44857</v>
      </c>
      <c r="E211">
        <v>44875</v>
      </c>
      <c r="F211" t="s">
        <v>546</v>
      </c>
      <c r="G211" t="s">
        <v>587</v>
      </c>
      <c r="H211" t="s">
        <v>3</v>
      </c>
      <c r="I211" t="s">
        <v>25</v>
      </c>
      <c r="K211" t="s">
        <v>25</v>
      </c>
      <c r="M211">
        <v>0</v>
      </c>
      <c r="N211">
        <v>0</v>
      </c>
      <c r="O211" t="s">
        <v>594</v>
      </c>
      <c r="P211">
        <v>0</v>
      </c>
      <c r="T211" t="str">
        <f t="shared" si="6"/>
        <v>6038LDO</v>
      </c>
      <c r="U211" t="str">
        <f t="shared" si="7"/>
        <v>6038LPF</v>
      </c>
      <c r="V211" t="s">
        <v>9</v>
      </c>
      <c r="W211" t="s">
        <v>10</v>
      </c>
    </row>
    <row r="212" spans="1:23" x14ac:dyDescent="0.2">
      <c r="A212" s="11">
        <v>45036</v>
      </c>
      <c r="B212" t="s">
        <v>586</v>
      </c>
      <c r="C212">
        <v>6113</v>
      </c>
      <c r="D212">
        <v>45087</v>
      </c>
      <c r="F212" t="s">
        <v>546</v>
      </c>
      <c r="G212" t="s">
        <v>587</v>
      </c>
      <c r="H212" t="s">
        <v>3</v>
      </c>
      <c r="I212" t="s">
        <v>25</v>
      </c>
      <c r="K212" t="s">
        <v>25</v>
      </c>
      <c r="M212">
        <v>0</v>
      </c>
      <c r="N212">
        <v>0</v>
      </c>
      <c r="O212" t="s">
        <v>594</v>
      </c>
      <c r="P212">
        <v>0</v>
      </c>
      <c r="T212" t="str">
        <f t="shared" si="6"/>
        <v>6113LDO</v>
      </c>
      <c r="U212" t="str">
        <f t="shared" si="7"/>
        <v>6113LPF</v>
      </c>
      <c r="V212" t="s">
        <v>9</v>
      </c>
      <c r="W212" t="s">
        <v>10</v>
      </c>
    </row>
    <row r="213" spans="1:23" x14ac:dyDescent="0.2">
      <c r="A213" s="11">
        <v>44804</v>
      </c>
      <c r="B213" t="s">
        <v>586</v>
      </c>
      <c r="C213">
        <v>6256</v>
      </c>
      <c r="D213">
        <v>44857</v>
      </c>
      <c r="E213">
        <v>44875</v>
      </c>
      <c r="F213" t="s">
        <v>546</v>
      </c>
      <c r="G213" t="s">
        <v>587</v>
      </c>
      <c r="H213" t="s">
        <v>4</v>
      </c>
      <c r="I213" t="s">
        <v>25</v>
      </c>
      <c r="K213" t="s">
        <v>25</v>
      </c>
      <c r="M213">
        <v>0</v>
      </c>
      <c r="N213">
        <v>0</v>
      </c>
      <c r="O213" t="s">
        <v>594</v>
      </c>
      <c r="P213">
        <v>0</v>
      </c>
      <c r="S213">
        <v>1</v>
      </c>
      <c r="T213" t="str">
        <f t="shared" si="6"/>
        <v>6256RDO</v>
      </c>
      <c r="U213" t="str">
        <f t="shared" si="7"/>
        <v>6256RPF</v>
      </c>
      <c r="V213" t="s">
        <v>9</v>
      </c>
      <c r="W213" t="s">
        <v>10</v>
      </c>
    </row>
    <row r="214" spans="1:23" x14ac:dyDescent="0.2">
      <c r="A214" s="11">
        <v>44804</v>
      </c>
      <c r="B214" t="s">
        <v>586</v>
      </c>
      <c r="C214">
        <v>6650</v>
      </c>
      <c r="D214">
        <v>44861</v>
      </c>
      <c r="E214">
        <v>44875</v>
      </c>
      <c r="F214" t="s">
        <v>546</v>
      </c>
      <c r="G214" t="s">
        <v>587</v>
      </c>
      <c r="H214" t="s">
        <v>3</v>
      </c>
      <c r="I214" t="s">
        <v>25</v>
      </c>
      <c r="K214" t="s">
        <v>25</v>
      </c>
      <c r="M214">
        <v>0</v>
      </c>
      <c r="N214">
        <v>0</v>
      </c>
      <c r="O214" t="s">
        <v>594</v>
      </c>
      <c r="P214">
        <v>0</v>
      </c>
      <c r="T214" t="str">
        <f t="shared" si="6"/>
        <v>6650LDO</v>
      </c>
      <c r="U214" t="str">
        <f t="shared" si="7"/>
        <v>6650LPF</v>
      </c>
      <c r="V214" t="s">
        <v>9</v>
      </c>
      <c r="W214" t="s">
        <v>10</v>
      </c>
    </row>
    <row r="215" spans="1:23" x14ac:dyDescent="0.2">
      <c r="A215" s="11">
        <v>44981</v>
      </c>
      <c r="B215" t="s">
        <v>586</v>
      </c>
      <c r="C215">
        <v>6987</v>
      </c>
      <c r="D215">
        <v>45038</v>
      </c>
      <c r="E215">
        <v>45044</v>
      </c>
      <c r="F215" t="s">
        <v>546</v>
      </c>
      <c r="G215" t="s">
        <v>587</v>
      </c>
      <c r="H215" t="s">
        <v>4</v>
      </c>
      <c r="I215" t="s">
        <v>25</v>
      </c>
      <c r="K215" t="s">
        <v>25</v>
      </c>
      <c r="M215">
        <v>0</v>
      </c>
      <c r="N215">
        <v>0</v>
      </c>
      <c r="O215" t="s">
        <v>594</v>
      </c>
      <c r="P215">
        <v>0</v>
      </c>
      <c r="T215" t="str">
        <f t="shared" si="6"/>
        <v>6987RDO</v>
      </c>
      <c r="U215" t="str">
        <f t="shared" si="7"/>
        <v>6987RPF</v>
      </c>
      <c r="V215" t="s">
        <v>9</v>
      </c>
      <c r="W215" t="s">
        <v>10</v>
      </c>
    </row>
    <row r="216" spans="1:23" x14ac:dyDescent="0.2">
      <c r="A216" s="11">
        <v>44804</v>
      </c>
      <c r="B216" t="s">
        <v>586</v>
      </c>
      <c r="C216">
        <v>7018</v>
      </c>
      <c r="D216">
        <v>44855</v>
      </c>
      <c r="E216">
        <v>44875</v>
      </c>
      <c r="F216" t="s">
        <v>546</v>
      </c>
      <c r="G216" t="s">
        <v>587</v>
      </c>
      <c r="H216" t="s">
        <v>3</v>
      </c>
      <c r="I216" t="s">
        <v>25</v>
      </c>
      <c r="K216" t="s">
        <v>25</v>
      </c>
      <c r="M216">
        <v>0</v>
      </c>
      <c r="N216">
        <v>0</v>
      </c>
      <c r="O216" t="s">
        <v>594</v>
      </c>
      <c r="P216">
        <v>0</v>
      </c>
      <c r="T216" t="str">
        <f t="shared" si="6"/>
        <v>7018LDO</v>
      </c>
      <c r="U216" t="str">
        <f t="shared" si="7"/>
        <v>7018LPF</v>
      </c>
      <c r="V216" t="s">
        <v>9</v>
      </c>
      <c r="W216" t="s">
        <v>10</v>
      </c>
    </row>
    <row r="217" spans="1:23" x14ac:dyDescent="0.2">
      <c r="A217" s="11">
        <v>44804</v>
      </c>
      <c r="B217" t="s">
        <v>586</v>
      </c>
      <c r="C217">
        <v>7386</v>
      </c>
      <c r="D217">
        <v>44868</v>
      </c>
      <c r="E217">
        <v>44875</v>
      </c>
      <c r="F217" t="s">
        <v>546</v>
      </c>
      <c r="G217" t="s">
        <v>587</v>
      </c>
      <c r="H217" t="s">
        <v>4</v>
      </c>
      <c r="I217" t="s">
        <v>25</v>
      </c>
      <c r="K217" t="s">
        <v>25</v>
      </c>
      <c r="M217">
        <v>0</v>
      </c>
      <c r="N217">
        <v>0</v>
      </c>
      <c r="O217" t="s">
        <v>594</v>
      </c>
      <c r="P217">
        <v>0</v>
      </c>
      <c r="T217" t="str">
        <f t="shared" si="6"/>
        <v>7386RDO</v>
      </c>
      <c r="U217" t="str">
        <f t="shared" si="7"/>
        <v>7386RPF</v>
      </c>
      <c r="V217" t="s">
        <v>9</v>
      </c>
      <c r="W217" t="s">
        <v>10</v>
      </c>
    </row>
    <row r="218" spans="1:23" x14ac:dyDescent="0.2">
      <c r="A218" s="11">
        <v>44907</v>
      </c>
      <c r="B218" t="s">
        <v>589</v>
      </c>
      <c r="C218">
        <v>195</v>
      </c>
      <c r="F218" t="s">
        <v>546</v>
      </c>
      <c r="G218" t="s">
        <v>587</v>
      </c>
      <c r="H218" t="s">
        <v>4</v>
      </c>
      <c r="I218" t="s">
        <v>25</v>
      </c>
      <c r="K218" t="s">
        <v>25</v>
      </c>
      <c r="M218">
        <v>0</v>
      </c>
      <c r="N218">
        <v>0</v>
      </c>
      <c r="O218" t="s">
        <v>594</v>
      </c>
      <c r="P218">
        <v>0</v>
      </c>
      <c r="T218" t="str">
        <f t="shared" si="6"/>
        <v>195RDO</v>
      </c>
      <c r="U218" t="str">
        <f t="shared" si="7"/>
        <v>195RPF</v>
      </c>
      <c r="V218" t="s">
        <v>9</v>
      </c>
      <c r="W218" t="s">
        <v>10</v>
      </c>
    </row>
    <row r="219" spans="1:23" x14ac:dyDescent="0.2">
      <c r="A219" s="11">
        <v>44907</v>
      </c>
      <c r="B219" t="s">
        <v>589</v>
      </c>
      <c r="C219">
        <v>223</v>
      </c>
      <c r="F219" t="s">
        <v>546</v>
      </c>
      <c r="G219" t="s">
        <v>587</v>
      </c>
      <c r="H219" t="s">
        <v>4</v>
      </c>
      <c r="I219" t="s">
        <v>25</v>
      </c>
      <c r="K219" t="s">
        <v>25</v>
      </c>
      <c r="M219">
        <v>0</v>
      </c>
      <c r="N219">
        <v>0</v>
      </c>
      <c r="O219" t="s">
        <v>594</v>
      </c>
      <c r="P219">
        <v>0</v>
      </c>
      <c r="T219" t="str">
        <f t="shared" si="6"/>
        <v>223RDO</v>
      </c>
      <c r="U219" t="str">
        <f t="shared" si="7"/>
        <v>223RPF</v>
      </c>
      <c r="V219" t="s">
        <v>9</v>
      </c>
      <c r="W219" t="s">
        <v>10</v>
      </c>
    </row>
    <row r="220" spans="1:23" x14ac:dyDescent="0.2">
      <c r="A220" s="11">
        <v>44900</v>
      </c>
      <c r="B220" t="s">
        <v>589</v>
      </c>
      <c r="C220">
        <v>316</v>
      </c>
      <c r="F220" t="s">
        <v>546</v>
      </c>
      <c r="G220" t="s">
        <v>587</v>
      </c>
      <c r="H220" t="s">
        <v>4</v>
      </c>
      <c r="I220" t="s">
        <v>25</v>
      </c>
      <c r="K220" t="s">
        <v>25</v>
      </c>
      <c r="M220">
        <v>0</v>
      </c>
      <c r="N220">
        <v>0</v>
      </c>
      <c r="O220" t="s">
        <v>594</v>
      </c>
      <c r="P220">
        <v>0</v>
      </c>
      <c r="T220" t="str">
        <f t="shared" si="6"/>
        <v>316RDO</v>
      </c>
      <c r="U220" t="str">
        <f t="shared" si="7"/>
        <v>316RPF</v>
      </c>
      <c r="V220" t="s">
        <v>9</v>
      </c>
      <c r="W220" t="s">
        <v>10</v>
      </c>
    </row>
    <row r="221" spans="1:23" x14ac:dyDescent="0.2">
      <c r="A221" s="11">
        <v>44900</v>
      </c>
      <c r="B221" t="s">
        <v>589</v>
      </c>
      <c r="C221">
        <v>349</v>
      </c>
      <c r="F221" t="s">
        <v>546</v>
      </c>
      <c r="G221" t="s">
        <v>587</v>
      </c>
      <c r="H221" t="s">
        <v>3</v>
      </c>
      <c r="I221" t="s">
        <v>25</v>
      </c>
      <c r="K221" t="s">
        <v>25</v>
      </c>
      <c r="M221">
        <v>0</v>
      </c>
      <c r="N221">
        <v>0</v>
      </c>
      <c r="O221" t="s">
        <v>594</v>
      </c>
      <c r="P221">
        <v>0</v>
      </c>
      <c r="T221" t="str">
        <f t="shared" si="6"/>
        <v>349LDO</v>
      </c>
      <c r="U221" t="str">
        <f t="shared" si="7"/>
        <v>349LPF</v>
      </c>
      <c r="V221" t="s">
        <v>9</v>
      </c>
      <c r="W221" t="s">
        <v>10</v>
      </c>
    </row>
    <row r="222" spans="1:23" x14ac:dyDescent="0.2">
      <c r="A222" s="11">
        <v>44886</v>
      </c>
      <c r="B222" t="s">
        <v>589</v>
      </c>
      <c r="C222">
        <v>362</v>
      </c>
      <c r="F222" t="s">
        <v>546</v>
      </c>
      <c r="G222" t="s">
        <v>587</v>
      </c>
      <c r="H222" t="s">
        <v>3</v>
      </c>
      <c r="I222" t="s">
        <v>25</v>
      </c>
      <c r="K222" t="s">
        <v>25</v>
      </c>
      <c r="M222">
        <v>0</v>
      </c>
      <c r="N222">
        <v>0</v>
      </c>
      <c r="O222" t="s">
        <v>594</v>
      </c>
      <c r="P222">
        <v>0</v>
      </c>
      <c r="T222" t="str">
        <f t="shared" si="6"/>
        <v>362LDO</v>
      </c>
      <c r="U222" t="str">
        <f t="shared" si="7"/>
        <v>362LPF</v>
      </c>
      <c r="V222" t="s">
        <v>9</v>
      </c>
      <c r="W222" t="s">
        <v>10</v>
      </c>
    </row>
    <row r="223" spans="1:23" x14ac:dyDescent="0.2">
      <c r="A223" s="11">
        <v>44886</v>
      </c>
      <c r="B223" t="s">
        <v>589</v>
      </c>
      <c r="C223">
        <v>363</v>
      </c>
      <c r="F223" t="s">
        <v>546</v>
      </c>
      <c r="G223" t="s">
        <v>587</v>
      </c>
      <c r="H223" t="s">
        <v>3</v>
      </c>
      <c r="I223" t="s">
        <v>25</v>
      </c>
      <c r="K223" t="s">
        <v>25</v>
      </c>
      <c r="M223">
        <v>0</v>
      </c>
      <c r="N223">
        <v>0</v>
      </c>
      <c r="O223" t="s">
        <v>594</v>
      </c>
      <c r="P223">
        <v>0</v>
      </c>
      <c r="T223" t="str">
        <f t="shared" si="6"/>
        <v>363LDO</v>
      </c>
      <c r="U223" t="str">
        <f t="shared" si="7"/>
        <v>363LPF</v>
      </c>
      <c r="V223" t="s">
        <v>9</v>
      </c>
      <c r="W223" t="s">
        <v>10</v>
      </c>
    </row>
    <row r="224" spans="1:23" x14ac:dyDescent="0.2">
      <c r="A224" s="11">
        <v>44907</v>
      </c>
      <c r="B224" t="s">
        <v>589</v>
      </c>
      <c r="C224">
        <v>378</v>
      </c>
      <c r="F224" t="s">
        <v>546</v>
      </c>
      <c r="G224" t="s">
        <v>587</v>
      </c>
      <c r="H224" t="s">
        <v>4</v>
      </c>
      <c r="I224" t="s">
        <v>25</v>
      </c>
      <c r="K224" t="s">
        <v>25</v>
      </c>
      <c r="M224">
        <v>0</v>
      </c>
      <c r="N224">
        <v>0</v>
      </c>
      <c r="O224" t="s">
        <v>594</v>
      </c>
      <c r="P224">
        <v>0</v>
      </c>
      <c r="T224" t="str">
        <f t="shared" si="6"/>
        <v>378RDO</v>
      </c>
      <c r="U224" t="str">
        <f t="shared" si="7"/>
        <v>378RPF</v>
      </c>
      <c r="V224" t="s">
        <v>9</v>
      </c>
      <c r="W224" t="s">
        <v>10</v>
      </c>
    </row>
    <row r="225" spans="1:23" x14ac:dyDescent="0.2">
      <c r="A225" s="11">
        <v>44907</v>
      </c>
      <c r="B225" t="s">
        <v>589</v>
      </c>
      <c r="C225">
        <v>386</v>
      </c>
      <c r="F225" t="s">
        <v>546</v>
      </c>
      <c r="G225" t="s">
        <v>587</v>
      </c>
      <c r="H225" t="s">
        <v>4</v>
      </c>
      <c r="I225" t="s">
        <v>25</v>
      </c>
      <c r="K225" t="s">
        <v>25</v>
      </c>
      <c r="M225">
        <v>0</v>
      </c>
      <c r="N225">
        <v>0</v>
      </c>
      <c r="O225" t="s">
        <v>594</v>
      </c>
      <c r="P225">
        <v>0</v>
      </c>
      <c r="T225" t="str">
        <f t="shared" si="6"/>
        <v>386RDO</v>
      </c>
      <c r="U225" t="str">
        <f t="shared" si="7"/>
        <v>386RPF</v>
      </c>
      <c r="V225" t="s">
        <v>9</v>
      </c>
      <c r="W225" t="s">
        <v>10</v>
      </c>
    </row>
    <row r="226" spans="1:23" x14ac:dyDescent="0.2">
      <c r="A226" s="11">
        <v>44872</v>
      </c>
      <c r="B226" t="s">
        <v>589</v>
      </c>
      <c r="C226">
        <v>788</v>
      </c>
      <c r="F226" t="s">
        <v>546</v>
      </c>
      <c r="G226" t="s">
        <v>587</v>
      </c>
      <c r="H226" t="s">
        <v>3</v>
      </c>
      <c r="I226" t="s">
        <v>25</v>
      </c>
      <c r="K226" t="s">
        <v>25</v>
      </c>
      <c r="M226">
        <v>0</v>
      </c>
      <c r="N226">
        <v>0</v>
      </c>
      <c r="O226" t="s">
        <v>594</v>
      </c>
      <c r="P226">
        <v>0</v>
      </c>
      <c r="T226" t="str">
        <f t="shared" si="6"/>
        <v>788LDO</v>
      </c>
      <c r="U226" t="str">
        <f t="shared" si="7"/>
        <v>788LPF</v>
      </c>
      <c r="V226" t="s">
        <v>9</v>
      </c>
      <c r="W226" t="s">
        <v>10</v>
      </c>
    </row>
    <row r="227" spans="1:23" x14ac:dyDescent="0.2">
      <c r="A227" s="11">
        <v>44893</v>
      </c>
      <c r="B227" t="s">
        <v>589</v>
      </c>
      <c r="C227">
        <v>814</v>
      </c>
      <c r="F227" t="s">
        <v>546</v>
      </c>
      <c r="G227" t="s">
        <v>587</v>
      </c>
      <c r="H227" t="s">
        <v>4</v>
      </c>
      <c r="I227" t="s">
        <v>25</v>
      </c>
      <c r="K227" t="s">
        <v>25</v>
      </c>
      <c r="M227">
        <v>0</v>
      </c>
      <c r="N227">
        <v>0</v>
      </c>
      <c r="O227" t="s">
        <v>594</v>
      </c>
      <c r="P227">
        <v>0</v>
      </c>
      <c r="T227" t="str">
        <f t="shared" si="6"/>
        <v>814RDO</v>
      </c>
      <c r="U227" t="str">
        <f t="shared" si="7"/>
        <v>814RPF</v>
      </c>
      <c r="V227" t="s">
        <v>9</v>
      </c>
      <c r="W227" t="s">
        <v>10</v>
      </c>
    </row>
    <row r="228" spans="1:23" x14ac:dyDescent="0.2">
      <c r="A228" s="11">
        <v>44872</v>
      </c>
      <c r="B228" t="s">
        <v>589</v>
      </c>
      <c r="C228">
        <v>945</v>
      </c>
      <c r="F228" t="s">
        <v>546</v>
      </c>
      <c r="G228" t="s">
        <v>587</v>
      </c>
      <c r="H228" t="s">
        <v>4</v>
      </c>
      <c r="I228" t="s">
        <v>25</v>
      </c>
      <c r="K228" t="s">
        <v>25</v>
      </c>
      <c r="M228">
        <v>0</v>
      </c>
      <c r="N228">
        <v>0</v>
      </c>
      <c r="O228" t="s">
        <v>594</v>
      </c>
      <c r="P228">
        <v>0</v>
      </c>
      <c r="S228">
        <v>1</v>
      </c>
      <c r="T228" t="str">
        <f t="shared" si="6"/>
        <v>945RDO</v>
      </c>
      <c r="U228" t="str">
        <f t="shared" si="7"/>
        <v>945RPF</v>
      </c>
      <c r="V228" t="s">
        <v>9</v>
      </c>
      <c r="W228" t="s">
        <v>10</v>
      </c>
    </row>
    <row r="229" spans="1:23" x14ac:dyDescent="0.2">
      <c r="A229" s="11">
        <v>44872</v>
      </c>
      <c r="B229" t="s">
        <v>589</v>
      </c>
      <c r="C229">
        <v>954</v>
      </c>
      <c r="F229" t="s">
        <v>546</v>
      </c>
      <c r="G229" t="s">
        <v>587</v>
      </c>
      <c r="H229" t="s">
        <v>3</v>
      </c>
      <c r="I229" t="s">
        <v>25</v>
      </c>
      <c r="K229" t="s">
        <v>25</v>
      </c>
      <c r="M229">
        <v>0</v>
      </c>
      <c r="N229">
        <v>0</v>
      </c>
      <c r="O229" t="s">
        <v>594</v>
      </c>
      <c r="P229">
        <v>0</v>
      </c>
      <c r="T229" t="str">
        <f t="shared" si="6"/>
        <v>954LDO</v>
      </c>
      <c r="U229" t="str">
        <f t="shared" si="7"/>
        <v>954LPF</v>
      </c>
      <c r="V229" t="s">
        <v>9</v>
      </c>
      <c r="W229" t="s">
        <v>10</v>
      </c>
    </row>
    <row r="230" spans="1:23" x14ac:dyDescent="0.2">
      <c r="A230" s="11">
        <v>44879</v>
      </c>
      <c r="B230" t="s">
        <v>589</v>
      </c>
      <c r="C230">
        <v>976</v>
      </c>
      <c r="F230" t="s">
        <v>546</v>
      </c>
      <c r="G230" t="s">
        <v>587</v>
      </c>
      <c r="H230" t="s">
        <v>3</v>
      </c>
      <c r="I230" t="s">
        <v>25</v>
      </c>
      <c r="K230" t="s">
        <v>25</v>
      </c>
      <c r="M230">
        <v>0</v>
      </c>
      <c r="N230">
        <v>0</v>
      </c>
      <c r="O230" t="s">
        <v>594</v>
      </c>
      <c r="P230">
        <v>0</v>
      </c>
      <c r="T230" t="str">
        <f t="shared" si="6"/>
        <v>976LDO</v>
      </c>
      <c r="U230" t="str">
        <f t="shared" si="7"/>
        <v>976LPF</v>
      </c>
      <c r="V230" t="s">
        <v>9</v>
      </c>
      <c r="W230" t="s">
        <v>10</v>
      </c>
    </row>
    <row r="231" spans="1:23" x14ac:dyDescent="0.2">
      <c r="A231" s="11">
        <v>44742</v>
      </c>
      <c r="B231" t="s">
        <v>588</v>
      </c>
      <c r="C231">
        <v>200051</v>
      </c>
      <c r="F231" t="s">
        <v>546</v>
      </c>
      <c r="G231" t="s">
        <v>587</v>
      </c>
      <c r="H231" t="s">
        <v>3</v>
      </c>
      <c r="I231" t="s">
        <v>25</v>
      </c>
      <c r="K231" t="s">
        <v>25</v>
      </c>
      <c r="M231">
        <v>0</v>
      </c>
      <c r="N231">
        <v>0</v>
      </c>
      <c r="O231" t="s">
        <v>594</v>
      </c>
      <c r="P231">
        <v>0</v>
      </c>
      <c r="T231" t="str">
        <f t="shared" si="6"/>
        <v>200051LDO</v>
      </c>
      <c r="U231" t="str">
        <f t="shared" si="7"/>
        <v>200051LPF</v>
      </c>
      <c r="V231" t="s">
        <v>9</v>
      </c>
      <c r="W231" t="s">
        <v>10</v>
      </c>
    </row>
    <row r="232" spans="1:23" x14ac:dyDescent="0.2">
      <c r="A232" s="11">
        <v>44728</v>
      </c>
      <c r="B232" t="s">
        <v>588</v>
      </c>
      <c r="C232">
        <v>200224</v>
      </c>
      <c r="F232" t="s">
        <v>546</v>
      </c>
      <c r="G232" t="s">
        <v>587</v>
      </c>
      <c r="H232" t="s">
        <v>4</v>
      </c>
      <c r="I232" t="s">
        <v>25</v>
      </c>
      <c r="K232" t="s">
        <v>25</v>
      </c>
      <c r="M232">
        <v>0</v>
      </c>
      <c r="N232">
        <v>0</v>
      </c>
      <c r="O232" t="s">
        <v>594</v>
      </c>
      <c r="P232">
        <v>0</v>
      </c>
      <c r="T232" t="str">
        <f t="shared" si="6"/>
        <v>200224RDO</v>
      </c>
      <c r="U232" t="str">
        <f t="shared" si="7"/>
        <v>200224RPF</v>
      </c>
      <c r="V232" t="s">
        <v>9</v>
      </c>
      <c r="W232" t="s">
        <v>10</v>
      </c>
    </row>
    <row r="233" spans="1:23" x14ac:dyDescent="0.2">
      <c r="A233" s="11">
        <v>44742</v>
      </c>
      <c r="B233" t="s">
        <v>588</v>
      </c>
      <c r="C233">
        <v>200289</v>
      </c>
      <c r="F233" t="s">
        <v>546</v>
      </c>
      <c r="G233" t="s">
        <v>587</v>
      </c>
      <c r="H233" t="s">
        <v>4</v>
      </c>
      <c r="I233" t="s">
        <v>25</v>
      </c>
      <c r="K233" t="s">
        <v>25</v>
      </c>
      <c r="M233">
        <v>0</v>
      </c>
      <c r="N233">
        <v>0</v>
      </c>
      <c r="O233" t="s">
        <v>594</v>
      </c>
      <c r="P233">
        <v>0</v>
      </c>
      <c r="T233" t="str">
        <f t="shared" si="6"/>
        <v>200289RDO</v>
      </c>
      <c r="U233" t="str">
        <f t="shared" si="7"/>
        <v>200289RPF</v>
      </c>
      <c r="V233" t="s">
        <v>9</v>
      </c>
      <c r="W233" t="s">
        <v>10</v>
      </c>
    </row>
    <row r="234" spans="1:23" x14ac:dyDescent="0.2">
      <c r="A234" s="11">
        <v>44714</v>
      </c>
      <c r="B234" t="s">
        <v>588</v>
      </c>
      <c r="C234">
        <v>200294</v>
      </c>
      <c r="F234" t="s">
        <v>546</v>
      </c>
      <c r="G234" t="s">
        <v>587</v>
      </c>
      <c r="H234" t="s">
        <v>4</v>
      </c>
      <c r="I234" t="s">
        <v>25</v>
      </c>
      <c r="K234" t="s">
        <v>25</v>
      </c>
      <c r="M234">
        <v>0</v>
      </c>
      <c r="N234">
        <v>0</v>
      </c>
      <c r="O234" t="s">
        <v>594</v>
      </c>
      <c r="P234">
        <v>0</v>
      </c>
      <c r="T234" t="str">
        <f t="shared" si="6"/>
        <v>200294RDO</v>
      </c>
      <c r="U234" t="str">
        <f t="shared" si="7"/>
        <v>200294RPF</v>
      </c>
      <c r="V234" t="s">
        <v>9</v>
      </c>
      <c r="W234" t="s">
        <v>10</v>
      </c>
    </row>
    <row r="235" spans="1:23" x14ac:dyDescent="0.2">
      <c r="A235" s="11">
        <v>44714</v>
      </c>
      <c r="B235" t="s">
        <v>588</v>
      </c>
      <c r="C235">
        <v>200309</v>
      </c>
      <c r="F235" t="s">
        <v>546</v>
      </c>
      <c r="G235" t="s">
        <v>587</v>
      </c>
      <c r="H235" t="s">
        <v>4</v>
      </c>
      <c r="I235" t="s">
        <v>25</v>
      </c>
      <c r="K235" t="s">
        <v>25</v>
      </c>
      <c r="M235">
        <v>0</v>
      </c>
      <c r="N235">
        <v>0</v>
      </c>
      <c r="O235" t="s">
        <v>594</v>
      </c>
      <c r="P235">
        <v>0</v>
      </c>
      <c r="T235" t="str">
        <f t="shared" si="6"/>
        <v>200309RDO</v>
      </c>
      <c r="U235" t="str">
        <f t="shared" si="7"/>
        <v>200309RPF</v>
      </c>
      <c r="V235" t="s">
        <v>9</v>
      </c>
      <c r="W235" t="s">
        <v>10</v>
      </c>
    </row>
    <row r="236" spans="1:23" x14ac:dyDescent="0.2">
      <c r="A236" s="11">
        <v>44728</v>
      </c>
      <c r="B236" t="s">
        <v>588</v>
      </c>
      <c r="C236">
        <v>201087</v>
      </c>
      <c r="F236" t="s">
        <v>546</v>
      </c>
      <c r="G236" t="s">
        <v>587</v>
      </c>
      <c r="H236" t="s">
        <v>3</v>
      </c>
      <c r="I236" t="s">
        <v>25</v>
      </c>
      <c r="K236" t="s">
        <v>25</v>
      </c>
      <c r="M236">
        <v>0</v>
      </c>
      <c r="N236">
        <v>0</v>
      </c>
      <c r="O236" t="s">
        <v>594</v>
      </c>
      <c r="P236">
        <v>0</v>
      </c>
      <c r="T236" t="str">
        <f t="shared" si="6"/>
        <v>201087LDO</v>
      </c>
      <c r="U236" t="str">
        <f t="shared" si="7"/>
        <v>201087LPF</v>
      </c>
      <c r="V236" t="s">
        <v>9</v>
      </c>
      <c r="W236" t="s">
        <v>10</v>
      </c>
    </row>
    <row r="237" spans="1:23" x14ac:dyDescent="0.2">
      <c r="A237" s="11">
        <v>44708</v>
      </c>
      <c r="B237" t="s">
        <v>588</v>
      </c>
      <c r="C237">
        <v>201694</v>
      </c>
      <c r="F237" t="s">
        <v>546</v>
      </c>
      <c r="G237" t="s">
        <v>587</v>
      </c>
      <c r="H237" t="s">
        <v>4</v>
      </c>
      <c r="I237" t="s">
        <v>25</v>
      </c>
      <c r="K237" t="s">
        <v>25</v>
      </c>
      <c r="M237">
        <v>0</v>
      </c>
      <c r="N237">
        <v>0</v>
      </c>
      <c r="O237" t="s">
        <v>594</v>
      </c>
      <c r="P237">
        <v>0</v>
      </c>
      <c r="S237">
        <v>1</v>
      </c>
      <c r="T237" t="str">
        <f t="shared" si="6"/>
        <v>201694RDO</v>
      </c>
      <c r="U237" t="str">
        <f t="shared" si="7"/>
        <v>201694RPF</v>
      </c>
      <c r="V237" t="s">
        <v>9</v>
      </c>
      <c r="W237" t="s">
        <v>10</v>
      </c>
    </row>
    <row r="238" spans="1:23" x14ac:dyDescent="0.2">
      <c r="A238" s="11">
        <v>44714</v>
      </c>
      <c r="B238" t="s">
        <v>588</v>
      </c>
      <c r="C238">
        <v>201801</v>
      </c>
      <c r="F238" t="s">
        <v>546</v>
      </c>
      <c r="G238" t="s">
        <v>587</v>
      </c>
      <c r="H238" t="s">
        <v>3</v>
      </c>
      <c r="I238" t="s">
        <v>25</v>
      </c>
      <c r="K238" t="s">
        <v>25</v>
      </c>
      <c r="M238">
        <v>0</v>
      </c>
      <c r="N238">
        <v>0</v>
      </c>
      <c r="O238" t="s">
        <v>594</v>
      </c>
      <c r="P238">
        <v>0</v>
      </c>
      <c r="R238">
        <v>0</v>
      </c>
      <c r="S238">
        <v>1</v>
      </c>
      <c r="T238" t="str">
        <f t="shared" si="6"/>
        <v>201801LDO</v>
      </c>
      <c r="U238" t="str">
        <f t="shared" si="7"/>
        <v>201801LPF</v>
      </c>
      <c r="V238" t="s">
        <v>9</v>
      </c>
      <c r="W238" t="s">
        <v>10</v>
      </c>
    </row>
    <row r="239" spans="1:23" x14ac:dyDescent="0.2">
      <c r="A239" s="11">
        <v>44728</v>
      </c>
      <c r="B239" t="s">
        <v>588</v>
      </c>
      <c r="C239">
        <v>202398</v>
      </c>
      <c r="F239" t="s">
        <v>546</v>
      </c>
      <c r="G239" t="s">
        <v>587</v>
      </c>
      <c r="H239" t="s">
        <v>3</v>
      </c>
      <c r="I239" t="s">
        <v>25</v>
      </c>
      <c r="K239" t="s">
        <v>25</v>
      </c>
      <c r="M239">
        <v>0</v>
      </c>
      <c r="N239">
        <v>0</v>
      </c>
      <c r="O239" t="s">
        <v>594</v>
      </c>
      <c r="P239">
        <v>0</v>
      </c>
      <c r="T239" t="str">
        <f t="shared" si="6"/>
        <v>202398LDO</v>
      </c>
      <c r="U239" t="str">
        <f t="shared" si="7"/>
        <v>202398LPF</v>
      </c>
      <c r="V239" t="s">
        <v>9</v>
      </c>
      <c r="W239" t="s">
        <v>10</v>
      </c>
    </row>
    <row r="240" spans="1:23" x14ac:dyDescent="0.2">
      <c r="A240" s="11">
        <v>44728</v>
      </c>
      <c r="B240" t="s">
        <v>588</v>
      </c>
      <c r="C240">
        <v>202728</v>
      </c>
      <c r="F240" t="s">
        <v>546</v>
      </c>
      <c r="G240" t="s">
        <v>587</v>
      </c>
      <c r="H240" t="s">
        <v>4</v>
      </c>
      <c r="I240" t="s">
        <v>25</v>
      </c>
      <c r="K240" t="s">
        <v>25</v>
      </c>
      <c r="M240">
        <v>0</v>
      </c>
      <c r="N240">
        <v>0</v>
      </c>
      <c r="O240" t="s">
        <v>594</v>
      </c>
      <c r="P240">
        <v>0</v>
      </c>
      <c r="T240" t="str">
        <f t="shared" si="6"/>
        <v>202728RDO</v>
      </c>
      <c r="U240" t="str">
        <f t="shared" si="7"/>
        <v>202728RPF</v>
      </c>
      <c r="V240" t="s">
        <v>9</v>
      </c>
      <c r="W240" t="s">
        <v>10</v>
      </c>
    </row>
    <row r="241" spans="1:23" x14ac:dyDescent="0.2">
      <c r="A241" s="11">
        <v>44742</v>
      </c>
      <c r="B241" t="s">
        <v>588</v>
      </c>
      <c r="C241">
        <v>204133</v>
      </c>
      <c r="F241" t="s">
        <v>546</v>
      </c>
      <c r="G241" t="s">
        <v>587</v>
      </c>
      <c r="H241" t="s">
        <v>3</v>
      </c>
      <c r="I241" t="s">
        <v>25</v>
      </c>
      <c r="K241" t="s">
        <v>25</v>
      </c>
      <c r="M241">
        <v>0</v>
      </c>
      <c r="N241">
        <v>0</v>
      </c>
      <c r="O241" t="s">
        <v>594</v>
      </c>
      <c r="P241">
        <v>0</v>
      </c>
      <c r="T241" t="str">
        <f t="shared" si="6"/>
        <v>204133LDO</v>
      </c>
      <c r="U241" t="str">
        <f t="shared" si="7"/>
        <v>204133LPF</v>
      </c>
      <c r="V241" t="s">
        <v>9</v>
      </c>
      <c r="W241" t="s">
        <v>10</v>
      </c>
    </row>
    <row r="242" spans="1:23" x14ac:dyDescent="0.2">
      <c r="A242" s="11">
        <v>44714</v>
      </c>
      <c r="B242" t="s">
        <v>588</v>
      </c>
      <c r="C242">
        <v>204181</v>
      </c>
      <c r="F242" t="s">
        <v>546</v>
      </c>
      <c r="G242" t="s">
        <v>587</v>
      </c>
      <c r="H242" t="s">
        <v>3</v>
      </c>
      <c r="I242" t="s">
        <v>25</v>
      </c>
      <c r="K242" t="s">
        <v>25</v>
      </c>
      <c r="M242">
        <v>0</v>
      </c>
      <c r="N242">
        <v>0</v>
      </c>
      <c r="O242" t="s">
        <v>594</v>
      </c>
      <c r="P242">
        <v>0</v>
      </c>
      <c r="S242">
        <v>1</v>
      </c>
      <c r="T242" t="str">
        <f t="shared" si="6"/>
        <v>204181LDO</v>
      </c>
      <c r="U242" t="str">
        <f t="shared" si="7"/>
        <v>204181LPF</v>
      </c>
      <c r="V242" t="s">
        <v>9</v>
      </c>
      <c r="W242" t="s">
        <v>10</v>
      </c>
    </row>
    <row r="243" spans="1:23" x14ac:dyDescent="0.2">
      <c r="A243" s="11">
        <v>44721</v>
      </c>
      <c r="B243" t="s">
        <v>588</v>
      </c>
      <c r="C243">
        <v>204194</v>
      </c>
      <c r="F243" t="s">
        <v>546</v>
      </c>
      <c r="G243" t="s">
        <v>587</v>
      </c>
      <c r="H243" t="s">
        <v>4</v>
      </c>
      <c r="I243" t="s">
        <v>25</v>
      </c>
      <c r="K243" t="s">
        <v>25</v>
      </c>
      <c r="M243">
        <v>0</v>
      </c>
      <c r="N243">
        <v>0</v>
      </c>
      <c r="O243" t="s">
        <v>594</v>
      </c>
      <c r="P243">
        <v>0</v>
      </c>
      <c r="R243">
        <v>0</v>
      </c>
      <c r="T243" t="str">
        <f t="shared" si="6"/>
        <v>204194RDO</v>
      </c>
      <c r="U243" t="str">
        <f t="shared" si="7"/>
        <v>204194RPF</v>
      </c>
      <c r="V243" t="s">
        <v>9</v>
      </c>
      <c r="W243" t="s">
        <v>10</v>
      </c>
    </row>
    <row r="244" spans="1:23" x14ac:dyDescent="0.2">
      <c r="A244" s="11">
        <v>44721</v>
      </c>
      <c r="B244" t="s">
        <v>588</v>
      </c>
      <c r="C244">
        <v>205348</v>
      </c>
      <c r="F244" t="s">
        <v>546</v>
      </c>
      <c r="G244" t="s">
        <v>587</v>
      </c>
      <c r="H244" t="s">
        <v>3</v>
      </c>
      <c r="I244" t="s">
        <v>25</v>
      </c>
      <c r="K244" t="s">
        <v>25</v>
      </c>
      <c r="M244">
        <v>0</v>
      </c>
      <c r="N244">
        <v>0</v>
      </c>
      <c r="O244" t="s">
        <v>594</v>
      </c>
      <c r="P244">
        <v>0</v>
      </c>
      <c r="S244">
        <v>1</v>
      </c>
      <c r="T244" t="str">
        <f t="shared" si="6"/>
        <v>205348LDO</v>
      </c>
      <c r="U244" t="str">
        <f t="shared" si="7"/>
        <v>205348LPF</v>
      </c>
      <c r="V244" t="s">
        <v>9</v>
      </c>
      <c r="W244" t="s">
        <v>10</v>
      </c>
    </row>
    <row r="245" spans="1:23" x14ac:dyDescent="0.2">
      <c r="A245" s="11">
        <v>44749</v>
      </c>
      <c r="B245" t="s">
        <v>588</v>
      </c>
      <c r="C245">
        <v>205751</v>
      </c>
      <c r="F245" t="s">
        <v>546</v>
      </c>
      <c r="G245" t="s">
        <v>587</v>
      </c>
      <c r="H245" t="s">
        <v>3</v>
      </c>
      <c r="I245" t="s">
        <v>25</v>
      </c>
      <c r="K245" t="s">
        <v>25</v>
      </c>
      <c r="M245">
        <v>0</v>
      </c>
      <c r="N245">
        <v>0</v>
      </c>
      <c r="O245" t="s">
        <v>594</v>
      </c>
      <c r="P245">
        <v>0</v>
      </c>
      <c r="T245" t="str">
        <f t="shared" si="6"/>
        <v>205751LDO</v>
      </c>
      <c r="U245" t="str">
        <f t="shared" si="7"/>
        <v>205751LPF</v>
      </c>
      <c r="V245" t="s">
        <v>9</v>
      </c>
      <c r="W245" t="s">
        <v>10</v>
      </c>
    </row>
    <row r="246" spans="1:23" x14ac:dyDescent="0.2">
      <c r="A246" s="11">
        <v>44749</v>
      </c>
      <c r="B246" t="s">
        <v>588</v>
      </c>
      <c r="C246">
        <v>205751</v>
      </c>
      <c r="F246" t="s">
        <v>546</v>
      </c>
      <c r="G246" t="s">
        <v>587</v>
      </c>
      <c r="H246" t="s">
        <v>4</v>
      </c>
      <c r="I246" t="s">
        <v>25</v>
      </c>
      <c r="K246" t="s">
        <v>25</v>
      </c>
      <c r="M246">
        <v>0</v>
      </c>
      <c r="N246">
        <v>0</v>
      </c>
      <c r="O246" t="s">
        <v>594</v>
      </c>
      <c r="P246">
        <v>0</v>
      </c>
      <c r="T246" t="str">
        <f t="shared" si="6"/>
        <v>205751RDO</v>
      </c>
      <c r="U246" t="str">
        <f t="shared" si="7"/>
        <v>205751RPF</v>
      </c>
      <c r="V246" t="s">
        <v>9</v>
      </c>
      <c r="W246" t="s">
        <v>10</v>
      </c>
    </row>
    <row r="247" spans="1:23" x14ac:dyDescent="0.2">
      <c r="A247" s="11">
        <v>44728</v>
      </c>
      <c r="B247" t="s">
        <v>588</v>
      </c>
      <c r="C247">
        <v>206196</v>
      </c>
      <c r="F247" t="s">
        <v>546</v>
      </c>
      <c r="G247" t="s">
        <v>587</v>
      </c>
      <c r="H247" t="s">
        <v>4</v>
      </c>
      <c r="I247" t="s">
        <v>25</v>
      </c>
      <c r="K247" t="s">
        <v>25</v>
      </c>
      <c r="M247">
        <v>0</v>
      </c>
      <c r="N247">
        <v>0</v>
      </c>
      <c r="O247" t="s">
        <v>594</v>
      </c>
      <c r="P247">
        <v>0</v>
      </c>
      <c r="S247">
        <v>1</v>
      </c>
      <c r="T247" t="str">
        <f t="shared" si="6"/>
        <v>206196RDO</v>
      </c>
      <c r="U247" t="str">
        <f t="shared" si="7"/>
        <v>206196RPF</v>
      </c>
      <c r="V247" t="s">
        <v>9</v>
      </c>
      <c r="W247" t="s">
        <v>10</v>
      </c>
    </row>
    <row r="248" spans="1:23" x14ac:dyDescent="0.2">
      <c r="A248" s="11">
        <v>44756</v>
      </c>
      <c r="B248" t="s">
        <v>588</v>
      </c>
      <c r="C248">
        <v>206280</v>
      </c>
      <c r="F248" t="s">
        <v>546</v>
      </c>
      <c r="G248" t="s">
        <v>587</v>
      </c>
      <c r="H248" t="s">
        <v>4</v>
      </c>
      <c r="I248" t="s">
        <v>25</v>
      </c>
      <c r="K248" t="s">
        <v>25</v>
      </c>
      <c r="M248">
        <v>0</v>
      </c>
      <c r="N248">
        <v>0</v>
      </c>
      <c r="O248" t="s">
        <v>594</v>
      </c>
      <c r="P248">
        <v>0</v>
      </c>
      <c r="T248" t="str">
        <f t="shared" si="6"/>
        <v>206280RDO</v>
      </c>
      <c r="U248" t="str">
        <f t="shared" si="7"/>
        <v>206280RPF</v>
      </c>
      <c r="V248" t="s">
        <v>9</v>
      </c>
      <c r="W248" t="s">
        <v>10</v>
      </c>
    </row>
    <row r="249" spans="1:23" x14ac:dyDescent="0.2">
      <c r="A249" s="11">
        <v>44714</v>
      </c>
      <c r="B249" t="s">
        <v>588</v>
      </c>
      <c r="C249">
        <v>206354</v>
      </c>
      <c r="F249" t="s">
        <v>546</v>
      </c>
      <c r="G249" t="s">
        <v>587</v>
      </c>
      <c r="H249" t="s">
        <v>3</v>
      </c>
      <c r="I249" t="s">
        <v>25</v>
      </c>
      <c r="K249" t="s">
        <v>25</v>
      </c>
      <c r="M249">
        <v>0</v>
      </c>
      <c r="N249">
        <v>0</v>
      </c>
      <c r="O249" t="s">
        <v>594</v>
      </c>
      <c r="P249">
        <v>0</v>
      </c>
      <c r="T249" t="str">
        <f t="shared" si="6"/>
        <v>206354LDO</v>
      </c>
      <c r="U249" t="str">
        <f t="shared" si="7"/>
        <v>206354LPF</v>
      </c>
      <c r="V249" t="s">
        <v>9</v>
      </c>
      <c r="W249" t="s">
        <v>10</v>
      </c>
    </row>
    <row r="250" spans="1:23" x14ac:dyDescent="0.2">
      <c r="A250" s="11">
        <v>44728</v>
      </c>
      <c r="B250" t="s">
        <v>588</v>
      </c>
      <c r="C250">
        <v>206368</v>
      </c>
      <c r="F250" t="s">
        <v>546</v>
      </c>
      <c r="G250" t="s">
        <v>587</v>
      </c>
      <c r="H250" t="s">
        <v>4</v>
      </c>
      <c r="I250" t="s">
        <v>25</v>
      </c>
      <c r="K250" t="s">
        <v>25</v>
      </c>
      <c r="M250">
        <v>0</v>
      </c>
      <c r="N250">
        <v>0</v>
      </c>
      <c r="O250" t="s">
        <v>594</v>
      </c>
      <c r="P250">
        <v>0</v>
      </c>
      <c r="T250" t="str">
        <f t="shared" si="6"/>
        <v>206368RDO</v>
      </c>
      <c r="U250" t="str">
        <f t="shared" si="7"/>
        <v>206368RPF</v>
      </c>
      <c r="V250" t="s">
        <v>9</v>
      </c>
      <c r="W250" t="s">
        <v>10</v>
      </c>
    </row>
    <row r="251" spans="1:23" x14ac:dyDescent="0.2">
      <c r="A251" s="11">
        <v>44728</v>
      </c>
      <c r="B251" t="s">
        <v>588</v>
      </c>
      <c r="C251">
        <v>206722</v>
      </c>
      <c r="F251" t="s">
        <v>546</v>
      </c>
      <c r="G251" t="s">
        <v>587</v>
      </c>
      <c r="H251" t="s">
        <v>4</v>
      </c>
      <c r="I251" t="s">
        <v>25</v>
      </c>
      <c r="K251" t="s">
        <v>25</v>
      </c>
      <c r="M251">
        <v>0</v>
      </c>
      <c r="N251">
        <v>0</v>
      </c>
      <c r="O251" t="s">
        <v>594</v>
      </c>
      <c r="P251">
        <v>0</v>
      </c>
      <c r="T251" t="str">
        <f t="shared" si="6"/>
        <v>206722RDO</v>
      </c>
      <c r="U251" t="str">
        <f t="shared" si="7"/>
        <v>206722RPF</v>
      </c>
      <c r="V251" t="s">
        <v>9</v>
      </c>
      <c r="W251" t="s">
        <v>10</v>
      </c>
    </row>
    <row r="252" spans="1:23" x14ac:dyDescent="0.2">
      <c r="A252" s="11">
        <v>44756</v>
      </c>
      <c r="B252" t="s">
        <v>588</v>
      </c>
      <c r="C252">
        <v>206844</v>
      </c>
      <c r="F252" t="s">
        <v>546</v>
      </c>
      <c r="G252" t="s">
        <v>587</v>
      </c>
      <c r="H252" t="s">
        <v>3</v>
      </c>
      <c r="I252" t="s">
        <v>25</v>
      </c>
      <c r="K252" t="s">
        <v>25</v>
      </c>
      <c r="M252">
        <v>0</v>
      </c>
      <c r="N252">
        <v>0</v>
      </c>
      <c r="O252" t="s">
        <v>594</v>
      </c>
      <c r="P252">
        <v>0</v>
      </c>
      <c r="S252">
        <v>1</v>
      </c>
      <c r="T252" t="str">
        <f t="shared" si="6"/>
        <v>206844LDO</v>
      </c>
      <c r="U252" t="str">
        <f t="shared" si="7"/>
        <v>206844LPF</v>
      </c>
      <c r="V252" t="s">
        <v>9</v>
      </c>
      <c r="W252" t="s">
        <v>10</v>
      </c>
    </row>
    <row r="253" spans="1:23" x14ac:dyDescent="0.2">
      <c r="A253" s="11">
        <v>44728</v>
      </c>
      <c r="B253" t="s">
        <v>588</v>
      </c>
      <c r="C253">
        <v>207000</v>
      </c>
      <c r="F253" t="s">
        <v>546</v>
      </c>
      <c r="G253" t="s">
        <v>587</v>
      </c>
      <c r="H253" t="s">
        <v>4</v>
      </c>
      <c r="I253" t="s">
        <v>25</v>
      </c>
      <c r="K253" t="s">
        <v>25</v>
      </c>
      <c r="M253">
        <v>0</v>
      </c>
      <c r="N253">
        <v>0</v>
      </c>
      <c r="O253" t="s">
        <v>594</v>
      </c>
      <c r="P253">
        <v>0</v>
      </c>
      <c r="S253">
        <v>1</v>
      </c>
      <c r="T253" t="str">
        <f t="shared" si="6"/>
        <v>207000RDO</v>
      </c>
      <c r="U253" t="str">
        <f t="shared" si="7"/>
        <v>207000RPF</v>
      </c>
      <c r="V253" t="s">
        <v>9</v>
      </c>
      <c r="W253" t="s">
        <v>10</v>
      </c>
    </row>
    <row r="254" spans="1:23" x14ac:dyDescent="0.2">
      <c r="A254" s="11">
        <v>44728</v>
      </c>
      <c r="B254" t="s">
        <v>588</v>
      </c>
      <c r="C254">
        <v>400187</v>
      </c>
      <c r="F254" t="s">
        <v>546</v>
      </c>
      <c r="G254" t="s">
        <v>587</v>
      </c>
      <c r="H254" t="s">
        <v>3</v>
      </c>
      <c r="I254" t="s">
        <v>25</v>
      </c>
      <c r="K254" t="s">
        <v>25</v>
      </c>
      <c r="M254">
        <v>0</v>
      </c>
      <c r="N254">
        <v>0</v>
      </c>
      <c r="O254" t="s">
        <v>594</v>
      </c>
      <c r="P254">
        <v>0</v>
      </c>
      <c r="T254" t="str">
        <f t="shared" si="6"/>
        <v>400187LDO</v>
      </c>
      <c r="U254" t="str">
        <f t="shared" si="7"/>
        <v>400187LPF</v>
      </c>
      <c r="V254" t="s">
        <v>9</v>
      </c>
      <c r="W254" t="s">
        <v>10</v>
      </c>
    </row>
    <row r="255" spans="1:23" x14ac:dyDescent="0.2">
      <c r="A255" s="11">
        <v>44708</v>
      </c>
      <c r="B255" t="s">
        <v>588</v>
      </c>
      <c r="C255">
        <v>400683</v>
      </c>
      <c r="F255" t="s">
        <v>546</v>
      </c>
      <c r="G255" t="s">
        <v>587</v>
      </c>
      <c r="H255" t="s">
        <v>4</v>
      </c>
      <c r="I255" t="s">
        <v>25</v>
      </c>
      <c r="K255" t="s">
        <v>25</v>
      </c>
      <c r="M255">
        <v>0</v>
      </c>
      <c r="N255">
        <v>0</v>
      </c>
      <c r="O255" t="s">
        <v>594</v>
      </c>
      <c r="P255">
        <v>0</v>
      </c>
      <c r="T255" t="str">
        <f t="shared" si="6"/>
        <v>400683RDO</v>
      </c>
      <c r="U255" t="str">
        <f t="shared" si="7"/>
        <v>400683RPF</v>
      </c>
      <c r="V255" t="s">
        <v>9</v>
      </c>
      <c r="W255" t="s">
        <v>10</v>
      </c>
    </row>
    <row r="256" spans="1:23" x14ac:dyDescent="0.2">
      <c r="A256" s="11">
        <v>44756</v>
      </c>
      <c r="B256" t="s">
        <v>588</v>
      </c>
      <c r="C256">
        <v>400971</v>
      </c>
      <c r="F256" t="s">
        <v>546</v>
      </c>
      <c r="G256" t="s">
        <v>587</v>
      </c>
      <c r="H256" t="s">
        <v>4</v>
      </c>
      <c r="I256" t="s">
        <v>25</v>
      </c>
      <c r="K256" t="s">
        <v>25</v>
      </c>
      <c r="M256">
        <v>0</v>
      </c>
      <c r="N256">
        <v>0</v>
      </c>
      <c r="O256" t="s">
        <v>594</v>
      </c>
      <c r="P256">
        <v>0</v>
      </c>
      <c r="T256" t="str">
        <f t="shared" si="6"/>
        <v>400971RDO</v>
      </c>
      <c r="U256" t="str">
        <f t="shared" si="7"/>
        <v>400971RPF</v>
      </c>
      <c r="V256" t="s">
        <v>9</v>
      </c>
      <c r="W256" t="s">
        <v>10</v>
      </c>
    </row>
    <row r="257" spans="1:23" x14ac:dyDescent="0.2">
      <c r="A257" s="11">
        <v>44714</v>
      </c>
      <c r="B257" t="s">
        <v>588</v>
      </c>
      <c r="C257">
        <v>401133</v>
      </c>
      <c r="F257" t="s">
        <v>546</v>
      </c>
      <c r="G257" t="s">
        <v>587</v>
      </c>
      <c r="H257" t="s">
        <v>4</v>
      </c>
      <c r="I257" t="s">
        <v>25</v>
      </c>
      <c r="K257" t="s">
        <v>25</v>
      </c>
      <c r="M257">
        <v>0</v>
      </c>
      <c r="N257">
        <v>0</v>
      </c>
      <c r="O257" t="s">
        <v>594</v>
      </c>
      <c r="P257">
        <v>0</v>
      </c>
      <c r="S257">
        <v>1</v>
      </c>
      <c r="T257" t="str">
        <f t="shared" si="6"/>
        <v>401133RDO</v>
      </c>
      <c r="U257" t="str">
        <f t="shared" si="7"/>
        <v>401133RPF</v>
      </c>
      <c r="V257" t="s">
        <v>9</v>
      </c>
      <c r="W257" t="s">
        <v>10</v>
      </c>
    </row>
    <row r="258" spans="1:23" x14ac:dyDescent="0.2">
      <c r="A258" s="11">
        <v>44728</v>
      </c>
      <c r="B258" t="s">
        <v>588</v>
      </c>
      <c r="C258">
        <v>401352</v>
      </c>
      <c r="F258" t="s">
        <v>546</v>
      </c>
      <c r="G258" t="s">
        <v>587</v>
      </c>
      <c r="H258" t="s">
        <v>4</v>
      </c>
      <c r="I258" t="s">
        <v>25</v>
      </c>
      <c r="K258" t="s">
        <v>25</v>
      </c>
      <c r="M258">
        <v>0</v>
      </c>
      <c r="N258">
        <v>0</v>
      </c>
      <c r="O258" t="s">
        <v>594</v>
      </c>
      <c r="P258">
        <v>0</v>
      </c>
      <c r="S258">
        <v>1</v>
      </c>
      <c r="T258" t="str">
        <f t="shared" si="6"/>
        <v>401352RDO</v>
      </c>
      <c r="U258" t="str">
        <f t="shared" si="7"/>
        <v>401352RPF</v>
      </c>
      <c r="V258" t="s">
        <v>9</v>
      </c>
      <c r="W258" t="s">
        <v>10</v>
      </c>
    </row>
    <row r="259" spans="1:23" x14ac:dyDescent="0.2">
      <c r="A259" s="11">
        <v>44728</v>
      </c>
      <c r="B259" t="s">
        <v>588</v>
      </c>
      <c r="C259">
        <v>401594</v>
      </c>
      <c r="F259" t="s">
        <v>546</v>
      </c>
      <c r="G259" t="s">
        <v>587</v>
      </c>
      <c r="H259" t="s">
        <v>4</v>
      </c>
      <c r="I259" t="s">
        <v>25</v>
      </c>
      <c r="K259" t="s">
        <v>25</v>
      </c>
      <c r="M259">
        <v>0</v>
      </c>
      <c r="N259">
        <v>0</v>
      </c>
      <c r="O259" t="s">
        <v>594</v>
      </c>
      <c r="P259">
        <v>0</v>
      </c>
      <c r="T259" t="str">
        <f t="shared" ref="T259:T322" si="8">C259&amp;H259&amp;V259</f>
        <v>401594RDO</v>
      </c>
      <c r="U259" t="str">
        <f t="shared" ref="U259:U322" si="9">C259&amp;H259&amp;W259</f>
        <v>401594RPF</v>
      </c>
      <c r="V259" t="s">
        <v>9</v>
      </c>
      <c r="W259" t="s">
        <v>10</v>
      </c>
    </row>
    <row r="260" spans="1:23" x14ac:dyDescent="0.2">
      <c r="A260" s="11">
        <v>44728</v>
      </c>
      <c r="B260" t="s">
        <v>588</v>
      </c>
      <c r="C260">
        <v>401601</v>
      </c>
      <c r="F260" t="s">
        <v>546</v>
      </c>
      <c r="G260" t="s">
        <v>587</v>
      </c>
      <c r="H260" t="s">
        <v>3</v>
      </c>
      <c r="I260" t="s">
        <v>25</v>
      </c>
      <c r="K260" t="s">
        <v>25</v>
      </c>
      <c r="M260">
        <v>0</v>
      </c>
      <c r="N260">
        <v>0</v>
      </c>
      <c r="O260" t="s">
        <v>594</v>
      </c>
      <c r="P260">
        <v>0</v>
      </c>
      <c r="T260" t="str">
        <f t="shared" si="8"/>
        <v>401601LDO</v>
      </c>
      <c r="U260" t="str">
        <f t="shared" si="9"/>
        <v>401601LPF</v>
      </c>
      <c r="V260" t="s">
        <v>9</v>
      </c>
      <c r="W260" t="s">
        <v>10</v>
      </c>
    </row>
    <row r="261" spans="1:23" x14ac:dyDescent="0.2">
      <c r="A261" s="11">
        <v>44728</v>
      </c>
      <c r="B261" t="s">
        <v>588</v>
      </c>
      <c r="C261">
        <v>401945</v>
      </c>
      <c r="F261" t="s">
        <v>546</v>
      </c>
      <c r="G261" t="s">
        <v>587</v>
      </c>
      <c r="H261" t="s">
        <v>3</v>
      </c>
      <c r="I261" t="s">
        <v>25</v>
      </c>
      <c r="K261" t="s">
        <v>25</v>
      </c>
      <c r="M261">
        <v>0</v>
      </c>
      <c r="N261">
        <v>0</v>
      </c>
      <c r="O261" t="s">
        <v>594</v>
      </c>
      <c r="P261">
        <v>0</v>
      </c>
      <c r="S261">
        <v>1</v>
      </c>
      <c r="T261" t="str">
        <f t="shared" si="8"/>
        <v>401945LDO</v>
      </c>
      <c r="U261" t="str">
        <f t="shared" si="9"/>
        <v>401945LPF</v>
      </c>
      <c r="V261" t="s">
        <v>9</v>
      </c>
      <c r="W261" t="s">
        <v>10</v>
      </c>
    </row>
    <row r="262" spans="1:23" x14ac:dyDescent="0.2">
      <c r="A262" s="11">
        <v>44756</v>
      </c>
      <c r="B262" t="s">
        <v>588</v>
      </c>
      <c r="C262">
        <v>402031</v>
      </c>
      <c r="F262" t="s">
        <v>546</v>
      </c>
      <c r="G262" t="s">
        <v>587</v>
      </c>
      <c r="H262" t="s">
        <v>3</v>
      </c>
      <c r="I262" t="s">
        <v>25</v>
      </c>
      <c r="K262" t="s">
        <v>25</v>
      </c>
      <c r="M262">
        <v>0</v>
      </c>
      <c r="N262">
        <v>0</v>
      </c>
      <c r="O262" t="s">
        <v>594</v>
      </c>
      <c r="P262">
        <v>0</v>
      </c>
      <c r="T262" t="str">
        <f t="shared" si="8"/>
        <v>402031LDO</v>
      </c>
      <c r="U262" t="str">
        <f t="shared" si="9"/>
        <v>402031LPF</v>
      </c>
      <c r="V262" t="s">
        <v>9</v>
      </c>
      <c r="W262" t="s">
        <v>10</v>
      </c>
    </row>
    <row r="263" spans="1:23" x14ac:dyDescent="0.2">
      <c r="A263" s="11">
        <v>44728</v>
      </c>
      <c r="B263" t="s">
        <v>588</v>
      </c>
      <c r="C263">
        <v>402158</v>
      </c>
      <c r="F263" t="s">
        <v>546</v>
      </c>
      <c r="G263" t="s">
        <v>587</v>
      </c>
      <c r="H263" t="s">
        <v>4</v>
      </c>
      <c r="I263" t="s">
        <v>25</v>
      </c>
      <c r="K263" t="s">
        <v>25</v>
      </c>
      <c r="M263">
        <v>0</v>
      </c>
      <c r="N263">
        <v>0</v>
      </c>
      <c r="O263" t="s">
        <v>594</v>
      </c>
      <c r="P263">
        <v>0</v>
      </c>
      <c r="S263">
        <v>1</v>
      </c>
      <c r="T263" t="str">
        <f t="shared" si="8"/>
        <v>402158RDO</v>
      </c>
      <c r="U263" t="str">
        <f t="shared" si="9"/>
        <v>402158RPF</v>
      </c>
      <c r="V263" t="s">
        <v>9</v>
      </c>
      <c r="W263" t="s">
        <v>10</v>
      </c>
    </row>
    <row r="264" spans="1:23" x14ac:dyDescent="0.2">
      <c r="A264" s="11">
        <v>44756</v>
      </c>
      <c r="B264" t="s">
        <v>588</v>
      </c>
      <c r="C264">
        <v>402301</v>
      </c>
      <c r="F264" t="s">
        <v>546</v>
      </c>
      <c r="G264" t="s">
        <v>587</v>
      </c>
      <c r="H264" t="s">
        <v>4</v>
      </c>
      <c r="I264" t="s">
        <v>25</v>
      </c>
      <c r="K264" t="s">
        <v>25</v>
      </c>
      <c r="M264">
        <v>0</v>
      </c>
      <c r="N264">
        <v>0</v>
      </c>
      <c r="O264" t="s">
        <v>594</v>
      </c>
      <c r="P264">
        <v>0</v>
      </c>
      <c r="S264">
        <v>1</v>
      </c>
      <c r="T264" t="str">
        <f t="shared" si="8"/>
        <v>402301RDO</v>
      </c>
      <c r="U264" t="str">
        <f t="shared" si="9"/>
        <v>402301RPF</v>
      </c>
      <c r="V264" t="s">
        <v>9</v>
      </c>
      <c r="W264" t="s">
        <v>10</v>
      </c>
    </row>
    <row r="265" spans="1:23" x14ac:dyDescent="0.2">
      <c r="A265" s="11">
        <v>44756</v>
      </c>
      <c r="B265" t="s">
        <v>588</v>
      </c>
      <c r="C265">
        <v>402969</v>
      </c>
      <c r="F265" t="s">
        <v>546</v>
      </c>
      <c r="G265" t="s">
        <v>587</v>
      </c>
      <c r="H265" t="s">
        <v>3</v>
      </c>
      <c r="I265" t="s">
        <v>25</v>
      </c>
      <c r="K265" t="s">
        <v>25</v>
      </c>
      <c r="M265">
        <v>0</v>
      </c>
      <c r="N265">
        <v>0</v>
      </c>
      <c r="O265" t="s">
        <v>594</v>
      </c>
      <c r="P265">
        <v>0</v>
      </c>
      <c r="T265" t="str">
        <f t="shared" si="8"/>
        <v>402969LDO</v>
      </c>
      <c r="U265" t="str">
        <f t="shared" si="9"/>
        <v>402969LPF</v>
      </c>
      <c r="V265" t="s">
        <v>9</v>
      </c>
      <c r="W265" t="s">
        <v>10</v>
      </c>
    </row>
    <row r="266" spans="1:23" x14ac:dyDescent="0.2">
      <c r="A266" s="11">
        <v>44742</v>
      </c>
      <c r="B266" t="s">
        <v>588</v>
      </c>
      <c r="C266">
        <v>403294</v>
      </c>
      <c r="F266" t="s">
        <v>546</v>
      </c>
      <c r="G266" t="s">
        <v>587</v>
      </c>
      <c r="H266" t="s">
        <v>4</v>
      </c>
      <c r="I266" t="s">
        <v>25</v>
      </c>
      <c r="K266" t="s">
        <v>25</v>
      </c>
      <c r="M266">
        <v>0</v>
      </c>
      <c r="N266">
        <v>0</v>
      </c>
      <c r="O266" t="s">
        <v>594</v>
      </c>
      <c r="P266">
        <v>0</v>
      </c>
      <c r="T266" t="str">
        <f t="shared" si="8"/>
        <v>403294RDO</v>
      </c>
      <c r="U266" t="str">
        <f t="shared" si="9"/>
        <v>403294RPF</v>
      </c>
      <c r="V266" t="s">
        <v>9</v>
      </c>
      <c r="W266" t="s">
        <v>10</v>
      </c>
    </row>
    <row r="267" spans="1:23" x14ac:dyDescent="0.2">
      <c r="A267" s="11">
        <v>44756</v>
      </c>
      <c r="B267" t="s">
        <v>588</v>
      </c>
      <c r="C267">
        <v>403476</v>
      </c>
      <c r="F267" t="s">
        <v>546</v>
      </c>
      <c r="G267" t="s">
        <v>587</v>
      </c>
      <c r="H267" t="s">
        <v>3</v>
      </c>
      <c r="I267" t="s">
        <v>25</v>
      </c>
      <c r="K267" t="s">
        <v>25</v>
      </c>
      <c r="M267">
        <v>0</v>
      </c>
      <c r="N267">
        <v>0</v>
      </c>
      <c r="O267" t="s">
        <v>594</v>
      </c>
      <c r="P267">
        <v>0</v>
      </c>
      <c r="T267" t="str">
        <f t="shared" si="8"/>
        <v>403476LDO</v>
      </c>
      <c r="U267" t="str">
        <f t="shared" si="9"/>
        <v>403476LPF</v>
      </c>
      <c r="V267" t="s">
        <v>9</v>
      </c>
      <c r="W267" t="s">
        <v>10</v>
      </c>
    </row>
    <row r="268" spans="1:23" x14ac:dyDescent="0.2">
      <c r="A268" s="11">
        <v>44749</v>
      </c>
      <c r="B268" t="s">
        <v>588</v>
      </c>
      <c r="C268">
        <v>403708</v>
      </c>
      <c r="F268" t="s">
        <v>546</v>
      </c>
      <c r="G268" t="s">
        <v>587</v>
      </c>
      <c r="H268" t="s">
        <v>4</v>
      </c>
      <c r="I268" t="s">
        <v>25</v>
      </c>
      <c r="K268" t="s">
        <v>25</v>
      </c>
      <c r="M268">
        <v>0</v>
      </c>
      <c r="N268">
        <v>0</v>
      </c>
      <c r="O268" t="s">
        <v>594</v>
      </c>
      <c r="P268">
        <v>0</v>
      </c>
      <c r="R268">
        <v>0</v>
      </c>
      <c r="T268" t="str">
        <f t="shared" si="8"/>
        <v>403708RDO</v>
      </c>
      <c r="U268" t="str">
        <f t="shared" si="9"/>
        <v>403708RPF</v>
      </c>
      <c r="V268" t="s">
        <v>9</v>
      </c>
      <c r="W268" t="s">
        <v>10</v>
      </c>
    </row>
    <row r="269" spans="1:23" x14ac:dyDescent="0.2">
      <c r="A269" s="11">
        <v>44708</v>
      </c>
      <c r="B269" t="s">
        <v>588</v>
      </c>
      <c r="C269">
        <v>404166</v>
      </c>
      <c r="F269" t="s">
        <v>546</v>
      </c>
      <c r="G269" t="s">
        <v>587</v>
      </c>
      <c r="H269" t="s">
        <v>3</v>
      </c>
      <c r="I269" t="s">
        <v>25</v>
      </c>
      <c r="K269" t="s">
        <v>25</v>
      </c>
      <c r="M269">
        <v>0</v>
      </c>
      <c r="N269">
        <v>0</v>
      </c>
      <c r="O269" t="s">
        <v>594</v>
      </c>
      <c r="P269">
        <v>0</v>
      </c>
      <c r="T269" t="str">
        <f t="shared" si="8"/>
        <v>404166LDO</v>
      </c>
      <c r="U269" t="str">
        <f t="shared" si="9"/>
        <v>404166LPF</v>
      </c>
      <c r="V269" t="s">
        <v>9</v>
      </c>
      <c r="W269" t="s">
        <v>10</v>
      </c>
    </row>
    <row r="270" spans="1:23" x14ac:dyDescent="0.2">
      <c r="A270" s="11">
        <v>45073</v>
      </c>
      <c r="B270" t="s">
        <v>588</v>
      </c>
      <c r="C270">
        <v>404166</v>
      </c>
      <c r="F270" t="s">
        <v>546</v>
      </c>
      <c r="G270" t="s">
        <v>587</v>
      </c>
      <c r="H270" t="s">
        <v>3</v>
      </c>
      <c r="I270" t="s">
        <v>25</v>
      </c>
      <c r="K270" t="s">
        <v>25</v>
      </c>
      <c r="M270">
        <v>0</v>
      </c>
      <c r="N270">
        <v>0</v>
      </c>
      <c r="O270" t="s">
        <v>594</v>
      </c>
      <c r="P270">
        <v>0</v>
      </c>
      <c r="T270" t="str">
        <f t="shared" si="8"/>
        <v>404166LDO</v>
      </c>
      <c r="U270" t="str">
        <f t="shared" si="9"/>
        <v>404166LPF</v>
      </c>
      <c r="V270" t="s">
        <v>9</v>
      </c>
      <c r="W270" t="s">
        <v>10</v>
      </c>
    </row>
    <row r="271" spans="1:23" x14ac:dyDescent="0.2">
      <c r="A271" s="11">
        <v>44714</v>
      </c>
      <c r="B271" t="s">
        <v>588</v>
      </c>
      <c r="C271">
        <v>404326</v>
      </c>
      <c r="F271" t="s">
        <v>546</v>
      </c>
      <c r="G271" t="s">
        <v>587</v>
      </c>
      <c r="H271" t="s">
        <v>4</v>
      </c>
      <c r="I271" t="s">
        <v>25</v>
      </c>
      <c r="K271" t="s">
        <v>25</v>
      </c>
      <c r="M271">
        <v>0</v>
      </c>
      <c r="N271">
        <v>0</v>
      </c>
      <c r="O271" t="s">
        <v>594</v>
      </c>
      <c r="P271">
        <v>0</v>
      </c>
      <c r="T271" t="str">
        <f t="shared" si="8"/>
        <v>404326RDO</v>
      </c>
      <c r="U271" t="str">
        <f t="shared" si="9"/>
        <v>404326RPF</v>
      </c>
      <c r="V271" t="s">
        <v>9</v>
      </c>
      <c r="W271" t="s">
        <v>10</v>
      </c>
    </row>
    <row r="272" spans="1:23" x14ac:dyDescent="0.2">
      <c r="A272" s="11">
        <v>44756</v>
      </c>
      <c r="B272" t="s">
        <v>588</v>
      </c>
      <c r="C272">
        <v>404623</v>
      </c>
      <c r="F272" t="s">
        <v>546</v>
      </c>
      <c r="G272" t="s">
        <v>587</v>
      </c>
      <c r="H272" t="s">
        <v>4</v>
      </c>
      <c r="I272" t="s">
        <v>25</v>
      </c>
      <c r="K272" t="s">
        <v>25</v>
      </c>
      <c r="M272">
        <v>0</v>
      </c>
      <c r="N272">
        <v>0</v>
      </c>
      <c r="O272" t="s">
        <v>594</v>
      </c>
      <c r="P272">
        <v>0</v>
      </c>
      <c r="T272" t="str">
        <f t="shared" si="8"/>
        <v>404623RDO</v>
      </c>
      <c r="U272" t="str">
        <f t="shared" si="9"/>
        <v>404623RPF</v>
      </c>
      <c r="V272" t="s">
        <v>9</v>
      </c>
      <c r="W272" t="s">
        <v>10</v>
      </c>
    </row>
    <row r="273" spans="1:23" x14ac:dyDescent="0.2">
      <c r="A273" s="11">
        <v>44721</v>
      </c>
      <c r="B273" t="s">
        <v>588</v>
      </c>
      <c r="C273">
        <v>700633</v>
      </c>
      <c r="F273" t="s">
        <v>546</v>
      </c>
      <c r="G273" t="s">
        <v>587</v>
      </c>
      <c r="H273" t="s">
        <v>4</v>
      </c>
      <c r="I273" t="s">
        <v>25</v>
      </c>
      <c r="K273" t="s">
        <v>25</v>
      </c>
      <c r="M273">
        <v>0</v>
      </c>
      <c r="N273">
        <v>0</v>
      </c>
      <c r="O273" t="s">
        <v>594</v>
      </c>
      <c r="P273">
        <v>0</v>
      </c>
      <c r="T273" t="str">
        <f t="shared" si="8"/>
        <v>700633RDO</v>
      </c>
      <c r="U273" t="str">
        <f t="shared" si="9"/>
        <v>700633RPF</v>
      </c>
      <c r="V273" t="s">
        <v>9</v>
      </c>
      <c r="W273" t="s">
        <v>10</v>
      </c>
    </row>
    <row r="274" spans="1:23" x14ac:dyDescent="0.2">
      <c r="A274" s="11">
        <v>44736</v>
      </c>
      <c r="B274" t="s">
        <v>588</v>
      </c>
      <c r="C274">
        <v>701136</v>
      </c>
      <c r="F274" t="s">
        <v>546</v>
      </c>
      <c r="G274" t="s">
        <v>587</v>
      </c>
      <c r="H274" t="s">
        <v>3</v>
      </c>
      <c r="I274" t="s">
        <v>25</v>
      </c>
      <c r="K274" t="s">
        <v>25</v>
      </c>
      <c r="M274">
        <v>0</v>
      </c>
      <c r="N274">
        <v>0</v>
      </c>
      <c r="O274" t="s">
        <v>594</v>
      </c>
      <c r="P274">
        <v>0</v>
      </c>
      <c r="T274" t="str">
        <f t="shared" si="8"/>
        <v>701136LDO</v>
      </c>
      <c r="U274" t="str">
        <f t="shared" si="9"/>
        <v>701136LPF</v>
      </c>
      <c r="V274" t="s">
        <v>9</v>
      </c>
      <c r="W274" t="s">
        <v>10</v>
      </c>
    </row>
    <row r="275" spans="1:23" x14ac:dyDescent="0.2">
      <c r="A275" s="11">
        <v>44756</v>
      </c>
      <c r="B275" t="s">
        <v>588</v>
      </c>
      <c r="C275">
        <v>701960</v>
      </c>
      <c r="F275" t="s">
        <v>546</v>
      </c>
      <c r="G275" t="s">
        <v>587</v>
      </c>
      <c r="H275" t="s">
        <v>3</v>
      </c>
      <c r="I275" t="s">
        <v>25</v>
      </c>
      <c r="K275" t="s">
        <v>25</v>
      </c>
      <c r="M275">
        <v>0</v>
      </c>
      <c r="N275">
        <v>0</v>
      </c>
      <c r="O275" t="s">
        <v>594</v>
      </c>
      <c r="P275">
        <v>0</v>
      </c>
      <c r="T275" t="str">
        <f t="shared" si="8"/>
        <v>701960LDO</v>
      </c>
      <c r="U275" t="str">
        <f t="shared" si="9"/>
        <v>701960LPF</v>
      </c>
      <c r="V275" t="s">
        <v>9</v>
      </c>
      <c r="W275" t="s">
        <v>10</v>
      </c>
    </row>
    <row r="276" spans="1:23" x14ac:dyDescent="0.2">
      <c r="A276" s="11">
        <v>44736</v>
      </c>
      <c r="B276" t="s">
        <v>588</v>
      </c>
      <c r="C276">
        <v>703083</v>
      </c>
      <c r="F276" t="s">
        <v>546</v>
      </c>
      <c r="G276" t="s">
        <v>587</v>
      </c>
      <c r="H276" t="s">
        <v>3</v>
      </c>
      <c r="I276" t="s">
        <v>25</v>
      </c>
      <c r="K276" t="s">
        <v>25</v>
      </c>
      <c r="M276">
        <v>0</v>
      </c>
      <c r="N276">
        <v>0</v>
      </c>
      <c r="O276" t="s">
        <v>594</v>
      </c>
      <c r="P276">
        <v>0</v>
      </c>
      <c r="S276">
        <v>1</v>
      </c>
      <c r="T276" t="str">
        <f t="shared" si="8"/>
        <v>703083LDO</v>
      </c>
      <c r="U276" t="str">
        <f t="shared" si="9"/>
        <v>703083LPF</v>
      </c>
      <c r="V276" t="s">
        <v>9</v>
      </c>
      <c r="W276" t="s">
        <v>10</v>
      </c>
    </row>
    <row r="277" spans="1:23" x14ac:dyDescent="0.2">
      <c r="A277" s="11">
        <v>44756</v>
      </c>
      <c r="B277" t="s">
        <v>588</v>
      </c>
      <c r="C277">
        <v>703436</v>
      </c>
      <c r="F277" t="s">
        <v>546</v>
      </c>
      <c r="G277" t="s">
        <v>587</v>
      </c>
      <c r="H277" t="s">
        <v>3</v>
      </c>
      <c r="I277" t="s">
        <v>25</v>
      </c>
      <c r="K277" t="s">
        <v>25</v>
      </c>
      <c r="M277">
        <v>0</v>
      </c>
      <c r="N277">
        <v>0</v>
      </c>
      <c r="O277" t="s">
        <v>594</v>
      </c>
      <c r="P277">
        <v>0</v>
      </c>
      <c r="T277" t="str">
        <f t="shared" si="8"/>
        <v>703436LDO</v>
      </c>
      <c r="U277" t="str">
        <f t="shared" si="9"/>
        <v>703436LPF</v>
      </c>
      <c r="V277" t="s">
        <v>9</v>
      </c>
      <c r="W277" t="s">
        <v>10</v>
      </c>
    </row>
    <row r="278" spans="1:23" x14ac:dyDescent="0.2">
      <c r="A278" s="11">
        <v>44756</v>
      </c>
      <c r="B278" t="s">
        <v>588</v>
      </c>
      <c r="C278">
        <v>704105</v>
      </c>
      <c r="F278" t="s">
        <v>546</v>
      </c>
      <c r="G278" t="s">
        <v>587</v>
      </c>
      <c r="H278" t="s">
        <v>4</v>
      </c>
      <c r="I278" t="s">
        <v>25</v>
      </c>
      <c r="K278" t="s">
        <v>25</v>
      </c>
      <c r="M278">
        <v>0</v>
      </c>
      <c r="N278">
        <v>0</v>
      </c>
      <c r="O278" t="s">
        <v>594</v>
      </c>
      <c r="P278">
        <v>0</v>
      </c>
      <c r="T278" t="str">
        <f t="shared" si="8"/>
        <v>704105RDO</v>
      </c>
      <c r="U278" t="str">
        <f t="shared" si="9"/>
        <v>704105RPF</v>
      </c>
      <c r="V278" t="s">
        <v>9</v>
      </c>
      <c r="W278" t="s">
        <v>10</v>
      </c>
    </row>
    <row r="279" spans="1:23" x14ac:dyDescent="0.2">
      <c r="A279" s="11">
        <v>44714</v>
      </c>
      <c r="B279" t="s">
        <v>588</v>
      </c>
      <c r="C279">
        <v>707087</v>
      </c>
      <c r="F279" t="s">
        <v>546</v>
      </c>
      <c r="G279" t="s">
        <v>587</v>
      </c>
      <c r="H279" t="s">
        <v>4</v>
      </c>
      <c r="I279" t="s">
        <v>25</v>
      </c>
      <c r="K279" t="s">
        <v>25</v>
      </c>
      <c r="M279">
        <v>0</v>
      </c>
      <c r="N279">
        <v>0</v>
      </c>
      <c r="O279" t="s">
        <v>594</v>
      </c>
      <c r="P279">
        <v>0</v>
      </c>
      <c r="S279">
        <v>1</v>
      </c>
      <c r="T279" t="str">
        <f t="shared" si="8"/>
        <v>707087RDO</v>
      </c>
      <c r="U279" t="str">
        <f t="shared" si="9"/>
        <v>707087RPF</v>
      </c>
      <c r="V279" t="s">
        <v>9</v>
      </c>
      <c r="W279" t="s">
        <v>10</v>
      </c>
    </row>
    <row r="280" spans="1:23" x14ac:dyDescent="0.2">
      <c r="A280" s="11">
        <v>44736</v>
      </c>
      <c r="B280" t="s">
        <v>588</v>
      </c>
      <c r="C280">
        <v>802145</v>
      </c>
      <c r="F280" t="s">
        <v>546</v>
      </c>
      <c r="G280" t="s">
        <v>587</v>
      </c>
      <c r="H280" t="s">
        <v>3</v>
      </c>
      <c r="I280" t="s">
        <v>25</v>
      </c>
      <c r="K280" t="s">
        <v>25</v>
      </c>
      <c r="M280">
        <v>0</v>
      </c>
      <c r="N280">
        <v>0</v>
      </c>
      <c r="O280" t="s">
        <v>594</v>
      </c>
      <c r="P280">
        <v>0</v>
      </c>
      <c r="T280" t="str">
        <f t="shared" si="8"/>
        <v>802145LDO</v>
      </c>
      <c r="U280" t="str">
        <f t="shared" si="9"/>
        <v>802145LPF</v>
      </c>
      <c r="V280" t="s">
        <v>9</v>
      </c>
      <c r="W280" t="s">
        <v>10</v>
      </c>
    </row>
    <row r="281" spans="1:23" x14ac:dyDescent="0.2">
      <c r="A281" s="11">
        <v>44749</v>
      </c>
      <c r="B281" t="s">
        <v>588</v>
      </c>
      <c r="C281">
        <v>802530</v>
      </c>
      <c r="F281" t="s">
        <v>546</v>
      </c>
      <c r="G281" t="s">
        <v>587</v>
      </c>
      <c r="H281" t="s">
        <v>3</v>
      </c>
      <c r="I281" t="s">
        <v>25</v>
      </c>
      <c r="K281" t="s">
        <v>25</v>
      </c>
      <c r="M281">
        <v>0</v>
      </c>
      <c r="N281">
        <v>0</v>
      </c>
      <c r="O281" t="s">
        <v>594</v>
      </c>
      <c r="P281">
        <v>0</v>
      </c>
      <c r="R281">
        <v>0</v>
      </c>
      <c r="T281" t="str">
        <f t="shared" si="8"/>
        <v>802530LDO</v>
      </c>
      <c r="U281" t="str">
        <f t="shared" si="9"/>
        <v>802530LPF</v>
      </c>
      <c r="V281" t="s">
        <v>9</v>
      </c>
      <c r="W281" t="s">
        <v>10</v>
      </c>
    </row>
    <row r="282" spans="1:23" x14ac:dyDescent="0.2">
      <c r="A282" s="11">
        <v>44736</v>
      </c>
      <c r="B282" t="s">
        <v>588</v>
      </c>
      <c r="C282">
        <v>802701</v>
      </c>
      <c r="F282" t="s">
        <v>546</v>
      </c>
      <c r="G282" t="s">
        <v>587</v>
      </c>
      <c r="H282" t="s">
        <v>4</v>
      </c>
      <c r="I282" t="s">
        <v>25</v>
      </c>
      <c r="K282" t="s">
        <v>25</v>
      </c>
      <c r="M282">
        <v>0</v>
      </c>
      <c r="N282">
        <v>0</v>
      </c>
      <c r="O282" t="s">
        <v>594</v>
      </c>
      <c r="P282">
        <v>0</v>
      </c>
      <c r="T282" t="str">
        <f t="shared" si="8"/>
        <v>802701RDO</v>
      </c>
      <c r="U282" t="str">
        <f t="shared" si="9"/>
        <v>802701RPF</v>
      </c>
      <c r="V282" t="s">
        <v>9</v>
      </c>
      <c r="W282" t="s">
        <v>10</v>
      </c>
    </row>
    <row r="283" spans="1:23" x14ac:dyDescent="0.2">
      <c r="A283" s="11">
        <v>44736</v>
      </c>
      <c r="B283" t="s">
        <v>588</v>
      </c>
      <c r="C283">
        <v>802869</v>
      </c>
      <c r="F283" t="s">
        <v>546</v>
      </c>
      <c r="G283" t="s">
        <v>587</v>
      </c>
      <c r="H283" t="s">
        <v>3</v>
      </c>
      <c r="I283" t="s">
        <v>25</v>
      </c>
      <c r="K283" t="s">
        <v>25</v>
      </c>
      <c r="M283">
        <v>0</v>
      </c>
      <c r="N283">
        <v>0</v>
      </c>
      <c r="O283" t="s">
        <v>594</v>
      </c>
      <c r="P283">
        <v>0</v>
      </c>
      <c r="T283" t="str">
        <f t="shared" si="8"/>
        <v>802869LDO</v>
      </c>
      <c r="U283" t="str">
        <f t="shared" si="9"/>
        <v>802869LPF</v>
      </c>
      <c r="V283" t="s">
        <v>9</v>
      </c>
      <c r="W283" t="s">
        <v>10</v>
      </c>
    </row>
    <row r="284" spans="1:23" x14ac:dyDescent="0.2">
      <c r="A284" s="11">
        <v>44736</v>
      </c>
      <c r="B284" t="s">
        <v>588</v>
      </c>
      <c r="C284">
        <v>803001</v>
      </c>
      <c r="F284" t="s">
        <v>546</v>
      </c>
      <c r="G284" t="s">
        <v>587</v>
      </c>
      <c r="H284" t="s">
        <v>3</v>
      </c>
      <c r="I284" t="s">
        <v>25</v>
      </c>
      <c r="K284" t="s">
        <v>25</v>
      </c>
      <c r="M284">
        <v>0</v>
      </c>
      <c r="N284">
        <v>0</v>
      </c>
      <c r="O284" t="s">
        <v>594</v>
      </c>
      <c r="P284">
        <v>0</v>
      </c>
      <c r="T284" t="str">
        <f t="shared" si="8"/>
        <v>803001LDO</v>
      </c>
      <c r="U284" t="str">
        <f t="shared" si="9"/>
        <v>803001LPF</v>
      </c>
      <c r="V284" t="s">
        <v>9</v>
      </c>
      <c r="W284" t="s">
        <v>10</v>
      </c>
    </row>
    <row r="285" spans="1:23" x14ac:dyDescent="0.2">
      <c r="A285" s="11">
        <v>44736</v>
      </c>
      <c r="B285" t="s">
        <v>588</v>
      </c>
      <c r="C285">
        <v>803001</v>
      </c>
      <c r="F285" t="s">
        <v>546</v>
      </c>
      <c r="G285" t="s">
        <v>587</v>
      </c>
      <c r="H285" t="s">
        <v>4</v>
      </c>
      <c r="I285" t="s">
        <v>25</v>
      </c>
      <c r="K285" t="s">
        <v>25</v>
      </c>
      <c r="M285">
        <v>0</v>
      </c>
      <c r="N285">
        <v>0</v>
      </c>
      <c r="O285" t="s">
        <v>594</v>
      </c>
      <c r="P285">
        <v>0</v>
      </c>
      <c r="T285" t="str">
        <f t="shared" si="8"/>
        <v>803001RDO</v>
      </c>
      <c r="U285" t="str">
        <f t="shared" si="9"/>
        <v>803001RPF</v>
      </c>
      <c r="V285" t="s">
        <v>9</v>
      </c>
      <c r="W285" t="s">
        <v>10</v>
      </c>
    </row>
    <row r="286" spans="1:23" x14ac:dyDescent="0.2">
      <c r="A286" s="11">
        <v>44736</v>
      </c>
      <c r="B286" t="s">
        <v>588</v>
      </c>
      <c r="C286">
        <v>803471</v>
      </c>
      <c r="F286" t="s">
        <v>546</v>
      </c>
      <c r="G286" t="s">
        <v>587</v>
      </c>
      <c r="H286" t="s">
        <v>3</v>
      </c>
      <c r="I286" t="s">
        <v>25</v>
      </c>
      <c r="K286" t="s">
        <v>25</v>
      </c>
      <c r="M286">
        <v>0</v>
      </c>
      <c r="N286">
        <v>0</v>
      </c>
      <c r="O286" t="s">
        <v>594</v>
      </c>
      <c r="P286">
        <v>0</v>
      </c>
      <c r="T286" t="str">
        <f t="shared" si="8"/>
        <v>803471LDO</v>
      </c>
      <c r="U286" t="str">
        <f t="shared" si="9"/>
        <v>803471LPF</v>
      </c>
      <c r="V286" t="s">
        <v>9</v>
      </c>
      <c r="W286" t="s">
        <v>10</v>
      </c>
    </row>
    <row r="287" spans="1:23" x14ac:dyDescent="0.2">
      <c r="A287" s="11">
        <v>44742</v>
      </c>
      <c r="B287" t="s">
        <v>588</v>
      </c>
      <c r="C287">
        <v>806479</v>
      </c>
      <c r="F287" t="s">
        <v>546</v>
      </c>
      <c r="G287" t="s">
        <v>587</v>
      </c>
      <c r="H287" t="s">
        <v>3</v>
      </c>
      <c r="I287" t="s">
        <v>25</v>
      </c>
      <c r="K287" t="s">
        <v>25</v>
      </c>
      <c r="M287">
        <v>0</v>
      </c>
      <c r="N287">
        <v>0</v>
      </c>
      <c r="O287" t="s">
        <v>594</v>
      </c>
      <c r="P287">
        <v>0</v>
      </c>
      <c r="R287">
        <v>0</v>
      </c>
      <c r="T287" t="str">
        <f t="shared" si="8"/>
        <v>806479LDO</v>
      </c>
      <c r="U287" t="str">
        <f t="shared" si="9"/>
        <v>806479LPF</v>
      </c>
      <c r="V287" t="s">
        <v>9</v>
      </c>
      <c r="W287" t="s">
        <v>10</v>
      </c>
    </row>
    <row r="288" spans="1:23" x14ac:dyDescent="0.2">
      <c r="A288" s="11">
        <v>45044</v>
      </c>
      <c r="B288" t="s">
        <v>586</v>
      </c>
      <c r="C288">
        <v>3845</v>
      </c>
      <c r="D288">
        <v>45101</v>
      </c>
      <c r="E288">
        <v>45159</v>
      </c>
      <c r="F288" t="s">
        <v>546</v>
      </c>
      <c r="G288" t="s">
        <v>587</v>
      </c>
      <c r="H288" t="s">
        <v>4</v>
      </c>
      <c r="I288" t="s">
        <v>25</v>
      </c>
      <c r="K288" t="s">
        <v>25</v>
      </c>
      <c r="M288">
        <v>0</v>
      </c>
      <c r="N288">
        <v>0</v>
      </c>
      <c r="O288" t="s">
        <v>594</v>
      </c>
      <c r="P288">
        <v>0</v>
      </c>
      <c r="Q288">
        <v>1</v>
      </c>
      <c r="T288" t="str">
        <f t="shared" si="8"/>
        <v>3845RDO</v>
      </c>
      <c r="U288" t="str">
        <f t="shared" si="9"/>
        <v>3845RPF</v>
      </c>
      <c r="V288" t="s">
        <v>9</v>
      </c>
      <c r="W288" t="s">
        <v>10</v>
      </c>
    </row>
    <row r="289" spans="1:23" x14ac:dyDescent="0.2">
      <c r="A289" s="11">
        <v>45030</v>
      </c>
      <c r="B289" t="s">
        <v>586</v>
      </c>
      <c r="C289">
        <v>33</v>
      </c>
      <c r="D289">
        <v>45089</v>
      </c>
      <c r="E289">
        <v>45159</v>
      </c>
      <c r="F289" t="s">
        <v>546</v>
      </c>
      <c r="G289" t="s">
        <v>587</v>
      </c>
      <c r="H289" t="s">
        <v>4</v>
      </c>
      <c r="I289" t="s">
        <v>25</v>
      </c>
      <c r="K289" t="s">
        <v>25</v>
      </c>
      <c r="M289">
        <v>0</v>
      </c>
      <c r="N289" t="s">
        <v>594</v>
      </c>
      <c r="O289" t="s">
        <v>594</v>
      </c>
      <c r="P289" t="s">
        <v>594</v>
      </c>
      <c r="T289" t="str">
        <f t="shared" si="8"/>
        <v>33RDO</v>
      </c>
      <c r="U289" t="str">
        <f t="shared" si="9"/>
        <v>33RPF</v>
      </c>
      <c r="V289" t="s">
        <v>9</v>
      </c>
      <c r="W289" t="s">
        <v>10</v>
      </c>
    </row>
    <row r="290" spans="1:23" x14ac:dyDescent="0.2">
      <c r="A290" s="11">
        <v>45044</v>
      </c>
      <c r="B290" t="s">
        <v>586</v>
      </c>
      <c r="C290">
        <v>386</v>
      </c>
      <c r="D290">
        <v>45100</v>
      </c>
      <c r="E290">
        <v>45159</v>
      </c>
      <c r="F290" t="s">
        <v>546</v>
      </c>
      <c r="G290" t="s">
        <v>587</v>
      </c>
      <c r="H290" t="s">
        <v>4</v>
      </c>
      <c r="I290" t="s">
        <v>25</v>
      </c>
      <c r="K290" t="s">
        <v>25</v>
      </c>
      <c r="M290">
        <v>0</v>
      </c>
      <c r="N290" t="s">
        <v>594</v>
      </c>
      <c r="O290" t="s">
        <v>594</v>
      </c>
      <c r="P290" t="s">
        <v>594</v>
      </c>
      <c r="T290" t="str">
        <f t="shared" si="8"/>
        <v>386RDO</v>
      </c>
      <c r="U290" t="str">
        <f t="shared" si="9"/>
        <v>386RPF</v>
      </c>
      <c r="V290" t="s">
        <v>9</v>
      </c>
      <c r="W290" t="s">
        <v>10</v>
      </c>
    </row>
    <row r="291" spans="1:23" x14ac:dyDescent="0.2">
      <c r="A291" s="11">
        <v>45044</v>
      </c>
      <c r="B291" t="s">
        <v>586</v>
      </c>
      <c r="C291">
        <v>460</v>
      </c>
      <c r="D291">
        <v>45105</v>
      </c>
      <c r="F291" t="s">
        <v>546</v>
      </c>
      <c r="G291" t="s">
        <v>587</v>
      </c>
      <c r="H291" t="s">
        <v>4</v>
      </c>
      <c r="I291" t="s">
        <v>25</v>
      </c>
      <c r="K291" t="s">
        <v>25</v>
      </c>
      <c r="M291">
        <v>0</v>
      </c>
      <c r="N291" t="s">
        <v>594</v>
      </c>
      <c r="O291" t="s">
        <v>594</v>
      </c>
      <c r="P291" t="s">
        <v>594</v>
      </c>
      <c r="T291" t="str">
        <f t="shared" si="8"/>
        <v>460RDO</v>
      </c>
      <c r="U291" t="str">
        <f t="shared" si="9"/>
        <v>460RPF</v>
      </c>
      <c r="V291" t="s">
        <v>9</v>
      </c>
      <c r="W291" t="s">
        <v>10</v>
      </c>
    </row>
    <row r="292" spans="1:23" x14ac:dyDescent="0.2">
      <c r="A292" s="11">
        <v>44804</v>
      </c>
      <c r="B292" t="s">
        <v>586</v>
      </c>
      <c r="C292">
        <v>3267</v>
      </c>
      <c r="D292">
        <v>44854</v>
      </c>
      <c r="F292" t="s">
        <v>546</v>
      </c>
      <c r="G292" t="s">
        <v>587</v>
      </c>
      <c r="H292" t="s">
        <v>3</v>
      </c>
      <c r="I292" t="s">
        <v>25</v>
      </c>
      <c r="K292" t="s">
        <v>25</v>
      </c>
      <c r="M292">
        <v>0</v>
      </c>
      <c r="N292" t="s">
        <v>594</v>
      </c>
      <c r="O292" t="s">
        <v>594</v>
      </c>
      <c r="P292" t="s">
        <v>594</v>
      </c>
      <c r="T292" t="str">
        <f t="shared" si="8"/>
        <v>3267LDO</v>
      </c>
      <c r="U292" t="str">
        <f t="shared" si="9"/>
        <v>3267LPF</v>
      </c>
      <c r="V292" t="s">
        <v>9</v>
      </c>
      <c r="W292" t="s">
        <v>10</v>
      </c>
    </row>
    <row r="293" spans="1:23" x14ac:dyDescent="0.2">
      <c r="A293" s="11">
        <v>44900</v>
      </c>
      <c r="B293" t="s">
        <v>589</v>
      </c>
      <c r="C293">
        <v>330</v>
      </c>
      <c r="F293" t="s">
        <v>546</v>
      </c>
      <c r="G293" t="s">
        <v>587</v>
      </c>
      <c r="H293" t="s">
        <v>4</v>
      </c>
      <c r="I293" t="s">
        <v>25</v>
      </c>
      <c r="K293" t="s">
        <v>55</v>
      </c>
      <c r="M293">
        <v>0</v>
      </c>
      <c r="N293">
        <v>1</v>
      </c>
      <c r="O293" t="s">
        <v>594</v>
      </c>
      <c r="P293">
        <v>1</v>
      </c>
      <c r="Q293">
        <v>1</v>
      </c>
      <c r="T293" t="str">
        <f t="shared" si="8"/>
        <v>330RDO</v>
      </c>
      <c r="U293" t="str">
        <f t="shared" si="9"/>
        <v>330RPF</v>
      </c>
      <c r="V293" t="s">
        <v>9</v>
      </c>
      <c r="W293" t="s">
        <v>10</v>
      </c>
    </row>
    <row r="294" spans="1:23" x14ac:dyDescent="0.2">
      <c r="A294" s="11">
        <v>44893</v>
      </c>
      <c r="B294" t="s">
        <v>589</v>
      </c>
      <c r="C294">
        <v>416</v>
      </c>
      <c r="F294" t="s">
        <v>546</v>
      </c>
      <c r="G294" t="s">
        <v>587</v>
      </c>
      <c r="H294" t="s">
        <v>4</v>
      </c>
      <c r="I294" t="s">
        <v>25</v>
      </c>
      <c r="K294" t="s">
        <v>55</v>
      </c>
      <c r="M294">
        <v>0</v>
      </c>
      <c r="N294">
        <v>1</v>
      </c>
      <c r="O294" t="s">
        <v>594</v>
      </c>
      <c r="P294">
        <v>1</v>
      </c>
      <c r="Q294">
        <v>1</v>
      </c>
      <c r="T294" t="str">
        <f t="shared" si="8"/>
        <v>416RDO</v>
      </c>
      <c r="U294" t="str">
        <f t="shared" si="9"/>
        <v>416RPF</v>
      </c>
      <c r="V294" t="s">
        <v>9</v>
      </c>
      <c r="W294" t="s">
        <v>10</v>
      </c>
    </row>
    <row r="295" spans="1:23" x14ac:dyDescent="0.2">
      <c r="A295" s="11">
        <v>44879</v>
      </c>
      <c r="B295" t="s">
        <v>589</v>
      </c>
      <c r="C295">
        <v>165</v>
      </c>
      <c r="F295" t="s">
        <v>546</v>
      </c>
      <c r="G295" t="s">
        <v>587</v>
      </c>
      <c r="H295" t="s">
        <v>3</v>
      </c>
      <c r="I295" t="s">
        <v>25</v>
      </c>
      <c r="K295" t="s">
        <v>54</v>
      </c>
      <c r="M295">
        <v>0</v>
      </c>
      <c r="N295">
        <v>1</v>
      </c>
      <c r="O295" t="s">
        <v>594</v>
      </c>
      <c r="P295">
        <v>1</v>
      </c>
      <c r="R295">
        <v>1</v>
      </c>
      <c r="T295" t="str">
        <f t="shared" si="8"/>
        <v>165LDO</v>
      </c>
      <c r="U295" t="str">
        <f t="shared" si="9"/>
        <v>165LPF</v>
      </c>
      <c r="V295" t="s">
        <v>9</v>
      </c>
      <c r="W295" t="s">
        <v>10</v>
      </c>
    </row>
    <row r="296" spans="1:23" x14ac:dyDescent="0.2">
      <c r="A296" s="11">
        <v>44886</v>
      </c>
      <c r="B296" t="s">
        <v>589</v>
      </c>
      <c r="C296">
        <v>251</v>
      </c>
      <c r="F296" t="s">
        <v>546</v>
      </c>
      <c r="G296" t="s">
        <v>587</v>
      </c>
      <c r="H296" t="s">
        <v>4</v>
      </c>
      <c r="I296" t="s">
        <v>25</v>
      </c>
      <c r="K296" t="s">
        <v>37</v>
      </c>
      <c r="M296">
        <v>0</v>
      </c>
      <c r="N296">
        <v>1</v>
      </c>
      <c r="O296" t="s">
        <v>594</v>
      </c>
      <c r="P296">
        <v>1</v>
      </c>
      <c r="Q296">
        <v>1</v>
      </c>
      <c r="T296" t="str">
        <f t="shared" si="8"/>
        <v>251RDO</v>
      </c>
      <c r="U296" t="str">
        <f t="shared" si="9"/>
        <v>251RPF</v>
      </c>
      <c r="V296" t="s">
        <v>9</v>
      </c>
      <c r="W296" t="s">
        <v>10</v>
      </c>
    </row>
    <row r="297" spans="1:23" x14ac:dyDescent="0.2">
      <c r="A297" s="11">
        <v>44886</v>
      </c>
      <c r="B297" t="s">
        <v>589</v>
      </c>
      <c r="C297">
        <v>263</v>
      </c>
      <c r="F297" t="s">
        <v>546</v>
      </c>
      <c r="G297" t="s">
        <v>587</v>
      </c>
      <c r="H297" t="s">
        <v>3</v>
      </c>
      <c r="I297" t="s">
        <v>25</v>
      </c>
      <c r="K297" t="s">
        <v>37</v>
      </c>
      <c r="M297">
        <v>0</v>
      </c>
      <c r="N297">
        <v>1</v>
      </c>
      <c r="O297" t="s">
        <v>594</v>
      </c>
      <c r="P297">
        <v>1</v>
      </c>
      <c r="R297">
        <v>1</v>
      </c>
      <c r="S297">
        <v>1</v>
      </c>
      <c r="T297" t="str">
        <f t="shared" si="8"/>
        <v>263LDO</v>
      </c>
      <c r="U297" t="str">
        <f t="shared" si="9"/>
        <v>263LPF</v>
      </c>
      <c r="V297" t="s">
        <v>9</v>
      </c>
      <c r="W297" t="s">
        <v>10</v>
      </c>
    </row>
    <row r="298" spans="1:23" x14ac:dyDescent="0.2">
      <c r="A298" s="11">
        <v>44893</v>
      </c>
      <c r="B298" t="s">
        <v>589</v>
      </c>
      <c r="C298">
        <v>313</v>
      </c>
      <c r="F298" t="s">
        <v>546</v>
      </c>
      <c r="G298" t="s">
        <v>587</v>
      </c>
      <c r="H298" t="s">
        <v>4</v>
      </c>
      <c r="I298" t="s">
        <v>25</v>
      </c>
      <c r="K298" t="s">
        <v>37</v>
      </c>
      <c r="M298">
        <v>0</v>
      </c>
      <c r="N298">
        <v>1</v>
      </c>
      <c r="O298" t="s">
        <v>594</v>
      </c>
      <c r="P298">
        <v>1</v>
      </c>
      <c r="Q298">
        <v>1</v>
      </c>
      <c r="T298" t="str">
        <f t="shared" si="8"/>
        <v>313RDO</v>
      </c>
      <c r="U298" t="str">
        <f t="shared" si="9"/>
        <v>313RPF</v>
      </c>
      <c r="V298" t="s">
        <v>9</v>
      </c>
      <c r="W298" t="s">
        <v>10</v>
      </c>
    </row>
    <row r="299" spans="1:23" x14ac:dyDescent="0.2">
      <c r="A299" s="11">
        <v>44879</v>
      </c>
      <c r="B299" t="s">
        <v>589</v>
      </c>
      <c r="C299">
        <v>331</v>
      </c>
      <c r="F299" t="s">
        <v>546</v>
      </c>
      <c r="G299" t="s">
        <v>587</v>
      </c>
      <c r="H299" t="s">
        <v>3</v>
      </c>
      <c r="I299" t="s">
        <v>25</v>
      </c>
      <c r="K299" t="s">
        <v>37</v>
      </c>
      <c r="M299">
        <v>0</v>
      </c>
      <c r="N299">
        <v>1</v>
      </c>
      <c r="O299" t="s">
        <v>594</v>
      </c>
      <c r="P299">
        <v>1</v>
      </c>
      <c r="R299">
        <v>1</v>
      </c>
      <c r="T299" t="str">
        <f t="shared" si="8"/>
        <v>331LDO</v>
      </c>
      <c r="U299" t="str">
        <f t="shared" si="9"/>
        <v>331LPF</v>
      </c>
      <c r="V299" t="s">
        <v>9</v>
      </c>
      <c r="W299" t="s">
        <v>10</v>
      </c>
    </row>
    <row r="300" spans="1:23" x14ac:dyDescent="0.2">
      <c r="A300" s="11">
        <v>44900</v>
      </c>
      <c r="B300" t="s">
        <v>589</v>
      </c>
      <c r="C300">
        <v>345</v>
      </c>
      <c r="F300" t="s">
        <v>546</v>
      </c>
      <c r="G300" t="s">
        <v>587</v>
      </c>
      <c r="H300" t="s">
        <v>3</v>
      </c>
      <c r="I300" t="s">
        <v>25</v>
      </c>
      <c r="K300" t="s">
        <v>37</v>
      </c>
      <c r="M300">
        <v>0</v>
      </c>
      <c r="N300">
        <v>1</v>
      </c>
      <c r="O300" t="s">
        <v>594</v>
      </c>
      <c r="P300">
        <v>1</v>
      </c>
      <c r="R300">
        <v>1</v>
      </c>
      <c r="T300" t="str">
        <f t="shared" si="8"/>
        <v>345LDO</v>
      </c>
      <c r="U300" t="str">
        <f t="shared" si="9"/>
        <v>345LPF</v>
      </c>
      <c r="V300" t="s">
        <v>9</v>
      </c>
      <c r="W300" t="s">
        <v>10</v>
      </c>
    </row>
    <row r="301" spans="1:23" x14ac:dyDescent="0.2">
      <c r="A301" s="11">
        <v>44754</v>
      </c>
      <c r="B301" t="s">
        <v>588</v>
      </c>
      <c r="C301">
        <v>201789</v>
      </c>
      <c r="F301" t="s">
        <v>546</v>
      </c>
      <c r="G301" t="s">
        <v>587</v>
      </c>
      <c r="H301" t="s">
        <v>4</v>
      </c>
      <c r="I301" t="s">
        <v>25</v>
      </c>
      <c r="K301" t="s">
        <v>37</v>
      </c>
      <c r="M301">
        <v>0</v>
      </c>
      <c r="N301">
        <v>1</v>
      </c>
      <c r="O301" t="s">
        <v>594</v>
      </c>
      <c r="P301">
        <v>1</v>
      </c>
      <c r="Q301">
        <v>1</v>
      </c>
      <c r="T301" t="str">
        <f t="shared" si="8"/>
        <v>201789RDO</v>
      </c>
      <c r="U301" t="str">
        <f t="shared" si="9"/>
        <v>201789RPF</v>
      </c>
      <c r="V301" t="s">
        <v>9</v>
      </c>
      <c r="W301" t="s">
        <v>10</v>
      </c>
    </row>
    <row r="302" spans="1:23" x14ac:dyDescent="0.2">
      <c r="A302" s="11">
        <v>44721</v>
      </c>
      <c r="B302" t="s">
        <v>588</v>
      </c>
      <c r="C302">
        <v>701330</v>
      </c>
      <c r="F302" t="s">
        <v>546</v>
      </c>
      <c r="G302" t="s">
        <v>587</v>
      </c>
      <c r="H302" t="s">
        <v>3</v>
      </c>
      <c r="I302" t="s">
        <v>25</v>
      </c>
      <c r="K302" t="s">
        <v>37</v>
      </c>
      <c r="M302">
        <v>0</v>
      </c>
      <c r="N302">
        <v>1</v>
      </c>
      <c r="O302" t="s">
        <v>594</v>
      </c>
      <c r="P302">
        <v>1</v>
      </c>
      <c r="R302">
        <v>1</v>
      </c>
      <c r="T302" t="str">
        <f t="shared" si="8"/>
        <v>701330LDO</v>
      </c>
      <c r="U302" t="str">
        <f t="shared" si="9"/>
        <v>701330LPF</v>
      </c>
      <c r="V302" t="s">
        <v>9</v>
      </c>
      <c r="W302" t="s">
        <v>10</v>
      </c>
    </row>
    <row r="303" spans="1:23" x14ac:dyDescent="0.2">
      <c r="A303" s="11">
        <v>44886</v>
      </c>
      <c r="B303" t="s">
        <v>589</v>
      </c>
      <c r="C303">
        <v>149</v>
      </c>
      <c r="F303" t="s">
        <v>546</v>
      </c>
      <c r="G303" t="s">
        <v>587</v>
      </c>
      <c r="H303" t="s">
        <v>4</v>
      </c>
      <c r="I303" t="s">
        <v>25</v>
      </c>
      <c r="K303" t="s">
        <v>37</v>
      </c>
      <c r="M303">
        <v>0</v>
      </c>
      <c r="N303" t="s">
        <v>594</v>
      </c>
      <c r="O303" t="s">
        <v>594</v>
      </c>
      <c r="P303">
        <v>1</v>
      </c>
      <c r="T303" t="str">
        <f t="shared" si="8"/>
        <v>149RDO</v>
      </c>
      <c r="U303" t="str">
        <f t="shared" si="9"/>
        <v>149RPF</v>
      </c>
      <c r="V303" t="s">
        <v>9</v>
      </c>
      <c r="W303" t="s">
        <v>10</v>
      </c>
    </row>
    <row r="304" spans="1:23" x14ac:dyDescent="0.2">
      <c r="A304" s="11">
        <v>44886</v>
      </c>
      <c r="B304" t="s">
        <v>589</v>
      </c>
      <c r="C304">
        <v>271</v>
      </c>
      <c r="F304" t="s">
        <v>546</v>
      </c>
      <c r="G304" t="s">
        <v>587</v>
      </c>
      <c r="H304" t="s">
        <v>4</v>
      </c>
      <c r="I304" t="s">
        <v>25</v>
      </c>
      <c r="K304" t="s">
        <v>58</v>
      </c>
      <c r="M304">
        <v>0</v>
      </c>
      <c r="N304">
        <v>1</v>
      </c>
      <c r="O304" t="s">
        <v>594</v>
      </c>
      <c r="P304">
        <v>1</v>
      </c>
      <c r="Q304">
        <v>1</v>
      </c>
      <c r="T304" t="str">
        <f t="shared" si="8"/>
        <v>271RDO</v>
      </c>
      <c r="U304" t="str">
        <f t="shared" si="9"/>
        <v>271RPF</v>
      </c>
      <c r="V304" t="s">
        <v>9</v>
      </c>
      <c r="W304" t="s">
        <v>10</v>
      </c>
    </row>
    <row r="305" spans="1:23" x14ac:dyDescent="0.2">
      <c r="A305" s="11">
        <v>44893</v>
      </c>
      <c r="B305" t="s">
        <v>589</v>
      </c>
      <c r="C305">
        <v>279</v>
      </c>
      <c r="F305" t="s">
        <v>546</v>
      </c>
      <c r="G305" t="s">
        <v>587</v>
      </c>
      <c r="H305" t="s">
        <v>4</v>
      </c>
      <c r="I305" t="s">
        <v>25</v>
      </c>
      <c r="K305" t="s">
        <v>60</v>
      </c>
      <c r="M305">
        <v>0</v>
      </c>
      <c r="N305">
        <v>1</v>
      </c>
      <c r="O305" t="s">
        <v>594</v>
      </c>
      <c r="P305">
        <v>1</v>
      </c>
      <c r="Q305">
        <v>1</v>
      </c>
      <c r="T305" t="str">
        <f t="shared" si="8"/>
        <v>279RDO</v>
      </c>
      <c r="U305" t="str">
        <f t="shared" si="9"/>
        <v>279RPF</v>
      </c>
      <c r="V305" t="s">
        <v>9</v>
      </c>
      <c r="W305" t="s">
        <v>10</v>
      </c>
    </row>
    <row r="306" spans="1:23" x14ac:dyDescent="0.2">
      <c r="A306" s="11">
        <v>44965</v>
      </c>
      <c r="B306" t="s">
        <v>586</v>
      </c>
      <c r="C306">
        <v>5557</v>
      </c>
      <c r="D306">
        <v>45021</v>
      </c>
      <c r="E306">
        <v>45030</v>
      </c>
      <c r="F306">
        <v>2</v>
      </c>
      <c r="G306" t="s">
        <v>590</v>
      </c>
      <c r="H306" t="s">
        <v>4</v>
      </c>
      <c r="I306" t="s">
        <v>64</v>
      </c>
      <c r="K306" t="s">
        <v>63</v>
      </c>
      <c r="M306">
        <v>1</v>
      </c>
      <c r="N306">
        <v>1</v>
      </c>
      <c r="O306">
        <v>0</v>
      </c>
      <c r="P306">
        <v>0</v>
      </c>
      <c r="Q306">
        <v>1</v>
      </c>
      <c r="T306" t="str">
        <f t="shared" si="8"/>
        <v>5557RDO</v>
      </c>
      <c r="U306" t="str">
        <f t="shared" si="9"/>
        <v>5557RPF</v>
      </c>
      <c r="V306" t="s">
        <v>9</v>
      </c>
      <c r="W306" t="s">
        <v>10</v>
      </c>
    </row>
    <row r="307" spans="1:23" x14ac:dyDescent="0.2">
      <c r="A307" s="11">
        <v>44875</v>
      </c>
      <c r="B307" t="s">
        <v>586</v>
      </c>
      <c r="C307">
        <v>4838</v>
      </c>
      <c r="D307">
        <v>44936</v>
      </c>
      <c r="E307">
        <v>44949</v>
      </c>
      <c r="F307">
        <v>2</v>
      </c>
      <c r="G307" t="s">
        <v>590</v>
      </c>
      <c r="H307" t="s">
        <v>3</v>
      </c>
      <c r="I307" t="s">
        <v>39</v>
      </c>
      <c r="K307" t="s">
        <v>61</v>
      </c>
      <c r="M307">
        <v>1</v>
      </c>
      <c r="N307">
        <v>1</v>
      </c>
      <c r="O307">
        <v>0</v>
      </c>
      <c r="P307">
        <v>1</v>
      </c>
      <c r="Q307">
        <v>1</v>
      </c>
      <c r="T307" t="str">
        <f t="shared" si="8"/>
        <v>4838LDO</v>
      </c>
      <c r="U307" t="str">
        <f t="shared" si="9"/>
        <v>4838LPF</v>
      </c>
      <c r="V307" t="s">
        <v>9</v>
      </c>
      <c r="W307" t="s">
        <v>10</v>
      </c>
    </row>
    <row r="308" spans="1:23" x14ac:dyDescent="0.2">
      <c r="A308" s="11">
        <v>44875</v>
      </c>
      <c r="B308" t="s">
        <v>586</v>
      </c>
      <c r="C308">
        <v>5078</v>
      </c>
      <c r="D308">
        <v>44933</v>
      </c>
      <c r="E308">
        <v>44949</v>
      </c>
      <c r="F308">
        <v>2</v>
      </c>
      <c r="G308" t="s">
        <v>590</v>
      </c>
      <c r="H308" t="s">
        <v>3</v>
      </c>
      <c r="I308" t="s">
        <v>39</v>
      </c>
      <c r="K308" t="s">
        <v>61</v>
      </c>
      <c r="M308">
        <v>1</v>
      </c>
      <c r="N308">
        <v>1</v>
      </c>
      <c r="O308">
        <v>0</v>
      </c>
      <c r="P308">
        <v>1</v>
      </c>
      <c r="Q308">
        <v>1</v>
      </c>
      <c r="T308" t="str">
        <f t="shared" si="8"/>
        <v>5078LDO</v>
      </c>
      <c r="U308" t="str">
        <f t="shared" si="9"/>
        <v>5078LPF</v>
      </c>
      <c r="V308" t="s">
        <v>9</v>
      </c>
      <c r="W308" t="s">
        <v>10</v>
      </c>
    </row>
    <row r="309" spans="1:23" x14ac:dyDescent="0.2">
      <c r="A309" s="11">
        <v>44875</v>
      </c>
      <c r="B309" t="s">
        <v>586</v>
      </c>
      <c r="C309">
        <v>5078</v>
      </c>
      <c r="D309">
        <v>44933</v>
      </c>
      <c r="E309">
        <v>44949</v>
      </c>
      <c r="F309">
        <v>2</v>
      </c>
      <c r="G309" t="s">
        <v>590</v>
      </c>
      <c r="H309" t="s">
        <v>4</v>
      </c>
      <c r="I309" t="s">
        <v>39</v>
      </c>
      <c r="K309" t="s">
        <v>61</v>
      </c>
      <c r="M309">
        <v>1</v>
      </c>
      <c r="N309">
        <v>1</v>
      </c>
      <c r="O309">
        <v>0</v>
      </c>
      <c r="P309">
        <v>1</v>
      </c>
      <c r="Q309">
        <v>1</v>
      </c>
      <c r="T309" t="str">
        <f t="shared" si="8"/>
        <v>5078RDO</v>
      </c>
      <c r="U309" t="str">
        <f t="shared" si="9"/>
        <v>5078RPF</v>
      </c>
      <c r="V309" t="s">
        <v>9</v>
      </c>
      <c r="W309" t="s">
        <v>10</v>
      </c>
    </row>
    <row r="310" spans="1:23" x14ac:dyDescent="0.2">
      <c r="A310" s="11">
        <v>44949</v>
      </c>
      <c r="B310" t="s">
        <v>586</v>
      </c>
      <c r="C310">
        <v>5682</v>
      </c>
      <c r="D310">
        <v>45009</v>
      </c>
      <c r="E310">
        <v>45030</v>
      </c>
      <c r="F310">
        <v>2</v>
      </c>
      <c r="G310" t="s">
        <v>590</v>
      </c>
      <c r="H310" t="s">
        <v>3</v>
      </c>
      <c r="I310" t="s">
        <v>39</v>
      </c>
      <c r="K310" t="s">
        <v>61</v>
      </c>
      <c r="M310">
        <v>1</v>
      </c>
      <c r="N310">
        <v>1</v>
      </c>
      <c r="O310">
        <v>0</v>
      </c>
      <c r="P310">
        <v>1</v>
      </c>
      <c r="Q310">
        <v>1</v>
      </c>
      <c r="T310" t="str">
        <f t="shared" si="8"/>
        <v>5682LDO</v>
      </c>
      <c r="U310" t="str">
        <f t="shared" si="9"/>
        <v>5682LPF</v>
      </c>
      <c r="V310" t="s">
        <v>9</v>
      </c>
      <c r="W310" t="s">
        <v>10</v>
      </c>
    </row>
    <row r="311" spans="1:23" x14ac:dyDescent="0.2">
      <c r="A311" s="11">
        <v>44949</v>
      </c>
      <c r="B311" t="s">
        <v>586</v>
      </c>
      <c r="C311">
        <v>5682</v>
      </c>
      <c r="D311">
        <v>45009</v>
      </c>
      <c r="E311">
        <v>45030</v>
      </c>
      <c r="F311">
        <v>2</v>
      </c>
      <c r="G311" t="s">
        <v>590</v>
      </c>
      <c r="H311" t="s">
        <v>4</v>
      </c>
      <c r="I311" t="s">
        <v>39</v>
      </c>
      <c r="K311" t="s">
        <v>61</v>
      </c>
      <c r="M311">
        <v>1</v>
      </c>
      <c r="N311">
        <v>1</v>
      </c>
      <c r="O311">
        <v>0</v>
      </c>
      <c r="P311">
        <v>1</v>
      </c>
      <c r="Q311">
        <v>1</v>
      </c>
      <c r="T311" t="str">
        <f t="shared" si="8"/>
        <v>5682RDO</v>
      </c>
      <c r="U311" t="str">
        <f t="shared" si="9"/>
        <v>5682RPF</v>
      </c>
      <c r="V311" t="s">
        <v>9</v>
      </c>
      <c r="W311" t="s">
        <v>10</v>
      </c>
    </row>
    <row r="312" spans="1:23" x14ac:dyDescent="0.2">
      <c r="A312" s="11">
        <v>44804</v>
      </c>
      <c r="B312" t="s">
        <v>586</v>
      </c>
      <c r="C312">
        <v>6183</v>
      </c>
      <c r="D312">
        <v>44856</v>
      </c>
      <c r="E312">
        <v>44875</v>
      </c>
      <c r="F312">
        <v>2</v>
      </c>
      <c r="G312" t="s">
        <v>590</v>
      </c>
      <c r="H312" t="s">
        <v>3</v>
      </c>
      <c r="I312" t="s">
        <v>39</v>
      </c>
      <c r="K312" t="s">
        <v>61</v>
      </c>
      <c r="M312">
        <v>1</v>
      </c>
      <c r="N312">
        <v>1</v>
      </c>
      <c r="O312">
        <v>0</v>
      </c>
      <c r="P312">
        <v>1</v>
      </c>
      <c r="Q312">
        <v>1</v>
      </c>
      <c r="T312" t="str">
        <f t="shared" si="8"/>
        <v>6183LDO</v>
      </c>
      <c r="U312" t="str">
        <f t="shared" si="9"/>
        <v>6183LPF</v>
      </c>
      <c r="V312" t="s">
        <v>9</v>
      </c>
      <c r="W312" t="s">
        <v>10</v>
      </c>
    </row>
    <row r="313" spans="1:23" x14ac:dyDescent="0.2">
      <c r="A313" s="11">
        <v>44981</v>
      </c>
      <c r="B313" t="s">
        <v>586</v>
      </c>
      <c r="C313">
        <v>6236</v>
      </c>
      <c r="D313">
        <v>45034</v>
      </c>
      <c r="E313">
        <v>45044</v>
      </c>
      <c r="F313">
        <v>2</v>
      </c>
      <c r="G313" t="s">
        <v>590</v>
      </c>
      <c r="H313" t="s">
        <v>3</v>
      </c>
      <c r="I313" t="s">
        <v>39</v>
      </c>
      <c r="K313" t="s">
        <v>61</v>
      </c>
      <c r="M313">
        <v>1</v>
      </c>
      <c r="N313">
        <v>1</v>
      </c>
      <c r="O313">
        <v>0</v>
      </c>
      <c r="P313">
        <v>1</v>
      </c>
      <c r="Q313">
        <v>1</v>
      </c>
      <c r="S313">
        <v>1</v>
      </c>
      <c r="T313" t="str">
        <f t="shared" si="8"/>
        <v>6236LDO</v>
      </c>
      <c r="U313" t="str">
        <f t="shared" si="9"/>
        <v>6236LPF</v>
      </c>
      <c r="V313" t="s">
        <v>9</v>
      </c>
      <c r="W313" t="s">
        <v>10</v>
      </c>
    </row>
    <row r="314" spans="1:23" x14ac:dyDescent="0.2">
      <c r="A314" s="11">
        <v>44965</v>
      </c>
      <c r="B314" t="s">
        <v>586</v>
      </c>
      <c r="C314">
        <v>2504</v>
      </c>
      <c r="D314">
        <v>45023</v>
      </c>
      <c r="E314">
        <v>45030</v>
      </c>
      <c r="F314">
        <v>2</v>
      </c>
      <c r="G314" t="s">
        <v>590</v>
      </c>
      <c r="H314" t="s">
        <v>4</v>
      </c>
      <c r="I314" t="s">
        <v>39</v>
      </c>
      <c r="K314" t="s">
        <v>62</v>
      </c>
      <c r="M314">
        <v>1</v>
      </c>
      <c r="N314">
        <v>1</v>
      </c>
      <c r="O314">
        <v>1</v>
      </c>
      <c r="P314">
        <v>1</v>
      </c>
      <c r="Q314">
        <v>1</v>
      </c>
      <c r="T314" t="str">
        <f t="shared" si="8"/>
        <v>2504RDO</v>
      </c>
      <c r="U314" t="str">
        <f t="shared" si="9"/>
        <v>2504RPF</v>
      </c>
      <c r="V314" t="s">
        <v>9</v>
      </c>
      <c r="W314" t="s">
        <v>10</v>
      </c>
    </row>
    <row r="315" spans="1:23" x14ac:dyDescent="0.2">
      <c r="A315" s="11">
        <v>44804</v>
      </c>
      <c r="B315" t="s">
        <v>586</v>
      </c>
      <c r="C315">
        <v>2778</v>
      </c>
      <c r="D315">
        <v>44855</v>
      </c>
      <c r="E315">
        <v>44875</v>
      </c>
      <c r="F315">
        <v>2</v>
      </c>
      <c r="G315" t="s">
        <v>590</v>
      </c>
      <c r="H315" t="s">
        <v>4</v>
      </c>
      <c r="I315" t="s">
        <v>39</v>
      </c>
      <c r="K315" t="s">
        <v>62</v>
      </c>
      <c r="M315">
        <v>1</v>
      </c>
      <c r="N315">
        <v>1</v>
      </c>
      <c r="O315">
        <v>1</v>
      </c>
      <c r="P315">
        <v>1</v>
      </c>
      <c r="Q315">
        <v>1</v>
      </c>
      <c r="T315" t="str">
        <f t="shared" si="8"/>
        <v>2778RDO</v>
      </c>
      <c r="U315" t="str">
        <f t="shared" si="9"/>
        <v>2778RPF</v>
      </c>
      <c r="V315" t="s">
        <v>9</v>
      </c>
      <c r="W315" t="s">
        <v>10</v>
      </c>
    </row>
    <row r="316" spans="1:23" x14ac:dyDescent="0.2">
      <c r="A316" s="11">
        <v>44804</v>
      </c>
      <c r="B316" t="s">
        <v>586</v>
      </c>
      <c r="C316">
        <v>4485</v>
      </c>
      <c r="D316">
        <v>44863</v>
      </c>
      <c r="E316">
        <v>44875</v>
      </c>
      <c r="F316">
        <v>2</v>
      </c>
      <c r="G316" t="s">
        <v>590</v>
      </c>
      <c r="H316" t="s">
        <v>4</v>
      </c>
      <c r="I316" t="s">
        <v>39</v>
      </c>
      <c r="K316" t="s">
        <v>62</v>
      </c>
      <c r="M316">
        <v>1</v>
      </c>
      <c r="N316">
        <v>1</v>
      </c>
      <c r="O316">
        <v>1</v>
      </c>
      <c r="P316">
        <v>1</v>
      </c>
      <c r="Q316">
        <v>1</v>
      </c>
      <c r="T316" t="str">
        <f t="shared" si="8"/>
        <v>4485RDO</v>
      </c>
      <c r="U316" t="str">
        <f t="shared" si="9"/>
        <v>4485RPF</v>
      </c>
      <c r="V316" t="s">
        <v>9</v>
      </c>
      <c r="W316" t="s">
        <v>10</v>
      </c>
    </row>
    <row r="317" spans="1:23" x14ac:dyDescent="0.2">
      <c r="A317" s="11">
        <v>44804</v>
      </c>
      <c r="B317" t="s">
        <v>586</v>
      </c>
      <c r="C317">
        <v>6815</v>
      </c>
      <c r="D317">
        <v>44859</v>
      </c>
      <c r="E317">
        <v>44875</v>
      </c>
      <c r="F317">
        <v>2</v>
      </c>
      <c r="G317" t="s">
        <v>590</v>
      </c>
      <c r="H317" t="s">
        <v>4</v>
      </c>
      <c r="I317" t="s">
        <v>39</v>
      </c>
      <c r="K317" t="s">
        <v>62</v>
      </c>
      <c r="M317">
        <v>1</v>
      </c>
      <c r="N317">
        <v>1</v>
      </c>
      <c r="O317">
        <v>1</v>
      </c>
      <c r="P317">
        <v>1</v>
      </c>
      <c r="Q317">
        <v>1</v>
      </c>
      <c r="T317" t="str">
        <f t="shared" si="8"/>
        <v>6815RDO</v>
      </c>
      <c r="U317" t="str">
        <f t="shared" si="9"/>
        <v>6815RPF</v>
      </c>
      <c r="V317" t="s">
        <v>9</v>
      </c>
      <c r="W317" t="s">
        <v>10</v>
      </c>
    </row>
    <row r="318" spans="1:23" x14ac:dyDescent="0.2">
      <c r="A318" s="11">
        <v>44981</v>
      </c>
      <c r="B318" t="s">
        <v>586</v>
      </c>
      <c r="C318">
        <v>6833</v>
      </c>
      <c r="D318">
        <v>45040</v>
      </c>
      <c r="E318">
        <v>45044</v>
      </c>
      <c r="F318">
        <v>2</v>
      </c>
      <c r="G318" t="s">
        <v>590</v>
      </c>
      <c r="H318" t="s">
        <v>3</v>
      </c>
      <c r="I318" t="s">
        <v>39</v>
      </c>
      <c r="K318" t="s">
        <v>62</v>
      </c>
      <c r="M318">
        <v>1</v>
      </c>
      <c r="N318">
        <v>1</v>
      </c>
      <c r="O318">
        <v>1</v>
      </c>
      <c r="P318">
        <v>1</v>
      </c>
      <c r="Q318">
        <v>1</v>
      </c>
      <c r="S318">
        <v>1</v>
      </c>
      <c r="T318" t="str">
        <f t="shared" si="8"/>
        <v>6833LDO</v>
      </c>
      <c r="U318" t="str">
        <f t="shared" si="9"/>
        <v>6833LPF</v>
      </c>
      <c r="V318" t="s">
        <v>9</v>
      </c>
      <c r="W318" t="s">
        <v>10</v>
      </c>
    </row>
    <row r="319" spans="1:23" x14ac:dyDescent="0.2">
      <c r="A319" s="11">
        <v>44981</v>
      </c>
      <c r="B319" t="s">
        <v>586</v>
      </c>
      <c r="C319">
        <v>6833</v>
      </c>
      <c r="D319">
        <v>45040</v>
      </c>
      <c r="E319">
        <v>45044</v>
      </c>
      <c r="F319">
        <v>2</v>
      </c>
      <c r="G319" t="s">
        <v>590</v>
      </c>
      <c r="H319" t="s">
        <v>4</v>
      </c>
      <c r="I319" t="s">
        <v>39</v>
      </c>
      <c r="K319" t="s">
        <v>62</v>
      </c>
      <c r="M319">
        <v>1</v>
      </c>
      <c r="N319">
        <v>1</v>
      </c>
      <c r="O319">
        <v>1</v>
      </c>
      <c r="P319">
        <v>1</v>
      </c>
      <c r="Q319">
        <v>1</v>
      </c>
      <c r="S319">
        <v>1</v>
      </c>
      <c r="T319" t="str">
        <f t="shared" si="8"/>
        <v>6833RDO</v>
      </c>
      <c r="U319" t="str">
        <f t="shared" si="9"/>
        <v>6833RPF</v>
      </c>
      <c r="V319" t="s">
        <v>9</v>
      </c>
      <c r="W319" t="s">
        <v>10</v>
      </c>
    </row>
    <row r="320" spans="1:23" x14ac:dyDescent="0.2">
      <c r="A320" s="11">
        <v>44965</v>
      </c>
      <c r="B320" t="s">
        <v>586</v>
      </c>
      <c r="C320">
        <v>7059</v>
      </c>
      <c r="D320">
        <v>45016</v>
      </c>
      <c r="E320">
        <v>45030</v>
      </c>
      <c r="F320">
        <v>2</v>
      </c>
      <c r="G320" t="s">
        <v>590</v>
      </c>
      <c r="H320" t="s">
        <v>3</v>
      </c>
      <c r="I320" t="s">
        <v>39</v>
      </c>
      <c r="K320" t="s">
        <v>62</v>
      </c>
      <c r="M320">
        <v>1</v>
      </c>
      <c r="N320">
        <v>1</v>
      </c>
      <c r="O320">
        <v>1</v>
      </c>
      <c r="P320">
        <v>1</v>
      </c>
      <c r="Q320">
        <v>1</v>
      </c>
      <c r="S320">
        <v>1</v>
      </c>
      <c r="T320" t="str">
        <f t="shared" si="8"/>
        <v>7059LDO</v>
      </c>
      <c r="U320" t="str">
        <f t="shared" si="9"/>
        <v>7059LPF</v>
      </c>
      <c r="V320" t="s">
        <v>9</v>
      </c>
      <c r="W320" t="s">
        <v>10</v>
      </c>
    </row>
    <row r="321" spans="1:23" x14ac:dyDescent="0.2">
      <c r="A321" s="11">
        <v>44965</v>
      </c>
      <c r="B321" t="s">
        <v>586</v>
      </c>
      <c r="C321">
        <v>7059</v>
      </c>
      <c r="D321">
        <v>45016</v>
      </c>
      <c r="E321">
        <v>45030</v>
      </c>
      <c r="F321">
        <v>2</v>
      </c>
      <c r="G321" t="s">
        <v>590</v>
      </c>
      <c r="H321" t="s">
        <v>4</v>
      </c>
      <c r="I321" t="s">
        <v>39</v>
      </c>
      <c r="K321" t="s">
        <v>62</v>
      </c>
      <c r="M321">
        <v>1</v>
      </c>
      <c r="N321">
        <v>1</v>
      </c>
      <c r="O321">
        <v>1</v>
      </c>
      <c r="P321">
        <v>1</v>
      </c>
      <c r="Q321">
        <v>1</v>
      </c>
      <c r="S321">
        <v>1</v>
      </c>
      <c r="T321" t="str">
        <f t="shared" si="8"/>
        <v>7059RDO</v>
      </c>
      <c r="U321" t="str">
        <f t="shared" si="9"/>
        <v>7059RPF</v>
      </c>
      <c r="V321" t="s">
        <v>9</v>
      </c>
      <c r="W321" t="s">
        <v>10</v>
      </c>
    </row>
    <row r="322" spans="1:23" x14ac:dyDescent="0.2">
      <c r="A322" s="11">
        <v>44804</v>
      </c>
      <c r="B322" t="s">
        <v>586</v>
      </c>
      <c r="C322">
        <v>7386</v>
      </c>
      <c r="D322">
        <v>44868</v>
      </c>
      <c r="E322">
        <v>44875</v>
      </c>
      <c r="F322">
        <v>2</v>
      </c>
      <c r="G322" t="s">
        <v>590</v>
      </c>
      <c r="H322" t="s">
        <v>3</v>
      </c>
      <c r="I322" t="s">
        <v>39</v>
      </c>
      <c r="K322" t="s">
        <v>62</v>
      </c>
      <c r="M322">
        <v>1</v>
      </c>
      <c r="N322">
        <v>1</v>
      </c>
      <c r="O322">
        <v>1</v>
      </c>
      <c r="P322">
        <v>1</v>
      </c>
      <c r="Q322">
        <v>1</v>
      </c>
      <c r="T322" t="str">
        <f t="shared" si="8"/>
        <v>7386LDO</v>
      </c>
      <c r="U322" t="str">
        <f t="shared" si="9"/>
        <v>7386LPF</v>
      </c>
      <c r="V322" t="s">
        <v>9</v>
      </c>
      <c r="W322" t="s">
        <v>10</v>
      </c>
    </row>
    <row r="323" spans="1:23" x14ac:dyDescent="0.2">
      <c r="A323" s="11">
        <v>44965</v>
      </c>
      <c r="B323" t="s">
        <v>586</v>
      </c>
      <c r="C323">
        <v>5557</v>
      </c>
      <c r="D323">
        <v>45021</v>
      </c>
      <c r="E323">
        <v>45030</v>
      </c>
      <c r="F323">
        <v>2</v>
      </c>
      <c r="G323" t="s">
        <v>590</v>
      </c>
      <c r="H323" t="s">
        <v>3</v>
      </c>
      <c r="I323" t="s">
        <v>39</v>
      </c>
      <c r="K323" t="s">
        <v>72</v>
      </c>
      <c r="M323">
        <v>1</v>
      </c>
      <c r="N323">
        <v>1</v>
      </c>
      <c r="O323">
        <v>1</v>
      </c>
      <c r="P323">
        <v>1</v>
      </c>
      <c r="Q323">
        <v>1</v>
      </c>
      <c r="T323" t="str">
        <f t="shared" ref="T323:T386" si="10">C323&amp;H323&amp;V323</f>
        <v>5557LDO</v>
      </c>
      <c r="U323" t="str">
        <f t="shared" ref="U323:U386" si="11">C323&amp;H323&amp;W323</f>
        <v>5557LPF</v>
      </c>
      <c r="V323" t="s">
        <v>9</v>
      </c>
      <c r="W323" t="s">
        <v>10</v>
      </c>
    </row>
    <row r="324" spans="1:23" x14ac:dyDescent="0.2">
      <c r="A324" s="11">
        <v>44875</v>
      </c>
      <c r="B324" t="s">
        <v>586</v>
      </c>
      <c r="C324">
        <v>5001</v>
      </c>
      <c r="D324">
        <v>44933</v>
      </c>
      <c r="E324">
        <v>44949</v>
      </c>
      <c r="F324">
        <v>2</v>
      </c>
      <c r="G324" t="s">
        <v>590</v>
      </c>
      <c r="H324" t="s">
        <v>3</v>
      </c>
      <c r="I324" t="s">
        <v>39</v>
      </c>
      <c r="K324" t="s">
        <v>67</v>
      </c>
      <c r="M324">
        <v>1</v>
      </c>
      <c r="N324">
        <v>1</v>
      </c>
      <c r="O324">
        <v>1</v>
      </c>
      <c r="P324">
        <v>1</v>
      </c>
      <c r="Q324">
        <v>1</v>
      </c>
      <c r="T324" t="str">
        <f t="shared" si="10"/>
        <v>5001LDO</v>
      </c>
      <c r="U324" t="str">
        <f t="shared" si="11"/>
        <v>5001LPF</v>
      </c>
      <c r="V324" t="s">
        <v>9</v>
      </c>
      <c r="W324" t="s">
        <v>10</v>
      </c>
    </row>
    <row r="325" spans="1:23" x14ac:dyDescent="0.2">
      <c r="A325" s="11">
        <v>44708</v>
      </c>
      <c r="B325" t="s">
        <v>588</v>
      </c>
      <c r="C325">
        <v>702130</v>
      </c>
      <c r="F325">
        <v>2</v>
      </c>
      <c r="G325" t="s">
        <v>590</v>
      </c>
      <c r="H325" t="s">
        <v>3</v>
      </c>
      <c r="I325" t="s">
        <v>60</v>
      </c>
      <c r="K325" t="s">
        <v>38</v>
      </c>
      <c r="M325">
        <v>1</v>
      </c>
      <c r="N325">
        <v>1</v>
      </c>
      <c r="O325">
        <v>1</v>
      </c>
      <c r="P325">
        <v>1</v>
      </c>
      <c r="Q325">
        <v>1</v>
      </c>
      <c r="S325">
        <v>1</v>
      </c>
      <c r="T325" t="str">
        <f t="shared" si="10"/>
        <v>702130LDO</v>
      </c>
      <c r="U325" t="str">
        <f t="shared" si="11"/>
        <v>702130LPF</v>
      </c>
      <c r="V325" t="s">
        <v>9</v>
      </c>
      <c r="W325" t="s">
        <v>10</v>
      </c>
    </row>
    <row r="326" spans="1:23" x14ac:dyDescent="0.2">
      <c r="A326" s="11">
        <v>44736</v>
      </c>
      <c r="B326" t="s">
        <v>588</v>
      </c>
      <c r="C326">
        <v>404344</v>
      </c>
      <c r="F326">
        <v>2</v>
      </c>
      <c r="G326" t="s">
        <v>590</v>
      </c>
      <c r="H326" t="s">
        <v>3</v>
      </c>
      <c r="I326" t="s">
        <v>57</v>
      </c>
      <c r="K326" t="s">
        <v>38</v>
      </c>
      <c r="M326">
        <v>1</v>
      </c>
      <c r="N326">
        <v>1</v>
      </c>
      <c r="O326">
        <v>1</v>
      </c>
      <c r="P326">
        <v>1</v>
      </c>
      <c r="Q326">
        <v>1</v>
      </c>
      <c r="S326">
        <v>1</v>
      </c>
      <c r="T326" t="str">
        <f t="shared" si="10"/>
        <v>404344LDO</v>
      </c>
      <c r="U326" t="str">
        <f t="shared" si="11"/>
        <v>404344LPF</v>
      </c>
      <c r="V326" t="s">
        <v>9</v>
      </c>
      <c r="W326" t="s">
        <v>10</v>
      </c>
    </row>
    <row r="327" spans="1:23" x14ac:dyDescent="0.2">
      <c r="A327" s="11">
        <v>44714</v>
      </c>
      <c r="B327" t="s">
        <v>588</v>
      </c>
      <c r="C327">
        <v>201801</v>
      </c>
      <c r="F327">
        <v>2</v>
      </c>
      <c r="G327" t="s">
        <v>590</v>
      </c>
      <c r="H327" t="s">
        <v>4</v>
      </c>
      <c r="I327" t="s">
        <v>36</v>
      </c>
      <c r="J327" t="s">
        <v>38</v>
      </c>
      <c r="K327" t="s">
        <v>36</v>
      </c>
      <c r="M327">
        <v>1</v>
      </c>
      <c r="N327">
        <v>1</v>
      </c>
      <c r="O327">
        <v>1</v>
      </c>
      <c r="P327">
        <v>1</v>
      </c>
      <c r="R327">
        <v>1</v>
      </c>
      <c r="S327">
        <v>1</v>
      </c>
      <c r="T327" t="str">
        <f t="shared" si="10"/>
        <v>201801RDO</v>
      </c>
      <c r="U327" t="str">
        <f t="shared" si="11"/>
        <v>201801RPF</v>
      </c>
      <c r="V327" t="s">
        <v>9</v>
      </c>
      <c r="W327" t="s">
        <v>10</v>
      </c>
    </row>
    <row r="328" spans="1:23" x14ac:dyDescent="0.2">
      <c r="A328" s="11">
        <v>44879</v>
      </c>
      <c r="B328" t="s">
        <v>589</v>
      </c>
      <c r="C328">
        <v>976</v>
      </c>
      <c r="F328">
        <v>2</v>
      </c>
      <c r="G328" t="s">
        <v>590</v>
      </c>
      <c r="H328" t="s">
        <v>4</v>
      </c>
      <c r="I328" t="s">
        <v>36</v>
      </c>
      <c r="K328" t="s">
        <v>36</v>
      </c>
      <c r="M328">
        <v>1</v>
      </c>
      <c r="N328">
        <v>1</v>
      </c>
      <c r="O328">
        <v>0</v>
      </c>
      <c r="P328">
        <v>0</v>
      </c>
      <c r="Q328">
        <v>1</v>
      </c>
      <c r="T328" t="str">
        <f t="shared" si="10"/>
        <v>976RDO</v>
      </c>
      <c r="U328" t="str">
        <f t="shared" si="11"/>
        <v>976RPF</v>
      </c>
      <c r="V328" t="s">
        <v>9</v>
      </c>
      <c r="W328" t="s">
        <v>10</v>
      </c>
    </row>
    <row r="329" spans="1:23" x14ac:dyDescent="0.2">
      <c r="A329" s="11">
        <v>44886</v>
      </c>
      <c r="B329" t="s">
        <v>589</v>
      </c>
      <c r="C329">
        <v>307</v>
      </c>
      <c r="F329">
        <v>2</v>
      </c>
      <c r="G329" t="s">
        <v>590</v>
      </c>
      <c r="H329" t="s">
        <v>4</v>
      </c>
      <c r="I329" t="s">
        <v>46</v>
      </c>
      <c r="K329" t="s">
        <v>36</v>
      </c>
      <c r="M329">
        <v>1</v>
      </c>
      <c r="N329">
        <v>1</v>
      </c>
      <c r="O329">
        <v>1</v>
      </c>
      <c r="P329">
        <v>1</v>
      </c>
      <c r="R329">
        <v>1</v>
      </c>
      <c r="T329" t="str">
        <f t="shared" si="10"/>
        <v>307RDO</v>
      </c>
      <c r="U329" t="str">
        <f t="shared" si="11"/>
        <v>307RPF</v>
      </c>
      <c r="V329" t="s">
        <v>9</v>
      </c>
      <c r="W329" t="s">
        <v>10</v>
      </c>
    </row>
    <row r="330" spans="1:23" x14ac:dyDescent="0.2">
      <c r="A330" s="11">
        <v>44872</v>
      </c>
      <c r="B330" t="s">
        <v>589</v>
      </c>
      <c r="C330">
        <v>798</v>
      </c>
      <c r="F330">
        <v>2</v>
      </c>
      <c r="G330" t="s">
        <v>590</v>
      </c>
      <c r="H330" t="s">
        <v>3</v>
      </c>
      <c r="I330" t="s">
        <v>37</v>
      </c>
      <c r="K330" t="s">
        <v>36</v>
      </c>
      <c r="M330">
        <v>1</v>
      </c>
      <c r="N330">
        <v>1</v>
      </c>
      <c r="O330">
        <v>1</v>
      </c>
      <c r="P330">
        <v>1</v>
      </c>
      <c r="Q330">
        <v>1</v>
      </c>
      <c r="S330">
        <v>1</v>
      </c>
      <c r="T330" t="str">
        <f t="shared" si="10"/>
        <v>798LDO</v>
      </c>
      <c r="U330" t="str">
        <f t="shared" si="11"/>
        <v>798LPF</v>
      </c>
      <c r="V330" t="s">
        <v>9</v>
      </c>
      <c r="W330" t="s">
        <v>10</v>
      </c>
    </row>
    <row r="331" spans="1:23" x14ac:dyDescent="0.2">
      <c r="A331" s="11">
        <v>44872</v>
      </c>
      <c r="B331" t="s">
        <v>589</v>
      </c>
      <c r="C331">
        <v>798</v>
      </c>
      <c r="F331">
        <v>2</v>
      </c>
      <c r="G331" t="s">
        <v>590</v>
      </c>
      <c r="H331" t="s">
        <v>4</v>
      </c>
      <c r="I331" t="s">
        <v>37</v>
      </c>
      <c r="K331" t="s">
        <v>36</v>
      </c>
      <c r="M331">
        <v>1</v>
      </c>
      <c r="N331">
        <v>1</v>
      </c>
      <c r="O331">
        <v>1</v>
      </c>
      <c r="P331">
        <v>1</v>
      </c>
      <c r="Q331">
        <v>1</v>
      </c>
      <c r="S331">
        <v>1</v>
      </c>
      <c r="T331" t="str">
        <f t="shared" si="10"/>
        <v>798RDO</v>
      </c>
      <c r="U331" t="str">
        <f t="shared" si="11"/>
        <v>798RPF</v>
      </c>
      <c r="V331" t="s">
        <v>9</v>
      </c>
      <c r="W331" t="s">
        <v>10</v>
      </c>
    </row>
    <row r="332" spans="1:23" x14ac:dyDescent="0.2">
      <c r="A332" s="11">
        <v>45030</v>
      </c>
      <c r="B332" t="s">
        <v>586</v>
      </c>
      <c r="C332">
        <v>33</v>
      </c>
      <c r="D332">
        <v>45089</v>
      </c>
      <c r="E332">
        <v>45159</v>
      </c>
      <c r="F332">
        <v>2</v>
      </c>
      <c r="G332" t="s">
        <v>590</v>
      </c>
      <c r="H332" t="s">
        <v>3</v>
      </c>
      <c r="I332" t="s">
        <v>39</v>
      </c>
      <c r="K332" t="s">
        <v>39</v>
      </c>
      <c r="M332">
        <v>1</v>
      </c>
      <c r="N332">
        <v>1</v>
      </c>
      <c r="O332">
        <v>0</v>
      </c>
      <c r="P332">
        <v>0</v>
      </c>
      <c r="Q332">
        <v>1</v>
      </c>
      <c r="T332" t="str">
        <f t="shared" si="10"/>
        <v>33LDO</v>
      </c>
      <c r="U332" t="str">
        <f t="shared" si="11"/>
        <v>33LPF</v>
      </c>
      <c r="V332" t="s">
        <v>9</v>
      </c>
      <c r="W332" t="s">
        <v>10</v>
      </c>
    </row>
    <row r="333" spans="1:23" x14ac:dyDescent="0.2">
      <c r="A333" s="11">
        <v>45044</v>
      </c>
      <c r="B333" t="s">
        <v>586</v>
      </c>
      <c r="C333">
        <v>460</v>
      </c>
      <c r="D333">
        <v>45105</v>
      </c>
      <c r="E333">
        <v>45159</v>
      </c>
      <c r="F333">
        <v>2</v>
      </c>
      <c r="G333" t="s">
        <v>590</v>
      </c>
      <c r="H333" t="s">
        <v>3</v>
      </c>
      <c r="I333" t="s">
        <v>39</v>
      </c>
      <c r="K333" t="s">
        <v>39</v>
      </c>
      <c r="M333">
        <v>1</v>
      </c>
      <c r="N333">
        <v>1</v>
      </c>
      <c r="O333">
        <v>0</v>
      </c>
      <c r="P333">
        <v>0</v>
      </c>
      <c r="Q333">
        <v>1</v>
      </c>
      <c r="T333" t="str">
        <f t="shared" si="10"/>
        <v>460LDO</v>
      </c>
      <c r="U333" t="str">
        <f t="shared" si="11"/>
        <v>460LPF</v>
      </c>
      <c r="V333" t="s">
        <v>9</v>
      </c>
      <c r="W333" t="s">
        <v>10</v>
      </c>
    </row>
    <row r="334" spans="1:23" x14ac:dyDescent="0.2">
      <c r="A334" s="11">
        <v>45044</v>
      </c>
      <c r="B334" t="s">
        <v>586</v>
      </c>
      <c r="C334">
        <v>1053</v>
      </c>
      <c r="D334">
        <v>45097</v>
      </c>
      <c r="E334">
        <v>45159</v>
      </c>
      <c r="F334">
        <v>2</v>
      </c>
      <c r="G334" t="s">
        <v>590</v>
      </c>
      <c r="H334" t="s">
        <v>4</v>
      </c>
      <c r="I334" t="s">
        <v>39</v>
      </c>
      <c r="K334" t="s">
        <v>39</v>
      </c>
      <c r="M334">
        <v>1</v>
      </c>
      <c r="N334">
        <v>1</v>
      </c>
      <c r="O334">
        <v>0</v>
      </c>
      <c r="P334">
        <v>0</v>
      </c>
      <c r="Q334">
        <v>1</v>
      </c>
      <c r="T334" t="str">
        <f t="shared" si="10"/>
        <v>1053RDO</v>
      </c>
      <c r="U334" t="str">
        <f t="shared" si="11"/>
        <v>1053RPF</v>
      </c>
      <c r="V334" t="s">
        <v>9</v>
      </c>
      <c r="W334" t="s">
        <v>10</v>
      </c>
    </row>
    <row r="335" spans="1:23" x14ac:dyDescent="0.2">
      <c r="A335" s="11">
        <v>45044</v>
      </c>
      <c r="B335" t="s">
        <v>586</v>
      </c>
      <c r="C335">
        <v>2615</v>
      </c>
      <c r="D335">
        <v>45106</v>
      </c>
      <c r="E335">
        <v>45159</v>
      </c>
      <c r="F335">
        <v>2</v>
      </c>
      <c r="G335" t="s">
        <v>590</v>
      </c>
      <c r="H335" t="s">
        <v>4</v>
      </c>
      <c r="I335" t="s">
        <v>39</v>
      </c>
      <c r="K335" t="s">
        <v>39</v>
      </c>
      <c r="M335">
        <v>1</v>
      </c>
      <c r="N335">
        <v>1</v>
      </c>
      <c r="O335">
        <v>0</v>
      </c>
      <c r="P335">
        <v>0</v>
      </c>
      <c r="Q335">
        <v>1</v>
      </c>
      <c r="T335" t="str">
        <f t="shared" si="10"/>
        <v>2615RDO</v>
      </c>
      <c r="U335" t="str">
        <f t="shared" si="11"/>
        <v>2615RPF</v>
      </c>
      <c r="V335" t="s">
        <v>9</v>
      </c>
      <c r="W335" t="s">
        <v>10</v>
      </c>
    </row>
    <row r="336" spans="1:23" x14ac:dyDescent="0.2">
      <c r="A336" s="11">
        <v>45030</v>
      </c>
      <c r="B336" t="s">
        <v>586</v>
      </c>
      <c r="C336">
        <v>7468</v>
      </c>
      <c r="D336">
        <v>45086</v>
      </c>
      <c r="E336">
        <v>45159</v>
      </c>
      <c r="F336">
        <v>2</v>
      </c>
      <c r="G336" t="s">
        <v>590</v>
      </c>
      <c r="H336" t="s">
        <v>4</v>
      </c>
      <c r="I336" t="s">
        <v>39</v>
      </c>
      <c r="K336" t="s">
        <v>39</v>
      </c>
      <c r="M336">
        <v>1</v>
      </c>
      <c r="N336">
        <v>1</v>
      </c>
      <c r="O336">
        <v>0</v>
      </c>
      <c r="P336">
        <v>0</v>
      </c>
      <c r="Q336">
        <v>1</v>
      </c>
      <c r="T336" t="str">
        <f t="shared" si="10"/>
        <v>7468RDO</v>
      </c>
      <c r="U336" t="str">
        <f t="shared" si="11"/>
        <v>7468RPF</v>
      </c>
      <c r="V336" t="s">
        <v>9</v>
      </c>
      <c r="W336" t="s">
        <v>10</v>
      </c>
    </row>
    <row r="337" spans="1:23" x14ac:dyDescent="0.2">
      <c r="A337" s="11">
        <v>44893</v>
      </c>
      <c r="B337" t="s">
        <v>589</v>
      </c>
      <c r="C337">
        <v>294</v>
      </c>
      <c r="F337">
        <v>2</v>
      </c>
      <c r="G337" t="s">
        <v>590</v>
      </c>
      <c r="H337" t="s">
        <v>3</v>
      </c>
      <c r="I337" t="s">
        <v>39</v>
      </c>
      <c r="K337" t="s">
        <v>39</v>
      </c>
      <c r="M337">
        <v>1</v>
      </c>
      <c r="N337">
        <v>1</v>
      </c>
      <c r="O337">
        <v>0</v>
      </c>
      <c r="P337">
        <v>0</v>
      </c>
      <c r="Q337">
        <v>1</v>
      </c>
      <c r="T337" t="str">
        <f t="shared" si="10"/>
        <v>294LDO</v>
      </c>
      <c r="U337" t="str">
        <f t="shared" si="11"/>
        <v>294LPF</v>
      </c>
      <c r="V337" t="s">
        <v>9</v>
      </c>
      <c r="W337" t="s">
        <v>10</v>
      </c>
    </row>
    <row r="338" spans="1:23" x14ac:dyDescent="0.2">
      <c r="A338" s="11">
        <v>44728</v>
      </c>
      <c r="B338" t="s">
        <v>588</v>
      </c>
      <c r="C338">
        <v>202915</v>
      </c>
      <c r="F338">
        <v>2</v>
      </c>
      <c r="G338" t="s">
        <v>590</v>
      </c>
      <c r="H338" t="s">
        <v>3</v>
      </c>
      <c r="I338" t="s">
        <v>38</v>
      </c>
      <c r="K338" t="s">
        <v>29</v>
      </c>
      <c r="M338">
        <v>1</v>
      </c>
      <c r="N338">
        <v>1</v>
      </c>
      <c r="O338">
        <v>1</v>
      </c>
      <c r="P338">
        <v>1</v>
      </c>
      <c r="Q338">
        <v>1</v>
      </c>
      <c r="S338">
        <v>1</v>
      </c>
      <c r="T338" t="str">
        <f t="shared" si="10"/>
        <v>202915LDO</v>
      </c>
      <c r="U338" t="str">
        <f t="shared" si="11"/>
        <v>202915LPF</v>
      </c>
      <c r="V338" t="s">
        <v>9</v>
      </c>
      <c r="W338" t="s">
        <v>10</v>
      </c>
    </row>
    <row r="339" spans="1:23" x14ac:dyDescent="0.2">
      <c r="A339" s="11">
        <v>44736</v>
      </c>
      <c r="B339" t="s">
        <v>588</v>
      </c>
      <c r="C339">
        <v>401123</v>
      </c>
      <c r="F339">
        <v>2</v>
      </c>
      <c r="G339" t="s">
        <v>590</v>
      </c>
      <c r="H339" t="s">
        <v>4</v>
      </c>
      <c r="I339" t="s">
        <v>37</v>
      </c>
      <c r="K339" t="s">
        <v>29</v>
      </c>
      <c r="M339">
        <v>1</v>
      </c>
      <c r="N339">
        <v>1</v>
      </c>
      <c r="O339">
        <v>1</v>
      </c>
      <c r="P339">
        <v>1</v>
      </c>
      <c r="T339" t="str">
        <f t="shared" si="10"/>
        <v>401123RDO</v>
      </c>
      <c r="U339" t="str">
        <f t="shared" si="11"/>
        <v>401123RPF</v>
      </c>
      <c r="V339" t="s">
        <v>9</v>
      </c>
      <c r="W339" t="s">
        <v>10</v>
      </c>
    </row>
    <row r="340" spans="1:23" x14ac:dyDescent="0.2">
      <c r="A340" s="11">
        <v>44736</v>
      </c>
      <c r="B340" t="s">
        <v>588</v>
      </c>
      <c r="C340">
        <v>802145</v>
      </c>
      <c r="F340">
        <v>2</v>
      </c>
      <c r="G340" t="s">
        <v>590</v>
      </c>
      <c r="H340" t="s">
        <v>4</v>
      </c>
      <c r="I340" t="s">
        <v>49</v>
      </c>
      <c r="K340" t="s">
        <v>49</v>
      </c>
      <c r="M340">
        <v>1</v>
      </c>
      <c r="N340">
        <v>1</v>
      </c>
      <c r="O340">
        <v>0</v>
      </c>
      <c r="P340">
        <v>0</v>
      </c>
      <c r="Q340">
        <v>1</v>
      </c>
      <c r="T340" t="str">
        <f t="shared" si="10"/>
        <v>802145RDO</v>
      </c>
      <c r="U340" t="str">
        <f t="shared" si="11"/>
        <v>802145RPF</v>
      </c>
      <c r="V340" t="s">
        <v>9</v>
      </c>
      <c r="W340" t="s">
        <v>10</v>
      </c>
    </row>
    <row r="341" spans="1:23" x14ac:dyDescent="0.2">
      <c r="A341" s="11">
        <v>44872</v>
      </c>
      <c r="B341" t="s">
        <v>589</v>
      </c>
      <c r="C341">
        <v>243</v>
      </c>
      <c r="F341">
        <v>2</v>
      </c>
      <c r="G341" t="s">
        <v>590</v>
      </c>
      <c r="H341" t="s">
        <v>3</v>
      </c>
      <c r="I341" t="s">
        <v>53</v>
      </c>
      <c r="K341" t="s">
        <v>53</v>
      </c>
      <c r="M341">
        <v>1</v>
      </c>
      <c r="N341">
        <v>1</v>
      </c>
      <c r="O341">
        <v>0</v>
      </c>
      <c r="P341">
        <v>0</v>
      </c>
      <c r="Q341">
        <v>1</v>
      </c>
      <c r="T341" t="str">
        <f t="shared" si="10"/>
        <v>243LDO</v>
      </c>
      <c r="U341" t="str">
        <f t="shared" si="11"/>
        <v>243LPF</v>
      </c>
      <c r="V341" t="s">
        <v>9</v>
      </c>
      <c r="W341" t="s">
        <v>10</v>
      </c>
    </row>
    <row r="342" spans="1:23" x14ac:dyDescent="0.2">
      <c r="A342" s="11">
        <v>44736</v>
      </c>
      <c r="B342" t="s">
        <v>588</v>
      </c>
      <c r="C342">
        <v>206860</v>
      </c>
      <c r="F342">
        <v>2</v>
      </c>
      <c r="G342" t="s">
        <v>590</v>
      </c>
      <c r="H342" t="s">
        <v>3</v>
      </c>
      <c r="I342" t="s">
        <v>38</v>
      </c>
      <c r="K342" t="s">
        <v>593</v>
      </c>
      <c r="M342">
        <v>1</v>
      </c>
      <c r="N342" t="s">
        <v>594</v>
      </c>
      <c r="O342" t="s">
        <v>594</v>
      </c>
      <c r="P342" t="s">
        <v>594</v>
      </c>
      <c r="T342" t="str">
        <f t="shared" si="10"/>
        <v>206860LDO</v>
      </c>
      <c r="U342" t="str">
        <f t="shared" si="11"/>
        <v>206860LPF</v>
      </c>
      <c r="V342" t="s">
        <v>9</v>
      </c>
      <c r="W342" t="s">
        <v>10</v>
      </c>
    </row>
    <row r="343" spans="1:23" x14ac:dyDescent="0.2">
      <c r="A343" s="11">
        <v>44736</v>
      </c>
      <c r="B343" t="s">
        <v>588</v>
      </c>
      <c r="C343">
        <v>206860</v>
      </c>
      <c r="F343">
        <v>2</v>
      </c>
      <c r="G343" t="s">
        <v>590</v>
      </c>
      <c r="H343" t="s">
        <v>4</v>
      </c>
      <c r="I343" t="s">
        <v>38</v>
      </c>
      <c r="K343" t="s">
        <v>593</v>
      </c>
      <c r="M343">
        <v>1</v>
      </c>
      <c r="N343" t="s">
        <v>594</v>
      </c>
      <c r="O343" t="s">
        <v>594</v>
      </c>
      <c r="P343" t="s">
        <v>594</v>
      </c>
      <c r="T343" t="str">
        <f t="shared" si="10"/>
        <v>206860RDO</v>
      </c>
      <c r="U343" t="str">
        <f t="shared" si="11"/>
        <v>206860RPF</v>
      </c>
      <c r="V343" t="s">
        <v>9</v>
      </c>
      <c r="W343" t="s">
        <v>10</v>
      </c>
    </row>
    <row r="344" spans="1:23" x14ac:dyDescent="0.2">
      <c r="A344" s="11" t="s">
        <v>601</v>
      </c>
      <c r="B344" t="s">
        <v>589</v>
      </c>
      <c r="C344">
        <v>248</v>
      </c>
      <c r="F344">
        <v>2</v>
      </c>
      <c r="G344" t="s">
        <v>590</v>
      </c>
      <c r="H344" t="s">
        <v>4</v>
      </c>
      <c r="I344" t="s">
        <v>46</v>
      </c>
      <c r="K344" t="s">
        <v>593</v>
      </c>
      <c r="M344">
        <v>1</v>
      </c>
      <c r="N344">
        <v>0</v>
      </c>
      <c r="P344">
        <v>1</v>
      </c>
      <c r="T344" t="str">
        <f t="shared" si="10"/>
        <v>248RDO</v>
      </c>
      <c r="U344" t="str">
        <f t="shared" si="11"/>
        <v>248RPF</v>
      </c>
      <c r="V344" t="s">
        <v>9</v>
      </c>
      <c r="W344" t="s">
        <v>10</v>
      </c>
    </row>
    <row r="345" spans="1:23" x14ac:dyDescent="0.2">
      <c r="A345" s="11">
        <v>45079</v>
      </c>
      <c r="B345" t="s">
        <v>586</v>
      </c>
      <c r="C345">
        <v>29</v>
      </c>
      <c r="D345">
        <v>44755</v>
      </c>
      <c r="F345">
        <v>2</v>
      </c>
      <c r="G345" t="s">
        <v>590</v>
      </c>
      <c r="H345" t="s">
        <v>4</v>
      </c>
      <c r="I345" t="s">
        <v>39</v>
      </c>
      <c r="K345" t="s">
        <v>593</v>
      </c>
      <c r="M345">
        <v>1</v>
      </c>
      <c r="N345" t="s">
        <v>594</v>
      </c>
      <c r="O345" t="s">
        <v>594</v>
      </c>
      <c r="P345" t="s">
        <v>594</v>
      </c>
      <c r="T345" t="str">
        <f t="shared" si="10"/>
        <v>29RDO</v>
      </c>
      <c r="U345" t="str">
        <f t="shared" si="11"/>
        <v>29RPF</v>
      </c>
      <c r="V345" t="s">
        <v>9</v>
      </c>
      <c r="W345" t="s">
        <v>10</v>
      </c>
    </row>
    <row r="346" spans="1:23" x14ac:dyDescent="0.2">
      <c r="A346" s="11">
        <v>44952</v>
      </c>
      <c r="B346" t="s">
        <v>586</v>
      </c>
      <c r="C346">
        <v>1431</v>
      </c>
      <c r="D346" t="s">
        <v>595</v>
      </c>
      <c r="F346">
        <v>2</v>
      </c>
      <c r="G346" t="s">
        <v>590</v>
      </c>
      <c r="H346" t="s">
        <v>3</v>
      </c>
      <c r="I346" t="s">
        <v>39</v>
      </c>
      <c r="K346" t="s">
        <v>593</v>
      </c>
      <c r="M346">
        <v>1</v>
      </c>
      <c r="N346" t="s">
        <v>594</v>
      </c>
      <c r="O346" t="s">
        <v>594</v>
      </c>
      <c r="P346" t="s">
        <v>594</v>
      </c>
      <c r="T346" t="str">
        <f t="shared" si="10"/>
        <v>1431LDO</v>
      </c>
      <c r="U346" t="str">
        <f t="shared" si="11"/>
        <v>1431LPF</v>
      </c>
      <c r="V346" t="s">
        <v>9</v>
      </c>
      <c r="W346" t="s">
        <v>10</v>
      </c>
    </row>
    <row r="347" spans="1:23" x14ac:dyDescent="0.2">
      <c r="A347" s="11">
        <v>44952</v>
      </c>
      <c r="B347" t="s">
        <v>586</v>
      </c>
      <c r="C347">
        <v>1431</v>
      </c>
      <c r="D347" t="s">
        <v>595</v>
      </c>
      <c r="F347">
        <v>2</v>
      </c>
      <c r="G347" t="s">
        <v>590</v>
      </c>
      <c r="H347" t="s">
        <v>4</v>
      </c>
      <c r="I347" t="s">
        <v>39</v>
      </c>
      <c r="K347" t="s">
        <v>593</v>
      </c>
      <c r="M347">
        <v>1</v>
      </c>
      <c r="N347" t="s">
        <v>594</v>
      </c>
      <c r="O347" t="s">
        <v>594</v>
      </c>
      <c r="P347" t="s">
        <v>594</v>
      </c>
      <c r="T347" t="str">
        <f t="shared" si="10"/>
        <v>1431RDO</v>
      </c>
      <c r="U347" t="str">
        <f t="shared" si="11"/>
        <v>1431RPF</v>
      </c>
      <c r="V347" t="s">
        <v>9</v>
      </c>
      <c r="W347" t="s">
        <v>10</v>
      </c>
    </row>
    <row r="348" spans="1:23" x14ac:dyDescent="0.2">
      <c r="A348" s="11">
        <v>44972</v>
      </c>
      <c r="B348" t="s">
        <v>586</v>
      </c>
      <c r="C348">
        <v>4528</v>
      </c>
      <c r="D348">
        <v>45025</v>
      </c>
      <c r="F348">
        <v>2</v>
      </c>
      <c r="G348" t="s">
        <v>590</v>
      </c>
      <c r="H348" t="s">
        <v>3</v>
      </c>
      <c r="I348" t="s">
        <v>39</v>
      </c>
      <c r="K348" t="s">
        <v>593</v>
      </c>
      <c r="M348">
        <v>1</v>
      </c>
      <c r="N348" t="s">
        <v>594</v>
      </c>
      <c r="O348" t="s">
        <v>594</v>
      </c>
      <c r="P348" t="s">
        <v>594</v>
      </c>
      <c r="T348" t="str">
        <f t="shared" si="10"/>
        <v>4528LDO</v>
      </c>
      <c r="U348" t="str">
        <f t="shared" si="11"/>
        <v>4528LPF</v>
      </c>
      <c r="V348" t="s">
        <v>9</v>
      </c>
      <c r="W348" t="s">
        <v>10</v>
      </c>
    </row>
    <row r="349" spans="1:23" x14ac:dyDescent="0.2">
      <c r="A349" s="11">
        <v>44910</v>
      </c>
      <c r="B349" t="s">
        <v>586</v>
      </c>
      <c r="C349">
        <v>4734</v>
      </c>
      <c r="D349">
        <v>44966</v>
      </c>
      <c r="F349">
        <v>2</v>
      </c>
      <c r="G349" t="s">
        <v>590</v>
      </c>
      <c r="H349" t="s">
        <v>3</v>
      </c>
      <c r="I349" t="s">
        <v>39</v>
      </c>
      <c r="K349" t="s">
        <v>593</v>
      </c>
      <c r="M349">
        <v>1</v>
      </c>
      <c r="N349" t="s">
        <v>594</v>
      </c>
      <c r="O349" t="s">
        <v>594</v>
      </c>
      <c r="P349" t="s">
        <v>594</v>
      </c>
      <c r="T349" t="str">
        <f t="shared" si="10"/>
        <v>4734LDO</v>
      </c>
      <c r="U349" t="str">
        <f t="shared" si="11"/>
        <v>4734LPF</v>
      </c>
      <c r="V349" t="s">
        <v>9</v>
      </c>
      <c r="W349" t="s">
        <v>10</v>
      </c>
    </row>
    <row r="350" spans="1:23" x14ac:dyDescent="0.2">
      <c r="A350" s="11">
        <v>44910</v>
      </c>
      <c r="B350" t="s">
        <v>586</v>
      </c>
      <c r="C350">
        <v>4734</v>
      </c>
      <c r="D350">
        <v>44966</v>
      </c>
      <c r="F350">
        <v>2</v>
      </c>
      <c r="G350" t="s">
        <v>590</v>
      </c>
      <c r="H350" t="s">
        <v>4</v>
      </c>
      <c r="I350" t="s">
        <v>39</v>
      </c>
      <c r="K350" t="s">
        <v>593</v>
      </c>
      <c r="M350">
        <v>1</v>
      </c>
      <c r="N350" t="s">
        <v>594</v>
      </c>
      <c r="O350" t="s">
        <v>594</v>
      </c>
      <c r="P350" t="s">
        <v>594</v>
      </c>
      <c r="T350" t="str">
        <f t="shared" si="10"/>
        <v>4734RDO</v>
      </c>
      <c r="U350" t="str">
        <f t="shared" si="11"/>
        <v>4734RPF</v>
      </c>
      <c r="V350" t="s">
        <v>9</v>
      </c>
      <c r="W350" t="s">
        <v>10</v>
      </c>
    </row>
    <row r="351" spans="1:23" x14ac:dyDescent="0.2">
      <c r="A351" s="11">
        <v>44910</v>
      </c>
      <c r="B351" t="s">
        <v>586</v>
      </c>
      <c r="C351">
        <v>4754</v>
      </c>
      <c r="D351">
        <v>44961</v>
      </c>
      <c r="F351">
        <v>2</v>
      </c>
      <c r="G351" t="s">
        <v>590</v>
      </c>
      <c r="H351" t="s">
        <v>3</v>
      </c>
      <c r="I351" t="s">
        <v>39</v>
      </c>
      <c r="K351" t="s">
        <v>593</v>
      </c>
      <c r="M351">
        <v>1</v>
      </c>
      <c r="N351" t="s">
        <v>594</v>
      </c>
      <c r="O351" t="s">
        <v>594</v>
      </c>
      <c r="P351" t="s">
        <v>594</v>
      </c>
      <c r="T351" t="str">
        <f t="shared" si="10"/>
        <v>4754LDO</v>
      </c>
      <c r="U351" t="str">
        <f t="shared" si="11"/>
        <v>4754LPF</v>
      </c>
      <c r="V351" t="s">
        <v>9</v>
      </c>
      <c r="W351" t="s">
        <v>10</v>
      </c>
    </row>
    <row r="352" spans="1:23" x14ac:dyDescent="0.2">
      <c r="A352" s="11">
        <v>44910</v>
      </c>
      <c r="B352" t="s">
        <v>586</v>
      </c>
      <c r="C352">
        <v>5096</v>
      </c>
      <c r="D352">
        <v>44965</v>
      </c>
      <c r="F352">
        <v>2</v>
      </c>
      <c r="G352" t="s">
        <v>590</v>
      </c>
      <c r="H352" t="s">
        <v>4</v>
      </c>
      <c r="I352" t="s">
        <v>39</v>
      </c>
      <c r="K352" t="s">
        <v>593</v>
      </c>
      <c r="M352">
        <v>1</v>
      </c>
      <c r="N352" t="s">
        <v>594</v>
      </c>
      <c r="O352" t="s">
        <v>594</v>
      </c>
      <c r="P352" t="s">
        <v>594</v>
      </c>
      <c r="T352" t="str">
        <f t="shared" si="10"/>
        <v>5096RDO</v>
      </c>
      <c r="U352" t="str">
        <f t="shared" si="11"/>
        <v>5096RPF</v>
      </c>
      <c r="V352" t="s">
        <v>9</v>
      </c>
      <c r="W352" t="s">
        <v>10</v>
      </c>
    </row>
    <row r="353" spans="1:23" x14ac:dyDescent="0.2">
      <c r="A353" s="11">
        <v>44986</v>
      </c>
      <c r="B353" t="s">
        <v>586</v>
      </c>
      <c r="C353">
        <v>6000</v>
      </c>
      <c r="D353" t="s">
        <v>602</v>
      </c>
      <c r="F353">
        <v>2</v>
      </c>
      <c r="G353" t="s">
        <v>590</v>
      </c>
      <c r="H353" t="s">
        <v>3</v>
      </c>
      <c r="I353" t="s">
        <v>39</v>
      </c>
      <c r="K353" t="s">
        <v>593</v>
      </c>
      <c r="M353">
        <v>1</v>
      </c>
      <c r="N353" t="s">
        <v>594</v>
      </c>
      <c r="O353" t="s">
        <v>594</v>
      </c>
      <c r="P353" t="s">
        <v>594</v>
      </c>
      <c r="T353" t="str">
        <f t="shared" si="10"/>
        <v>6000LDO</v>
      </c>
      <c r="U353" t="str">
        <f t="shared" si="11"/>
        <v>6000LPF</v>
      </c>
      <c r="V353" t="s">
        <v>9</v>
      </c>
      <c r="W353" t="s">
        <v>10</v>
      </c>
    </row>
    <row r="354" spans="1:23" x14ac:dyDescent="0.2">
      <c r="A354" s="11">
        <v>44986</v>
      </c>
      <c r="B354" t="s">
        <v>586</v>
      </c>
      <c r="C354">
        <v>6000</v>
      </c>
      <c r="D354" t="s">
        <v>602</v>
      </c>
      <c r="F354">
        <v>2</v>
      </c>
      <c r="G354" t="s">
        <v>590</v>
      </c>
      <c r="H354" t="s">
        <v>4</v>
      </c>
      <c r="I354" t="s">
        <v>39</v>
      </c>
      <c r="K354" t="s">
        <v>593</v>
      </c>
      <c r="M354">
        <v>1</v>
      </c>
      <c r="N354" t="s">
        <v>594</v>
      </c>
      <c r="O354" t="s">
        <v>594</v>
      </c>
      <c r="P354" t="s">
        <v>594</v>
      </c>
      <c r="T354" t="str">
        <f t="shared" si="10"/>
        <v>6000RDO</v>
      </c>
      <c r="U354" t="str">
        <f t="shared" si="11"/>
        <v>6000RPF</v>
      </c>
      <c r="V354" t="s">
        <v>9</v>
      </c>
      <c r="W354" t="s">
        <v>10</v>
      </c>
    </row>
    <row r="355" spans="1:23" x14ac:dyDescent="0.2">
      <c r="A355" s="11">
        <v>44811</v>
      </c>
      <c r="B355" t="s">
        <v>586</v>
      </c>
      <c r="C355">
        <v>7086</v>
      </c>
      <c r="D355" t="s">
        <v>595</v>
      </c>
      <c r="F355">
        <v>2</v>
      </c>
      <c r="G355" t="s">
        <v>590</v>
      </c>
      <c r="H355" t="s">
        <v>3</v>
      </c>
      <c r="I355" t="s">
        <v>39</v>
      </c>
      <c r="K355" t="s">
        <v>593</v>
      </c>
      <c r="M355">
        <v>1</v>
      </c>
      <c r="N355" t="s">
        <v>594</v>
      </c>
      <c r="O355" t="s">
        <v>594</v>
      </c>
      <c r="P355" t="s">
        <v>594</v>
      </c>
      <c r="T355" t="str">
        <f t="shared" si="10"/>
        <v>7086LDO</v>
      </c>
      <c r="U355" t="str">
        <f t="shared" si="11"/>
        <v>7086LPF</v>
      </c>
      <c r="V355" t="s">
        <v>9</v>
      </c>
      <c r="W355" t="s">
        <v>10</v>
      </c>
    </row>
    <row r="356" spans="1:23" x14ac:dyDescent="0.2">
      <c r="B356" t="s">
        <v>589</v>
      </c>
      <c r="C356">
        <v>343</v>
      </c>
      <c r="F356">
        <v>2</v>
      </c>
      <c r="G356" t="s">
        <v>590</v>
      </c>
      <c r="H356" t="s">
        <v>3</v>
      </c>
      <c r="I356" t="s">
        <v>39</v>
      </c>
      <c r="K356" t="s">
        <v>593</v>
      </c>
      <c r="M356">
        <v>1</v>
      </c>
      <c r="N356" t="s">
        <v>594</v>
      </c>
      <c r="O356" t="s">
        <v>594</v>
      </c>
      <c r="P356" t="s">
        <v>594</v>
      </c>
      <c r="T356" t="str">
        <f t="shared" si="10"/>
        <v>343LDO</v>
      </c>
      <c r="U356" t="str">
        <f t="shared" si="11"/>
        <v>343LPF</v>
      </c>
      <c r="V356" t="s">
        <v>9</v>
      </c>
      <c r="W356" t="s">
        <v>10</v>
      </c>
    </row>
    <row r="357" spans="1:23" x14ac:dyDescent="0.2">
      <c r="A357" s="11">
        <v>45008</v>
      </c>
      <c r="B357" t="s">
        <v>586</v>
      </c>
      <c r="C357">
        <v>4051</v>
      </c>
      <c r="F357">
        <v>2</v>
      </c>
      <c r="G357" t="s">
        <v>590</v>
      </c>
      <c r="H357" t="s">
        <v>4</v>
      </c>
      <c r="I357" t="s">
        <v>29</v>
      </c>
      <c r="K357" t="s">
        <v>593</v>
      </c>
      <c r="M357">
        <v>1</v>
      </c>
      <c r="N357" t="s">
        <v>594</v>
      </c>
      <c r="O357" t="s">
        <v>594</v>
      </c>
      <c r="P357" t="s">
        <v>594</v>
      </c>
      <c r="T357" t="str">
        <f t="shared" si="10"/>
        <v>4051RDO</v>
      </c>
      <c r="U357" t="str">
        <f t="shared" si="11"/>
        <v>4051RPF</v>
      </c>
      <c r="V357" t="s">
        <v>9</v>
      </c>
      <c r="W357" t="s">
        <v>10</v>
      </c>
    </row>
    <row r="358" spans="1:23" x14ac:dyDescent="0.2">
      <c r="A358" s="11">
        <v>45008</v>
      </c>
      <c r="B358" t="s">
        <v>586</v>
      </c>
      <c r="C358">
        <v>4051</v>
      </c>
      <c r="F358">
        <v>2</v>
      </c>
      <c r="G358" t="s">
        <v>590</v>
      </c>
      <c r="H358" t="s">
        <v>3</v>
      </c>
      <c r="I358" t="s">
        <v>64</v>
      </c>
      <c r="K358" t="s">
        <v>593</v>
      </c>
      <c r="M358">
        <v>1</v>
      </c>
      <c r="N358" t="s">
        <v>594</v>
      </c>
      <c r="O358" t="s">
        <v>594</v>
      </c>
      <c r="P358" t="s">
        <v>594</v>
      </c>
      <c r="T358" t="str">
        <f t="shared" si="10"/>
        <v>4051LDO</v>
      </c>
      <c r="U358" t="str">
        <f t="shared" si="11"/>
        <v>4051LPF</v>
      </c>
      <c r="V358" t="s">
        <v>9</v>
      </c>
      <c r="W358" t="s">
        <v>10</v>
      </c>
    </row>
    <row r="359" spans="1:23" x14ac:dyDescent="0.2">
      <c r="A359" s="11">
        <v>44910</v>
      </c>
      <c r="B359" t="s">
        <v>586</v>
      </c>
      <c r="C359">
        <v>5096</v>
      </c>
      <c r="D359">
        <v>44965</v>
      </c>
      <c r="F359">
        <v>2</v>
      </c>
      <c r="G359" t="s">
        <v>590</v>
      </c>
      <c r="H359" t="s">
        <v>3</v>
      </c>
      <c r="I359" t="s">
        <v>64</v>
      </c>
      <c r="K359" t="s">
        <v>593</v>
      </c>
      <c r="M359">
        <v>1</v>
      </c>
      <c r="N359" t="s">
        <v>594</v>
      </c>
      <c r="O359" t="s">
        <v>594</v>
      </c>
      <c r="P359" t="s">
        <v>594</v>
      </c>
      <c r="T359" t="str">
        <f t="shared" si="10"/>
        <v>5096LDO</v>
      </c>
      <c r="U359" t="str">
        <f t="shared" si="11"/>
        <v>5096LPF</v>
      </c>
      <c r="V359" t="s">
        <v>9</v>
      </c>
      <c r="W359" t="s">
        <v>10</v>
      </c>
    </row>
    <row r="360" spans="1:23" x14ac:dyDescent="0.2">
      <c r="A360" s="11">
        <v>44879</v>
      </c>
      <c r="B360" t="s">
        <v>589</v>
      </c>
      <c r="C360">
        <v>79</v>
      </c>
      <c r="D360">
        <v>44976</v>
      </c>
      <c r="F360">
        <v>2</v>
      </c>
      <c r="G360" t="s">
        <v>590</v>
      </c>
      <c r="H360" t="s">
        <v>3</v>
      </c>
      <c r="I360" t="s">
        <v>64</v>
      </c>
      <c r="K360" t="s">
        <v>593</v>
      </c>
      <c r="M360">
        <v>1</v>
      </c>
      <c r="N360" t="s">
        <v>594</v>
      </c>
      <c r="O360" t="s">
        <v>594</v>
      </c>
      <c r="P360" t="s">
        <v>594</v>
      </c>
      <c r="T360" t="str">
        <f t="shared" si="10"/>
        <v>79LDO</v>
      </c>
      <c r="U360" t="str">
        <f t="shared" si="11"/>
        <v>79LPF</v>
      </c>
      <c r="V360" t="s">
        <v>9</v>
      </c>
      <c r="W360" t="s">
        <v>10</v>
      </c>
    </row>
    <row r="361" spans="1:23" x14ac:dyDescent="0.2">
      <c r="A361" s="11">
        <v>44893</v>
      </c>
      <c r="B361" t="s">
        <v>589</v>
      </c>
      <c r="C361">
        <v>296</v>
      </c>
      <c r="F361">
        <v>2</v>
      </c>
      <c r="G361" t="s">
        <v>590</v>
      </c>
      <c r="H361" t="s">
        <v>4</v>
      </c>
      <c r="I361" t="s">
        <v>37</v>
      </c>
      <c r="K361" t="s">
        <v>593</v>
      </c>
      <c r="M361">
        <v>1</v>
      </c>
      <c r="N361">
        <v>1</v>
      </c>
      <c r="O361">
        <v>1</v>
      </c>
      <c r="P361">
        <v>1</v>
      </c>
      <c r="Q361">
        <v>1</v>
      </c>
      <c r="S361">
        <v>1</v>
      </c>
      <c r="T361" t="str">
        <f t="shared" si="10"/>
        <v>296RDO</v>
      </c>
      <c r="U361" t="str">
        <f t="shared" si="11"/>
        <v>296RPF</v>
      </c>
      <c r="V361" t="s">
        <v>9</v>
      </c>
      <c r="W361" t="s">
        <v>10</v>
      </c>
    </row>
    <row r="362" spans="1:23" x14ac:dyDescent="0.2">
      <c r="A362" s="11" t="s">
        <v>601</v>
      </c>
      <c r="B362" t="s">
        <v>589</v>
      </c>
      <c r="C362">
        <v>248</v>
      </c>
      <c r="F362">
        <v>2</v>
      </c>
      <c r="G362" t="s">
        <v>590</v>
      </c>
      <c r="H362" t="s">
        <v>3</v>
      </c>
      <c r="I362" t="s">
        <v>57</v>
      </c>
      <c r="K362" t="s">
        <v>593</v>
      </c>
      <c r="M362">
        <v>1</v>
      </c>
      <c r="N362">
        <v>1</v>
      </c>
      <c r="P362">
        <v>1</v>
      </c>
      <c r="T362" t="str">
        <f t="shared" si="10"/>
        <v>248LDO</v>
      </c>
      <c r="U362" t="str">
        <f t="shared" si="11"/>
        <v>248LPF</v>
      </c>
      <c r="V362" t="s">
        <v>9</v>
      </c>
      <c r="W362" t="s">
        <v>10</v>
      </c>
    </row>
    <row r="363" spans="1:23" x14ac:dyDescent="0.2">
      <c r="A363" s="11">
        <v>45030</v>
      </c>
      <c r="B363" t="s">
        <v>586</v>
      </c>
      <c r="C363">
        <v>7468</v>
      </c>
      <c r="D363">
        <v>45086</v>
      </c>
      <c r="E363">
        <v>45159</v>
      </c>
      <c r="F363">
        <v>2</v>
      </c>
      <c r="G363" t="s">
        <v>590</v>
      </c>
      <c r="H363" t="s">
        <v>3</v>
      </c>
      <c r="I363" t="s">
        <v>39</v>
      </c>
      <c r="K363" t="s">
        <v>64</v>
      </c>
      <c r="M363">
        <v>1</v>
      </c>
      <c r="N363">
        <v>1</v>
      </c>
      <c r="O363">
        <v>0</v>
      </c>
      <c r="P363">
        <v>1</v>
      </c>
      <c r="Q363">
        <v>1</v>
      </c>
      <c r="T363" t="str">
        <f t="shared" si="10"/>
        <v>7468LDO</v>
      </c>
      <c r="U363" t="str">
        <f t="shared" si="11"/>
        <v>7468LPF</v>
      </c>
      <c r="V363" t="s">
        <v>9</v>
      </c>
      <c r="W363" t="s">
        <v>10</v>
      </c>
    </row>
    <row r="364" spans="1:23" x14ac:dyDescent="0.2">
      <c r="A364" s="11">
        <v>44900</v>
      </c>
      <c r="B364" t="s">
        <v>589</v>
      </c>
      <c r="C364">
        <v>354</v>
      </c>
      <c r="F364">
        <v>2</v>
      </c>
      <c r="G364" t="s">
        <v>590</v>
      </c>
      <c r="H364" t="s">
        <v>3</v>
      </c>
      <c r="I364" t="s">
        <v>37</v>
      </c>
      <c r="K364" t="s">
        <v>64</v>
      </c>
      <c r="M364">
        <v>1</v>
      </c>
      <c r="N364">
        <v>1</v>
      </c>
      <c r="O364">
        <v>0</v>
      </c>
      <c r="P364">
        <v>0</v>
      </c>
      <c r="Q364">
        <v>1</v>
      </c>
      <c r="T364" t="str">
        <f t="shared" si="10"/>
        <v>354LDO</v>
      </c>
      <c r="U364" t="str">
        <f t="shared" si="11"/>
        <v>354LPF</v>
      </c>
      <c r="V364" t="s">
        <v>9</v>
      </c>
      <c r="W364" t="s">
        <v>10</v>
      </c>
    </row>
    <row r="365" spans="1:23" x14ac:dyDescent="0.2">
      <c r="A365" s="11">
        <v>44728</v>
      </c>
      <c r="B365" t="s">
        <v>588</v>
      </c>
      <c r="C365">
        <v>401945</v>
      </c>
      <c r="F365">
        <v>2</v>
      </c>
      <c r="G365" t="s">
        <v>590</v>
      </c>
      <c r="H365" t="s">
        <v>4</v>
      </c>
      <c r="I365" t="s">
        <v>29</v>
      </c>
      <c r="J365" t="s">
        <v>38</v>
      </c>
      <c r="K365" t="s">
        <v>25</v>
      </c>
      <c r="M365">
        <v>1</v>
      </c>
      <c r="N365">
        <v>0</v>
      </c>
      <c r="O365">
        <v>1</v>
      </c>
      <c r="P365">
        <v>0</v>
      </c>
      <c r="S365">
        <v>1</v>
      </c>
      <c r="T365" t="str">
        <f t="shared" si="10"/>
        <v>401945RDO</v>
      </c>
      <c r="U365" t="str">
        <f t="shared" si="11"/>
        <v>401945RPF</v>
      </c>
      <c r="V365" t="s">
        <v>9</v>
      </c>
      <c r="W365" t="s">
        <v>10</v>
      </c>
    </row>
    <row r="366" spans="1:23" x14ac:dyDescent="0.2">
      <c r="A366" s="11">
        <v>44721</v>
      </c>
      <c r="B366" t="s">
        <v>588</v>
      </c>
      <c r="C366">
        <v>703564</v>
      </c>
      <c r="F366">
        <v>2</v>
      </c>
      <c r="G366" t="s">
        <v>590</v>
      </c>
      <c r="H366" t="s">
        <v>4</v>
      </c>
      <c r="I366" t="s">
        <v>37</v>
      </c>
      <c r="J366" t="s">
        <v>38</v>
      </c>
      <c r="K366" t="s">
        <v>25</v>
      </c>
      <c r="M366">
        <v>1</v>
      </c>
      <c r="N366">
        <v>0</v>
      </c>
      <c r="O366">
        <v>1</v>
      </c>
      <c r="P366">
        <v>0</v>
      </c>
      <c r="R366">
        <v>0</v>
      </c>
      <c r="S366">
        <v>1</v>
      </c>
      <c r="T366" t="str">
        <f t="shared" si="10"/>
        <v>703564RDO</v>
      </c>
      <c r="U366" t="str">
        <f t="shared" si="11"/>
        <v>703564RPF</v>
      </c>
      <c r="V366" t="s">
        <v>9</v>
      </c>
      <c r="W366" t="s">
        <v>10</v>
      </c>
    </row>
    <row r="367" spans="1:23" x14ac:dyDescent="0.2">
      <c r="A367" s="11">
        <v>44742</v>
      </c>
      <c r="B367" t="s">
        <v>588</v>
      </c>
      <c r="C367">
        <v>403989</v>
      </c>
      <c r="F367">
        <v>2</v>
      </c>
      <c r="G367" t="s">
        <v>590</v>
      </c>
      <c r="H367" t="s">
        <v>4</v>
      </c>
      <c r="I367" t="s">
        <v>57</v>
      </c>
      <c r="J367" t="s">
        <v>38</v>
      </c>
      <c r="K367" t="s">
        <v>25</v>
      </c>
      <c r="M367">
        <v>1</v>
      </c>
      <c r="N367">
        <v>0</v>
      </c>
      <c r="O367">
        <v>1</v>
      </c>
      <c r="P367">
        <v>0</v>
      </c>
      <c r="T367" t="str">
        <f t="shared" si="10"/>
        <v>403989RDO</v>
      </c>
      <c r="U367" t="str">
        <f t="shared" si="11"/>
        <v>403989RPF</v>
      </c>
      <c r="V367" t="s">
        <v>9</v>
      </c>
      <c r="W367" t="s">
        <v>10</v>
      </c>
    </row>
    <row r="368" spans="1:23" x14ac:dyDescent="0.2">
      <c r="A368" s="11">
        <v>44728</v>
      </c>
      <c r="B368" t="s">
        <v>588</v>
      </c>
      <c r="C368">
        <v>206482</v>
      </c>
      <c r="F368">
        <v>2</v>
      </c>
      <c r="G368" t="s">
        <v>590</v>
      </c>
      <c r="H368" t="s">
        <v>3</v>
      </c>
      <c r="I368" t="s">
        <v>38</v>
      </c>
      <c r="J368" t="s">
        <v>39</v>
      </c>
      <c r="K368" t="s">
        <v>25</v>
      </c>
      <c r="M368">
        <v>1</v>
      </c>
      <c r="N368">
        <v>0</v>
      </c>
      <c r="O368">
        <v>1</v>
      </c>
      <c r="P368">
        <v>0</v>
      </c>
      <c r="T368" t="str">
        <f t="shared" si="10"/>
        <v>206482LDO</v>
      </c>
      <c r="U368" t="str">
        <f t="shared" si="11"/>
        <v>206482LPF</v>
      </c>
      <c r="V368" t="s">
        <v>9</v>
      </c>
      <c r="W368" t="s">
        <v>10</v>
      </c>
    </row>
    <row r="369" spans="1:23" x14ac:dyDescent="0.2">
      <c r="A369" s="11">
        <v>44742</v>
      </c>
      <c r="B369" t="s">
        <v>588</v>
      </c>
      <c r="C369">
        <v>701676</v>
      </c>
      <c r="F369">
        <v>2</v>
      </c>
      <c r="G369" t="s">
        <v>590</v>
      </c>
      <c r="H369" t="s">
        <v>4</v>
      </c>
      <c r="I369" t="s">
        <v>57</v>
      </c>
      <c r="J369" t="s">
        <v>39</v>
      </c>
      <c r="K369" t="s">
        <v>25</v>
      </c>
      <c r="M369">
        <v>1</v>
      </c>
      <c r="N369">
        <v>0</v>
      </c>
      <c r="O369">
        <v>1</v>
      </c>
      <c r="P369">
        <v>0</v>
      </c>
      <c r="T369" t="str">
        <f t="shared" si="10"/>
        <v>701676RDO</v>
      </c>
      <c r="U369" t="str">
        <f t="shared" si="11"/>
        <v>701676RPF</v>
      </c>
      <c r="V369" t="s">
        <v>9</v>
      </c>
      <c r="W369" t="s">
        <v>10</v>
      </c>
    </row>
    <row r="370" spans="1:23" x14ac:dyDescent="0.2">
      <c r="A370" s="11">
        <v>44742</v>
      </c>
      <c r="B370" t="s">
        <v>588</v>
      </c>
      <c r="C370">
        <v>202511</v>
      </c>
      <c r="F370">
        <v>2</v>
      </c>
      <c r="G370" t="s">
        <v>590</v>
      </c>
      <c r="H370" t="s">
        <v>3</v>
      </c>
      <c r="I370" t="s">
        <v>39</v>
      </c>
      <c r="J370" t="s">
        <v>29</v>
      </c>
      <c r="K370" t="s">
        <v>25</v>
      </c>
      <c r="M370">
        <v>1</v>
      </c>
      <c r="N370">
        <v>0</v>
      </c>
      <c r="O370">
        <v>1</v>
      </c>
      <c r="P370">
        <v>0</v>
      </c>
      <c r="T370" t="str">
        <f t="shared" si="10"/>
        <v>202511LDO</v>
      </c>
      <c r="U370" t="str">
        <f t="shared" si="11"/>
        <v>202511LPF</v>
      </c>
      <c r="V370" t="s">
        <v>9</v>
      </c>
      <c r="W370" t="s">
        <v>10</v>
      </c>
    </row>
    <row r="371" spans="1:23" x14ac:dyDescent="0.2">
      <c r="A371" s="11">
        <v>44728</v>
      </c>
      <c r="B371" t="s">
        <v>588</v>
      </c>
      <c r="C371">
        <v>206482</v>
      </c>
      <c r="F371">
        <v>2</v>
      </c>
      <c r="G371" t="s">
        <v>590</v>
      </c>
      <c r="H371" t="s">
        <v>4</v>
      </c>
      <c r="I371" t="s">
        <v>39</v>
      </c>
      <c r="J371" t="s">
        <v>30</v>
      </c>
      <c r="K371" t="s">
        <v>25</v>
      </c>
      <c r="M371">
        <v>1</v>
      </c>
      <c r="N371">
        <v>0</v>
      </c>
      <c r="O371">
        <v>1</v>
      </c>
      <c r="P371">
        <v>0</v>
      </c>
      <c r="T371" t="str">
        <f t="shared" si="10"/>
        <v>206482RDO</v>
      </c>
      <c r="U371" t="str">
        <f t="shared" si="11"/>
        <v>206482RPF</v>
      </c>
      <c r="V371" t="s">
        <v>9</v>
      </c>
      <c r="W371" t="s">
        <v>10</v>
      </c>
    </row>
    <row r="372" spans="1:23" x14ac:dyDescent="0.2">
      <c r="A372" s="11">
        <v>44742</v>
      </c>
      <c r="B372" t="s">
        <v>588</v>
      </c>
      <c r="C372">
        <v>800860</v>
      </c>
      <c r="F372">
        <v>2</v>
      </c>
      <c r="G372" t="s">
        <v>590</v>
      </c>
      <c r="H372" t="s">
        <v>4</v>
      </c>
      <c r="I372" t="s">
        <v>39</v>
      </c>
      <c r="J372" t="s">
        <v>37</v>
      </c>
      <c r="K372" t="s">
        <v>25</v>
      </c>
      <c r="M372">
        <v>1</v>
      </c>
      <c r="N372">
        <v>0</v>
      </c>
      <c r="O372">
        <v>1</v>
      </c>
      <c r="P372">
        <v>0</v>
      </c>
      <c r="T372" t="str">
        <f t="shared" si="10"/>
        <v>800860RDO</v>
      </c>
      <c r="U372" t="str">
        <f t="shared" si="11"/>
        <v>800860RPF</v>
      </c>
      <c r="V372" t="s">
        <v>9</v>
      </c>
      <c r="W372" t="s">
        <v>10</v>
      </c>
    </row>
    <row r="373" spans="1:23" x14ac:dyDescent="0.2">
      <c r="A373" s="11">
        <v>44804</v>
      </c>
      <c r="B373" t="s">
        <v>586</v>
      </c>
      <c r="C373">
        <v>6038</v>
      </c>
      <c r="D373">
        <v>44857</v>
      </c>
      <c r="E373">
        <v>44875</v>
      </c>
      <c r="F373">
        <v>2</v>
      </c>
      <c r="G373" t="s">
        <v>590</v>
      </c>
      <c r="H373" t="s">
        <v>4</v>
      </c>
      <c r="I373" t="s">
        <v>38</v>
      </c>
      <c r="K373" t="s">
        <v>25</v>
      </c>
      <c r="M373">
        <v>1</v>
      </c>
      <c r="N373">
        <v>0</v>
      </c>
      <c r="O373">
        <v>1</v>
      </c>
      <c r="P373">
        <v>0</v>
      </c>
      <c r="T373" t="str">
        <f t="shared" si="10"/>
        <v>6038RDO</v>
      </c>
      <c r="U373" t="str">
        <f t="shared" si="11"/>
        <v>6038RPF</v>
      </c>
      <c r="V373" t="s">
        <v>9</v>
      </c>
      <c r="W373" t="s">
        <v>10</v>
      </c>
    </row>
    <row r="374" spans="1:23" x14ac:dyDescent="0.2">
      <c r="A374" s="11">
        <v>44804</v>
      </c>
      <c r="B374" t="s">
        <v>586</v>
      </c>
      <c r="C374">
        <v>6256</v>
      </c>
      <c r="D374">
        <v>44857</v>
      </c>
      <c r="E374">
        <v>44875</v>
      </c>
      <c r="F374">
        <v>2</v>
      </c>
      <c r="G374" t="s">
        <v>590</v>
      </c>
      <c r="H374" t="s">
        <v>3</v>
      </c>
      <c r="I374" t="s">
        <v>38</v>
      </c>
      <c r="K374" t="s">
        <v>25</v>
      </c>
      <c r="M374">
        <v>1</v>
      </c>
      <c r="N374">
        <v>0</v>
      </c>
      <c r="O374">
        <v>1</v>
      </c>
      <c r="P374">
        <v>0</v>
      </c>
      <c r="S374">
        <v>1</v>
      </c>
      <c r="T374" t="str">
        <f t="shared" si="10"/>
        <v>6256LDO</v>
      </c>
      <c r="U374" t="str">
        <f t="shared" si="11"/>
        <v>6256LPF</v>
      </c>
      <c r="V374" t="s">
        <v>9</v>
      </c>
      <c r="W374" t="s">
        <v>10</v>
      </c>
    </row>
    <row r="375" spans="1:23" x14ac:dyDescent="0.2">
      <c r="A375" s="11">
        <v>44886</v>
      </c>
      <c r="B375" t="s">
        <v>589</v>
      </c>
      <c r="C375">
        <v>149</v>
      </c>
      <c r="F375">
        <v>2</v>
      </c>
      <c r="G375" t="s">
        <v>590</v>
      </c>
      <c r="H375" t="s">
        <v>3</v>
      </c>
      <c r="I375" t="s">
        <v>38</v>
      </c>
      <c r="K375" t="s">
        <v>25</v>
      </c>
      <c r="M375">
        <v>1</v>
      </c>
      <c r="N375">
        <v>0</v>
      </c>
      <c r="O375">
        <v>1</v>
      </c>
      <c r="P375">
        <v>0</v>
      </c>
      <c r="R375">
        <v>0</v>
      </c>
      <c r="T375" t="str">
        <f t="shared" si="10"/>
        <v>149LDO</v>
      </c>
      <c r="U375" t="str">
        <f t="shared" si="11"/>
        <v>149LPF</v>
      </c>
      <c r="V375" t="s">
        <v>9</v>
      </c>
      <c r="W375" t="s">
        <v>10</v>
      </c>
    </row>
    <row r="376" spans="1:23" x14ac:dyDescent="0.2">
      <c r="A376" s="11">
        <v>44872</v>
      </c>
      <c r="B376" t="s">
        <v>589</v>
      </c>
      <c r="C376">
        <v>824</v>
      </c>
      <c r="F376">
        <v>2</v>
      </c>
      <c r="G376" t="s">
        <v>590</v>
      </c>
      <c r="H376" t="s">
        <v>3</v>
      </c>
      <c r="I376" t="s">
        <v>38</v>
      </c>
      <c r="K376" t="s">
        <v>25</v>
      </c>
      <c r="M376">
        <v>1</v>
      </c>
      <c r="N376">
        <v>0</v>
      </c>
      <c r="O376">
        <v>1</v>
      </c>
      <c r="P376">
        <v>0</v>
      </c>
      <c r="T376" t="str">
        <f t="shared" si="10"/>
        <v>824LDO</v>
      </c>
      <c r="U376" t="str">
        <f t="shared" si="11"/>
        <v>824LPF</v>
      </c>
      <c r="V376" t="s">
        <v>9</v>
      </c>
      <c r="W376" t="s">
        <v>10</v>
      </c>
    </row>
    <row r="377" spans="1:23" x14ac:dyDescent="0.2">
      <c r="A377" s="11">
        <v>44756</v>
      </c>
      <c r="B377" t="s">
        <v>588</v>
      </c>
      <c r="C377">
        <v>400034</v>
      </c>
      <c r="F377">
        <v>2</v>
      </c>
      <c r="G377" t="s">
        <v>590</v>
      </c>
      <c r="H377" t="s">
        <v>4</v>
      </c>
      <c r="I377" t="s">
        <v>38</v>
      </c>
      <c r="K377" t="s">
        <v>25</v>
      </c>
      <c r="M377">
        <v>1</v>
      </c>
      <c r="N377">
        <v>0</v>
      </c>
      <c r="O377">
        <v>1</v>
      </c>
      <c r="P377">
        <v>0</v>
      </c>
      <c r="T377" t="str">
        <f t="shared" si="10"/>
        <v>400034RDO</v>
      </c>
      <c r="U377" t="str">
        <f t="shared" si="11"/>
        <v>400034RPF</v>
      </c>
      <c r="V377" t="s">
        <v>9</v>
      </c>
      <c r="W377" t="s">
        <v>10</v>
      </c>
    </row>
    <row r="378" spans="1:23" x14ac:dyDescent="0.2">
      <c r="A378" s="11">
        <v>44742</v>
      </c>
      <c r="B378" t="s">
        <v>588</v>
      </c>
      <c r="C378">
        <v>403585</v>
      </c>
      <c r="F378">
        <v>2</v>
      </c>
      <c r="G378" t="s">
        <v>590</v>
      </c>
      <c r="H378" t="s">
        <v>4</v>
      </c>
      <c r="I378" t="s">
        <v>38</v>
      </c>
      <c r="K378" t="s">
        <v>25</v>
      </c>
      <c r="M378">
        <v>1</v>
      </c>
      <c r="N378">
        <v>0</v>
      </c>
      <c r="O378">
        <v>1</v>
      </c>
      <c r="P378">
        <v>0</v>
      </c>
      <c r="T378" t="str">
        <f t="shared" si="10"/>
        <v>403585RDO</v>
      </c>
      <c r="U378" t="str">
        <f t="shared" si="11"/>
        <v>403585RPF</v>
      </c>
      <c r="V378" t="s">
        <v>9</v>
      </c>
      <c r="W378" t="s">
        <v>10</v>
      </c>
    </row>
    <row r="379" spans="1:23" x14ac:dyDescent="0.2">
      <c r="A379" s="11">
        <v>44708</v>
      </c>
      <c r="B379" t="s">
        <v>588</v>
      </c>
      <c r="C379">
        <v>404166</v>
      </c>
      <c r="F379">
        <v>2</v>
      </c>
      <c r="G379" t="s">
        <v>590</v>
      </c>
      <c r="H379" t="s">
        <v>4</v>
      </c>
      <c r="I379" t="s">
        <v>38</v>
      </c>
      <c r="K379" t="s">
        <v>25</v>
      </c>
      <c r="M379">
        <v>1</v>
      </c>
      <c r="N379">
        <v>0</v>
      </c>
      <c r="O379">
        <v>1</v>
      </c>
      <c r="P379">
        <v>0</v>
      </c>
      <c r="T379" t="str">
        <f t="shared" si="10"/>
        <v>404166RDO</v>
      </c>
      <c r="U379" t="str">
        <f t="shared" si="11"/>
        <v>404166RPF</v>
      </c>
      <c r="V379" t="s">
        <v>9</v>
      </c>
      <c r="W379" t="s">
        <v>10</v>
      </c>
    </row>
    <row r="380" spans="1:23" x14ac:dyDescent="0.2">
      <c r="A380" s="11">
        <v>45073</v>
      </c>
      <c r="B380" t="s">
        <v>588</v>
      </c>
      <c r="C380">
        <v>404166</v>
      </c>
      <c r="F380">
        <v>2</v>
      </c>
      <c r="G380" t="s">
        <v>590</v>
      </c>
      <c r="H380" t="s">
        <v>4</v>
      </c>
      <c r="I380" t="s">
        <v>38</v>
      </c>
      <c r="K380" t="s">
        <v>25</v>
      </c>
      <c r="M380">
        <v>1</v>
      </c>
      <c r="N380">
        <v>0</v>
      </c>
      <c r="P380">
        <v>0</v>
      </c>
      <c r="T380" t="str">
        <f t="shared" si="10"/>
        <v>404166RDO</v>
      </c>
      <c r="U380" t="str">
        <f t="shared" si="11"/>
        <v>404166RPF</v>
      </c>
      <c r="V380" t="s">
        <v>9</v>
      </c>
      <c r="W380" t="s">
        <v>10</v>
      </c>
    </row>
    <row r="381" spans="1:23" x14ac:dyDescent="0.2">
      <c r="A381" s="11">
        <v>44708</v>
      </c>
      <c r="B381" t="s">
        <v>588</v>
      </c>
      <c r="C381">
        <v>802181</v>
      </c>
      <c r="F381">
        <v>2</v>
      </c>
      <c r="G381" t="s">
        <v>590</v>
      </c>
      <c r="H381" t="s">
        <v>3</v>
      </c>
      <c r="I381" t="s">
        <v>38</v>
      </c>
      <c r="K381" t="s">
        <v>25</v>
      </c>
      <c r="M381">
        <v>1</v>
      </c>
      <c r="N381">
        <v>0</v>
      </c>
      <c r="O381">
        <v>1</v>
      </c>
      <c r="P381">
        <v>0</v>
      </c>
      <c r="T381" t="str">
        <f t="shared" si="10"/>
        <v>802181LDO</v>
      </c>
      <c r="U381" t="str">
        <f t="shared" si="11"/>
        <v>802181LPF</v>
      </c>
      <c r="V381" t="s">
        <v>9</v>
      </c>
      <c r="W381" t="s">
        <v>10</v>
      </c>
    </row>
    <row r="382" spans="1:23" x14ac:dyDescent="0.2">
      <c r="A382" s="11">
        <v>44708</v>
      </c>
      <c r="B382" t="s">
        <v>588</v>
      </c>
      <c r="C382">
        <v>802181</v>
      </c>
      <c r="F382">
        <v>2</v>
      </c>
      <c r="G382" t="s">
        <v>590</v>
      </c>
      <c r="H382" t="s">
        <v>4</v>
      </c>
      <c r="I382" t="s">
        <v>38</v>
      </c>
      <c r="K382" t="s">
        <v>25</v>
      </c>
      <c r="M382">
        <v>1</v>
      </c>
      <c r="N382">
        <v>0</v>
      </c>
      <c r="O382">
        <v>1</v>
      </c>
      <c r="P382">
        <v>0</v>
      </c>
      <c r="T382" t="str">
        <f t="shared" si="10"/>
        <v>802181RDO</v>
      </c>
      <c r="U382" t="str">
        <f t="shared" si="11"/>
        <v>802181RPF</v>
      </c>
      <c r="V382" t="s">
        <v>9</v>
      </c>
      <c r="W382" t="s">
        <v>10</v>
      </c>
    </row>
    <row r="383" spans="1:23" x14ac:dyDescent="0.2">
      <c r="A383" s="11">
        <v>44714</v>
      </c>
      <c r="B383" t="s">
        <v>588</v>
      </c>
      <c r="C383">
        <v>806446</v>
      </c>
      <c r="F383">
        <v>2</v>
      </c>
      <c r="G383" t="s">
        <v>590</v>
      </c>
      <c r="H383" t="s">
        <v>4</v>
      </c>
      <c r="I383" t="s">
        <v>38</v>
      </c>
      <c r="K383" t="s">
        <v>25</v>
      </c>
      <c r="M383">
        <v>1</v>
      </c>
      <c r="N383">
        <v>0</v>
      </c>
      <c r="O383">
        <v>1</v>
      </c>
      <c r="P383">
        <v>0</v>
      </c>
      <c r="T383" t="str">
        <f t="shared" si="10"/>
        <v>806446RDO</v>
      </c>
      <c r="U383" t="str">
        <f t="shared" si="11"/>
        <v>806446RPF</v>
      </c>
      <c r="V383" t="s">
        <v>9</v>
      </c>
      <c r="W383" t="s">
        <v>10</v>
      </c>
    </row>
    <row r="384" spans="1:23" x14ac:dyDescent="0.2">
      <c r="A384" s="11">
        <v>45005</v>
      </c>
      <c r="B384" t="s">
        <v>586</v>
      </c>
      <c r="C384">
        <v>4040</v>
      </c>
      <c r="D384">
        <v>45056</v>
      </c>
      <c r="E384">
        <v>45072</v>
      </c>
      <c r="F384">
        <v>2</v>
      </c>
      <c r="G384" t="s">
        <v>590</v>
      </c>
      <c r="H384" t="s">
        <v>4</v>
      </c>
      <c r="I384" t="s">
        <v>36</v>
      </c>
      <c r="K384" t="s">
        <v>25</v>
      </c>
      <c r="M384">
        <v>1</v>
      </c>
      <c r="N384">
        <v>0</v>
      </c>
      <c r="O384">
        <v>1</v>
      </c>
      <c r="P384">
        <v>0</v>
      </c>
      <c r="T384" t="str">
        <f t="shared" si="10"/>
        <v>4040RDO</v>
      </c>
      <c r="U384" t="str">
        <f t="shared" si="11"/>
        <v>4040RPF</v>
      </c>
      <c r="V384" t="s">
        <v>9</v>
      </c>
      <c r="W384" t="s">
        <v>10</v>
      </c>
    </row>
    <row r="385" spans="1:23" x14ac:dyDescent="0.2">
      <c r="A385" s="11">
        <v>45005</v>
      </c>
      <c r="B385" t="s">
        <v>586</v>
      </c>
      <c r="C385">
        <v>4966</v>
      </c>
      <c r="D385">
        <v>45054</v>
      </c>
      <c r="E385">
        <v>45072</v>
      </c>
      <c r="F385">
        <v>2</v>
      </c>
      <c r="G385" t="s">
        <v>590</v>
      </c>
      <c r="H385" t="s">
        <v>3</v>
      </c>
      <c r="I385" t="s">
        <v>36</v>
      </c>
      <c r="K385" t="s">
        <v>25</v>
      </c>
      <c r="M385">
        <v>1</v>
      </c>
      <c r="N385">
        <v>0</v>
      </c>
      <c r="O385">
        <v>1</v>
      </c>
      <c r="P385">
        <v>0</v>
      </c>
      <c r="T385" t="str">
        <f t="shared" si="10"/>
        <v>4966LDO</v>
      </c>
      <c r="U385" t="str">
        <f t="shared" si="11"/>
        <v>4966LPF</v>
      </c>
      <c r="V385" t="s">
        <v>9</v>
      </c>
      <c r="W385" t="s">
        <v>10</v>
      </c>
    </row>
    <row r="386" spans="1:23" x14ac:dyDescent="0.2">
      <c r="A386" s="11">
        <v>44749</v>
      </c>
      <c r="B386" t="s">
        <v>588</v>
      </c>
      <c r="C386">
        <v>403708</v>
      </c>
      <c r="F386">
        <v>2</v>
      </c>
      <c r="G386" t="s">
        <v>590</v>
      </c>
      <c r="H386" t="s">
        <v>3</v>
      </c>
      <c r="I386" t="s">
        <v>36</v>
      </c>
      <c r="K386" t="s">
        <v>25</v>
      </c>
      <c r="M386">
        <v>1</v>
      </c>
      <c r="N386">
        <v>0</v>
      </c>
      <c r="O386">
        <v>1</v>
      </c>
      <c r="P386">
        <v>0</v>
      </c>
      <c r="R386">
        <v>0</v>
      </c>
      <c r="T386" t="str">
        <f t="shared" si="10"/>
        <v>403708LDO</v>
      </c>
      <c r="U386" t="str">
        <f t="shared" si="11"/>
        <v>403708LPF</v>
      </c>
      <c r="V386" t="s">
        <v>9</v>
      </c>
      <c r="W386" t="s">
        <v>10</v>
      </c>
    </row>
    <row r="387" spans="1:23" x14ac:dyDescent="0.2">
      <c r="A387" s="11">
        <v>44728</v>
      </c>
      <c r="B387" t="s">
        <v>588</v>
      </c>
      <c r="C387">
        <v>401601</v>
      </c>
      <c r="F387">
        <v>2</v>
      </c>
      <c r="G387" t="s">
        <v>590</v>
      </c>
      <c r="H387" t="s">
        <v>4</v>
      </c>
      <c r="I387" t="s">
        <v>46</v>
      </c>
      <c r="K387" t="s">
        <v>25</v>
      </c>
      <c r="M387">
        <v>1</v>
      </c>
      <c r="N387">
        <v>0</v>
      </c>
      <c r="O387">
        <v>1</v>
      </c>
      <c r="P387">
        <v>0</v>
      </c>
      <c r="T387" t="str">
        <f t="shared" ref="T387:T450" si="12">C387&amp;H387&amp;V387</f>
        <v>401601RDO</v>
      </c>
      <c r="U387" t="str">
        <f t="shared" ref="U387:U450" si="13">C387&amp;H387&amp;W387</f>
        <v>401601RPF</v>
      </c>
      <c r="V387" t="s">
        <v>9</v>
      </c>
      <c r="W387" t="s">
        <v>10</v>
      </c>
    </row>
    <row r="388" spans="1:23" x14ac:dyDescent="0.2">
      <c r="A388" s="11">
        <v>44804</v>
      </c>
      <c r="B388" t="s">
        <v>586</v>
      </c>
      <c r="C388">
        <v>1606</v>
      </c>
      <c r="D388">
        <v>44850</v>
      </c>
      <c r="E388">
        <v>44875</v>
      </c>
      <c r="F388">
        <v>2</v>
      </c>
      <c r="G388" t="s">
        <v>590</v>
      </c>
      <c r="H388" t="s">
        <v>3</v>
      </c>
      <c r="I388" t="s">
        <v>39</v>
      </c>
      <c r="K388" t="s">
        <v>25</v>
      </c>
      <c r="M388">
        <v>1</v>
      </c>
      <c r="N388">
        <v>0</v>
      </c>
      <c r="O388">
        <v>1</v>
      </c>
      <c r="P388">
        <v>0</v>
      </c>
      <c r="S388">
        <v>1</v>
      </c>
      <c r="T388" t="str">
        <f t="shared" si="12"/>
        <v>1606LDO</v>
      </c>
      <c r="U388" t="str">
        <f t="shared" si="13"/>
        <v>1606LPF</v>
      </c>
      <c r="V388" t="s">
        <v>9</v>
      </c>
      <c r="W388" t="s">
        <v>10</v>
      </c>
    </row>
    <row r="389" spans="1:23" x14ac:dyDescent="0.2">
      <c r="A389" s="11">
        <v>44804</v>
      </c>
      <c r="B389" t="s">
        <v>586</v>
      </c>
      <c r="C389">
        <v>2433</v>
      </c>
      <c r="D389">
        <v>44863</v>
      </c>
      <c r="E389">
        <v>44875</v>
      </c>
      <c r="F389">
        <v>2</v>
      </c>
      <c r="G389" t="s">
        <v>590</v>
      </c>
      <c r="H389" t="s">
        <v>3</v>
      </c>
      <c r="I389" t="s">
        <v>39</v>
      </c>
      <c r="K389" t="s">
        <v>25</v>
      </c>
      <c r="M389">
        <v>1</v>
      </c>
      <c r="N389">
        <v>0</v>
      </c>
      <c r="O389">
        <v>1</v>
      </c>
      <c r="P389">
        <v>0</v>
      </c>
      <c r="T389" t="str">
        <f t="shared" si="12"/>
        <v>2433LDO</v>
      </c>
      <c r="U389" t="str">
        <f t="shared" si="13"/>
        <v>2433LPF</v>
      </c>
      <c r="V389" t="s">
        <v>9</v>
      </c>
      <c r="W389" t="s">
        <v>10</v>
      </c>
    </row>
    <row r="390" spans="1:23" x14ac:dyDescent="0.2">
      <c r="A390" s="11">
        <v>44804</v>
      </c>
      <c r="B390" t="s">
        <v>586</v>
      </c>
      <c r="C390">
        <v>2433</v>
      </c>
      <c r="D390">
        <v>44863</v>
      </c>
      <c r="E390">
        <v>44875</v>
      </c>
      <c r="F390">
        <v>2</v>
      </c>
      <c r="G390" t="s">
        <v>590</v>
      </c>
      <c r="H390" t="s">
        <v>4</v>
      </c>
      <c r="I390" t="s">
        <v>39</v>
      </c>
      <c r="K390" t="s">
        <v>25</v>
      </c>
      <c r="M390">
        <v>1</v>
      </c>
      <c r="N390">
        <v>0</v>
      </c>
      <c r="O390">
        <v>1</v>
      </c>
      <c r="P390">
        <v>0</v>
      </c>
      <c r="T390" t="str">
        <f t="shared" si="12"/>
        <v>2433RDO</v>
      </c>
      <c r="U390" t="str">
        <f t="shared" si="13"/>
        <v>2433RPF</v>
      </c>
      <c r="V390" t="s">
        <v>9</v>
      </c>
      <c r="W390" t="s">
        <v>10</v>
      </c>
    </row>
    <row r="391" spans="1:23" x14ac:dyDescent="0.2">
      <c r="A391" s="11">
        <v>44965</v>
      </c>
      <c r="B391" t="s">
        <v>586</v>
      </c>
      <c r="C391">
        <v>2504</v>
      </c>
      <c r="D391">
        <v>45023</v>
      </c>
      <c r="E391">
        <v>45030</v>
      </c>
      <c r="F391">
        <v>2</v>
      </c>
      <c r="G391" t="s">
        <v>590</v>
      </c>
      <c r="H391" t="s">
        <v>3</v>
      </c>
      <c r="I391" t="s">
        <v>39</v>
      </c>
      <c r="K391" t="s">
        <v>25</v>
      </c>
      <c r="M391">
        <v>1</v>
      </c>
      <c r="N391">
        <v>0</v>
      </c>
      <c r="O391">
        <v>1</v>
      </c>
      <c r="P391">
        <v>0</v>
      </c>
      <c r="T391" t="str">
        <f t="shared" si="12"/>
        <v>2504LDO</v>
      </c>
      <c r="U391" t="str">
        <f t="shared" si="13"/>
        <v>2504LPF</v>
      </c>
      <c r="V391" t="s">
        <v>9</v>
      </c>
      <c r="W391" t="s">
        <v>10</v>
      </c>
    </row>
    <row r="392" spans="1:23" x14ac:dyDescent="0.2">
      <c r="A392" s="11">
        <v>44671</v>
      </c>
      <c r="B392" t="s">
        <v>586</v>
      </c>
      <c r="C392">
        <v>2932</v>
      </c>
      <c r="D392">
        <v>44721</v>
      </c>
      <c r="F392">
        <v>2</v>
      </c>
      <c r="G392" t="s">
        <v>590</v>
      </c>
      <c r="H392" t="s">
        <v>3</v>
      </c>
      <c r="I392" t="s">
        <v>39</v>
      </c>
      <c r="K392" t="s">
        <v>25</v>
      </c>
      <c r="M392">
        <v>1</v>
      </c>
      <c r="N392">
        <v>0</v>
      </c>
      <c r="O392">
        <v>1</v>
      </c>
      <c r="P392">
        <v>0</v>
      </c>
      <c r="T392" t="str">
        <f t="shared" si="12"/>
        <v>2932LDO</v>
      </c>
      <c r="U392" t="str">
        <f t="shared" si="13"/>
        <v>2932LPF</v>
      </c>
      <c r="V392" t="s">
        <v>9</v>
      </c>
      <c r="W392" t="s">
        <v>10</v>
      </c>
    </row>
    <row r="393" spans="1:23" x14ac:dyDescent="0.2">
      <c r="A393" s="11">
        <v>44671</v>
      </c>
      <c r="B393" t="s">
        <v>586</v>
      </c>
      <c r="C393">
        <v>2932</v>
      </c>
      <c r="D393">
        <v>44721</v>
      </c>
      <c r="F393">
        <v>2</v>
      </c>
      <c r="G393" t="s">
        <v>590</v>
      </c>
      <c r="H393" t="s">
        <v>4</v>
      </c>
      <c r="I393" t="s">
        <v>39</v>
      </c>
      <c r="K393" t="s">
        <v>25</v>
      </c>
      <c r="M393">
        <v>1</v>
      </c>
      <c r="N393">
        <v>0</v>
      </c>
      <c r="O393">
        <v>1</v>
      </c>
      <c r="P393">
        <v>0</v>
      </c>
      <c r="T393" t="str">
        <f t="shared" si="12"/>
        <v>2932RDO</v>
      </c>
      <c r="U393" t="str">
        <f t="shared" si="13"/>
        <v>2932RPF</v>
      </c>
      <c r="V393" t="s">
        <v>9</v>
      </c>
      <c r="W393" t="s">
        <v>10</v>
      </c>
    </row>
    <row r="394" spans="1:23" x14ac:dyDescent="0.2">
      <c r="A394" s="11">
        <v>44848</v>
      </c>
      <c r="B394" t="s">
        <v>586</v>
      </c>
      <c r="C394">
        <v>4075</v>
      </c>
      <c r="D394">
        <v>44901</v>
      </c>
      <c r="E394">
        <v>44949</v>
      </c>
      <c r="F394">
        <v>2</v>
      </c>
      <c r="G394" t="s">
        <v>590</v>
      </c>
      <c r="H394" t="s">
        <v>3</v>
      </c>
      <c r="I394" t="s">
        <v>39</v>
      </c>
      <c r="K394" t="s">
        <v>25</v>
      </c>
      <c r="M394">
        <v>1</v>
      </c>
      <c r="N394">
        <v>0</v>
      </c>
      <c r="O394">
        <v>1</v>
      </c>
      <c r="P394">
        <v>0</v>
      </c>
      <c r="T394" t="str">
        <f t="shared" si="12"/>
        <v>4075LDO</v>
      </c>
      <c r="U394" t="str">
        <f t="shared" si="13"/>
        <v>4075LPF</v>
      </c>
      <c r="V394" t="s">
        <v>9</v>
      </c>
      <c r="W394" t="s">
        <v>10</v>
      </c>
    </row>
    <row r="395" spans="1:23" x14ac:dyDescent="0.2">
      <c r="A395" s="11">
        <v>44848</v>
      </c>
      <c r="B395" t="s">
        <v>586</v>
      </c>
      <c r="C395">
        <v>4075</v>
      </c>
      <c r="D395">
        <v>44901</v>
      </c>
      <c r="E395">
        <v>44949</v>
      </c>
      <c r="F395">
        <v>2</v>
      </c>
      <c r="G395" t="s">
        <v>590</v>
      </c>
      <c r="H395" t="s">
        <v>4</v>
      </c>
      <c r="I395" t="s">
        <v>39</v>
      </c>
      <c r="K395" t="s">
        <v>25</v>
      </c>
      <c r="M395">
        <v>1</v>
      </c>
      <c r="N395">
        <v>0</v>
      </c>
      <c r="O395">
        <v>1</v>
      </c>
      <c r="P395">
        <v>0</v>
      </c>
      <c r="T395" t="str">
        <f t="shared" si="12"/>
        <v>4075RDO</v>
      </c>
      <c r="U395" t="str">
        <f t="shared" si="13"/>
        <v>4075RPF</v>
      </c>
      <c r="V395" t="s">
        <v>9</v>
      </c>
      <c r="W395" t="s">
        <v>10</v>
      </c>
    </row>
    <row r="396" spans="1:23" x14ac:dyDescent="0.2">
      <c r="A396" s="11">
        <v>44965</v>
      </c>
      <c r="B396" t="s">
        <v>586</v>
      </c>
      <c r="C396">
        <v>5781</v>
      </c>
      <c r="D396">
        <v>45021</v>
      </c>
      <c r="E396">
        <v>45030</v>
      </c>
      <c r="F396">
        <v>2</v>
      </c>
      <c r="G396" t="s">
        <v>590</v>
      </c>
      <c r="H396" t="s">
        <v>4</v>
      </c>
      <c r="I396" t="s">
        <v>39</v>
      </c>
      <c r="K396" t="s">
        <v>25</v>
      </c>
      <c r="M396">
        <v>1</v>
      </c>
      <c r="N396">
        <v>0</v>
      </c>
      <c r="O396">
        <v>1</v>
      </c>
      <c r="P396">
        <v>0</v>
      </c>
      <c r="T396" t="str">
        <f t="shared" si="12"/>
        <v>5781RDO</v>
      </c>
      <c r="U396" t="str">
        <f t="shared" si="13"/>
        <v>5781RPF</v>
      </c>
      <c r="V396" t="s">
        <v>9</v>
      </c>
      <c r="W396" t="s">
        <v>10</v>
      </c>
    </row>
    <row r="397" spans="1:23" x14ac:dyDescent="0.2">
      <c r="A397" s="11">
        <v>44981</v>
      </c>
      <c r="B397" t="s">
        <v>586</v>
      </c>
      <c r="C397">
        <v>6236</v>
      </c>
      <c r="D397">
        <v>45034</v>
      </c>
      <c r="E397">
        <v>45044</v>
      </c>
      <c r="F397">
        <v>2</v>
      </c>
      <c r="G397" t="s">
        <v>590</v>
      </c>
      <c r="H397" t="s">
        <v>4</v>
      </c>
      <c r="I397" t="s">
        <v>39</v>
      </c>
      <c r="K397" t="s">
        <v>25</v>
      </c>
      <c r="M397">
        <v>1</v>
      </c>
      <c r="N397">
        <v>0</v>
      </c>
      <c r="O397">
        <v>1</v>
      </c>
      <c r="P397">
        <v>0</v>
      </c>
      <c r="S397">
        <v>1</v>
      </c>
      <c r="T397" t="str">
        <f t="shared" si="12"/>
        <v>6236RDO</v>
      </c>
      <c r="U397" t="str">
        <f t="shared" si="13"/>
        <v>6236RPF</v>
      </c>
      <c r="V397" t="s">
        <v>9</v>
      </c>
      <c r="W397" t="s">
        <v>10</v>
      </c>
    </row>
    <row r="398" spans="1:23" x14ac:dyDescent="0.2">
      <c r="A398" s="11">
        <v>44804</v>
      </c>
      <c r="B398" t="s">
        <v>586</v>
      </c>
      <c r="C398">
        <v>6459</v>
      </c>
      <c r="D398">
        <v>44864</v>
      </c>
      <c r="E398">
        <v>44875</v>
      </c>
      <c r="F398">
        <v>2</v>
      </c>
      <c r="G398" t="s">
        <v>590</v>
      </c>
      <c r="H398" t="s">
        <v>3</v>
      </c>
      <c r="I398" t="s">
        <v>39</v>
      </c>
      <c r="K398" t="s">
        <v>25</v>
      </c>
      <c r="M398">
        <v>1</v>
      </c>
      <c r="N398">
        <v>0</v>
      </c>
      <c r="O398">
        <v>1</v>
      </c>
      <c r="P398">
        <v>0</v>
      </c>
      <c r="T398" t="str">
        <f t="shared" si="12"/>
        <v>6459LDO</v>
      </c>
      <c r="U398" t="str">
        <f t="shared" si="13"/>
        <v>6459LPF</v>
      </c>
      <c r="V398" t="s">
        <v>9</v>
      </c>
      <c r="W398" t="s">
        <v>10</v>
      </c>
    </row>
    <row r="399" spans="1:23" x14ac:dyDescent="0.2">
      <c r="A399" s="11">
        <v>44804</v>
      </c>
      <c r="B399" t="s">
        <v>586</v>
      </c>
      <c r="C399">
        <v>6459</v>
      </c>
      <c r="D399">
        <v>44864</v>
      </c>
      <c r="E399">
        <v>44875</v>
      </c>
      <c r="F399">
        <v>2</v>
      </c>
      <c r="G399" t="s">
        <v>590</v>
      </c>
      <c r="H399" t="s">
        <v>4</v>
      </c>
      <c r="I399" t="s">
        <v>39</v>
      </c>
      <c r="K399" t="s">
        <v>25</v>
      </c>
      <c r="M399">
        <v>1</v>
      </c>
      <c r="N399">
        <v>0</v>
      </c>
      <c r="O399">
        <v>1</v>
      </c>
      <c r="P399">
        <v>0</v>
      </c>
      <c r="T399" t="str">
        <f t="shared" si="12"/>
        <v>6459RDO</v>
      </c>
      <c r="U399" t="str">
        <f t="shared" si="13"/>
        <v>6459RPF</v>
      </c>
      <c r="V399" t="s">
        <v>9</v>
      </c>
      <c r="W399" t="s">
        <v>10</v>
      </c>
    </row>
    <row r="400" spans="1:23" x14ac:dyDescent="0.2">
      <c r="A400" s="11">
        <v>44965</v>
      </c>
      <c r="B400" t="s">
        <v>586</v>
      </c>
      <c r="C400">
        <v>6674</v>
      </c>
      <c r="D400">
        <v>45025</v>
      </c>
      <c r="E400">
        <v>45030</v>
      </c>
      <c r="F400">
        <v>2</v>
      </c>
      <c r="G400" t="s">
        <v>590</v>
      </c>
      <c r="H400" t="s">
        <v>4</v>
      </c>
      <c r="I400" t="s">
        <v>39</v>
      </c>
      <c r="K400" t="s">
        <v>25</v>
      </c>
      <c r="M400">
        <v>1</v>
      </c>
      <c r="N400">
        <v>0</v>
      </c>
      <c r="O400">
        <v>1</v>
      </c>
      <c r="P400">
        <v>0</v>
      </c>
      <c r="T400" t="str">
        <f t="shared" si="12"/>
        <v>6674RDO</v>
      </c>
      <c r="U400" t="str">
        <f t="shared" si="13"/>
        <v>6674RPF</v>
      </c>
      <c r="V400" t="s">
        <v>9</v>
      </c>
      <c r="W400" t="s">
        <v>10</v>
      </c>
    </row>
    <row r="401" spans="1:23" x14ac:dyDescent="0.2">
      <c r="A401" s="11">
        <v>44804</v>
      </c>
      <c r="B401" t="s">
        <v>586</v>
      </c>
      <c r="C401">
        <v>6815</v>
      </c>
      <c r="D401">
        <v>44859</v>
      </c>
      <c r="E401">
        <v>44875</v>
      </c>
      <c r="F401">
        <v>2</v>
      </c>
      <c r="G401" t="s">
        <v>590</v>
      </c>
      <c r="H401" t="s">
        <v>3</v>
      </c>
      <c r="I401" t="s">
        <v>39</v>
      </c>
      <c r="K401" t="s">
        <v>25</v>
      </c>
      <c r="M401">
        <v>1</v>
      </c>
      <c r="N401">
        <v>0</v>
      </c>
      <c r="O401">
        <v>1</v>
      </c>
      <c r="P401">
        <v>0</v>
      </c>
      <c r="T401" t="str">
        <f t="shared" si="12"/>
        <v>6815LDO</v>
      </c>
      <c r="U401" t="str">
        <f t="shared" si="13"/>
        <v>6815LPF</v>
      </c>
      <c r="V401" t="s">
        <v>9</v>
      </c>
      <c r="W401" t="s">
        <v>10</v>
      </c>
    </row>
    <row r="402" spans="1:23" x14ac:dyDescent="0.2">
      <c r="A402" s="11">
        <v>44872</v>
      </c>
      <c r="B402" t="s">
        <v>589</v>
      </c>
      <c r="C402">
        <v>186</v>
      </c>
      <c r="F402">
        <v>2</v>
      </c>
      <c r="G402" t="s">
        <v>590</v>
      </c>
      <c r="H402" t="s">
        <v>3</v>
      </c>
      <c r="I402" t="s">
        <v>39</v>
      </c>
      <c r="K402" t="s">
        <v>25</v>
      </c>
      <c r="M402">
        <v>1</v>
      </c>
      <c r="N402">
        <v>0</v>
      </c>
      <c r="O402">
        <v>1</v>
      </c>
      <c r="P402">
        <v>0</v>
      </c>
      <c r="T402" t="str">
        <f t="shared" si="12"/>
        <v>186LDO</v>
      </c>
      <c r="U402" t="str">
        <f t="shared" si="13"/>
        <v>186LPF</v>
      </c>
      <c r="V402" t="s">
        <v>9</v>
      </c>
      <c r="W402" t="s">
        <v>10</v>
      </c>
    </row>
    <row r="403" spans="1:23" x14ac:dyDescent="0.2">
      <c r="A403" s="11">
        <v>44872</v>
      </c>
      <c r="B403" t="s">
        <v>589</v>
      </c>
      <c r="C403">
        <v>186</v>
      </c>
      <c r="F403">
        <v>2</v>
      </c>
      <c r="G403" t="s">
        <v>590</v>
      </c>
      <c r="H403" t="s">
        <v>4</v>
      </c>
      <c r="I403" t="s">
        <v>39</v>
      </c>
      <c r="K403" t="s">
        <v>25</v>
      </c>
      <c r="M403">
        <v>1</v>
      </c>
      <c r="N403">
        <v>0</v>
      </c>
      <c r="O403">
        <v>1</v>
      </c>
      <c r="P403">
        <v>0</v>
      </c>
      <c r="T403" t="str">
        <f t="shared" si="12"/>
        <v>186RDO</v>
      </c>
      <c r="U403" t="str">
        <f t="shared" si="13"/>
        <v>186RPF</v>
      </c>
      <c r="V403" t="s">
        <v>9</v>
      </c>
      <c r="W403" t="s">
        <v>10</v>
      </c>
    </row>
    <row r="404" spans="1:23" x14ac:dyDescent="0.2">
      <c r="A404" s="11">
        <v>44893</v>
      </c>
      <c r="B404" t="s">
        <v>589</v>
      </c>
      <c r="C404">
        <v>219</v>
      </c>
      <c r="F404">
        <v>2</v>
      </c>
      <c r="G404" t="s">
        <v>590</v>
      </c>
      <c r="H404" t="s">
        <v>4</v>
      </c>
      <c r="I404" t="s">
        <v>39</v>
      </c>
      <c r="K404" t="s">
        <v>25</v>
      </c>
      <c r="M404">
        <v>1</v>
      </c>
      <c r="N404">
        <v>0</v>
      </c>
      <c r="O404">
        <v>1</v>
      </c>
      <c r="P404">
        <v>0</v>
      </c>
      <c r="T404" t="str">
        <f t="shared" si="12"/>
        <v>219RDO</v>
      </c>
      <c r="U404" t="str">
        <f t="shared" si="13"/>
        <v>219RPF</v>
      </c>
      <c r="V404" t="s">
        <v>9</v>
      </c>
      <c r="W404" t="s">
        <v>10</v>
      </c>
    </row>
    <row r="405" spans="1:23" x14ac:dyDescent="0.2">
      <c r="A405" s="11">
        <v>44900</v>
      </c>
      <c r="B405" t="s">
        <v>589</v>
      </c>
      <c r="C405">
        <v>345</v>
      </c>
      <c r="F405">
        <v>2</v>
      </c>
      <c r="G405" t="s">
        <v>590</v>
      </c>
      <c r="H405" t="s">
        <v>4</v>
      </c>
      <c r="I405" t="s">
        <v>39</v>
      </c>
      <c r="K405" t="s">
        <v>25</v>
      </c>
      <c r="M405">
        <v>1</v>
      </c>
      <c r="N405">
        <v>0</v>
      </c>
      <c r="O405">
        <v>1</v>
      </c>
      <c r="P405">
        <v>0</v>
      </c>
      <c r="R405">
        <v>0</v>
      </c>
      <c r="T405" t="str">
        <f t="shared" si="12"/>
        <v>345RDO</v>
      </c>
      <c r="U405" t="str">
        <f t="shared" si="13"/>
        <v>345RPF</v>
      </c>
      <c r="V405" t="s">
        <v>9</v>
      </c>
      <c r="W405" t="s">
        <v>10</v>
      </c>
    </row>
    <row r="406" spans="1:23" x14ac:dyDescent="0.2">
      <c r="A406" s="11">
        <v>44872</v>
      </c>
      <c r="B406" t="s">
        <v>589</v>
      </c>
      <c r="C406">
        <v>824</v>
      </c>
      <c r="F406">
        <v>2</v>
      </c>
      <c r="G406" t="s">
        <v>590</v>
      </c>
      <c r="H406" t="s">
        <v>4</v>
      </c>
      <c r="I406" t="s">
        <v>39</v>
      </c>
      <c r="K406" t="s">
        <v>25</v>
      </c>
      <c r="M406">
        <v>1</v>
      </c>
      <c r="N406">
        <v>0</v>
      </c>
      <c r="O406">
        <v>1</v>
      </c>
      <c r="P406">
        <v>0</v>
      </c>
      <c r="T406" t="str">
        <f t="shared" si="12"/>
        <v>824RDO</v>
      </c>
      <c r="U406" t="str">
        <f t="shared" si="13"/>
        <v>824RPF</v>
      </c>
      <c r="V406" t="s">
        <v>9</v>
      </c>
      <c r="W406" t="s">
        <v>10</v>
      </c>
    </row>
    <row r="407" spans="1:23" x14ac:dyDescent="0.2">
      <c r="A407" s="11">
        <v>44742</v>
      </c>
      <c r="B407" t="s">
        <v>588</v>
      </c>
      <c r="C407">
        <v>202511</v>
      </c>
      <c r="F407">
        <v>2</v>
      </c>
      <c r="G407" t="s">
        <v>590</v>
      </c>
      <c r="H407" t="s">
        <v>4</v>
      </c>
      <c r="I407" t="s">
        <v>39</v>
      </c>
      <c r="K407" t="s">
        <v>25</v>
      </c>
      <c r="M407">
        <v>1</v>
      </c>
      <c r="N407">
        <v>0</v>
      </c>
      <c r="O407">
        <v>1</v>
      </c>
      <c r="P407">
        <v>0</v>
      </c>
      <c r="T407" t="str">
        <f t="shared" si="12"/>
        <v>202511RDO</v>
      </c>
      <c r="U407" t="str">
        <f t="shared" si="13"/>
        <v>202511RPF</v>
      </c>
      <c r="V407" t="s">
        <v>9</v>
      </c>
      <c r="W407" t="s">
        <v>10</v>
      </c>
    </row>
    <row r="408" spans="1:23" x14ac:dyDescent="0.2">
      <c r="A408" s="11">
        <v>44728</v>
      </c>
      <c r="B408" t="s">
        <v>588</v>
      </c>
      <c r="C408">
        <v>202915</v>
      </c>
      <c r="F408">
        <v>2</v>
      </c>
      <c r="G408" t="s">
        <v>590</v>
      </c>
      <c r="H408" t="s">
        <v>4</v>
      </c>
      <c r="I408" t="s">
        <v>39</v>
      </c>
      <c r="K408" t="s">
        <v>25</v>
      </c>
      <c r="M408">
        <v>1</v>
      </c>
      <c r="N408">
        <v>0</v>
      </c>
      <c r="O408">
        <v>1</v>
      </c>
      <c r="P408">
        <v>0</v>
      </c>
      <c r="S408">
        <v>1</v>
      </c>
      <c r="T408" t="str">
        <f t="shared" si="12"/>
        <v>202915RDO</v>
      </c>
      <c r="U408" t="str">
        <f t="shared" si="13"/>
        <v>202915RPF</v>
      </c>
      <c r="V408" t="s">
        <v>9</v>
      </c>
      <c r="W408" t="s">
        <v>10</v>
      </c>
    </row>
    <row r="409" spans="1:23" x14ac:dyDescent="0.2">
      <c r="A409" s="11">
        <v>44757</v>
      </c>
      <c r="B409" t="s">
        <v>588</v>
      </c>
      <c r="C409">
        <v>204446</v>
      </c>
      <c r="F409">
        <v>2</v>
      </c>
      <c r="G409" t="s">
        <v>590</v>
      </c>
      <c r="H409" t="s">
        <v>4</v>
      </c>
      <c r="I409" t="s">
        <v>39</v>
      </c>
      <c r="K409" t="s">
        <v>25</v>
      </c>
      <c r="M409">
        <v>1</v>
      </c>
      <c r="N409">
        <v>0</v>
      </c>
      <c r="O409">
        <v>1</v>
      </c>
      <c r="P409">
        <v>0</v>
      </c>
      <c r="R409">
        <v>0</v>
      </c>
      <c r="T409" t="str">
        <f t="shared" si="12"/>
        <v>204446RDO</v>
      </c>
      <c r="U409" t="str">
        <f t="shared" si="13"/>
        <v>204446RPF</v>
      </c>
      <c r="V409" t="s">
        <v>9</v>
      </c>
      <c r="W409" t="s">
        <v>10</v>
      </c>
    </row>
    <row r="410" spans="1:23" x14ac:dyDescent="0.2">
      <c r="A410" s="11">
        <v>44756</v>
      </c>
      <c r="B410" t="s">
        <v>588</v>
      </c>
      <c r="C410">
        <v>206280</v>
      </c>
      <c r="F410">
        <v>2</v>
      </c>
      <c r="G410" t="s">
        <v>590</v>
      </c>
      <c r="H410" t="s">
        <v>3</v>
      </c>
      <c r="I410" t="s">
        <v>39</v>
      </c>
      <c r="K410" t="s">
        <v>25</v>
      </c>
      <c r="M410">
        <v>1</v>
      </c>
      <c r="N410">
        <v>0</v>
      </c>
      <c r="O410">
        <v>1</v>
      </c>
      <c r="P410">
        <v>0</v>
      </c>
      <c r="T410" t="str">
        <f t="shared" si="12"/>
        <v>206280LDO</v>
      </c>
      <c r="U410" t="str">
        <f t="shared" si="13"/>
        <v>206280LPF</v>
      </c>
      <c r="V410" t="s">
        <v>9</v>
      </c>
      <c r="W410" t="s">
        <v>10</v>
      </c>
    </row>
    <row r="411" spans="1:23" x14ac:dyDescent="0.2">
      <c r="A411" s="11">
        <v>44756</v>
      </c>
      <c r="B411" t="s">
        <v>588</v>
      </c>
      <c r="C411">
        <v>206844</v>
      </c>
      <c r="F411">
        <v>2</v>
      </c>
      <c r="G411" t="s">
        <v>590</v>
      </c>
      <c r="H411" t="s">
        <v>4</v>
      </c>
      <c r="I411" t="s">
        <v>39</v>
      </c>
      <c r="K411" t="s">
        <v>25</v>
      </c>
      <c r="M411">
        <v>1</v>
      </c>
      <c r="N411">
        <v>0</v>
      </c>
      <c r="O411">
        <v>1</v>
      </c>
      <c r="P411">
        <v>0</v>
      </c>
      <c r="S411">
        <v>1</v>
      </c>
      <c r="T411" t="str">
        <f t="shared" si="12"/>
        <v>206844RDO</v>
      </c>
      <c r="U411" t="str">
        <f t="shared" si="13"/>
        <v>206844RPF</v>
      </c>
      <c r="V411" t="s">
        <v>9</v>
      </c>
      <c r="W411" t="s">
        <v>10</v>
      </c>
    </row>
    <row r="412" spans="1:23" x14ac:dyDescent="0.2">
      <c r="A412" s="11">
        <v>44756</v>
      </c>
      <c r="B412" t="s">
        <v>588</v>
      </c>
      <c r="C412">
        <v>402031</v>
      </c>
      <c r="F412">
        <v>2</v>
      </c>
      <c r="G412" t="s">
        <v>590</v>
      </c>
      <c r="H412" t="s">
        <v>4</v>
      </c>
      <c r="I412" t="s">
        <v>39</v>
      </c>
      <c r="K412" t="s">
        <v>25</v>
      </c>
      <c r="M412">
        <v>1</v>
      </c>
      <c r="N412">
        <v>0</v>
      </c>
      <c r="O412">
        <v>1</v>
      </c>
      <c r="P412">
        <v>0</v>
      </c>
      <c r="T412" t="str">
        <f t="shared" si="12"/>
        <v>402031RDO</v>
      </c>
      <c r="U412" t="str">
        <f t="shared" si="13"/>
        <v>402031RPF</v>
      </c>
      <c r="V412" t="s">
        <v>9</v>
      </c>
      <c r="W412" t="s">
        <v>10</v>
      </c>
    </row>
    <row r="413" spans="1:23" x14ac:dyDescent="0.2">
      <c r="A413" s="11">
        <v>44728</v>
      </c>
      <c r="B413" t="s">
        <v>588</v>
      </c>
      <c r="C413">
        <v>402158</v>
      </c>
      <c r="F413">
        <v>2</v>
      </c>
      <c r="G413" t="s">
        <v>590</v>
      </c>
      <c r="H413" t="s">
        <v>3</v>
      </c>
      <c r="I413" t="s">
        <v>39</v>
      </c>
      <c r="K413" t="s">
        <v>25</v>
      </c>
      <c r="M413">
        <v>1</v>
      </c>
      <c r="N413">
        <v>0</v>
      </c>
      <c r="O413">
        <v>1</v>
      </c>
      <c r="P413">
        <v>0</v>
      </c>
      <c r="S413">
        <v>1</v>
      </c>
      <c r="T413" t="str">
        <f t="shared" si="12"/>
        <v>402158LDO</v>
      </c>
      <c r="U413" t="str">
        <f t="shared" si="13"/>
        <v>402158LPF</v>
      </c>
      <c r="V413" t="s">
        <v>9</v>
      </c>
      <c r="W413" t="s">
        <v>10</v>
      </c>
    </row>
    <row r="414" spans="1:23" x14ac:dyDescent="0.2">
      <c r="A414" s="11">
        <v>44742</v>
      </c>
      <c r="B414" t="s">
        <v>588</v>
      </c>
      <c r="C414">
        <v>701676</v>
      </c>
      <c r="F414">
        <v>2</v>
      </c>
      <c r="G414" t="s">
        <v>590</v>
      </c>
      <c r="H414" t="s">
        <v>3</v>
      </c>
      <c r="I414" t="s">
        <v>39</v>
      </c>
      <c r="K414" t="s">
        <v>25</v>
      </c>
      <c r="M414">
        <v>1</v>
      </c>
      <c r="N414">
        <v>0</v>
      </c>
      <c r="O414">
        <v>1</v>
      </c>
      <c r="P414">
        <v>0</v>
      </c>
      <c r="T414" t="str">
        <f t="shared" si="12"/>
        <v>701676LDO</v>
      </c>
      <c r="U414" t="str">
        <f t="shared" si="13"/>
        <v>701676LPF</v>
      </c>
      <c r="V414" t="s">
        <v>9</v>
      </c>
      <c r="W414" t="s">
        <v>10</v>
      </c>
    </row>
    <row r="415" spans="1:23" x14ac:dyDescent="0.2">
      <c r="A415" s="11">
        <v>44708</v>
      </c>
      <c r="B415" t="s">
        <v>588</v>
      </c>
      <c r="C415">
        <v>702130</v>
      </c>
      <c r="F415">
        <v>2</v>
      </c>
      <c r="G415" t="s">
        <v>590</v>
      </c>
      <c r="H415" t="s">
        <v>4</v>
      </c>
      <c r="I415" t="s">
        <v>39</v>
      </c>
      <c r="K415" t="s">
        <v>25</v>
      </c>
      <c r="M415">
        <v>1</v>
      </c>
      <c r="N415">
        <v>0</v>
      </c>
      <c r="O415">
        <v>1</v>
      </c>
      <c r="P415">
        <v>0</v>
      </c>
      <c r="S415">
        <v>1</v>
      </c>
      <c r="T415" t="str">
        <f t="shared" si="12"/>
        <v>702130RDO</v>
      </c>
      <c r="U415" t="str">
        <f t="shared" si="13"/>
        <v>702130RPF</v>
      </c>
      <c r="V415" t="s">
        <v>9</v>
      </c>
      <c r="W415" t="s">
        <v>10</v>
      </c>
    </row>
    <row r="416" spans="1:23" x14ac:dyDescent="0.2">
      <c r="A416" s="11">
        <v>44736</v>
      </c>
      <c r="B416" t="s">
        <v>588</v>
      </c>
      <c r="C416">
        <v>802366</v>
      </c>
      <c r="F416">
        <v>2</v>
      </c>
      <c r="G416" t="s">
        <v>590</v>
      </c>
      <c r="H416" t="s">
        <v>3</v>
      </c>
      <c r="I416" t="s">
        <v>39</v>
      </c>
      <c r="K416" t="s">
        <v>25</v>
      </c>
      <c r="M416">
        <v>1</v>
      </c>
      <c r="N416">
        <v>0</v>
      </c>
      <c r="O416">
        <v>1</v>
      </c>
      <c r="P416">
        <v>0</v>
      </c>
      <c r="T416" t="str">
        <f t="shared" si="12"/>
        <v>802366LDO</v>
      </c>
      <c r="U416" t="str">
        <f t="shared" si="13"/>
        <v>802366LPF</v>
      </c>
      <c r="V416" t="s">
        <v>9</v>
      </c>
      <c r="W416" t="s">
        <v>10</v>
      </c>
    </row>
    <row r="417" spans="1:23" x14ac:dyDescent="0.2">
      <c r="A417" s="11">
        <v>44736</v>
      </c>
      <c r="B417" t="s">
        <v>588</v>
      </c>
      <c r="C417">
        <v>802366</v>
      </c>
      <c r="F417">
        <v>2</v>
      </c>
      <c r="G417" t="s">
        <v>590</v>
      </c>
      <c r="H417" t="s">
        <v>4</v>
      </c>
      <c r="I417" t="s">
        <v>39</v>
      </c>
      <c r="K417" t="s">
        <v>25</v>
      </c>
      <c r="M417">
        <v>1</v>
      </c>
      <c r="N417">
        <v>0</v>
      </c>
      <c r="O417">
        <v>1</v>
      </c>
      <c r="P417">
        <v>0</v>
      </c>
      <c r="T417" t="str">
        <f t="shared" si="12"/>
        <v>802366RDO</v>
      </c>
      <c r="U417" t="str">
        <f t="shared" si="13"/>
        <v>802366RPF</v>
      </c>
      <c r="V417" t="s">
        <v>9</v>
      </c>
      <c r="W417" t="s">
        <v>10</v>
      </c>
    </row>
    <row r="418" spans="1:23" x14ac:dyDescent="0.2">
      <c r="A418" s="11">
        <v>44736</v>
      </c>
      <c r="B418" t="s">
        <v>588</v>
      </c>
      <c r="C418">
        <v>802869</v>
      </c>
      <c r="F418">
        <v>2</v>
      </c>
      <c r="G418" t="s">
        <v>590</v>
      </c>
      <c r="H418" t="s">
        <v>4</v>
      </c>
      <c r="I418" t="s">
        <v>39</v>
      </c>
      <c r="K418" t="s">
        <v>25</v>
      </c>
      <c r="M418">
        <v>1</v>
      </c>
      <c r="N418">
        <v>0</v>
      </c>
      <c r="O418">
        <v>1</v>
      </c>
      <c r="P418">
        <v>0</v>
      </c>
      <c r="T418" t="str">
        <f t="shared" si="12"/>
        <v>802869RDO</v>
      </c>
      <c r="U418" t="str">
        <f t="shared" si="13"/>
        <v>802869RPF</v>
      </c>
      <c r="V418" t="s">
        <v>9</v>
      </c>
      <c r="W418" t="s">
        <v>10</v>
      </c>
    </row>
    <row r="419" spans="1:23" x14ac:dyDescent="0.2">
      <c r="A419" s="11">
        <v>44714</v>
      </c>
      <c r="B419" t="s">
        <v>588</v>
      </c>
      <c r="C419">
        <v>806446</v>
      </c>
      <c r="F419">
        <v>2</v>
      </c>
      <c r="G419" t="s">
        <v>590</v>
      </c>
      <c r="H419" t="s">
        <v>3</v>
      </c>
      <c r="I419" t="s">
        <v>39</v>
      </c>
      <c r="K419" t="s">
        <v>25</v>
      </c>
      <c r="M419">
        <v>1</v>
      </c>
      <c r="N419">
        <v>0</v>
      </c>
      <c r="O419">
        <v>1</v>
      </c>
      <c r="P419">
        <v>0</v>
      </c>
      <c r="T419" t="str">
        <f t="shared" si="12"/>
        <v>806446LDO</v>
      </c>
      <c r="U419" t="str">
        <f t="shared" si="13"/>
        <v>806446LPF</v>
      </c>
      <c r="V419" t="s">
        <v>9</v>
      </c>
      <c r="W419" t="s">
        <v>10</v>
      </c>
    </row>
    <row r="420" spans="1:23" x14ac:dyDescent="0.2">
      <c r="A420" s="11">
        <v>44886</v>
      </c>
      <c r="B420" t="s">
        <v>589</v>
      </c>
      <c r="C420">
        <v>362</v>
      </c>
      <c r="F420">
        <v>2</v>
      </c>
      <c r="G420" t="s">
        <v>590</v>
      </c>
      <c r="H420" t="s">
        <v>4</v>
      </c>
      <c r="I420" t="s">
        <v>29</v>
      </c>
      <c r="K420" t="s">
        <v>25</v>
      </c>
      <c r="M420">
        <v>1</v>
      </c>
      <c r="N420">
        <v>0</v>
      </c>
      <c r="O420">
        <v>1</v>
      </c>
      <c r="P420">
        <v>0</v>
      </c>
      <c r="T420" t="str">
        <f t="shared" si="12"/>
        <v>362RDO</v>
      </c>
      <c r="U420" t="str">
        <f t="shared" si="13"/>
        <v>362RPF</v>
      </c>
      <c r="V420" t="s">
        <v>9</v>
      </c>
      <c r="W420" t="s">
        <v>10</v>
      </c>
    </row>
    <row r="421" spans="1:23" x14ac:dyDescent="0.2">
      <c r="A421" s="11">
        <v>45030</v>
      </c>
      <c r="B421" t="s">
        <v>586</v>
      </c>
      <c r="C421">
        <v>5632</v>
      </c>
      <c r="D421">
        <v>45087</v>
      </c>
      <c r="F421">
        <v>2</v>
      </c>
      <c r="G421" t="s">
        <v>590</v>
      </c>
      <c r="H421" t="s">
        <v>4</v>
      </c>
      <c r="I421" t="s">
        <v>79</v>
      </c>
      <c r="K421" t="s">
        <v>25</v>
      </c>
      <c r="M421">
        <v>1</v>
      </c>
      <c r="N421" t="s">
        <v>594</v>
      </c>
      <c r="O421" t="s">
        <v>594</v>
      </c>
      <c r="P421" t="s">
        <v>594</v>
      </c>
      <c r="S421">
        <v>1</v>
      </c>
      <c r="T421" t="str">
        <f t="shared" si="12"/>
        <v>5632RDO</v>
      </c>
      <c r="U421" t="str">
        <f t="shared" si="13"/>
        <v>5632RPF</v>
      </c>
      <c r="V421" t="s">
        <v>9</v>
      </c>
      <c r="W421" t="s">
        <v>10</v>
      </c>
    </row>
    <row r="422" spans="1:23" x14ac:dyDescent="0.2">
      <c r="A422" s="11">
        <v>44872</v>
      </c>
      <c r="B422" t="s">
        <v>589</v>
      </c>
      <c r="C422">
        <v>954</v>
      </c>
      <c r="F422">
        <v>2</v>
      </c>
      <c r="G422" t="s">
        <v>590</v>
      </c>
      <c r="H422" t="s">
        <v>4</v>
      </c>
      <c r="I422" t="s">
        <v>53</v>
      </c>
      <c r="K422" t="s">
        <v>25</v>
      </c>
      <c r="M422">
        <v>1</v>
      </c>
      <c r="N422">
        <v>0</v>
      </c>
      <c r="O422">
        <v>1</v>
      </c>
      <c r="P422">
        <v>0</v>
      </c>
      <c r="T422" t="str">
        <f t="shared" si="12"/>
        <v>954RDO</v>
      </c>
      <c r="U422" t="str">
        <f t="shared" si="13"/>
        <v>954RPF</v>
      </c>
      <c r="V422" t="s">
        <v>9</v>
      </c>
      <c r="W422" t="s">
        <v>10</v>
      </c>
    </row>
    <row r="423" spans="1:23" x14ac:dyDescent="0.2">
      <c r="A423" s="11">
        <v>44872</v>
      </c>
      <c r="B423" t="s">
        <v>589</v>
      </c>
      <c r="C423">
        <v>980</v>
      </c>
      <c r="F423">
        <v>2</v>
      </c>
      <c r="G423" t="s">
        <v>590</v>
      </c>
      <c r="H423" t="s">
        <v>4</v>
      </c>
      <c r="I423" t="s">
        <v>53</v>
      </c>
      <c r="K423" t="s">
        <v>25</v>
      </c>
      <c r="M423">
        <v>1</v>
      </c>
      <c r="N423">
        <v>0</v>
      </c>
      <c r="O423">
        <v>1</v>
      </c>
      <c r="P423">
        <v>0</v>
      </c>
      <c r="T423" t="str">
        <f t="shared" si="12"/>
        <v>980RDO</v>
      </c>
      <c r="U423" t="str">
        <f t="shared" si="13"/>
        <v>980RPF</v>
      </c>
      <c r="V423" t="s">
        <v>9</v>
      </c>
      <c r="W423" t="s">
        <v>10</v>
      </c>
    </row>
    <row r="424" spans="1:23" x14ac:dyDescent="0.2">
      <c r="A424" s="11">
        <v>44965</v>
      </c>
      <c r="B424" t="s">
        <v>586</v>
      </c>
      <c r="C424">
        <v>6674</v>
      </c>
      <c r="D424">
        <v>45025</v>
      </c>
      <c r="E424">
        <v>45030</v>
      </c>
      <c r="F424">
        <v>2</v>
      </c>
      <c r="G424" t="s">
        <v>590</v>
      </c>
      <c r="H424" t="s">
        <v>3</v>
      </c>
      <c r="I424" t="s">
        <v>64</v>
      </c>
      <c r="K424" t="s">
        <v>25</v>
      </c>
      <c r="M424">
        <v>1</v>
      </c>
      <c r="N424">
        <v>0</v>
      </c>
      <c r="O424">
        <v>1</v>
      </c>
      <c r="P424">
        <v>0</v>
      </c>
      <c r="T424" t="str">
        <f t="shared" si="12"/>
        <v>6674LDO</v>
      </c>
      <c r="U424" t="str">
        <f t="shared" si="13"/>
        <v>6674LPF</v>
      </c>
      <c r="V424" t="s">
        <v>9</v>
      </c>
      <c r="W424" t="s">
        <v>10</v>
      </c>
    </row>
    <row r="425" spans="1:23" x14ac:dyDescent="0.2">
      <c r="A425" s="11">
        <v>44804</v>
      </c>
      <c r="B425" t="s">
        <v>586</v>
      </c>
      <c r="C425">
        <v>6799</v>
      </c>
      <c r="D425">
        <v>44863</v>
      </c>
      <c r="E425">
        <v>44875</v>
      </c>
      <c r="F425">
        <v>2</v>
      </c>
      <c r="G425" t="s">
        <v>590</v>
      </c>
      <c r="H425" t="s">
        <v>3</v>
      </c>
      <c r="I425" t="s">
        <v>64</v>
      </c>
      <c r="K425" t="s">
        <v>25</v>
      </c>
      <c r="M425">
        <v>1</v>
      </c>
      <c r="N425">
        <v>0</v>
      </c>
      <c r="O425">
        <v>1</v>
      </c>
      <c r="P425">
        <v>0</v>
      </c>
      <c r="T425" t="str">
        <f t="shared" si="12"/>
        <v>6799LDO</v>
      </c>
      <c r="U425" t="str">
        <f t="shared" si="13"/>
        <v>6799LPF</v>
      </c>
      <c r="V425" t="s">
        <v>9</v>
      </c>
      <c r="W425" t="s">
        <v>10</v>
      </c>
    </row>
    <row r="426" spans="1:23" x14ac:dyDescent="0.2">
      <c r="A426" s="11">
        <v>44872</v>
      </c>
      <c r="B426" t="s">
        <v>589</v>
      </c>
      <c r="C426">
        <v>980</v>
      </c>
      <c r="F426">
        <v>2</v>
      </c>
      <c r="G426" t="s">
        <v>590</v>
      </c>
      <c r="H426" t="s">
        <v>3</v>
      </c>
      <c r="I426" t="s">
        <v>64</v>
      </c>
      <c r="K426" t="s">
        <v>25</v>
      </c>
      <c r="M426">
        <v>1</v>
      </c>
      <c r="N426">
        <v>0</v>
      </c>
      <c r="P426">
        <v>0</v>
      </c>
      <c r="T426" t="str">
        <f t="shared" si="12"/>
        <v>980LDO</v>
      </c>
      <c r="U426" t="str">
        <f t="shared" si="13"/>
        <v>980LPF</v>
      </c>
      <c r="V426" t="s">
        <v>9</v>
      </c>
      <c r="W426" t="s">
        <v>10</v>
      </c>
    </row>
    <row r="427" spans="1:23" x14ac:dyDescent="0.2">
      <c r="A427" s="11">
        <v>44756</v>
      </c>
      <c r="B427" t="s">
        <v>588</v>
      </c>
      <c r="C427">
        <v>203913</v>
      </c>
      <c r="F427">
        <v>2</v>
      </c>
      <c r="G427" t="s">
        <v>590</v>
      </c>
      <c r="H427" t="s">
        <v>4</v>
      </c>
      <c r="I427" t="s">
        <v>64</v>
      </c>
      <c r="K427" t="s">
        <v>25</v>
      </c>
      <c r="M427">
        <v>1</v>
      </c>
      <c r="N427">
        <v>0</v>
      </c>
      <c r="O427">
        <v>1</v>
      </c>
      <c r="P427">
        <v>0</v>
      </c>
      <c r="S427">
        <v>1</v>
      </c>
      <c r="T427" t="str">
        <f t="shared" si="12"/>
        <v>203913RDO</v>
      </c>
      <c r="U427" t="str">
        <f t="shared" si="13"/>
        <v>203913RPF</v>
      </c>
      <c r="V427" t="s">
        <v>9</v>
      </c>
      <c r="W427" t="s">
        <v>10</v>
      </c>
    </row>
    <row r="428" spans="1:23" x14ac:dyDescent="0.2">
      <c r="A428" s="11">
        <v>44757</v>
      </c>
      <c r="B428" t="s">
        <v>588</v>
      </c>
      <c r="C428">
        <v>204446</v>
      </c>
      <c r="F428">
        <v>2</v>
      </c>
      <c r="G428" t="s">
        <v>590</v>
      </c>
      <c r="H428" t="s">
        <v>3</v>
      </c>
      <c r="I428" t="s">
        <v>64</v>
      </c>
      <c r="K428" t="s">
        <v>25</v>
      </c>
      <c r="M428">
        <v>1</v>
      </c>
      <c r="N428">
        <v>0</v>
      </c>
      <c r="O428">
        <v>1</v>
      </c>
      <c r="P428">
        <v>0</v>
      </c>
      <c r="R428">
        <v>0</v>
      </c>
      <c r="T428" t="str">
        <f t="shared" si="12"/>
        <v>204446LDO</v>
      </c>
      <c r="U428" t="str">
        <f t="shared" si="13"/>
        <v>204446LPF</v>
      </c>
      <c r="V428" t="s">
        <v>9</v>
      </c>
      <c r="W428" t="s">
        <v>10</v>
      </c>
    </row>
    <row r="429" spans="1:23" x14ac:dyDescent="0.2">
      <c r="A429" s="11">
        <v>44900</v>
      </c>
      <c r="B429" t="s">
        <v>589</v>
      </c>
      <c r="C429">
        <v>316</v>
      </c>
      <c r="F429">
        <v>2</v>
      </c>
      <c r="G429" t="s">
        <v>590</v>
      </c>
      <c r="H429" t="s">
        <v>3</v>
      </c>
      <c r="I429" t="s">
        <v>37</v>
      </c>
      <c r="K429" t="s">
        <v>25</v>
      </c>
      <c r="M429">
        <v>1</v>
      </c>
      <c r="N429">
        <v>0</v>
      </c>
      <c r="O429">
        <v>1</v>
      </c>
      <c r="P429">
        <v>0</v>
      </c>
      <c r="T429" t="str">
        <f t="shared" si="12"/>
        <v>316LDO</v>
      </c>
      <c r="U429" t="str">
        <f t="shared" si="13"/>
        <v>316LPF</v>
      </c>
      <c r="V429" t="s">
        <v>9</v>
      </c>
      <c r="W429" t="s">
        <v>10</v>
      </c>
    </row>
    <row r="430" spans="1:23" x14ac:dyDescent="0.2">
      <c r="A430" s="11">
        <v>44756</v>
      </c>
      <c r="B430" t="s">
        <v>588</v>
      </c>
      <c r="C430">
        <v>400034</v>
      </c>
      <c r="F430">
        <v>2</v>
      </c>
      <c r="G430" t="s">
        <v>590</v>
      </c>
      <c r="H430" t="s">
        <v>3</v>
      </c>
      <c r="I430" t="s">
        <v>37</v>
      </c>
      <c r="K430" t="s">
        <v>25</v>
      </c>
      <c r="M430">
        <v>1</v>
      </c>
      <c r="N430">
        <v>0</v>
      </c>
      <c r="O430">
        <v>1</v>
      </c>
      <c r="P430">
        <v>0</v>
      </c>
      <c r="T430" t="str">
        <f t="shared" si="12"/>
        <v>400034LDO</v>
      </c>
      <c r="U430" t="str">
        <f t="shared" si="13"/>
        <v>400034LPF</v>
      </c>
      <c r="V430" t="s">
        <v>9</v>
      </c>
      <c r="W430" t="s">
        <v>10</v>
      </c>
    </row>
    <row r="431" spans="1:23" x14ac:dyDescent="0.2">
      <c r="A431" s="11">
        <v>44736</v>
      </c>
      <c r="B431" t="s">
        <v>588</v>
      </c>
      <c r="C431">
        <v>405414</v>
      </c>
      <c r="F431">
        <v>2</v>
      </c>
      <c r="G431" t="s">
        <v>590</v>
      </c>
      <c r="H431" t="s">
        <v>3</v>
      </c>
      <c r="I431" t="s">
        <v>37</v>
      </c>
      <c r="K431" t="s">
        <v>25</v>
      </c>
      <c r="M431">
        <v>1</v>
      </c>
      <c r="N431">
        <v>0</v>
      </c>
      <c r="O431">
        <v>1</v>
      </c>
      <c r="P431">
        <v>0</v>
      </c>
      <c r="R431">
        <v>0</v>
      </c>
      <c r="S431">
        <v>1</v>
      </c>
      <c r="T431" t="str">
        <f t="shared" si="12"/>
        <v>405414LDO</v>
      </c>
      <c r="U431" t="str">
        <f t="shared" si="13"/>
        <v>405414LPF</v>
      </c>
      <c r="V431" t="s">
        <v>9</v>
      </c>
      <c r="W431" t="s">
        <v>10</v>
      </c>
    </row>
    <row r="432" spans="1:23" x14ac:dyDescent="0.2">
      <c r="A432" s="11">
        <v>44736</v>
      </c>
      <c r="B432" t="s">
        <v>588</v>
      </c>
      <c r="C432">
        <v>405414</v>
      </c>
      <c r="F432">
        <v>2</v>
      </c>
      <c r="G432" t="s">
        <v>590</v>
      </c>
      <c r="H432" t="s">
        <v>4</v>
      </c>
      <c r="I432" t="s">
        <v>37</v>
      </c>
      <c r="K432" t="s">
        <v>25</v>
      </c>
      <c r="M432">
        <v>1</v>
      </c>
      <c r="N432">
        <v>0</v>
      </c>
      <c r="O432">
        <v>1</v>
      </c>
      <c r="P432">
        <v>0</v>
      </c>
      <c r="R432">
        <v>0</v>
      </c>
      <c r="S432">
        <v>1</v>
      </c>
      <c r="T432" t="str">
        <f t="shared" si="12"/>
        <v>405414RDO</v>
      </c>
      <c r="U432" t="str">
        <f t="shared" si="13"/>
        <v>405414RPF</v>
      </c>
      <c r="V432" t="s">
        <v>9</v>
      </c>
      <c r="W432" t="s">
        <v>10</v>
      </c>
    </row>
    <row r="433" spans="1:23" x14ac:dyDescent="0.2">
      <c r="A433" s="11">
        <v>44756</v>
      </c>
      <c r="B433" t="s">
        <v>588</v>
      </c>
      <c r="C433">
        <v>703436</v>
      </c>
      <c r="F433">
        <v>2</v>
      </c>
      <c r="G433" t="s">
        <v>590</v>
      </c>
      <c r="H433" t="s">
        <v>4</v>
      </c>
      <c r="I433" t="s">
        <v>37</v>
      </c>
      <c r="K433" t="s">
        <v>25</v>
      </c>
      <c r="M433">
        <v>1</v>
      </c>
      <c r="N433">
        <v>0</v>
      </c>
      <c r="O433">
        <v>1</v>
      </c>
      <c r="P433">
        <v>0</v>
      </c>
      <c r="T433" t="str">
        <f t="shared" si="12"/>
        <v>703436RDO</v>
      </c>
      <c r="U433" t="str">
        <f t="shared" si="13"/>
        <v>703436RPF</v>
      </c>
      <c r="V433" t="s">
        <v>9</v>
      </c>
      <c r="W433" t="s">
        <v>10</v>
      </c>
    </row>
    <row r="434" spans="1:23" x14ac:dyDescent="0.2">
      <c r="A434" s="11">
        <v>45005</v>
      </c>
      <c r="B434" t="s">
        <v>586</v>
      </c>
      <c r="C434">
        <v>4160</v>
      </c>
      <c r="D434">
        <v>45062</v>
      </c>
      <c r="E434">
        <v>45072</v>
      </c>
      <c r="F434">
        <v>2</v>
      </c>
      <c r="G434" t="s">
        <v>590</v>
      </c>
      <c r="H434" t="s">
        <v>4</v>
      </c>
      <c r="I434" t="s">
        <v>57</v>
      </c>
      <c r="K434" t="s">
        <v>25</v>
      </c>
      <c r="M434">
        <v>1</v>
      </c>
      <c r="N434">
        <v>0</v>
      </c>
      <c r="O434">
        <v>1</v>
      </c>
      <c r="P434">
        <v>0</v>
      </c>
      <c r="T434" t="str">
        <f t="shared" si="12"/>
        <v>4160RDO</v>
      </c>
      <c r="U434" t="str">
        <f t="shared" si="13"/>
        <v>4160RPF</v>
      </c>
      <c r="V434" t="s">
        <v>9</v>
      </c>
      <c r="W434" t="s">
        <v>10</v>
      </c>
    </row>
    <row r="435" spans="1:23" x14ac:dyDescent="0.2">
      <c r="A435" s="11">
        <v>44714</v>
      </c>
      <c r="B435" t="s">
        <v>588</v>
      </c>
      <c r="C435">
        <v>707087</v>
      </c>
      <c r="F435">
        <v>2</v>
      </c>
      <c r="G435" t="s">
        <v>590</v>
      </c>
      <c r="H435" t="s">
        <v>3</v>
      </c>
      <c r="I435" t="s">
        <v>57</v>
      </c>
      <c r="K435" t="s">
        <v>25</v>
      </c>
      <c r="M435">
        <v>1</v>
      </c>
      <c r="N435">
        <v>0</v>
      </c>
      <c r="O435">
        <v>1</v>
      </c>
      <c r="P435">
        <v>0</v>
      </c>
      <c r="S435">
        <v>1</v>
      </c>
      <c r="T435" t="str">
        <f t="shared" si="12"/>
        <v>707087LDO</v>
      </c>
      <c r="U435" t="str">
        <f t="shared" si="13"/>
        <v>707087LPF</v>
      </c>
      <c r="V435" t="s">
        <v>9</v>
      </c>
      <c r="W435" t="s">
        <v>10</v>
      </c>
    </row>
    <row r="436" spans="1:23" x14ac:dyDescent="0.2">
      <c r="A436" s="11">
        <v>44872</v>
      </c>
      <c r="B436" t="s">
        <v>589</v>
      </c>
      <c r="C436">
        <v>204</v>
      </c>
      <c r="F436">
        <v>2</v>
      </c>
      <c r="G436" t="s">
        <v>590</v>
      </c>
      <c r="H436" t="s">
        <v>3</v>
      </c>
      <c r="I436" t="s">
        <v>53</v>
      </c>
      <c r="K436" t="s">
        <v>55</v>
      </c>
      <c r="M436">
        <v>1</v>
      </c>
      <c r="N436">
        <v>1</v>
      </c>
      <c r="O436">
        <v>1</v>
      </c>
      <c r="P436">
        <v>1</v>
      </c>
      <c r="Q436">
        <v>1</v>
      </c>
      <c r="T436" t="str">
        <f t="shared" si="12"/>
        <v>204LDO</v>
      </c>
      <c r="U436" t="str">
        <f t="shared" si="13"/>
        <v>204LPF</v>
      </c>
      <c r="V436" t="s">
        <v>9</v>
      </c>
      <c r="W436" t="s">
        <v>10</v>
      </c>
    </row>
    <row r="437" spans="1:23" x14ac:dyDescent="0.2">
      <c r="A437" s="11">
        <v>44872</v>
      </c>
      <c r="B437" t="s">
        <v>589</v>
      </c>
      <c r="C437">
        <v>220</v>
      </c>
      <c r="F437">
        <v>2</v>
      </c>
      <c r="G437" t="s">
        <v>590</v>
      </c>
      <c r="H437" t="s">
        <v>4</v>
      </c>
      <c r="I437" t="s">
        <v>64</v>
      </c>
      <c r="K437" t="s">
        <v>55</v>
      </c>
      <c r="M437">
        <v>1</v>
      </c>
      <c r="N437">
        <v>1</v>
      </c>
      <c r="O437">
        <v>0</v>
      </c>
      <c r="P437">
        <v>1</v>
      </c>
      <c r="Q437">
        <v>1</v>
      </c>
      <c r="T437" t="str">
        <f t="shared" si="12"/>
        <v>220RDO</v>
      </c>
      <c r="U437" t="str">
        <f t="shared" si="13"/>
        <v>220RPF</v>
      </c>
      <c r="V437" t="s">
        <v>9</v>
      </c>
      <c r="W437" t="s">
        <v>10</v>
      </c>
    </row>
    <row r="438" spans="1:23" x14ac:dyDescent="0.2">
      <c r="A438" s="11">
        <v>44742</v>
      </c>
      <c r="B438" t="s">
        <v>588</v>
      </c>
      <c r="C438">
        <v>403585</v>
      </c>
      <c r="F438">
        <v>2</v>
      </c>
      <c r="G438" t="s">
        <v>590</v>
      </c>
      <c r="H438" t="s">
        <v>3</v>
      </c>
      <c r="I438" t="s">
        <v>38</v>
      </c>
      <c r="K438" t="s">
        <v>37</v>
      </c>
      <c r="M438">
        <v>1</v>
      </c>
      <c r="N438">
        <v>1</v>
      </c>
      <c r="O438">
        <v>1</v>
      </c>
      <c r="P438">
        <v>1</v>
      </c>
      <c r="Q438">
        <v>1</v>
      </c>
      <c r="T438" t="str">
        <f t="shared" si="12"/>
        <v>403585LDO</v>
      </c>
      <c r="U438" t="str">
        <f t="shared" si="13"/>
        <v>403585LPF</v>
      </c>
      <c r="V438" t="s">
        <v>9</v>
      </c>
      <c r="W438" t="s">
        <v>10</v>
      </c>
    </row>
    <row r="439" spans="1:23" x14ac:dyDescent="0.2">
      <c r="A439" s="11">
        <v>44872</v>
      </c>
      <c r="B439" t="s">
        <v>589</v>
      </c>
      <c r="C439">
        <v>243</v>
      </c>
      <c r="F439">
        <v>2</v>
      </c>
      <c r="G439" t="s">
        <v>590</v>
      </c>
      <c r="H439" t="s">
        <v>4</v>
      </c>
      <c r="I439" t="s">
        <v>29</v>
      </c>
      <c r="K439" t="s">
        <v>37</v>
      </c>
      <c r="M439">
        <v>1</v>
      </c>
      <c r="N439">
        <v>1</v>
      </c>
      <c r="O439">
        <v>1</v>
      </c>
      <c r="P439">
        <v>1</v>
      </c>
      <c r="Q439">
        <v>1</v>
      </c>
      <c r="T439" t="str">
        <f t="shared" si="12"/>
        <v>243RDO</v>
      </c>
      <c r="U439" t="str">
        <f t="shared" si="13"/>
        <v>243RPF</v>
      </c>
      <c r="V439" t="s">
        <v>9</v>
      </c>
      <c r="W439" t="s">
        <v>10</v>
      </c>
    </row>
    <row r="440" spans="1:23" x14ac:dyDescent="0.2">
      <c r="A440" s="11">
        <v>44742</v>
      </c>
      <c r="B440" t="s">
        <v>588</v>
      </c>
      <c r="C440">
        <v>403989</v>
      </c>
      <c r="F440">
        <v>2</v>
      </c>
      <c r="G440" t="s">
        <v>590</v>
      </c>
      <c r="H440" t="s">
        <v>3</v>
      </c>
      <c r="I440" t="s">
        <v>37</v>
      </c>
      <c r="K440" t="s">
        <v>37</v>
      </c>
      <c r="M440">
        <v>1</v>
      </c>
      <c r="N440">
        <v>1</v>
      </c>
      <c r="O440">
        <v>0</v>
      </c>
      <c r="P440">
        <v>0</v>
      </c>
      <c r="Q440">
        <v>1</v>
      </c>
      <c r="T440" t="str">
        <f t="shared" si="12"/>
        <v>403989LDO</v>
      </c>
      <c r="U440" t="str">
        <f t="shared" si="13"/>
        <v>403989LPF</v>
      </c>
      <c r="V440" t="s">
        <v>9</v>
      </c>
      <c r="W440" t="s">
        <v>10</v>
      </c>
    </row>
    <row r="441" spans="1:23" x14ac:dyDescent="0.2">
      <c r="A441" s="11">
        <v>44886</v>
      </c>
      <c r="B441" t="s">
        <v>589</v>
      </c>
      <c r="C441">
        <v>307</v>
      </c>
      <c r="F441">
        <v>2</v>
      </c>
      <c r="G441" t="s">
        <v>590</v>
      </c>
      <c r="H441" t="s">
        <v>3</v>
      </c>
      <c r="I441" t="s">
        <v>39</v>
      </c>
      <c r="K441" t="s">
        <v>60</v>
      </c>
      <c r="M441">
        <v>1</v>
      </c>
      <c r="N441">
        <v>1</v>
      </c>
      <c r="O441">
        <v>1</v>
      </c>
      <c r="P441">
        <v>1</v>
      </c>
      <c r="R441">
        <v>1</v>
      </c>
      <c r="T441" t="str">
        <f t="shared" si="12"/>
        <v>307LDO</v>
      </c>
      <c r="U441" t="str">
        <f t="shared" si="13"/>
        <v>307LPF</v>
      </c>
      <c r="V441" t="s">
        <v>9</v>
      </c>
      <c r="W441" t="s">
        <v>10</v>
      </c>
    </row>
    <row r="442" spans="1:23" x14ac:dyDescent="0.2">
      <c r="A442" s="11">
        <v>45044</v>
      </c>
      <c r="B442" t="s">
        <v>586</v>
      </c>
      <c r="C442">
        <v>3845</v>
      </c>
      <c r="D442">
        <v>45101</v>
      </c>
      <c r="E442">
        <v>45159</v>
      </c>
      <c r="F442">
        <v>1</v>
      </c>
      <c r="G442" t="s">
        <v>592</v>
      </c>
      <c r="H442" t="s">
        <v>3</v>
      </c>
      <c r="I442" t="s">
        <v>39</v>
      </c>
      <c r="K442" t="s">
        <v>69</v>
      </c>
      <c r="M442">
        <v>1</v>
      </c>
      <c r="N442">
        <v>1</v>
      </c>
      <c r="O442">
        <v>1</v>
      </c>
      <c r="P442">
        <v>1</v>
      </c>
      <c r="T442" t="str">
        <f t="shared" si="12"/>
        <v>3845LDO</v>
      </c>
      <c r="U442" t="str">
        <f t="shared" si="13"/>
        <v>3845LPF</v>
      </c>
      <c r="V442" t="s">
        <v>9</v>
      </c>
      <c r="W442" t="s">
        <v>10</v>
      </c>
    </row>
    <row r="443" spans="1:23" x14ac:dyDescent="0.2">
      <c r="A443" s="11">
        <v>44965</v>
      </c>
      <c r="B443" t="s">
        <v>586</v>
      </c>
      <c r="C443">
        <v>4178</v>
      </c>
      <c r="D443">
        <v>45024</v>
      </c>
      <c r="E443">
        <v>45030</v>
      </c>
      <c r="F443">
        <v>1</v>
      </c>
      <c r="G443" t="s">
        <v>592</v>
      </c>
      <c r="H443" t="s">
        <v>3</v>
      </c>
      <c r="I443" t="s">
        <v>39</v>
      </c>
      <c r="K443" t="s">
        <v>69</v>
      </c>
      <c r="M443">
        <v>1</v>
      </c>
      <c r="N443">
        <v>1</v>
      </c>
      <c r="O443">
        <v>1</v>
      </c>
      <c r="P443">
        <v>1</v>
      </c>
      <c r="Q443">
        <v>1</v>
      </c>
      <c r="T443" t="str">
        <f t="shared" si="12"/>
        <v>4178LDO</v>
      </c>
      <c r="U443" t="str">
        <f t="shared" si="13"/>
        <v>4178LPF</v>
      </c>
      <c r="V443" t="s">
        <v>9</v>
      </c>
      <c r="W443" t="s">
        <v>10</v>
      </c>
    </row>
    <row r="444" spans="1:23" x14ac:dyDescent="0.2">
      <c r="A444" s="11">
        <v>44949</v>
      </c>
      <c r="B444" t="s">
        <v>586</v>
      </c>
      <c r="C444">
        <v>7221</v>
      </c>
      <c r="D444">
        <v>45007</v>
      </c>
      <c r="E444">
        <v>45030</v>
      </c>
      <c r="F444">
        <v>1</v>
      </c>
      <c r="G444" t="s">
        <v>592</v>
      </c>
      <c r="H444" t="s">
        <v>3</v>
      </c>
      <c r="I444" t="s">
        <v>36</v>
      </c>
      <c r="K444" t="s">
        <v>63</v>
      </c>
      <c r="M444">
        <v>1</v>
      </c>
      <c r="N444">
        <v>1</v>
      </c>
      <c r="O444">
        <v>0</v>
      </c>
      <c r="P444">
        <v>1</v>
      </c>
      <c r="Q444">
        <v>1</v>
      </c>
      <c r="T444" t="str">
        <f t="shared" si="12"/>
        <v>7221LDO</v>
      </c>
      <c r="U444" t="str">
        <f t="shared" si="13"/>
        <v>7221LPF</v>
      </c>
      <c r="V444" t="s">
        <v>9</v>
      </c>
      <c r="W444" t="s">
        <v>10</v>
      </c>
    </row>
    <row r="445" spans="1:23" x14ac:dyDescent="0.2">
      <c r="A445" s="11">
        <v>44981</v>
      </c>
      <c r="B445" t="s">
        <v>586</v>
      </c>
      <c r="C445">
        <v>641</v>
      </c>
      <c r="D445">
        <v>45035</v>
      </c>
      <c r="E445">
        <v>45044</v>
      </c>
      <c r="F445">
        <v>1</v>
      </c>
      <c r="G445" t="s">
        <v>592</v>
      </c>
      <c r="H445" t="s">
        <v>3</v>
      </c>
      <c r="I445" t="s">
        <v>39</v>
      </c>
      <c r="K445" t="s">
        <v>61</v>
      </c>
      <c r="M445">
        <v>1</v>
      </c>
      <c r="N445">
        <v>1</v>
      </c>
      <c r="O445">
        <v>0</v>
      </c>
      <c r="P445">
        <v>1</v>
      </c>
      <c r="Q445">
        <v>1</v>
      </c>
      <c r="T445" t="str">
        <f t="shared" si="12"/>
        <v>641LDO</v>
      </c>
      <c r="U445" t="str">
        <f t="shared" si="13"/>
        <v>641LPF</v>
      </c>
      <c r="V445" t="s">
        <v>9</v>
      </c>
      <c r="W445" t="s">
        <v>10</v>
      </c>
    </row>
    <row r="446" spans="1:23" x14ac:dyDescent="0.2">
      <c r="A446" s="11">
        <v>44875</v>
      </c>
      <c r="B446" t="s">
        <v>586</v>
      </c>
      <c r="C446">
        <v>4323</v>
      </c>
      <c r="D446">
        <v>44936</v>
      </c>
      <c r="E446">
        <v>44949</v>
      </c>
      <c r="F446">
        <v>1</v>
      </c>
      <c r="G446" t="s">
        <v>592</v>
      </c>
      <c r="H446" t="s">
        <v>3</v>
      </c>
      <c r="I446" t="s">
        <v>39</v>
      </c>
      <c r="K446" t="s">
        <v>61</v>
      </c>
      <c r="M446">
        <v>1</v>
      </c>
      <c r="N446">
        <v>1</v>
      </c>
      <c r="O446">
        <v>0</v>
      </c>
      <c r="P446">
        <v>1</v>
      </c>
      <c r="Q446">
        <v>1</v>
      </c>
      <c r="S446">
        <v>1</v>
      </c>
      <c r="T446" t="str">
        <f t="shared" si="12"/>
        <v>4323LDO</v>
      </c>
      <c r="U446" t="str">
        <f t="shared" si="13"/>
        <v>4323LPF</v>
      </c>
      <c r="V446" t="s">
        <v>9</v>
      </c>
      <c r="W446" t="s">
        <v>10</v>
      </c>
    </row>
    <row r="447" spans="1:23" x14ac:dyDescent="0.2">
      <c r="A447" s="11">
        <v>44875</v>
      </c>
      <c r="B447" t="s">
        <v>586</v>
      </c>
      <c r="C447">
        <v>4323</v>
      </c>
      <c r="D447">
        <v>44936</v>
      </c>
      <c r="E447">
        <v>44949</v>
      </c>
      <c r="F447">
        <v>1</v>
      </c>
      <c r="G447" t="s">
        <v>592</v>
      </c>
      <c r="H447" t="s">
        <v>4</v>
      </c>
      <c r="I447" t="s">
        <v>39</v>
      </c>
      <c r="K447" t="s">
        <v>61</v>
      </c>
      <c r="M447">
        <v>1</v>
      </c>
      <c r="N447">
        <v>1</v>
      </c>
      <c r="O447">
        <v>0</v>
      </c>
      <c r="P447">
        <v>1</v>
      </c>
      <c r="Q447">
        <v>1</v>
      </c>
      <c r="S447">
        <v>1</v>
      </c>
      <c r="T447" t="str">
        <f t="shared" si="12"/>
        <v>4323RDO</v>
      </c>
      <c r="U447" t="str">
        <f t="shared" si="13"/>
        <v>4323RPF</v>
      </c>
      <c r="V447" t="s">
        <v>9</v>
      </c>
      <c r="W447" t="s">
        <v>10</v>
      </c>
    </row>
    <row r="448" spans="1:23" x14ac:dyDescent="0.2">
      <c r="A448" s="11">
        <v>44875</v>
      </c>
      <c r="B448" t="s">
        <v>586</v>
      </c>
      <c r="C448">
        <v>4955</v>
      </c>
      <c r="D448">
        <v>44936</v>
      </c>
      <c r="E448">
        <v>44949</v>
      </c>
      <c r="F448">
        <v>1</v>
      </c>
      <c r="G448" t="s">
        <v>592</v>
      </c>
      <c r="H448" t="s">
        <v>3</v>
      </c>
      <c r="I448" t="s">
        <v>39</v>
      </c>
      <c r="K448" t="s">
        <v>61</v>
      </c>
      <c r="M448">
        <v>1</v>
      </c>
      <c r="N448">
        <v>1</v>
      </c>
      <c r="O448">
        <v>0</v>
      </c>
      <c r="P448">
        <v>1</v>
      </c>
      <c r="Q448">
        <v>1</v>
      </c>
      <c r="T448" t="str">
        <f t="shared" si="12"/>
        <v>4955LDO</v>
      </c>
      <c r="U448" t="str">
        <f t="shared" si="13"/>
        <v>4955LPF</v>
      </c>
      <c r="V448" t="s">
        <v>9</v>
      </c>
      <c r="W448" t="s">
        <v>10</v>
      </c>
    </row>
    <row r="449" spans="1:23" x14ac:dyDescent="0.2">
      <c r="A449" s="11">
        <v>44804</v>
      </c>
      <c r="B449" t="s">
        <v>586</v>
      </c>
      <c r="C449">
        <v>925</v>
      </c>
      <c r="D449">
        <v>44865</v>
      </c>
      <c r="E449">
        <v>44875</v>
      </c>
      <c r="F449">
        <v>1</v>
      </c>
      <c r="G449" t="s">
        <v>592</v>
      </c>
      <c r="H449" t="s">
        <v>3</v>
      </c>
      <c r="I449" t="s">
        <v>39</v>
      </c>
      <c r="K449" t="s">
        <v>62</v>
      </c>
      <c r="M449">
        <v>1</v>
      </c>
      <c r="N449">
        <v>1</v>
      </c>
      <c r="O449">
        <v>1</v>
      </c>
      <c r="P449">
        <v>1</v>
      </c>
      <c r="Q449">
        <v>1</v>
      </c>
      <c r="T449" t="str">
        <f t="shared" si="12"/>
        <v>925LDO</v>
      </c>
      <c r="U449" t="str">
        <f t="shared" si="13"/>
        <v>925LPF</v>
      </c>
      <c r="V449" t="s">
        <v>9</v>
      </c>
      <c r="W449" t="s">
        <v>10</v>
      </c>
    </row>
    <row r="450" spans="1:23" x14ac:dyDescent="0.2">
      <c r="A450" s="11">
        <v>44965</v>
      </c>
      <c r="B450" t="s">
        <v>586</v>
      </c>
      <c r="C450">
        <v>1278</v>
      </c>
      <c r="D450">
        <v>45026</v>
      </c>
      <c r="E450">
        <v>45030</v>
      </c>
      <c r="F450">
        <v>1</v>
      </c>
      <c r="G450" t="s">
        <v>592</v>
      </c>
      <c r="H450" t="s">
        <v>3</v>
      </c>
      <c r="I450" t="s">
        <v>39</v>
      </c>
      <c r="K450" t="s">
        <v>62</v>
      </c>
      <c r="M450">
        <v>1</v>
      </c>
      <c r="N450">
        <v>1</v>
      </c>
      <c r="O450">
        <v>1</v>
      </c>
      <c r="P450">
        <v>1</v>
      </c>
      <c r="Q450">
        <v>1</v>
      </c>
      <c r="T450" t="str">
        <f t="shared" si="12"/>
        <v>1278LDO</v>
      </c>
      <c r="U450" t="str">
        <f t="shared" si="13"/>
        <v>1278LPF</v>
      </c>
      <c r="V450" t="s">
        <v>9</v>
      </c>
      <c r="W450" t="s">
        <v>10</v>
      </c>
    </row>
    <row r="451" spans="1:23" x14ac:dyDescent="0.2">
      <c r="A451" s="11">
        <v>44949</v>
      </c>
      <c r="B451" t="s">
        <v>586</v>
      </c>
      <c r="C451">
        <v>1612</v>
      </c>
      <c r="D451">
        <v>45006</v>
      </c>
      <c r="E451">
        <v>45030</v>
      </c>
      <c r="F451">
        <v>1</v>
      </c>
      <c r="G451" t="s">
        <v>592</v>
      </c>
      <c r="H451" t="s">
        <v>3</v>
      </c>
      <c r="I451" t="s">
        <v>39</v>
      </c>
      <c r="K451" t="s">
        <v>62</v>
      </c>
      <c r="M451">
        <v>1</v>
      </c>
      <c r="N451">
        <v>1</v>
      </c>
      <c r="O451">
        <v>1</v>
      </c>
      <c r="P451">
        <v>1</v>
      </c>
      <c r="Q451">
        <v>1</v>
      </c>
      <c r="T451" t="str">
        <f t="shared" ref="T451:T514" si="14">C451&amp;H451&amp;V451</f>
        <v>1612LDO</v>
      </c>
      <c r="U451" t="str">
        <f t="shared" ref="U451:U514" si="15">C451&amp;H451&amp;W451</f>
        <v>1612LPF</v>
      </c>
      <c r="V451" t="s">
        <v>9</v>
      </c>
      <c r="W451" t="s">
        <v>10</v>
      </c>
    </row>
    <row r="452" spans="1:23" x14ac:dyDescent="0.2">
      <c r="A452" s="11">
        <v>44949</v>
      </c>
      <c r="B452" t="s">
        <v>586</v>
      </c>
      <c r="C452">
        <v>1612</v>
      </c>
      <c r="D452">
        <v>45006</v>
      </c>
      <c r="E452">
        <v>45030</v>
      </c>
      <c r="F452">
        <v>1</v>
      </c>
      <c r="G452" t="s">
        <v>592</v>
      </c>
      <c r="H452" t="s">
        <v>4</v>
      </c>
      <c r="I452" t="s">
        <v>39</v>
      </c>
      <c r="K452" t="s">
        <v>62</v>
      </c>
      <c r="M452">
        <v>1</v>
      </c>
      <c r="N452">
        <v>1</v>
      </c>
      <c r="O452">
        <v>1</v>
      </c>
      <c r="P452">
        <v>1</v>
      </c>
      <c r="Q452">
        <v>1</v>
      </c>
      <c r="T452" t="str">
        <f t="shared" si="14"/>
        <v>1612RDO</v>
      </c>
      <c r="U452" t="str">
        <f t="shared" si="15"/>
        <v>1612RPF</v>
      </c>
      <c r="V452" t="s">
        <v>9</v>
      </c>
      <c r="W452" t="s">
        <v>10</v>
      </c>
    </row>
    <row r="453" spans="1:23" x14ac:dyDescent="0.2">
      <c r="A453" s="11">
        <v>44804</v>
      </c>
      <c r="B453" t="s">
        <v>586</v>
      </c>
      <c r="C453">
        <v>2707</v>
      </c>
      <c r="D453">
        <v>44863</v>
      </c>
      <c r="E453">
        <v>44875</v>
      </c>
      <c r="F453">
        <v>1</v>
      </c>
      <c r="G453" t="s">
        <v>592</v>
      </c>
      <c r="H453" t="s">
        <v>3</v>
      </c>
      <c r="I453" t="s">
        <v>39</v>
      </c>
      <c r="K453" t="s">
        <v>62</v>
      </c>
      <c r="M453">
        <v>1</v>
      </c>
      <c r="N453">
        <v>1</v>
      </c>
      <c r="O453">
        <v>1</v>
      </c>
      <c r="P453">
        <v>1</v>
      </c>
      <c r="Q453">
        <v>1</v>
      </c>
      <c r="T453" t="str">
        <f t="shared" si="14"/>
        <v>2707LDO</v>
      </c>
      <c r="U453" t="str">
        <f t="shared" si="15"/>
        <v>2707LPF</v>
      </c>
      <c r="V453" t="s">
        <v>9</v>
      </c>
      <c r="W453" t="s">
        <v>10</v>
      </c>
    </row>
    <row r="454" spans="1:23" x14ac:dyDescent="0.2">
      <c r="A454" s="11">
        <v>44804</v>
      </c>
      <c r="B454" t="s">
        <v>586</v>
      </c>
      <c r="C454">
        <v>2707</v>
      </c>
      <c r="D454">
        <v>44863</v>
      </c>
      <c r="E454">
        <v>44875</v>
      </c>
      <c r="F454">
        <v>1</v>
      </c>
      <c r="G454" t="s">
        <v>592</v>
      </c>
      <c r="H454" t="s">
        <v>4</v>
      </c>
      <c r="I454" t="s">
        <v>39</v>
      </c>
      <c r="K454" t="s">
        <v>62</v>
      </c>
      <c r="M454">
        <v>1</v>
      </c>
      <c r="N454">
        <v>1</v>
      </c>
      <c r="O454">
        <v>1</v>
      </c>
      <c r="P454">
        <v>1</v>
      </c>
      <c r="Q454">
        <v>1</v>
      </c>
      <c r="T454" t="str">
        <f t="shared" si="14"/>
        <v>2707RDO</v>
      </c>
      <c r="U454" t="str">
        <f t="shared" si="15"/>
        <v>2707RPF</v>
      </c>
      <c r="V454" t="s">
        <v>9</v>
      </c>
      <c r="W454" t="s">
        <v>10</v>
      </c>
    </row>
    <row r="455" spans="1:23" x14ac:dyDescent="0.2">
      <c r="A455" s="11">
        <v>44804</v>
      </c>
      <c r="B455" t="s">
        <v>586</v>
      </c>
      <c r="C455">
        <v>3462</v>
      </c>
      <c r="D455">
        <v>44854</v>
      </c>
      <c r="E455">
        <v>44875</v>
      </c>
      <c r="F455">
        <v>1</v>
      </c>
      <c r="G455" t="s">
        <v>592</v>
      </c>
      <c r="H455" t="s">
        <v>4</v>
      </c>
      <c r="I455" t="s">
        <v>39</v>
      </c>
      <c r="K455" t="s">
        <v>62</v>
      </c>
      <c r="M455">
        <v>1</v>
      </c>
      <c r="N455">
        <v>1</v>
      </c>
      <c r="O455">
        <v>1</v>
      </c>
      <c r="P455">
        <v>1</v>
      </c>
      <c r="Q455">
        <v>1</v>
      </c>
      <c r="T455" t="str">
        <f t="shared" si="14"/>
        <v>3462RDO</v>
      </c>
      <c r="U455" t="str">
        <f t="shared" si="15"/>
        <v>3462RPF</v>
      </c>
      <c r="V455" t="s">
        <v>9</v>
      </c>
      <c r="W455" t="s">
        <v>10</v>
      </c>
    </row>
    <row r="456" spans="1:23" x14ac:dyDescent="0.2">
      <c r="A456" s="11">
        <v>44875</v>
      </c>
      <c r="B456" t="s">
        <v>586</v>
      </c>
      <c r="C456">
        <v>4451</v>
      </c>
      <c r="D456">
        <v>44933</v>
      </c>
      <c r="E456">
        <v>44949</v>
      </c>
      <c r="F456">
        <v>1</v>
      </c>
      <c r="G456" t="s">
        <v>592</v>
      </c>
      <c r="H456" t="s">
        <v>4</v>
      </c>
      <c r="I456" t="s">
        <v>39</v>
      </c>
      <c r="K456" t="s">
        <v>62</v>
      </c>
      <c r="M456">
        <v>1</v>
      </c>
      <c r="N456">
        <v>1</v>
      </c>
      <c r="O456">
        <v>1</v>
      </c>
      <c r="P456">
        <v>1</v>
      </c>
      <c r="Q456">
        <v>1</v>
      </c>
      <c r="T456" t="str">
        <f t="shared" si="14"/>
        <v>4451RDO</v>
      </c>
      <c r="U456" t="str">
        <f t="shared" si="15"/>
        <v>4451RPF</v>
      </c>
      <c r="V456" t="s">
        <v>9</v>
      </c>
      <c r="W456" t="s">
        <v>10</v>
      </c>
    </row>
    <row r="457" spans="1:23" x14ac:dyDescent="0.2">
      <c r="A457" s="11">
        <v>45005</v>
      </c>
      <c r="B457" t="s">
        <v>586</v>
      </c>
      <c r="C457">
        <v>5142</v>
      </c>
      <c r="D457">
        <v>45057</v>
      </c>
      <c r="E457">
        <v>45072</v>
      </c>
      <c r="F457">
        <v>1</v>
      </c>
      <c r="G457" t="s">
        <v>592</v>
      </c>
      <c r="H457" t="s">
        <v>3</v>
      </c>
      <c r="I457" t="s">
        <v>39</v>
      </c>
      <c r="K457" t="s">
        <v>62</v>
      </c>
      <c r="M457">
        <v>1</v>
      </c>
      <c r="N457">
        <v>1</v>
      </c>
      <c r="O457">
        <v>1</v>
      </c>
      <c r="P457">
        <v>1</v>
      </c>
      <c r="Q457">
        <v>1</v>
      </c>
      <c r="T457" t="str">
        <f t="shared" si="14"/>
        <v>5142LDO</v>
      </c>
      <c r="U457" t="str">
        <f t="shared" si="15"/>
        <v>5142LPF</v>
      </c>
      <c r="V457" t="s">
        <v>9</v>
      </c>
      <c r="W457" t="s">
        <v>10</v>
      </c>
    </row>
    <row r="458" spans="1:23" x14ac:dyDescent="0.2">
      <c r="A458" s="11">
        <v>44981</v>
      </c>
      <c r="B458" t="s">
        <v>586</v>
      </c>
      <c r="C458">
        <v>6522</v>
      </c>
      <c r="D458">
        <v>45038</v>
      </c>
      <c r="E458">
        <v>45044</v>
      </c>
      <c r="F458">
        <v>1</v>
      </c>
      <c r="G458" t="s">
        <v>592</v>
      </c>
      <c r="H458" t="s">
        <v>4</v>
      </c>
      <c r="I458" t="s">
        <v>39</v>
      </c>
      <c r="K458" t="s">
        <v>62</v>
      </c>
      <c r="M458">
        <v>1</v>
      </c>
      <c r="N458">
        <v>1</v>
      </c>
      <c r="O458">
        <v>1</v>
      </c>
      <c r="P458">
        <v>1</v>
      </c>
      <c r="Q458">
        <v>1</v>
      </c>
      <c r="T458" t="str">
        <f t="shared" si="14"/>
        <v>6522RDO</v>
      </c>
      <c r="U458" t="str">
        <f t="shared" si="15"/>
        <v>6522RPF</v>
      </c>
      <c r="V458" t="s">
        <v>9</v>
      </c>
      <c r="W458" t="s">
        <v>10</v>
      </c>
    </row>
    <row r="459" spans="1:23" x14ac:dyDescent="0.2">
      <c r="A459" s="11">
        <v>44981</v>
      </c>
      <c r="B459" t="s">
        <v>586</v>
      </c>
      <c r="C459">
        <v>7055</v>
      </c>
      <c r="D459">
        <v>45033</v>
      </c>
      <c r="E459">
        <v>45044</v>
      </c>
      <c r="F459">
        <v>1</v>
      </c>
      <c r="G459" t="s">
        <v>592</v>
      </c>
      <c r="H459" t="s">
        <v>3</v>
      </c>
      <c r="I459" t="s">
        <v>39</v>
      </c>
      <c r="K459" t="s">
        <v>62</v>
      </c>
      <c r="M459">
        <v>1</v>
      </c>
      <c r="N459">
        <v>1</v>
      </c>
      <c r="O459">
        <v>1</v>
      </c>
      <c r="P459">
        <v>1</v>
      </c>
      <c r="Q459">
        <v>1</v>
      </c>
      <c r="T459" t="str">
        <f t="shared" si="14"/>
        <v>7055LDO</v>
      </c>
      <c r="U459" t="str">
        <f t="shared" si="15"/>
        <v>7055LPF</v>
      </c>
      <c r="V459" t="s">
        <v>9</v>
      </c>
      <c r="W459" t="s">
        <v>10</v>
      </c>
    </row>
    <row r="460" spans="1:23" x14ac:dyDescent="0.2">
      <c r="A460" s="11">
        <v>44981</v>
      </c>
      <c r="B460" t="s">
        <v>586</v>
      </c>
      <c r="C460">
        <v>7055</v>
      </c>
      <c r="D460">
        <v>45033</v>
      </c>
      <c r="E460">
        <v>45044</v>
      </c>
      <c r="F460">
        <v>1</v>
      </c>
      <c r="G460" t="s">
        <v>592</v>
      </c>
      <c r="H460" t="s">
        <v>4</v>
      </c>
      <c r="I460" t="s">
        <v>39</v>
      </c>
      <c r="K460" t="s">
        <v>62</v>
      </c>
      <c r="M460">
        <v>1</v>
      </c>
      <c r="N460">
        <v>1</v>
      </c>
      <c r="O460">
        <v>1</v>
      </c>
      <c r="P460">
        <v>1</v>
      </c>
      <c r="Q460">
        <v>1</v>
      </c>
      <c r="T460" t="str">
        <f t="shared" si="14"/>
        <v>7055RDO</v>
      </c>
      <c r="U460" t="str">
        <f t="shared" si="15"/>
        <v>7055RPF</v>
      </c>
      <c r="V460" t="s">
        <v>9</v>
      </c>
      <c r="W460" t="s">
        <v>10</v>
      </c>
    </row>
    <row r="461" spans="1:23" x14ac:dyDescent="0.2">
      <c r="A461" s="11">
        <v>44965</v>
      </c>
      <c r="B461" t="s">
        <v>586</v>
      </c>
      <c r="C461">
        <v>4596</v>
      </c>
      <c r="D461">
        <v>45022</v>
      </c>
      <c r="E461">
        <v>45030</v>
      </c>
      <c r="F461">
        <v>1</v>
      </c>
      <c r="G461" t="s">
        <v>592</v>
      </c>
      <c r="H461" t="s">
        <v>3</v>
      </c>
      <c r="I461" t="s">
        <v>29</v>
      </c>
      <c r="K461" t="s">
        <v>70</v>
      </c>
      <c r="M461">
        <v>1</v>
      </c>
      <c r="N461">
        <v>1</v>
      </c>
      <c r="O461">
        <v>1</v>
      </c>
      <c r="P461">
        <v>1</v>
      </c>
      <c r="Q461">
        <v>1</v>
      </c>
      <c r="T461" t="str">
        <f t="shared" si="14"/>
        <v>4596LDO</v>
      </c>
      <c r="U461" t="str">
        <f t="shared" si="15"/>
        <v>4596LPF</v>
      </c>
      <c r="V461" t="s">
        <v>9</v>
      </c>
      <c r="W461" t="s">
        <v>10</v>
      </c>
    </row>
    <row r="462" spans="1:23" x14ac:dyDescent="0.2">
      <c r="A462" s="11">
        <v>44965</v>
      </c>
      <c r="B462" t="s">
        <v>586</v>
      </c>
      <c r="C462">
        <v>4178</v>
      </c>
      <c r="D462">
        <v>45024</v>
      </c>
      <c r="E462">
        <v>45030</v>
      </c>
      <c r="F462">
        <v>1</v>
      </c>
      <c r="G462" t="s">
        <v>592</v>
      </c>
      <c r="H462" t="s">
        <v>4</v>
      </c>
      <c r="I462" t="s">
        <v>36</v>
      </c>
      <c r="K462" t="s">
        <v>67</v>
      </c>
      <c r="M462">
        <v>1</v>
      </c>
      <c r="N462">
        <v>1</v>
      </c>
      <c r="O462">
        <v>1</v>
      </c>
      <c r="P462">
        <v>1</v>
      </c>
      <c r="Q462">
        <v>1</v>
      </c>
      <c r="T462" t="str">
        <f t="shared" si="14"/>
        <v>4178RDO</v>
      </c>
      <c r="U462" t="str">
        <f t="shared" si="15"/>
        <v>4178RPF</v>
      </c>
      <c r="V462" t="s">
        <v>9</v>
      </c>
      <c r="W462" t="s">
        <v>10</v>
      </c>
    </row>
    <row r="463" spans="1:23" x14ac:dyDescent="0.2">
      <c r="A463" s="11">
        <v>44949</v>
      </c>
      <c r="B463" t="s">
        <v>586</v>
      </c>
      <c r="C463">
        <v>7221</v>
      </c>
      <c r="D463">
        <v>45007</v>
      </c>
      <c r="E463">
        <v>45030</v>
      </c>
      <c r="F463">
        <v>1</v>
      </c>
      <c r="G463" t="s">
        <v>592</v>
      </c>
      <c r="H463" t="s">
        <v>4</v>
      </c>
      <c r="I463" t="s">
        <v>37</v>
      </c>
      <c r="K463" t="s">
        <v>67</v>
      </c>
      <c r="M463">
        <v>1</v>
      </c>
      <c r="N463">
        <v>1</v>
      </c>
      <c r="O463">
        <v>1</v>
      </c>
      <c r="P463">
        <v>1</v>
      </c>
      <c r="Q463">
        <v>1</v>
      </c>
      <c r="T463" t="str">
        <f t="shared" si="14"/>
        <v>7221RDO</v>
      </c>
      <c r="U463" t="str">
        <f t="shared" si="15"/>
        <v>7221RPF</v>
      </c>
      <c r="V463" t="s">
        <v>9</v>
      </c>
      <c r="W463" t="s">
        <v>10</v>
      </c>
    </row>
    <row r="464" spans="1:23" x14ac:dyDescent="0.2">
      <c r="A464" s="11">
        <v>44907</v>
      </c>
      <c r="B464" t="s">
        <v>589</v>
      </c>
      <c r="C464">
        <v>223</v>
      </c>
      <c r="F464">
        <v>1</v>
      </c>
      <c r="G464" t="s">
        <v>592</v>
      </c>
      <c r="H464" t="s">
        <v>3</v>
      </c>
      <c r="I464" t="s">
        <v>38</v>
      </c>
      <c r="K464" t="s">
        <v>38</v>
      </c>
      <c r="M464">
        <v>1</v>
      </c>
      <c r="N464">
        <v>1</v>
      </c>
      <c r="O464">
        <v>0</v>
      </c>
      <c r="P464">
        <v>0</v>
      </c>
      <c r="Q464">
        <v>1</v>
      </c>
      <c r="T464" t="str">
        <f t="shared" si="14"/>
        <v>223LDO</v>
      </c>
      <c r="U464" t="str">
        <f t="shared" si="15"/>
        <v>223LPF</v>
      </c>
      <c r="V464" t="s">
        <v>9</v>
      </c>
      <c r="W464" t="s">
        <v>10</v>
      </c>
    </row>
    <row r="465" spans="1:23" x14ac:dyDescent="0.2">
      <c r="A465" s="11">
        <v>44708</v>
      </c>
      <c r="B465" t="s">
        <v>588</v>
      </c>
      <c r="C465">
        <v>405715</v>
      </c>
      <c r="F465">
        <v>1</v>
      </c>
      <c r="G465" t="s">
        <v>592</v>
      </c>
      <c r="H465" t="s">
        <v>3</v>
      </c>
      <c r="I465" t="s">
        <v>38</v>
      </c>
      <c r="K465" t="s">
        <v>38</v>
      </c>
      <c r="M465">
        <v>1</v>
      </c>
      <c r="N465">
        <v>1</v>
      </c>
      <c r="O465">
        <v>0</v>
      </c>
      <c r="P465">
        <v>0</v>
      </c>
      <c r="Q465">
        <v>1</v>
      </c>
      <c r="T465" t="str">
        <f t="shared" si="14"/>
        <v>405715LDO</v>
      </c>
      <c r="U465" t="str">
        <f t="shared" si="15"/>
        <v>405715LPF</v>
      </c>
      <c r="V465" t="s">
        <v>9</v>
      </c>
      <c r="W465" t="s">
        <v>10</v>
      </c>
    </row>
    <row r="466" spans="1:23" x14ac:dyDescent="0.2">
      <c r="A466" s="11">
        <v>44742</v>
      </c>
      <c r="B466" t="s">
        <v>588</v>
      </c>
      <c r="C466">
        <v>202157</v>
      </c>
      <c r="F466">
        <v>1</v>
      </c>
      <c r="G466" t="s">
        <v>592</v>
      </c>
      <c r="H466" t="s">
        <v>3</v>
      </c>
      <c r="I466" t="s">
        <v>39</v>
      </c>
      <c r="K466" t="s">
        <v>38</v>
      </c>
      <c r="M466">
        <v>1</v>
      </c>
      <c r="N466">
        <v>1</v>
      </c>
      <c r="O466">
        <v>1</v>
      </c>
      <c r="P466">
        <v>1</v>
      </c>
      <c r="Q466">
        <v>1</v>
      </c>
      <c r="T466" t="str">
        <f t="shared" si="14"/>
        <v>202157LDO</v>
      </c>
      <c r="U466" t="str">
        <f t="shared" si="15"/>
        <v>202157LPF</v>
      </c>
      <c r="V466" t="s">
        <v>9</v>
      </c>
      <c r="W466" t="s">
        <v>10</v>
      </c>
    </row>
    <row r="467" spans="1:23" x14ac:dyDescent="0.2">
      <c r="A467" s="11">
        <v>44728</v>
      </c>
      <c r="B467" t="s">
        <v>588</v>
      </c>
      <c r="C467">
        <v>206368</v>
      </c>
      <c r="F467">
        <v>1</v>
      </c>
      <c r="G467" t="s">
        <v>592</v>
      </c>
      <c r="H467" t="s">
        <v>3</v>
      </c>
      <c r="I467" t="s">
        <v>37</v>
      </c>
      <c r="K467" t="s">
        <v>38</v>
      </c>
      <c r="M467">
        <v>1</v>
      </c>
      <c r="N467">
        <v>1</v>
      </c>
      <c r="O467">
        <v>1</v>
      </c>
      <c r="P467">
        <v>1</v>
      </c>
      <c r="Q467">
        <v>1</v>
      </c>
      <c r="T467" t="str">
        <f t="shared" si="14"/>
        <v>206368LDO</v>
      </c>
      <c r="U467" t="str">
        <f t="shared" si="15"/>
        <v>206368LPF</v>
      </c>
      <c r="V467" t="s">
        <v>9</v>
      </c>
      <c r="W467" t="s">
        <v>10</v>
      </c>
    </row>
    <row r="468" spans="1:23" x14ac:dyDescent="0.2">
      <c r="A468" s="11">
        <v>44900</v>
      </c>
      <c r="B468" t="s">
        <v>589</v>
      </c>
      <c r="C468">
        <v>349</v>
      </c>
      <c r="F468">
        <v>1</v>
      </c>
      <c r="G468" t="s">
        <v>592</v>
      </c>
      <c r="H468" t="s">
        <v>4</v>
      </c>
      <c r="I468" t="s">
        <v>38</v>
      </c>
      <c r="K468" t="s">
        <v>36</v>
      </c>
      <c r="M468">
        <v>1</v>
      </c>
      <c r="N468">
        <v>1</v>
      </c>
      <c r="O468">
        <v>1</v>
      </c>
      <c r="P468">
        <v>1</v>
      </c>
      <c r="Q468">
        <v>1</v>
      </c>
      <c r="T468" t="str">
        <f t="shared" si="14"/>
        <v>349RDO</v>
      </c>
      <c r="U468" t="str">
        <f t="shared" si="15"/>
        <v>349RPF</v>
      </c>
      <c r="V468" t="s">
        <v>9</v>
      </c>
      <c r="W468" t="s">
        <v>10</v>
      </c>
    </row>
    <row r="469" spans="1:23" x14ac:dyDescent="0.2">
      <c r="A469" s="11">
        <v>44872</v>
      </c>
      <c r="B469" t="s">
        <v>589</v>
      </c>
      <c r="C469">
        <v>834</v>
      </c>
      <c r="F469">
        <v>1</v>
      </c>
      <c r="G469" t="s">
        <v>592</v>
      </c>
      <c r="H469" t="s">
        <v>3</v>
      </c>
      <c r="I469" t="s">
        <v>38</v>
      </c>
      <c r="K469" t="s">
        <v>36</v>
      </c>
      <c r="M469">
        <v>1</v>
      </c>
      <c r="N469">
        <v>1</v>
      </c>
      <c r="O469">
        <v>1</v>
      </c>
      <c r="P469">
        <v>1</v>
      </c>
      <c r="R469">
        <v>1</v>
      </c>
      <c r="T469" t="str">
        <f t="shared" si="14"/>
        <v>834LDO</v>
      </c>
      <c r="U469" t="str">
        <f t="shared" si="15"/>
        <v>834LPF</v>
      </c>
      <c r="V469" t="s">
        <v>9</v>
      </c>
      <c r="W469" t="s">
        <v>10</v>
      </c>
    </row>
    <row r="470" spans="1:23" x14ac:dyDescent="0.2">
      <c r="A470" s="11">
        <v>44872</v>
      </c>
      <c r="B470" t="s">
        <v>589</v>
      </c>
      <c r="C470">
        <v>834</v>
      </c>
      <c r="F470">
        <v>1</v>
      </c>
      <c r="G470" t="s">
        <v>592</v>
      </c>
      <c r="H470" t="s">
        <v>4</v>
      </c>
      <c r="I470" t="s">
        <v>39</v>
      </c>
      <c r="K470" t="s">
        <v>36</v>
      </c>
      <c r="M470">
        <v>1</v>
      </c>
      <c r="N470">
        <v>1</v>
      </c>
      <c r="O470">
        <v>1</v>
      </c>
      <c r="P470">
        <v>1</v>
      </c>
      <c r="R470">
        <v>1</v>
      </c>
      <c r="T470" t="str">
        <f t="shared" si="14"/>
        <v>834RDO</v>
      </c>
      <c r="U470" t="str">
        <f t="shared" si="15"/>
        <v>834RPF</v>
      </c>
      <c r="V470" t="s">
        <v>9</v>
      </c>
      <c r="W470" t="s">
        <v>10</v>
      </c>
    </row>
    <row r="471" spans="1:23" x14ac:dyDescent="0.2">
      <c r="A471" s="11">
        <v>44907</v>
      </c>
      <c r="B471" t="s">
        <v>589</v>
      </c>
      <c r="C471">
        <v>374</v>
      </c>
      <c r="F471">
        <v>1</v>
      </c>
      <c r="G471" t="s">
        <v>592</v>
      </c>
      <c r="H471" t="s">
        <v>4</v>
      </c>
      <c r="I471" t="s">
        <v>57</v>
      </c>
      <c r="K471" t="s">
        <v>36</v>
      </c>
      <c r="M471">
        <v>1</v>
      </c>
      <c r="N471">
        <v>1</v>
      </c>
      <c r="O471">
        <v>1</v>
      </c>
      <c r="P471">
        <v>1</v>
      </c>
      <c r="Q471">
        <v>1</v>
      </c>
      <c r="T471" t="str">
        <f t="shared" si="14"/>
        <v>374RDO</v>
      </c>
      <c r="U471" t="str">
        <f t="shared" si="15"/>
        <v>374RPF</v>
      </c>
      <c r="V471" t="s">
        <v>9</v>
      </c>
      <c r="W471" t="s">
        <v>10</v>
      </c>
    </row>
    <row r="472" spans="1:23" x14ac:dyDescent="0.2">
      <c r="A472" s="11">
        <v>44900</v>
      </c>
      <c r="B472" t="s">
        <v>589</v>
      </c>
      <c r="C472">
        <v>889</v>
      </c>
      <c r="F472">
        <v>1</v>
      </c>
      <c r="G472" t="s">
        <v>592</v>
      </c>
      <c r="H472" t="s">
        <v>4</v>
      </c>
      <c r="I472" t="s">
        <v>29</v>
      </c>
      <c r="K472" t="s">
        <v>599</v>
      </c>
      <c r="M472">
        <v>1</v>
      </c>
      <c r="N472" t="s">
        <v>594</v>
      </c>
      <c r="O472" t="s">
        <v>594</v>
      </c>
      <c r="P472" t="s">
        <v>594</v>
      </c>
      <c r="T472" t="str">
        <f t="shared" si="14"/>
        <v>889RDO</v>
      </c>
      <c r="U472" t="str">
        <f t="shared" si="15"/>
        <v>889RPF</v>
      </c>
      <c r="V472" t="s">
        <v>9</v>
      </c>
      <c r="W472" t="s">
        <v>10</v>
      </c>
    </row>
    <row r="473" spans="1:23" x14ac:dyDescent="0.2">
      <c r="A473" s="11">
        <v>44879</v>
      </c>
      <c r="B473" t="s">
        <v>589</v>
      </c>
      <c r="C473">
        <v>331</v>
      </c>
      <c r="F473">
        <v>1</v>
      </c>
      <c r="G473" t="s">
        <v>592</v>
      </c>
      <c r="H473" t="s">
        <v>4</v>
      </c>
      <c r="I473" t="s">
        <v>37</v>
      </c>
      <c r="K473" t="s">
        <v>599</v>
      </c>
      <c r="M473">
        <v>1</v>
      </c>
      <c r="N473" t="s">
        <v>594</v>
      </c>
      <c r="O473" t="s">
        <v>594</v>
      </c>
      <c r="P473" t="s">
        <v>594</v>
      </c>
      <c r="T473" t="str">
        <f t="shared" si="14"/>
        <v>331RDO</v>
      </c>
      <c r="U473" t="str">
        <f t="shared" si="15"/>
        <v>331RPF</v>
      </c>
      <c r="V473" t="s">
        <v>9</v>
      </c>
      <c r="W473" t="s">
        <v>10</v>
      </c>
    </row>
    <row r="474" spans="1:23" x14ac:dyDescent="0.2">
      <c r="A474" s="11">
        <v>44714</v>
      </c>
      <c r="B474" t="s">
        <v>588</v>
      </c>
      <c r="C474">
        <v>802974</v>
      </c>
      <c r="F474">
        <v>1</v>
      </c>
      <c r="G474" t="s">
        <v>592</v>
      </c>
      <c r="H474" t="s">
        <v>3</v>
      </c>
      <c r="I474" t="s">
        <v>38</v>
      </c>
      <c r="K474" t="s">
        <v>39</v>
      </c>
      <c r="M474">
        <v>1</v>
      </c>
      <c r="N474">
        <v>1</v>
      </c>
      <c r="O474">
        <v>1</v>
      </c>
      <c r="P474">
        <v>1</v>
      </c>
      <c r="R474">
        <v>1</v>
      </c>
      <c r="T474" t="str">
        <f t="shared" si="14"/>
        <v>802974LDO</v>
      </c>
      <c r="U474" t="str">
        <f t="shared" si="15"/>
        <v>802974LPF</v>
      </c>
      <c r="V474" t="s">
        <v>9</v>
      </c>
      <c r="W474" t="s">
        <v>10</v>
      </c>
    </row>
    <row r="475" spans="1:23" x14ac:dyDescent="0.2">
      <c r="A475" s="11">
        <v>44714</v>
      </c>
      <c r="B475" t="s">
        <v>588</v>
      </c>
      <c r="C475">
        <v>802974</v>
      </c>
      <c r="F475">
        <v>1</v>
      </c>
      <c r="G475" t="s">
        <v>592</v>
      </c>
      <c r="H475" t="s">
        <v>4</v>
      </c>
      <c r="I475" t="s">
        <v>38</v>
      </c>
      <c r="K475" t="s">
        <v>39</v>
      </c>
      <c r="M475">
        <v>1</v>
      </c>
      <c r="N475">
        <v>1</v>
      </c>
      <c r="O475">
        <v>1</v>
      </c>
      <c r="P475">
        <v>1</v>
      </c>
      <c r="R475">
        <v>1</v>
      </c>
      <c r="T475" t="str">
        <f t="shared" si="14"/>
        <v>802974RDO</v>
      </c>
      <c r="U475" t="str">
        <f t="shared" si="15"/>
        <v>802974RPF</v>
      </c>
      <c r="V475" t="s">
        <v>9</v>
      </c>
      <c r="W475" t="s">
        <v>10</v>
      </c>
    </row>
    <row r="476" spans="1:23" x14ac:dyDescent="0.2">
      <c r="A476" s="11">
        <v>45044</v>
      </c>
      <c r="B476" t="s">
        <v>586</v>
      </c>
      <c r="C476">
        <v>386</v>
      </c>
      <c r="D476">
        <v>45100</v>
      </c>
      <c r="E476">
        <v>45159</v>
      </c>
      <c r="F476">
        <v>1</v>
      </c>
      <c r="G476" t="s">
        <v>592</v>
      </c>
      <c r="H476" t="s">
        <v>3</v>
      </c>
      <c r="I476" t="s">
        <v>39</v>
      </c>
      <c r="K476" t="s">
        <v>39</v>
      </c>
      <c r="M476">
        <v>1</v>
      </c>
      <c r="N476">
        <v>1</v>
      </c>
      <c r="O476">
        <v>0</v>
      </c>
      <c r="P476">
        <v>0</v>
      </c>
      <c r="Q476">
        <v>1</v>
      </c>
      <c r="T476" t="str">
        <f t="shared" si="14"/>
        <v>386LDO</v>
      </c>
      <c r="U476" t="str">
        <f t="shared" si="15"/>
        <v>386LPF</v>
      </c>
      <c r="V476" t="s">
        <v>9</v>
      </c>
      <c r="W476" t="s">
        <v>10</v>
      </c>
    </row>
    <row r="477" spans="1:23" x14ac:dyDescent="0.2">
      <c r="A477" s="11">
        <v>45044</v>
      </c>
      <c r="B477" t="s">
        <v>586</v>
      </c>
      <c r="C477">
        <v>3876</v>
      </c>
      <c r="D477">
        <v>45097</v>
      </c>
      <c r="E477">
        <v>45159</v>
      </c>
      <c r="F477">
        <v>1</v>
      </c>
      <c r="G477" t="s">
        <v>592</v>
      </c>
      <c r="H477" t="s">
        <v>4</v>
      </c>
      <c r="I477" t="s">
        <v>39</v>
      </c>
      <c r="K477" t="s">
        <v>39</v>
      </c>
      <c r="M477">
        <v>1</v>
      </c>
      <c r="N477">
        <v>1</v>
      </c>
      <c r="O477">
        <v>0</v>
      </c>
      <c r="P477">
        <v>0</v>
      </c>
      <c r="Q477">
        <v>1</v>
      </c>
      <c r="T477" t="str">
        <f t="shared" si="14"/>
        <v>3876RDO</v>
      </c>
      <c r="U477" t="str">
        <f t="shared" si="15"/>
        <v>3876RPF</v>
      </c>
      <c r="V477" t="s">
        <v>9</v>
      </c>
      <c r="W477" t="s">
        <v>10</v>
      </c>
    </row>
    <row r="478" spans="1:23" x14ac:dyDescent="0.2">
      <c r="A478" s="11">
        <v>45044</v>
      </c>
      <c r="B478" t="s">
        <v>586</v>
      </c>
      <c r="C478">
        <v>5067</v>
      </c>
      <c r="D478">
        <v>45103</v>
      </c>
      <c r="E478">
        <v>45159</v>
      </c>
      <c r="F478">
        <v>1</v>
      </c>
      <c r="G478" t="s">
        <v>592</v>
      </c>
      <c r="H478" t="s">
        <v>3</v>
      </c>
      <c r="I478" t="s">
        <v>39</v>
      </c>
      <c r="K478" t="s">
        <v>39</v>
      </c>
      <c r="M478">
        <v>1</v>
      </c>
      <c r="N478">
        <v>1</v>
      </c>
      <c r="O478">
        <v>0</v>
      </c>
      <c r="P478">
        <v>0</v>
      </c>
      <c r="Q478">
        <v>1</v>
      </c>
      <c r="T478" t="str">
        <f t="shared" si="14"/>
        <v>5067LDO</v>
      </c>
      <c r="U478" t="str">
        <f t="shared" si="15"/>
        <v>5067LPF</v>
      </c>
      <c r="V478" t="s">
        <v>9</v>
      </c>
      <c r="W478" t="s">
        <v>10</v>
      </c>
    </row>
    <row r="479" spans="1:23" x14ac:dyDescent="0.2">
      <c r="A479" s="11">
        <v>45044</v>
      </c>
      <c r="B479" t="s">
        <v>586</v>
      </c>
      <c r="C479">
        <v>5067</v>
      </c>
      <c r="D479">
        <v>45103</v>
      </c>
      <c r="E479">
        <v>45159</v>
      </c>
      <c r="F479">
        <v>1</v>
      </c>
      <c r="G479" t="s">
        <v>592</v>
      </c>
      <c r="H479" t="s">
        <v>4</v>
      </c>
      <c r="I479" t="s">
        <v>39</v>
      </c>
      <c r="K479" t="s">
        <v>39</v>
      </c>
      <c r="M479">
        <v>1</v>
      </c>
      <c r="N479">
        <v>1</v>
      </c>
      <c r="O479">
        <v>0</v>
      </c>
      <c r="P479">
        <v>0</v>
      </c>
      <c r="Q479">
        <v>1</v>
      </c>
      <c r="T479" t="str">
        <f t="shared" si="14"/>
        <v>5067RDO</v>
      </c>
      <c r="U479" t="str">
        <f t="shared" si="15"/>
        <v>5067RPF</v>
      </c>
      <c r="V479" t="s">
        <v>9</v>
      </c>
      <c r="W479" t="s">
        <v>10</v>
      </c>
    </row>
    <row r="480" spans="1:23" x14ac:dyDescent="0.2">
      <c r="A480" s="11">
        <v>45044</v>
      </c>
      <c r="B480" t="s">
        <v>586</v>
      </c>
      <c r="C480">
        <v>6530</v>
      </c>
      <c r="D480">
        <v>45099</v>
      </c>
      <c r="E480">
        <v>45159</v>
      </c>
      <c r="F480">
        <v>1</v>
      </c>
      <c r="G480" t="s">
        <v>592</v>
      </c>
      <c r="H480" t="s">
        <v>3</v>
      </c>
      <c r="I480" t="s">
        <v>39</v>
      </c>
      <c r="K480" t="s">
        <v>39</v>
      </c>
      <c r="M480">
        <v>1</v>
      </c>
      <c r="N480">
        <v>1</v>
      </c>
      <c r="O480">
        <v>0</v>
      </c>
      <c r="P480">
        <v>0</v>
      </c>
      <c r="Q480">
        <v>1</v>
      </c>
      <c r="T480" t="str">
        <f t="shared" si="14"/>
        <v>6530LDO</v>
      </c>
      <c r="U480" t="str">
        <f t="shared" si="15"/>
        <v>6530LPF</v>
      </c>
      <c r="V480" t="s">
        <v>9</v>
      </c>
      <c r="W480" t="s">
        <v>10</v>
      </c>
    </row>
    <row r="481" spans="1:23" x14ac:dyDescent="0.2">
      <c r="A481" s="11">
        <v>45044</v>
      </c>
      <c r="B481" t="s">
        <v>586</v>
      </c>
      <c r="C481">
        <v>6530</v>
      </c>
      <c r="D481">
        <v>45099</v>
      </c>
      <c r="E481">
        <v>45159</v>
      </c>
      <c r="F481">
        <v>1</v>
      </c>
      <c r="G481" t="s">
        <v>592</v>
      </c>
      <c r="H481" t="s">
        <v>4</v>
      </c>
      <c r="I481" t="s">
        <v>39</v>
      </c>
      <c r="K481" t="s">
        <v>39</v>
      </c>
      <c r="M481">
        <v>1</v>
      </c>
      <c r="N481">
        <v>1</v>
      </c>
      <c r="O481">
        <v>0</v>
      </c>
      <c r="P481">
        <v>0</v>
      </c>
      <c r="Q481">
        <v>1</v>
      </c>
      <c r="T481" t="str">
        <f t="shared" si="14"/>
        <v>6530RDO</v>
      </c>
      <c r="U481" t="str">
        <f t="shared" si="15"/>
        <v>6530RPF</v>
      </c>
      <c r="V481" t="s">
        <v>9</v>
      </c>
      <c r="W481" t="s">
        <v>10</v>
      </c>
    </row>
    <row r="482" spans="1:23" x14ac:dyDescent="0.2">
      <c r="A482" s="11">
        <v>44893</v>
      </c>
      <c r="B482" t="s">
        <v>589</v>
      </c>
      <c r="C482">
        <v>814</v>
      </c>
      <c r="F482">
        <v>1</v>
      </c>
      <c r="G482" t="s">
        <v>592</v>
      </c>
      <c r="H482" t="s">
        <v>3</v>
      </c>
      <c r="I482" t="s">
        <v>39</v>
      </c>
      <c r="K482" t="s">
        <v>39</v>
      </c>
      <c r="M482">
        <v>1</v>
      </c>
      <c r="N482">
        <v>1</v>
      </c>
      <c r="O482">
        <v>0</v>
      </c>
      <c r="P482">
        <v>0</v>
      </c>
      <c r="Q482">
        <v>1</v>
      </c>
      <c r="T482" t="str">
        <f t="shared" si="14"/>
        <v>814LDO</v>
      </c>
      <c r="U482" t="str">
        <f t="shared" si="15"/>
        <v>814LPF</v>
      </c>
      <c r="V482" t="s">
        <v>9</v>
      </c>
      <c r="W482" t="s">
        <v>10</v>
      </c>
    </row>
    <row r="483" spans="1:23" x14ac:dyDescent="0.2">
      <c r="A483" s="11">
        <v>44756</v>
      </c>
      <c r="B483" t="s">
        <v>588</v>
      </c>
      <c r="C483">
        <v>404623</v>
      </c>
      <c r="F483">
        <v>1</v>
      </c>
      <c r="G483" t="s">
        <v>592</v>
      </c>
      <c r="H483" t="s">
        <v>3</v>
      </c>
      <c r="I483" t="s">
        <v>39</v>
      </c>
      <c r="K483" t="s">
        <v>39</v>
      </c>
      <c r="M483">
        <v>1</v>
      </c>
      <c r="N483">
        <v>1</v>
      </c>
      <c r="O483">
        <v>0</v>
      </c>
      <c r="P483">
        <v>0</v>
      </c>
      <c r="Q483">
        <v>1</v>
      </c>
      <c r="T483" t="str">
        <f t="shared" si="14"/>
        <v>404623LDO</v>
      </c>
      <c r="U483" t="str">
        <f t="shared" si="15"/>
        <v>404623LPF</v>
      </c>
      <c r="V483" t="s">
        <v>9</v>
      </c>
      <c r="W483" t="s">
        <v>10</v>
      </c>
    </row>
    <row r="484" spans="1:23" x14ac:dyDescent="0.2">
      <c r="A484" s="11">
        <v>44728</v>
      </c>
      <c r="B484" t="s">
        <v>588</v>
      </c>
      <c r="C484">
        <v>200225</v>
      </c>
      <c r="F484">
        <v>1</v>
      </c>
      <c r="G484" t="s">
        <v>592</v>
      </c>
      <c r="H484" t="s">
        <v>3</v>
      </c>
      <c r="I484" t="s">
        <v>77</v>
      </c>
      <c r="K484" t="s">
        <v>29</v>
      </c>
      <c r="M484">
        <v>1</v>
      </c>
      <c r="N484">
        <v>1</v>
      </c>
      <c r="O484">
        <v>1</v>
      </c>
      <c r="P484">
        <v>1</v>
      </c>
      <c r="Q484">
        <v>1</v>
      </c>
      <c r="T484" t="str">
        <f t="shared" si="14"/>
        <v>200225LDO</v>
      </c>
      <c r="U484" t="str">
        <f t="shared" si="15"/>
        <v>200225LPF</v>
      </c>
      <c r="V484" t="s">
        <v>9</v>
      </c>
      <c r="W484" t="s">
        <v>10</v>
      </c>
    </row>
    <row r="485" spans="1:23" x14ac:dyDescent="0.2">
      <c r="A485" s="11">
        <v>44749</v>
      </c>
      <c r="B485" t="s">
        <v>588</v>
      </c>
      <c r="C485">
        <v>802530</v>
      </c>
      <c r="F485">
        <v>1</v>
      </c>
      <c r="G485" t="s">
        <v>592</v>
      </c>
      <c r="H485" t="s">
        <v>4</v>
      </c>
      <c r="I485" t="s">
        <v>46</v>
      </c>
      <c r="K485" t="s">
        <v>29</v>
      </c>
      <c r="M485">
        <v>1</v>
      </c>
      <c r="N485">
        <v>1</v>
      </c>
      <c r="O485">
        <v>1</v>
      </c>
      <c r="P485">
        <v>1</v>
      </c>
      <c r="R485">
        <v>1</v>
      </c>
      <c r="T485" t="str">
        <f t="shared" si="14"/>
        <v>802530RDO</v>
      </c>
      <c r="U485" t="str">
        <f t="shared" si="15"/>
        <v>802530RPF</v>
      </c>
      <c r="V485" t="s">
        <v>9</v>
      </c>
      <c r="W485" t="s">
        <v>10</v>
      </c>
    </row>
    <row r="486" spans="1:23" x14ac:dyDescent="0.2">
      <c r="A486" s="11">
        <v>44886</v>
      </c>
      <c r="B486" t="s">
        <v>589</v>
      </c>
      <c r="C486">
        <v>251</v>
      </c>
      <c r="F486">
        <v>1</v>
      </c>
      <c r="G486" t="s">
        <v>592</v>
      </c>
      <c r="H486" t="s">
        <v>3</v>
      </c>
      <c r="I486" t="s">
        <v>39</v>
      </c>
      <c r="K486" t="s">
        <v>29</v>
      </c>
      <c r="M486">
        <v>1</v>
      </c>
      <c r="N486">
        <v>1</v>
      </c>
      <c r="O486">
        <v>1</v>
      </c>
      <c r="P486">
        <v>1</v>
      </c>
      <c r="Q486">
        <v>1</v>
      </c>
      <c r="T486" t="str">
        <f t="shared" si="14"/>
        <v>251LDO</v>
      </c>
      <c r="U486" t="str">
        <f t="shared" si="15"/>
        <v>251LPF</v>
      </c>
      <c r="V486" t="s">
        <v>9</v>
      </c>
      <c r="W486" t="s">
        <v>10</v>
      </c>
    </row>
    <row r="487" spans="1:23" x14ac:dyDescent="0.2">
      <c r="A487" s="11">
        <v>44893</v>
      </c>
      <c r="B487" t="s">
        <v>589</v>
      </c>
      <c r="C487">
        <v>279</v>
      </c>
      <c r="F487">
        <v>1</v>
      </c>
      <c r="G487" t="s">
        <v>592</v>
      </c>
      <c r="H487" t="s">
        <v>3</v>
      </c>
      <c r="I487" t="s">
        <v>39</v>
      </c>
      <c r="K487" t="s">
        <v>59</v>
      </c>
      <c r="M487">
        <v>1</v>
      </c>
      <c r="N487">
        <v>1</v>
      </c>
      <c r="O487">
        <v>1</v>
      </c>
      <c r="P487">
        <v>1</v>
      </c>
      <c r="Q487">
        <v>1</v>
      </c>
      <c r="T487" t="str">
        <f t="shared" si="14"/>
        <v>279LDO</v>
      </c>
      <c r="U487" t="str">
        <f t="shared" si="15"/>
        <v>279LPF</v>
      </c>
      <c r="V487" t="s">
        <v>9</v>
      </c>
      <c r="W487" t="s">
        <v>10</v>
      </c>
    </row>
    <row r="488" spans="1:23" x14ac:dyDescent="0.2">
      <c r="A488" s="11">
        <v>44728</v>
      </c>
      <c r="B488" t="s">
        <v>588</v>
      </c>
      <c r="C488">
        <v>201087</v>
      </c>
      <c r="F488">
        <v>1</v>
      </c>
      <c r="G488" t="s">
        <v>592</v>
      </c>
      <c r="H488" t="s">
        <v>4</v>
      </c>
      <c r="I488" t="s">
        <v>38</v>
      </c>
      <c r="K488" t="s">
        <v>34</v>
      </c>
      <c r="M488">
        <v>1</v>
      </c>
      <c r="N488">
        <v>1</v>
      </c>
      <c r="O488">
        <v>1</v>
      </c>
      <c r="P488">
        <v>1</v>
      </c>
      <c r="Q488">
        <v>1</v>
      </c>
      <c r="T488" t="str">
        <f t="shared" si="14"/>
        <v>201087RDO</v>
      </c>
      <c r="U488" t="str">
        <f t="shared" si="15"/>
        <v>201087RPF</v>
      </c>
      <c r="V488" t="s">
        <v>9</v>
      </c>
      <c r="W488" t="s">
        <v>10</v>
      </c>
    </row>
    <row r="489" spans="1:23" x14ac:dyDescent="0.2">
      <c r="A489" s="11">
        <v>44811</v>
      </c>
      <c r="B489" t="s">
        <v>586</v>
      </c>
      <c r="C489">
        <v>1111</v>
      </c>
      <c r="D489" t="s">
        <v>595</v>
      </c>
      <c r="F489">
        <v>1</v>
      </c>
      <c r="G489" t="s">
        <v>592</v>
      </c>
      <c r="H489" t="s">
        <v>3</v>
      </c>
      <c r="I489" t="s">
        <v>39</v>
      </c>
      <c r="K489" t="s">
        <v>593</v>
      </c>
      <c r="M489">
        <v>1</v>
      </c>
      <c r="N489" t="s">
        <v>594</v>
      </c>
      <c r="O489" t="s">
        <v>594</v>
      </c>
      <c r="P489" t="s">
        <v>594</v>
      </c>
      <c r="T489" t="str">
        <f t="shared" si="14"/>
        <v>1111LDO</v>
      </c>
      <c r="U489" t="str">
        <f t="shared" si="15"/>
        <v>1111LPF</v>
      </c>
      <c r="V489" t="s">
        <v>9</v>
      </c>
      <c r="W489" t="s">
        <v>10</v>
      </c>
    </row>
    <row r="490" spans="1:23" x14ac:dyDescent="0.2">
      <c r="A490" s="11">
        <v>44811</v>
      </c>
      <c r="B490" t="s">
        <v>586</v>
      </c>
      <c r="C490">
        <v>1111</v>
      </c>
      <c r="D490" t="s">
        <v>595</v>
      </c>
      <c r="F490">
        <v>1</v>
      </c>
      <c r="G490" t="s">
        <v>592</v>
      </c>
      <c r="H490" t="s">
        <v>4</v>
      </c>
      <c r="I490" t="s">
        <v>39</v>
      </c>
      <c r="K490" t="s">
        <v>593</v>
      </c>
      <c r="M490">
        <v>1</v>
      </c>
      <c r="N490" t="s">
        <v>594</v>
      </c>
      <c r="O490" t="s">
        <v>594</v>
      </c>
      <c r="P490" t="s">
        <v>594</v>
      </c>
      <c r="T490" t="str">
        <f t="shared" si="14"/>
        <v>1111RDO</v>
      </c>
      <c r="U490" t="str">
        <f t="shared" si="15"/>
        <v>1111RPF</v>
      </c>
      <c r="V490" t="s">
        <v>9</v>
      </c>
      <c r="W490" t="s">
        <v>10</v>
      </c>
    </row>
    <row r="491" spans="1:23" x14ac:dyDescent="0.2">
      <c r="A491" s="11">
        <v>44910</v>
      </c>
      <c r="B491" t="s">
        <v>586</v>
      </c>
      <c r="C491">
        <v>4664</v>
      </c>
      <c r="D491">
        <v>44964</v>
      </c>
      <c r="F491">
        <v>1</v>
      </c>
      <c r="G491" t="s">
        <v>592</v>
      </c>
      <c r="H491" t="s">
        <v>3</v>
      </c>
      <c r="I491" t="s">
        <v>39</v>
      </c>
      <c r="K491" t="s">
        <v>593</v>
      </c>
      <c r="M491">
        <v>1</v>
      </c>
      <c r="N491" t="s">
        <v>594</v>
      </c>
      <c r="O491" t="s">
        <v>594</v>
      </c>
      <c r="P491" t="s">
        <v>594</v>
      </c>
      <c r="T491" t="str">
        <f t="shared" si="14"/>
        <v>4664LDO</v>
      </c>
      <c r="U491" t="str">
        <f t="shared" si="15"/>
        <v>4664LPF</v>
      </c>
      <c r="V491" t="s">
        <v>9</v>
      </c>
      <c r="W491" t="s">
        <v>10</v>
      </c>
    </row>
    <row r="492" spans="1:23" x14ac:dyDescent="0.2">
      <c r="A492" s="11">
        <v>44910</v>
      </c>
      <c r="B492" t="s">
        <v>586</v>
      </c>
      <c r="C492">
        <v>4664</v>
      </c>
      <c r="D492">
        <v>44964</v>
      </c>
      <c r="F492">
        <v>1</v>
      </c>
      <c r="G492" t="s">
        <v>592</v>
      </c>
      <c r="H492" t="s">
        <v>4</v>
      </c>
      <c r="I492" t="s">
        <v>39</v>
      </c>
      <c r="K492" t="s">
        <v>593</v>
      </c>
      <c r="M492">
        <v>1</v>
      </c>
      <c r="N492" t="s">
        <v>594</v>
      </c>
      <c r="O492" t="s">
        <v>594</v>
      </c>
      <c r="P492" t="s">
        <v>594</v>
      </c>
      <c r="T492" t="str">
        <f t="shared" si="14"/>
        <v>4664RDO</v>
      </c>
      <c r="U492" t="str">
        <f t="shared" si="15"/>
        <v>4664RPF</v>
      </c>
      <c r="V492" t="s">
        <v>9</v>
      </c>
      <c r="W492" t="s">
        <v>10</v>
      </c>
    </row>
    <row r="493" spans="1:23" x14ac:dyDescent="0.2">
      <c r="A493" s="11">
        <v>44952</v>
      </c>
      <c r="B493" t="s">
        <v>586</v>
      </c>
      <c r="C493">
        <v>6539</v>
      </c>
      <c r="D493" t="s">
        <v>596</v>
      </c>
      <c r="F493">
        <v>1</v>
      </c>
      <c r="G493" t="s">
        <v>592</v>
      </c>
      <c r="H493" t="s">
        <v>3</v>
      </c>
      <c r="I493" t="s">
        <v>39</v>
      </c>
      <c r="K493" t="s">
        <v>593</v>
      </c>
      <c r="M493">
        <v>1</v>
      </c>
      <c r="N493" t="s">
        <v>594</v>
      </c>
      <c r="O493" t="s">
        <v>594</v>
      </c>
      <c r="P493" t="s">
        <v>594</v>
      </c>
      <c r="T493" t="str">
        <f t="shared" si="14"/>
        <v>6539LDO</v>
      </c>
      <c r="U493" t="str">
        <f t="shared" si="15"/>
        <v>6539LPF</v>
      </c>
      <c r="V493" t="s">
        <v>9</v>
      </c>
      <c r="W493" t="s">
        <v>10</v>
      </c>
    </row>
    <row r="494" spans="1:23" x14ac:dyDescent="0.2">
      <c r="A494" s="11">
        <v>44736</v>
      </c>
      <c r="B494" t="s">
        <v>588</v>
      </c>
      <c r="C494">
        <v>703083</v>
      </c>
      <c r="F494">
        <v>1</v>
      </c>
      <c r="G494" t="s">
        <v>592</v>
      </c>
      <c r="H494" t="s">
        <v>4</v>
      </c>
      <c r="I494" t="s">
        <v>38</v>
      </c>
      <c r="J494" t="s">
        <v>36</v>
      </c>
      <c r="K494" t="s">
        <v>25</v>
      </c>
      <c r="M494">
        <v>1</v>
      </c>
      <c r="N494">
        <v>0</v>
      </c>
      <c r="O494">
        <v>1</v>
      </c>
      <c r="P494">
        <v>0</v>
      </c>
      <c r="S494">
        <v>1</v>
      </c>
      <c r="T494" t="str">
        <f t="shared" si="14"/>
        <v>703083RDO</v>
      </c>
      <c r="U494" t="str">
        <f t="shared" si="15"/>
        <v>703083RPF</v>
      </c>
      <c r="V494" t="s">
        <v>9</v>
      </c>
      <c r="W494" t="s">
        <v>10</v>
      </c>
    </row>
    <row r="495" spans="1:23" x14ac:dyDescent="0.2">
      <c r="A495" s="11">
        <v>44736</v>
      </c>
      <c r="B495" t="s">
        <v>588</v>
      </c>
      <c r="C495">
        <v>701136</v>
      </c>
      <c r="F495">
        <v>1</v>
      </c>
      <c r="G495" t="s">
        <v>592</v>
      </c>
      <c r="H495" t="s">
        <v>4</v>
      </c>
      <c r="I495" t="s">
        <v>29</v>
      </c>
      <c r="J495" t="s">
        <v>46</v>
      </c>
      <c r="K495" t="s">
        <v>25</v>
      </c>
      <c r="M495">
        <v>1</v>
      </c>
      <c r="N495">
        <v>0</v>
      </c>
      <c r="O495">
        <v>1</v>
      </c>
      <c r="P495">
        <v>0</v>
      </c>
      <c r="T495" t="str">
        <f t="shared" si="14"/>
        <v>701136RDO</v>
      </c>
      <c r="U495" t="str">
        <f t="shared" si="15"/>
        <v>701136RPF</v>
      </c>
      <c r="V495" t="s">
        <v>9</v>
      </c>
      <c r="W495" t="s">
        <v>10</v>
      </c>
    </row>
    <row r="496" spans="1:23" x14ac:dyDescent="0.2">
      <c r="A496" s="11">
        <v>44728</v>
      </c>
      <c r="B496" t="s">
        <v>588</v>
      </c>
      <c r="C496">
        <v>202728</v>
      </c>
      <c r="F496">
        <v>1</v>
      </c>
      <c r="G496" t="s">
        <v>592</v>
      </c>
      <c r="H496" t="s">
        <v>3</v>
      </c>
      <c r="I496" t="s">
        <v>38</v>
      </c>
      <c r="J496" t="s">
        <v>39</v>
      </c>
      <c r="K496" t="s">
        <v>25</v>
      </c>
      <c r="M496">
        <v>1</v>
      </c>
      <c r="N496">
        <v>0</v>
      </c>
      <c r="O496">
        <v>1</v>
      </c>
      <c r="P496">
        <v>0</v>
      </c>
      <c r="T496" t="str">
        <f t="shared" si="14"/>
        <v>202728LDO</v>
      </c>
      <c r="U496" t="str">
        <f t="shared" si="15"/>
        <v>202728LPF</v>
      </c>
      <c r="V496" t="s">
        <v>9</v>
      </c>
      <c r="W496" t="s">
        <v>10</v>
      </c>
    </row>
    <row r="497" spans="1:23" x14ac:dyDescent="0.2">
      <c r="A497" s="11">
        <v>44742</v>
      </c>
      <c r="B497" t="s">
        <v>588</v>
      </c>
      <c r="C497">
        <v>403294</v>
      </c>
      <c r="F497">
        <v>1</v>
      </c>
      <c r="G497" t="s">
        <v>592</v>
      </c>
      <c r="H497" t="s">
        <v>3</v>
      </c>
      <c r="I497" t="s">
        <v>38</v>
      </c>
      <c r="J497" t="s">
        <v>39</v>
      </c>
      <c r="K497" t="s">
        <v>25</v>
      </c>
      <c r="M497">
        <v>1</v>
      </c>
      <c r="N497">
        <v>0</v>
      </c>
      <c r="O497">
        <v>1</v>
      </c>
      <c r="P497">
        <v>0</v>
      </c>
      <c r="T497" t="str">
        <f t="shared" si="14"/>
        <v>403294LDO</v>
      </c>
      <c r="U497" t="str">
        <f t="shared" si="15"/>
        <v>403294LPF</v>
      </c>
      <c r="V497" t="s">
        <v>9</v>
      </c>
      <c r="W497" t="s">
        <v>10</v>
      </c>
    </row>
    <row r="498" spans="1:23" x14ac:dyDescent="0.2">
      <c r="A498" s="11">
        <v>44728</v>
      </c>
      <c r="B498" t="s">
        <v>588</v>
      </c>
      <c r="C498">
        <v>200225</v>
      </c>
      <c r="F498">
        <v>1</v>
      </c>
      <c r="G498" t="s">
        <v>592</v>
      </c>
      <c r="H498" t="s">
        <v>4</v>
      </c>
      <c r="I498" t="s">
        <v>29</v>
      </c>
      <c r="J498" t="s">
        <v>30</v>
      </c>
      <c r="K498" t="s">
        <v>25</v>
      </c>
      <c r="M498">
        <v>1</v>
      </c>
      <c r="N498">
        <v>0</v>
      </c>
      <c r="O498">
        <v>1</v>
      </c>
      <c r="P498">
        <v>0</v>
      </c>
      <c r="T498" t="str">
        <f t="shared" si="14"/>
        <v>200225RDO</v>
      </c>
      <c r="U498" t="str">
        <f t="shared" si="15"/>
        <v>200225RPF</v>
      </c>
      <c r="V498" t="s">
        <v>9</v>
      </c>
      <c r="W498" t="s">
        <v>10</v>
      </c>
    </row>
    <row r="499" spans="1:23" x14ac:dyDescent="0.2">
      <c r="A499" s="11">
        <v>44728</v>
      </c>
      <c r="B499" t="s">
        <v>588</v>
      </c>
      <c r="C499">
        <v>204683</v>
      </c>
      <c r="F499">
        <v>1</v>
      </c>
      <c r="G499" t="s">
        <v>592</v>
      </c>
      <c r="H499" t="s">
        <v>3</v>
      </c>
      <c r="I499" t="s">
        <v>77</v>
      </c>
      <c r="K499" t="s">
        <v>25</v>
      </c>
      <c r="M499">
        <v>1</v>
      </c>
      <c r="N499">
        <v>0</v>
      </c>
      <c r="O499">
        <v>1</v>
      </c>
      <c r="P499">
        <v>0</v>
      </c>
      <c r="T499" t="str">
        <f t="shared" si="14"/>
        <v>204683LDO</v>
      </c>
      <c r="U499" t="str">
        <f t="shared" si="15"/>
        <v>204683LPF</v>
      </c>
      <c r="V499" t="s">
        <v>9</v>
      </c>
      <c r="W499" t="s">
        <v>10</v>
      </c>
    </row>
    <row r="500" spans="1:23" x14ac:dyDescent="0.2">
      <c r="A500" s="11">
        <v>44756</v>
      </c>
      <c r="B500" t="s">
        <v>588</v>
      </c>
      <c r="C500">
        <v>205437</v>
      </c>
      <c r="F500">
        <v>1</v>
      </c>
      <c r="G500" t="s">
        <v>592</v>
      </c>
      <c r="H500" t="s">
        <v>4</v>
      </c>
      <c r="I500" t="s">
        <v>77</v>
      </c>
      <c r="K500" t="s">
        <v>25</v>
      </c>
      <c r="M500">
        <v>1</v>
      </c>
      <c r="N500">
        <v>0</v>
      </c>
      <c r="O500">
        <v>1</v>
      </c>
      <c r="P500">
        <v>0</v>
      </c>
      <c r="S500">
        <v>1</v>
      </c>
      <c r="T500" t="str">
        <f t="shared" si="14"/>
        <v>205437RDO</v>
      </c>
      <c r="U500" t="str">
        <f t="shared" si="15"/>
        <v>205437RPF</v>
      </c>
      <c r="V500" t="s">
        <v>9</v>
      </c>
      <c r="W500" t="s">
        <v>10</v>
      </c>
    </row>
    <row r="501" spans="1:23" x14ac:dyDescent="0.2">
      <c r="A501" s="11">
        <v>44900</v>
      </c>
      <c r="B501" t="s">
        <v>589</v>
      </c>
      <c r="C501">
        <v>377</v>
      </c>
      <c r="F501">
        <v>1</v>
      </c>
      <c r="G501" t="s">
        <v>592</v>
      </c>
      <c r="H501" t="s">
        <v>3</v>
      </c>
      <c r="I501" t="s">
        <v>38</v>
      </c>
      <c r="K501" t="s">
        <v>25</v>
      </c>
      <c r="M501">
        <v>1</v>
      </c>
      <c r="N501">
        <v>0</v>
      </c>
      <c r="O501">
        <v>1</v>
      </c>
      <c r="P501">
        <v>0</v>
      </c>
      <c r="T501" t="str">
        <f t="shared" si="14"/>
        <v>377LDO</v>
      </c>
      <c r="U501" t="str">
        <f t="shared" si="15"/>
        <v>377LPF</v>
      </c>
      <c r="V501" t="s">
        <v>9</v>
      </c>
      <c r="W501" t="s">
        <v>10</v>
      </c>
    </row>
    <row r="502" spans="1:23" x14ac:dyDescent="0.2">
      <c r="A502" s="11">
        <v>44742</v>
      </c>
      <c r="B502" t="s">
        <v>588</v>
      </c>
      <c r="C502">
        <v>202157</v>
      </c>
      <c r="F502">
        <v>1</v>
      </c>
      <c r="G502" t="s">
        <v>592</v>
      </c>
      <c r="H502" t="s">
        <v>4</v>
      </c>
      <c r="I502" t="s">
        <v>38</v>
      </c>
      <c r="K502" t="s">
        <v>25</v>
      </c>
      <c r="M502">
        <v>1</v>
      </c>
      <c r="N502">
        <v>0</v>
      </c>
      <c r="O502">
        <v>1</v>
      </c>
      <c r="P502">
        <v>0</v>
      </c>
      <c r="T502" t="str">
        <f t="shared" si="14"/>
        <v>202157RDO</v>
      </c>
      <c r="U502" t="str">
        <f t="shared" si="15"/>
        <v>202157RPF</v>
      </c>
      <c r="V502" t="s">
        <v>9</v>
      </c>
      <c r="W502" t="s">
        <v>10</v>
      </c>
    </row>
    <row r="503" spans="1:23" x14ac:dyDescent="0.2">
      <c r="A503" s="11">
        <v>44728</v>
      </c>
      <c r="B503" t="s">
        <v>588</v>
      </c>
      <c r="C503">
        <v>205053</v>
      </c>
      <c r="F503">
        <v>1</v>
      </c>
      <c r="G503" t="s">
        <v>592</v>
      </c>
      <c r="H503" t="s">
        <v>3</v>
      </c>
      <c r="I503" t="s">
        <v>38</v>
      </c>
      <c r="K503" t="s">
        <v>25</v>
      </c>
      <c r="M503">
        <v>1</v>
      </c>
      <c r="N503">
        <v>0</v>
      </c>
      <c r="O503">
        <v>1</v>
      </c>
      <c r="P503">
        <v>0</v>
      </c>
      <c r="T503" t="str">
        <f t="shared" si="14"/>
        <v>205053LDO</v>
      </c>
      <c r="U503" t="str">
        <f t="shared" si="15"/>
        <v>205053LPF</v>
      </c>
      <c r="V503" t="s">
        <v>9</v>
      </c>
      <c r="W503" t="s">
        <v>10</v>
      </c>
    </row>
    <row r="504" spans="1:23" x14ac:dyDescent="0.2">
      <c r="A504" s="11">
        <v>44728</v>
      </c>
      <c r="B504" t="s">
        <v>588</v>
      </c>
      <c r="C504">
        <v>205053</v>
      </c>
      <c r="F504">
        <v>1</v>
      </c>
      <c r="G504" t="s">
        <v>592</v>
      </c>
      <c r="H504" t="s">
        <v>4</v>
      </c>
      <c r="I504" t="s">
        <v>38</v>
      </c>
      <c r="K504" t="s">
        <v>25</v>
      </c>
      <c r="M504">
        <v>1</v>
      </c>
      <c r="N504">
        <v>0</v>
      </c>
      <c r="O504">
        <v>1</v>
      </c>
      <c r="P504">
        <v>0</v>
      </c>
      <c r="T504" t="str">
        <f t="shared" si="14"/>
        <v>205053RDO</v>
      </c>
      <c r="U504" t="str">
        <f t="shared" si="15"/>
        <v>205053RPF</v>
      </c>
      <c r="V504" t="s">
        <v>9</v>
      </c>
      <c r="W504" t="s">
        <v>10</v>
      </c>
    </row>
    <row r="505" spans="1:23" x14ac:dyDescent="0.2">
      <c r="A505" s="11">
        <v>44728</v>
      </c>
      <c r="B505" t="s">
        <v>588</v>
      </c>
      <c r="C505">
        <v>400187</v>
      </c>
      <c r="F505">
        <v>1</v>
      </c>
      <c r="G505" t="s">
        <v>592</v>
      </c>
      <c r="H505" t="s">
        <v>4</v>
      </c>
      <c r="I505" t="s">
        <v>38</v>
      </c>
      <c r="K505" t="s">
        <v>25</v>
      </c>
      <c r="M505">
        <v>1</v>
      </c>
      <c r="N505">
        <v>0</v>
      </c>
      <c r="O505">
        <v>1</v>
      </c>
      <c r="P505">
        <v>0</v>
      </c>
      <c r="T505" t="str">
        <f t="shared" si="14"/>
        <v>400187RDO</v>
      </c>
      <c r="U505" t="str">
        <f t="shared" si="15"/>
        <v>400187RPF</v>
      </c>
      <c r="V505" t="s">
        <v>9</v>
      </c>
      <c r="W505" t="s">
        <v>10</v>
      </c>
    </row>
    <row r="506" spans="1:23" x14ac:dyDescent="0.2">
      <c r="A506" s="11">
        <v>44728</v>
      </c>
      <c r="B506" t="s">
        <v>588</v>
      </c>
      <c r="C506">
        <v>402576</v>
      </c>
      <c r="F506">
        <v>1</v>
      </c>
      <c r="G506" t="s">
        <v>592</v>
      </c>
      <c r="H506" t="s">
        <v>4</v>
      </c>
      <c r="I506" t="s">
        <v>38</v>
      </c>
      <c r="K506" t="s">
        <v>25</v>
      </c>
      <c r="M506">
        <v>1</v>
      </c>
      <c r="N506">
        <v>0</v>
      </c>
      <c r="O506">
        <v>1</v>
      </c>
      <c r="P506">
        <v>0</v>
      </c>
      <c r="T506" t="str">
        <f t="shared" si="14"/>
        <v>402576RDO</v>
      </c>
      <c r="U506" t="str">
        <f t="shared" si="15"/>
        <v>402576RPF</v>
      </c>
      <c r="V506" t="s">
        <v>9</v>
      </c>
      <c r="W506" t="s">
        <v>10</v>
      </c>
    </row>
    <row r="507" spans="1:23" x14ac:dyDescent="0.2">
      <c r="A507" s="11">
        <v>44714</v>
      </c>
      <c r="B507" t="s">
        <v>588</v>
      </c>
      <c r="C507">
        <v>403625</v>
      </c>
      <c r="F507">
        <v>1</v>
      </c>
      <c r="G507" t="s">
        <v>592</v>
      </c>
      <c r="H507" t="s">
        <v>3</v>
      </c>
      <c r="I507" t="s">
        <v>38</v>
      </c>
      <c r="K507" t="s">
        <v>25</v>
      </c>
      <c r="M507">
        <v>1</v>
      </c>
      <c r="N507">
        <v>0</v>
      </c>
      <c r="O507">
        <v>1</v>
      </c>
      <c r="P507">
        <v>0</v>
      </c>
      <c r="R507">
        <v>0</v>
      </c>
      <c r="S507">
        <v>1</v>
      </c>
      <c r="T507" t="str">
        <f t="shared" si="14"/>
        <v>403625LDO</v>
      </c>
      <c r="U507" t="str">
        <f t="shared" si="15"/>
        <v>403625LPF</v>
      </c>
      <c r="V507" t="s">
        <v>9</v>
      </c>
      <c r="W507" t="s">
        <v>10</v>
      </c>
    </row>
    <row r="508" spans="1:23" x14ac:dyDescent="0.2">
      <c r="A508" s="11">
        <v>44736</v>
      </c>
      <c r="B508" t="s">
        <v>588</v>
      </c>
      <c r="C508">
        <v>701091</v>
      </c>
      <c r="F508">
        <v>1</v>
      </c>
      <c r="G508" t="s">
        <v>592</v>
      </c>
      <c r="H508" t="s">
        <v>4</v>
      </c>
      <c r="I508" t="s">
        <v>38</v>
      </c>
      <c r="K508" t="s">
        <v>25</v>
      </c>
      <c r="M508">
        <v>1</v>
      </c>
      <c r="N508">
        <v>0</v>
      </c>
      <c r="O508">
        <v>1</v>
      </c>
      <c r="P508">
        <v>0</v>
      </c>
      <c r="T508" t="str">
        <f t="shared" si="14"/>
        <v>701091RDO</v>
      </c>
      <c r="U508" t="str">
        <f t="shared" si="15"/>
        <v>701091RPF</v>
      </c>
      <c r="V508" t="s">
        <v>9</v>
      </c>
      <c r="W508" t="s">
        <v>10</v>
      </c>
    </row>
    <row r="509" spans="1:23" x14ac:dyDescent="0.2">
      <c r="A509" s="11">
        <v>44804</v>
      </c>
      <c r="B509" t="s">
        <v>586</v>
      </c>
      <c r="C509">
        <v>2213</v>
      </c>
      <c r="D509">
        <v>44856</v>
      </c>
      <c r="E509">
        <v>44875</v>
      </c>
      <c r="F509">
        <v>1</v>
      </c>
      <c r="G509" t="s">
        <v>592</v>
      </c>
      <c r="H509" t="s">
        <v>3</v>
      </c>
      <c r="I509" t="s">
        <v>36</v>
      </c>
      <c r="K509" t="s">
        <v>25</v>
      </c>
      <c r="M509">
        <v>1</v>
      </c>
      <c r="N509">
        <v>0</v>
      </c>
      <c r="O509">
        <v>1</v>
      </c>
      <c r="P509">
        <v>0</v>
      </c>
      <c r="T509" t="str">
        <f t="shared" si="14"/>
        <v>2213LDO</v>
      </c>
      <c r="U509" t="str">
        <f t="shared" si="15"/>
        <v>2213LPF</v>
      </c>
      <c r="V509" t="s">
        <v>9</v>
      </c>
      <c r="W509" t="s">
        <v>10</v>
      </c>
    </row>
    <row r="510" spans="1:23" x14ac:dyDescent="0.2">
      <c r="A510" s="11">
        <v>44981</v>
      </c>
      <c r="B510" t="s">
        <v>586</v>
      </c>
      <c r="C510">
        <v>7181</v>
      </c>
      <c r="D510">
        <v>45043</v>
      </c>
      <c r="E510">
        <v>45072</v>
      </c>
      <c r="F510">
        <v>1</v>
      </c>
      <c r="G510" t="s">
        <v>592</v>
      </c>
      <c r="H510" t="s">
        <v>3</v>
      </c>
      <c r="I510" t="s">
        <v>36</v>
      </c>
      <c r="K510" t="s">
        <v>25</v>
      </c>
      <c r="M510">
        <v>1</v>
      </c>
      <c r="N510">
        <v>0</v>
      </c>
      <c r="O510">
        <v>1</v>
      </c>
      <c r="P510">
        <v>0</v>
      </c>
      <c r="T510" t="str">
        <f t="shared" si="14"/>
        <v>7181LDO</v>
      </c>
      <c r="U510" t="str">
        <f t="shared" si="15"/>
        <v>7181LPF</v>
      </c>
      <c r="V510" t="s">
        <v>9</v>
      </c>
      <c r="W510" t="s">
        <v>10</v>
      </c>
    </row>
    <row r="511" spans="1:23" x14ac:dyDescent="0.2">
      <c r="A511" s="11">
        <v>44754</v>
      </c>
      <c r="B511" t="s">
        <v>588</v>
      </c>
      <c r="C511">
        <v>201789</v>
      </c>
      <c r="F511">
        <v>1</v>
      </c>
      <c r="G511" t="s">
        <v>592</v>
      </c>
      <c r="H511" t="s">
        <v>3</v>
      </c>
      <c r="I511" t="s">
        <v>36</v>
      </c>
      <c r="K511" t="s">
        <v>25</v>
      </c>
      <c r="M511">
        <v>1</v>
      </c>
      <c r="N511">
        <v>0</v>
      </c>
      <c r="O511">
        <v>1</v>
      </c>
      <c r="P511">
        <v>0</v>
      </c>
      <c r="T511" t="str">
        <f t="shared" si="14"/>
        <v>201789LDO</v>
      </c>
      <c r="U511" t="str">
        <f t="shared" si="15"/>
        <v>201789LPF</v>
      </c>
      <c r="V511" t="s">
        <v>9</v>
      </c>
      <c r="W511" t="s">
        <v>10</v>
      </c>
    </row>
    <row r="512" spans="1:23" x14ac:dyDescent="0.2">
      <c r="A512" s="11">
        <v>44756</v>
      </c>
      <c r="B512" t="s">
        <v>588</v>
      </c>
      <c r="C512">
        <v>402301</v>
      </c>
      <c r="F512">
        <v>1</v>
      </c>
      <c r="G512" t="s">
        <v>592</v>
      </c>
      <c r="H512" t="s">
        <v>3</v>
      </c>
      <c r="I512" t="s">
        <v>36</v>
      </c>
      <c r="K512" t="s">
        <v>25</v>
      </c>
      <c r="M512">
        <v>1</v>
      </c>
      <c r="N512">
        <v>0</v>
      </c>
      <c r="O512">
        <v>1</v>
      </c>
      <c r="P512">
        <v>0</v>
      </c>
      <c r="S512">
        <v>1</v>
      </c>
      <c r="T512" t="str">
        <f t="shared" si="14"/>
        <v>402301LDO</v>
      </c>
      <c r="U512" t="str">
        <f t="shared" si="15"/>
        <v>402301LPF</v>
      </c>
      <c r="V512" t="s">
        <v>9</v>
      </c>
      <c r="W512" t="s">
        <v>10</v>
      </c>
    </row>
    <row r="513" spans="1:23" x14ac:dyDescent="0.2">
      <c r="A513" s="11">
        <v>44981</v>
      </c>
      <c r="B513" t="s">
        <v>586</v>
      </c>
      <c r="C513">
        <v>641</v>
      </c>
      <c r="D513">
        <v>45035</v>
      </c>
      <c r="E513">
        <v>45044</v>
      </c>
      <c r="F513">
        <v>1</v>
      </c>
      <c r="G513" t="s">
        <v>592</v>
      </c>
      <c r="H513" t="s">
        <v>4</v>
      </c>
      <c r="I513" t="s">
        <v>39</v>
      </c>
      <c r="K513" t="s">
        <v>25</v>
      </c>
      <c r="M513">
        <v>1</v>
      </c>
      <c r="N513">
        <v>0</v>
      </c>
      <c r="O513">
        <v>1</v>
      </c>
      <c r="P513">
        <v>0</v>
      </c>
      <c r="T513" t="str">
        <f t="shared" si="14"/>
        <v>641RDO</v>
      </c>
      <c r="U513" t="str">
        <f t="shared" si="15"/>
        <v>641RPF</v>
      </c>
      <c r="V513" t="s">
        <v>9</v>
      </c>
      <c r="W513" t="s">
        <v>10</v>
      </c>
    </row>
    <row r="514" spans="1:23" x14ac:dyDescent="0.2">
      <c r="A514" s="11">
        <v>44965</v>
      </c>
      <c r="B514" t="s">
        <v>586</v>
      </c>
      <c r="C514">
        <v>1671</v>
      </c>
      <c r="D514">
        <v>45021</v>
      </c>
      <c r="E514">
        <v>45030</v>
      </c>
      <c r="F514">
        <v>1</v>
      </c>
      <c r="G514" t="s">
        <v>592</v>
      </c>
      <c r="H514" t="s">
        <v>3</v>
      </c>
      <c r="I514" t="s">
        <v>39</v>
      </c>
      <c r="K514" t="s">
        <v>25</v>
      </c>
      <c r="M514">
        <v>1</v>
      </c>
      <c r="N514">
        <v>0</v>
      </c>
      <c r="O514">
        <v>1</v>
      </c>
      <c r="P514">
        <v>0</v>
      </c>
      <c r="T514" t="str">
        <f t="shared" si="14"/>
        <v>1671LDO</v>
      </c>
      <c r="U514" t="str">
        <f t="shared" si="15"/>
        <v>1671LPF</v>
      </c>
      <c r="V514" t="s">
        <v>9</v>
      </c>
      <c r="W514" t="s">
        <v>10</v>
      </c>
    </row>
    <row r="515" spans="1:23" x14ac:dyDescent="0.2">
      <c r="A515" s="11">
        <v>44965</v>
      </c>
      <c r="B515" t="s">
        <v>586</v>
      </c>
      <c r="C515">
        <v>1671</v>
      </c>
      <c r="D515">
        <v>45021</v>
      </c>
      <c r="E515">
        <v>45030</v>
      </c>
      <c r="F515">
        <v>1</v>
      </c>
      <c r="G515" t="s">
        <v>592</v>
      </c>
      <c r="H515" t="s">
        <v>4</v>
      </c>
      <c r="I515" t="s">
        <v>39</v>
      </c>
      <c r="K515" t="s">
        <v>25</v>
      </c>
      <c r="M515">
        <v>1</v>
      </c>
      <c r="N515">
        <v>0</v>
      </c>
      <c r="O515">
        <v>1</v>
      </c>
      <c r="P515">
        <v>0</v>
      </c>
      <c r="T515" t="str">
        <f t="shared" ref="T515:T578" si="16">C515&amp;H515&amp;V515</f>
        <v>1671RDO</v>
      </c>
      <c r="U515" t="str">
        <f t="shared" ref="U515:U578" si="17">C515&amp;H515&amp;W515</f>
        <v>1671RPF</v>
      </c>
      <c r="V515" t="s">
        <v>9</v>
      </c>
      <c r="W515" t="s">
        <v>10</v>
      </c>
    </row>
    <row r="516" spans="1:23" x14ac:dyDescent="0.2">
      <c r="A516" s="11">
        <v>44949</v>
      </c>
      <c r="B516" t="s">
        <v>586</v>
      </c>
      <c r="C516">
        <v>1991</v>
      </c>
      <c r="D516">
        <v>45007</v>
      </c>
      <c r="E516">
        <v>45030</v>
      </c>
      <c r="F516">
        <v>1</v>
      </c>
      <c r="G516" t="s">
        <v>592</v>
      </c>
      <c r="H516" t="s">
        <v>4</v>
      </c>
      <c r="I516" t="s">
        <v>39</v>
      </c>
      <c r="K516" t="s">
        <v>25</v>
      </c>
      <c r="M516">
        <v>1</v>
      </c>
      <c r="N516">
        <v>0</v>
      </c>
      <c r="O516">
        <v>1</v>
      </c>
      <c r="P516">
        <v>0</v>
      </c>
      <c r="T516" t="str">
        <f t="shared" si="16"/>
        <v>1991RDO</v>
      </c>
      <c r="U516" t="str">
        <f t="shared" si="17"/>
        <v>1991RPF</v>
      </c>
      <c r="V516" t="s">
        <v>9</v>
      </c>
      <c r="W516" t="s">
        <v>10</v>
      </c>
    </row>
    <row r="517" spans="1:23" x14ac:dyDescent="0.2">
      <c r="A517" s="11">
        <v>44804</v>
      </c>
      <c r="B517" t="s">
        <v>586</v>
      </c>
      <c r="C517">
        <v>2120</v>
      </c>
      <c r="D517">
        <v>44865</v>
      </c>
      <c r="E517">
        <v>44875</v>
      </c>
      <c r="F517">
        <v>1</v>
      </c>
      <c r="G517" t="s">
        <v>592</v>
      </c>
      <c r="H517" t="s">
        <v>3</v>
      </c>
      <c r="I517" t="s">
        <v>39</v>
      </c>
      <c r="K517" t="s">
        <v>25</v>
      </c>
      <c r="M517">
        <v>1</v>
      </c>
      <c r="N517">
        <v>0</v>
      </c>
      <c r="O517">
        <v>1</v>
      </c>
      <c r="P517">
        <v>0</v>
      </c>
      <c r="T517" t="str">
        <f t="shared" si="16"/>
        <v>2120LDO</v>
      </c>
      <c r="U517" t="str">
        <f t="shared" si="17"/>
        <v>2120LPF</v>
      </c>
      <c r="V517" t="s">
        <v>9</v>
      </c>
      <c r="W517" t="s">
        <v>10</v>
      </c>
    </row>
    <row r="518" spans="1:23" x14ac:dyDescent="0.2">
      <c r="A518" s="11">
        <v>44804</v>
      </c>
      <c r="B518" t="s">
        <v>586</v>
      </c>
      <c r="C518">
        <v>2569</v>
      </c>
      <c r="D518">
        <v>44854</v>
      </c>
      <c r="E518">
        <v>44875</v>
      </c>
      <c r="F518">
        <v>1</v>
      </c>
      <c r="G518" t="s">
        <v>592</v>
      </c>
      <c r="H518" t="s">
        <v>4</v>
      </c>
      <c r="I518" t="s">
        <v>39</v>
      </c>
      <c r="K518" t="s">
        <v>25</v>
      </c>
      <c r="M518">
        <v>1</v>
      </c>
      <c r="N518">
        <v>0</v>
      </c>
      <c r="O518">
        <v>1</v>
      </c>
      <c r="P518">
        <v>0</v>
      </c>
      <c r="S518">
        <v>1</v>
      </c>
      <c r="T518" t="str">
        <f t="shared" si="16"/>
        <v>2569RDO</v>
      </c>
      <c r="U518" t="str">
        <f t="shared" si="17"/>
        <v>2569RPF</v>
      </c>
      <c r="V518" t="s">
        <v>9</v>
      </c>
      <c r="W518" t="s">
        <v>10</v>
      </c>
    </row>
    <row r="519" spans="1:23" x14ac:dyDescent="0.2">
      <c r="A519" s="11">
        <v>44804</v>
      </c>
      <c r="B519" t="s">
        <v>586</v>
      </c>
      <c r="C519">
        <v>2710</v>
      </c>
      <c r="D519">
        <v>44857</v>
      </c>
      <c r="E519">
        <v>44875</v>
      </c>
      <c r="F519">
        <v>1</v>
      </c>
      <c r="G519" t="s">
        <v>592</v>
      </c>
      <c r="H519" t="s">
        <v>3</v>
      </c>
      <c r="I519" t="s">
        <v>39</v>
      </c>
      <c r="K519" t="s">
        <v>25</v>
      </c>
      <c r="M519">
        <v>1</v>
      </c>
      <c r="N519">
        <v>0</v>
      </c>
      <c r="O519">
        <v>1</v>
      </c>
      <c r="P519">
        <v>0</v>
      </c>
      <c r="T519" t="str">
        <f t="shared" si="16"/>
        <v>2710LDO</v>
      </c>
      <c r="U519" t="str">
        <f t="shared" si="17"/>
        <v>2710LPF</v>
      </c>
      <c r="V519" t="s">
        <v>9</v>
      </c>
      <c r="W519" t="s">
        <v>10</v>
      </c>
    </row>
    <row r="520" spans="1:23" x14ac:dyDescent="0.2">
      <c r="A520" s="11">
        <v>44804</v>
      </c>
      <c r="B520" t="s">
        <v>586</v>
      </c>
      <c r="C520">
        <v>2710</v>
      </c>
      <c r="D520">
        <v>44857</v>
      </c>
      <c r="E520">
        <v>44875</v>
      </c>
      <c r="F520">
        <v>1</v>
      </c>
      <c r="G520" t="s">
        <v>592</v>
      </c>
      <c r="H520" t="s">
        <v>4</v>
      </c>
      <c r="I520" t="s">
        <v>39</v>
      </c>
      <c r="K520" t="s">
        <v>25</v>
      </c>
      <c r="M520">
        <v>1</v>
      </c>
      <c r="N520">
        <v>0</v>
      </c>
      <c r="O520">
        <v>1</v>
      </c>
      <c r="P520">
        <v>0</v>
      </c>
      <c r="T520" t="str">
        <f t="shared" si="16"/>
        <v>2710RDO</v>
      </c>
      <c r="U520" t="str">
        <f t="shared" si="17"/>
        <v>2710RPF</v>
      </c>
      <c r="V520" t="s">
        <v>9</v>
      </c>
      <c r="W520" t="s">
        <v>10</v>
      </c>
    </row>
    <row r="521" spans="1:23" x14ac:dyDescent="0.2">
      <c r="A521" s="11">
        <v>44804</v>
      </c>
      <c r="B521" t="s">
        <v>586</v>
      </c>
      <c r="C521">
        <v>3177</v>
      </c>
      <c r="D521">
        <v>44835</v>
      </c>
      <c r="E521">
        <v>44875</v>
      </c>
      <c r="F521">
        <v>1</v>
      </c>
      <c r="G521" t="s">
        <v>592</v>
      </c>
      <c r="H521" t="s">
        <v>4</v>
      </c>
      <c r="I521" t="s">
        <v>39</v>
      </c>
      <c r="K521" t="s">
        <v>25</v>
      </c>
      <c r="M521">
        <v>1</v>
      </c>
      <c r="N521">
        <v>0</v>
      </c>
      <c r="O521">
        <v>1</v>
      </c>
      <c r="P521">
        <v>0</v>
      </c>
      <c r="T521" t="str">
        <f t="shared" si="16"/>
        <v>3177RDO</v>
      </c>
      <c r="U521" t="str">
        <f t="shared" si="17"/>
        <v>3177RPF</v>
      </c>
      <c r="V521" t="s">
        <v>9</v>
      </c>
      <c r="W521" t="s">
        <v>10</v>
      </c>
    </row>
    <row r="522" spans="1:23" x14ac:dyDescent="0.2">
      <c r="A522" s="11">
        <v>44804</v>
      </c>
      <c r="B522" t="s">
        <v>586</v>
      </c>
      <c r="C522">
        <v>3267</v>
      </c>
      <c r="D522">
        <v>44854</v>
      </c>
      <c r="E522">
        <v>44875</v>
      </c>
      <c r="F522">
        <v>1</v>
      </c>
      <c r="G522" t="s">
        <v>592</v>
      </c>
      <c r="H522" t="s">
        <v>4</v>
      </c>
      <c r="I522" t="s">
        <v>39</v>
      </c>
      <c r="K522" t="s">
        <v>25</v>
      </c>
      <c r="M522">
        <v>1</v>
      </c>
      <c r="N522">
        <v>0</v>
      </c>
      <c r="O522">
        <v>1</v>
      </c>
      <c r="P522">
        <v>0</v>
      </c>
      <c r="T522" t="str">
        <f t="shared" si="16"/>
        <v>3267RDO</v>
      </c>
      <c r="U522" t="str">
        <f t="shared" si="17"/>
        <v>3267RPF</v>
      </c>
      <c r="V522" t="s">
        <v>9</v>
      </c>
      <c r="W522" t="s">
        <v>10</v>
      </c>
    </row>
    <row r="523" spans="1:23" x14ac:dyDescent="0.2">
      <c r="A523" s="11">
        <v>44981</v>
      </c>
      <c r="B523" t="s">
        <v>586</v>
      </c>
      <c r="C523">
        <v>3483</v>
      </c>
      <c r="D523">
        <v>45034</v>
      </c>
      <c r="E523">
        <v>45044</v>
      </c>
      <c r="F523">
        <v>1</v>
      </c>
      <c r="G523" t="s">
        <v>592</v>
      </c>
      <c r="H523" t="s">
        <v>3</v>
      </c>
      <c r="I523" t="s">
        <v>39</v>
      </c>
      <c r="K523" t="s">
        <v>25</v>
      </c>
      <c r="M523">
        <v>1</v>
      </c>
      <c r="N523">
        <v>0</v>
      </c>
      <c r="O523">
        <v>1</v>
      </c>
      <c r="P523">
        <v>0</v>
      </c>
      <c r="T523" t="str">
        <f t="shared" si="16"/>
        <v>3483LDO</v>
      </c>
      <c r="U523" t="str">
        <f t="shared" si="17"/>
        <v>3483LPF</v>
      </c>
      <c r="V523" t="s">
        <v>9</v>
      </c>
      <c r="W523" t="s">
        <v>10</v>
      </c>
    </row>
    <row r="524" spans="1:23" x14ac:dyDescent="0.2">
      <c r="A524" s="11">
        <v>44804</v>
      </c>
      <c r="B524" t="s">
        <v>586</v>
      </c>
      <c r="C524">
        <v>3886</v>
      </c>
      <c r="D524">
        <v>44863</v>
      </c>
      <c r="E524">
        <v>44875</v>
      </c>
      <c r="F524">
        <v>1</v>
      </c>
      <c r="G524" t="s">
        <v>592</v>
      </c>
      <c r="H524" t="s">
        <v>3</v>
      </c>
      <c r="I524" t="s">
        <v>39</v>
      </c>
      <c r="K524" t="s">
        <v>25</v>
      </c>
      <c r="M524">
        <v>1</v>
      </c>
      <c r="N524">
        <v>0</v>
      </c>
      <c r="O524">
        <v>1</v>
      </c>
      <c r="P524">
        <v>0</v>
      </c>
      <c r="T524" t="str">
        <f t="shared" si="16"/>
        <v>3886LDO</v>
      </c>
      <c r="U524" t="str">
        <f t="shared" si="17"/>
        <v>3886LPF</v>
      </c>
      <c r="V524" t="s">
        <v>9</v>
      </c>
      <c r="W524" t="s">
        <v>10</v>
      </c>
    </row>
    <row r="525" spans="1:23" x14ac:dyDescent="0.2">
      <c r="A525" s="11">
        <v>44804</v>
      </c>
      <c r="B525" t="s">
        <v>586</v>
      </c>
      <c r="C525">
        <v>3886</v>
      </c>
      <c r="D525">
        <v>44863</v>
      </c>
      <c r="E525">
        <v>44875</v>
      </c>
      <c r="F525">
        <v>1</v>
      </c>
      <c r="G525" t="s">
        <v>592</v>
      </c>
      <c r="H525" t="s">
        <v>4</v>
      </c>
      <c r="I525" t="s">
        <v>39</v>
      </c>
      <c r="K525" t="s">
        <v>25</v>
      </c>
      <c r="M525">
        <v>1</v>
      </c>
      <c r="N525">
        <v>0</v>
      </c>
      <c r="O525">
        <v>1</v>
      </c>
      <c r="P525">
        <v>0</v>
      </c>
      <c r="T525" t="str">
        <f t="shared" si="16"/>
        <v>3886RDO</v>
      </c>
      <c r="U525" t="str">
        <f t="shared" si="17"/>
        <v>3886RPF</v>
      </c>
      <c r="V525" t="s">
        <v>9</v>
      </c>
      <c r="W525" t="s">
        <v>10</v>
      </c>
    </row>
    <row r="526" spans="1:23" x14ac:dyDescent="0.2">
      <c r="A526" s="11">
        <v>44965</v>
      </c>
      <c r="B526" t="s">
        <v>586</v>
      </c>
      <c r="C526">
        <v>4596</v>
      </c>
      <c r="D526">
        <v>45022</v>
      </c>
      <c r="E526">
        <v>45030</v>
      </c>
      <c r="F526">
        <v>1</v>
      </c>
      <c r="G526" t="s">
        <v>592</v>
      </c>
      <c r="H526" t="s">
        <v>4</v>
      </c>
      <c r="I526" t="s">
        <v>39</v>
      </c>
      <c r="K526" t="s">
        <v>25</v>
      </c>
      <c r="M526">
        <v>1</v>
      </c>
      <c r="N526">
        <v>0</v>
      </c>
      <c r="O526">
        <v>1</v>
      </c>
      <c r="P526">
        <v>0</v>
      </c>
      <c r="T526" t="str">
        <f t="shared" si="16"/>
        <v>4596RDO</v>
      </c>
      <c r="U526" t="str">
        <f t="shared" si="17"/>
        <v>4596RPF</v>
      </c>
      <c r="V526" t="s">
        <v>9</v>
      </c>
      <c r="W526" t="s">
        <v>10</v>
      </c>
    </row>
    <row r="527" spans="1:23" x14ac:dyDescent="0.2">
      <c r="A527" s="11">
        <v>45036</v>
      </c>
      <c r="B527" t="s">
        <v>586</v>
      </c>
      <c r="C527">
        <v>4847</v>
      </c>
      <c r="D527">
        <v>45087</v>
      </c>
      <c r="F527">
        <v>1</v>
      </c>
      <c r="G527" t="s">
        <v>592</v>
      </c>
      <c r="H527" t="s">
        <v>4</v>
      </c>
      <c r="I527" t="s">
        <v>39</v>
      </c>
      <c r="K527" t="s">
        <v>25</v>
      </c>
      <c r="M527">
        <v>1</v>
      </c>
      <c r="N527">
        <v>0</v>
      </c>
      <c r="O527">
        <v>1</v>
      </c>
      <c r="P527">
        <v>0</v>
      </c>
      <c r="T527" t="str">
        <f t="shared" si="16"/>
        <v>4847RDO</v>
      </c>
      <c r="U527" t="str">
        <f t="shared" si="17"/>
        <v>4847RPF</v>
      </c>
      <c r="V527" t="s">
        <v>9</v>
      </c>
      <c r="W527" t="s">
        <v>10</v>
      </c>
    </row>
    <row r="528" spans="1:23" x14ac:dyDescent="0.2">
      <c r="A528" s="11">
        <v>44804</v>
      </c>
      <c r="B528" t="s">
        <v>586</v>
      </c>
      <c r="C528">
        <v>5071</v>
      </c>
      <c r="D528">
        <v>44869</v>
      </c>
      <c r="E528">
        <v>44875</v>
      </c>
      <c r="F528">
        <v>1</v>
      </c>
      <c r="G528" t="s">
        <v>592</v>
      </c>
      <c r="H528" t="s">
        <v>3</v>
      </c>
      <c r="I528" t="s">
        <v>39</v>
      </c>
      <c r="K528" t="s">
        <v>25</v>
      </c>
      <c r="M528">
        <v>1</v>
      </c>
      <c r="N528">
        <v>0</v>
      </c>
      <c r="O528">
        <v>1</v>
      </c>
      <c r="P528">
        <v>0</v>
      </c>
      <c r="T528" t="str">
        <f t="shared" si="16"/>
        <v>5071LDO</v>
      </c>
      <c r="U528" t="str">
        <f t="shared" si="17"/>
        <v>5071LPF</v>
      </c>
      <c r="V528" t="s">
        <v>9</v>
      </c>
      <c r="W528" t="s">
        <v>10</v>
      </c>
    </row>
    <row r="529" spans="1:23" x14ac:dyDescent="0.2">
      <c r="A529" s="11">
        <v>44804</v>
      </c>
      <c r="B529" t="s">
        <v>586</v>
      </c>
      <c r="C529">
        <v>5071</v>
      </c>
      <c r="D529">
        <v>44869</v>
      </c>
      <c r="E529">
        <v>44875</v>
      </c>
      <c r="F529">
        <v>1</v>
      </c>
      <c r="G529" t="s">
        <v>592</v>
      </c>
      <c r="H529" t="s">
        <v>4</v>
      </c>
      <c r="I529" t="s">
        <v>39</v>
      </c>
      <c r="K529" t="s">
        <v>25</v>
      </c>
      <c r="M529">
        <v>1</v>
      </c>
      <c r="N529">
        <v>0</v>
      </c>
      <c r="O529">
        <v>1</v>
      </c>
      <c r="P529">
        <v>0</v>
      </c>
      <c r="T529" t="str">
        <f t="shared" si="16"/>
        <v>5071RDO</v>
      </c>
      <c r="U529" t="str">
        <f t="shared" si="17"/>
        <v>5071RPF</v>
      </c>
      <c r="V529" t="s">
        <v>9</v>
      </c>
      <c r="W529" t="s">
        <v>10</v>
      </c>
    </row>
    <row r="530" spans="1:23" x14ac:dyDescent="0.2">
      <c r="A530" s="11">
        <v>45005</v>
      </c>
      <c r="B530" t="s">
        <v>586</v>
      </c>
      <c r="C530">
        <v>5898</v>
      </c>
      <c r="D530">
        <v>45060</v>
      </c>
      <c r="E530">
        <v>45072</v>
      </c>
      <c r="F530">
        <v>1</v>
      </c>
      <c r="G530" t="s">
        <v>592</v>
      </c>
      <c r="H530" t="s">
        <v>4</v>
      </c>
      <c r="I530" t="s">
        <v>39</v>
      </c>
      <c r="K530" t="s">
        <v>25</v>
      </c>
      <c r="M530">
        <v>1</v>
      </c>
      <c r="N530">
        <v>0</v>
      </c>
      <c r="O530">
        <v>1</v>
      </c>
      <c r="P530">
        <v>0</v>
      </c>
      <c r="T530" t="str">
        <f t="shared" si="16"/>
        <v>5898RDO</v>
      </c>
      <c r="U530" t="str">
        <f t="shared" si="17"/>
        <v>5898RPF</v>
      </c>
      <c r="V530" t="s">
        <v>9</v>
      </c>
      <c r="W530" t="s">
        <v>10</v>
      </c>
    </row>
    <row r="531" spans="1:23" x14ac:dyDescent="0.2">
      <c r="A531" s="11">
        <v>44965</v>
      </c>
      <c r="B531" t="s">
        <v>586</v>
      </c>
      <c r="C531">
        <v>6667</v>
      </c>
      <c r="D531">
        <v>45029</v>
      </c>
      <c r="E531">
        <v>45030</v>
      </c>
      <c r="F531">
        <v>1</v>
      </c>
      <c r="G531" t="s">
        <v>592</v>
      </c>
      <c r="H531" t="s">
        <v>4</v>
      </c>
      <c r="I531" t="s">
        <v>39</v>
      </c>
      <c r="K531" t="s">
        <v>25</v>
      </c>
      <c r="M531">
        <v>1</v>
      </c>
      <c r="N531">
        <v>0</v>
      </c>
      <c r="O531">
        <v>1</v>
      </c>
      <c r="P531">
        <v>0</v>
      </c>
      <c r="T531" t="str">
        <f t="shared" si="16"/>
        <v>6667RDO</v>
      </c>
      <c r="U531" t="str">
        <f t="shared" si="17"/>
        <v>6667RPF</v>
      </c>
      <c r="V531" t="s">
        <v>9</v>
      </c>
      <c r="W531" t="s">
        <v>10</v>
      </c>
    </row>
    <row r="532" spans="1:23" x14ac:dyDescent="0.2">
      <c r="A532" s="11">
        <v>44804</v>
      </c>
      <c r="B532" t="s">
        <v>586</v>
      </c>
      <c r="C532">
        <v>7428</v>
      </c>
      <c r="D532">
        <v>44852</v>
      </c>
      <c r="E532">
        <v>44875</v>
      </c>
      <c r="F532">
        <v>1</v>
      </c>
      <c r="G532" t="s">
        <v>592</v>
      </c>
      <c r="H532" t="s">
        <v>3</v>
      </c>
      <c r="I532" t="s">
        <v>39</v>
      </c>
      <c r="K532" t="s">
        <v>25</v>
      </c>
      <c r="M532">
        <v>1</v>
      </c>
      <c r="N532">
        <v>0</v>
      </c>
      <c r="O532">
        <v>1</v>
      </c>
      <c r="P532">
        <v>0</v>
      </c>
      <c r="T532" t="str">
        <f t="shared" si="16"/>
        <v>7428LDO</v>
      </c>
      <c r="U532" t="str">
        <f t="shared" si="17"/>
        <v>7428LPF</v>
      </c>
      <c r="V532" t="s">
        <v>9</v>
      </c>
      <c r="W532" t="s">
        <v>10</v>
      </c>
    </row>
    <row r="533" spans="1:23" x14ac:dyDescent="0.2">
      <c r="A533" s="11">
        <v>44804</v>
      </c>
      <c r="B533" t="s">
        <v>586</v>
      </c>
      <c r="C533">
        <v>7428</v>
      </c>
      <c r="D533">
        <v>44852</v>
      </c>
      <c r="E533">
        <v>44875</v>
      </c>
      <c r="F533">
        <v>1</v>
      </c>
      <c r="G533" t="s">
        <v>592</v>
      </c>
      <c r="H533" t="s">
        <v>4</v>
      </c>
      <c r="I533" t="s">
        <v>39</v>
      </c>
      <c r="K533" t="s">
        <v>25</v>
      </c>
      <c r="M533">
        <v>1</v>
      </c>
      <c r="N533">
        <v>0</v>
      </c>
      <c r="O533">
        <v>1</v>
      </c>
      <c r="P533">
        <v>0</v>
      </c>
      <c r="T533" t="str">
        <f t="shared" si="16"/>
        <v>7428RDO</v>
      </c>
      <c r="U533" t="str">
        <f t="shared" si="17"/>
        <v>7428RPF</v>
      </c>
      <c r="V533" t="s">
        <v>9</v>
      </c>
      <c r="W533" t="s">
        <v>10</v>
      </c>
    </row>
    <row r="534" spans="1:23" x14ac:dyDescent="0.2">
      <c r="A534" s="11">
        <v>44893</v>
      </c>
      <c r="B534" t="s">
        <v>589</v>
      </c>
      <c r="C534">
        <v>144</v>
      </c>
      <c r="F534">
        <v>1</v>
      </c>
      <c r="G534" t="s">
        <v>592</v>
      </c>
      <c r="H534" t="s">
        <v>3</v>
      </c>
      <c r="I534" t="s">
        <v>39</v>
      </c>
      <c r="K534" t="s">
        <v>25</v>
      </c>
      <c r="M534">
        <v>1</v>
      </c>
      <c r="N534">
        <v>0</v>
      </c>
      <c r="O534">
        <v>1</v>
      </c>
      <c r="P534">
        <v>0</v>
      </c>
      <c r="T534" t="str">
        <f t="shared" si="16"/>
        <v>144LDO</v>
      </c>
      <c r="U534" t="str">
        <f t="shared" si="17"/>
        <v>144LPF</v>
      </c>
      <c r="V534" t="s">
        <v>9</v>
      </c>
      <c r="W534" t="s">
        <v>10</v>
      </c>
    </row>
    <row r="535" spans="1:23" x14ac:dyDescent="0.2">
      <c r="A535" s="11">
        <v>44907</v>
      </c>
      <c r="B535" t="s">
        <v>589</v>
      </c>
      <c r="C535">
        <v>386</v>
      </c>
      <c r="F535">
        <v>1</v>
      </c>
      <c r="G535" t="s">
        <v>592</v>
      </c>
      <c r="H535" t="s">
        <v>3</v>
      </c>
      <c r="I535" t="s">
        <v>39</v>
      </c>
      <c r="K535" t="s">
        <v>25</v>
      </c>
      <c r="M535">
        <v>1</v>
      </c>
      <c r="N535">
        <v>0</v>
      </c>
      <c r="O535">
        <v>1</v>
      </c>
      <c r="P535">
        <v>0</v>
      </c>
      <c r="T535" t="str">
        <f t="shared" si="16"/>
        <v>386LDO</v>
      </c>
      <c r="U535" t="str">
        <f t="shared" si="17"/>
        <v>386LPF</v>
      </c>
      <c r="V535" t="s">
        <v>9</v>
      </c>
      <c r="W535" t="s">
        <v>10</v>
      </c>
    </row>
    <row r="536" spans="1:23" x14ac:dyDescent="0.2">
      <c r="A536" s="11">
        <v>44907</v>
      </c>
      <c r="B536" t="s">
        <v>589</v>
      </c>
      <c r="C536">
        <v>388</v>
      </c>
      <c r="F536">
        <v>1</v>
      </c>
      <c r="G536" t="s">
        <v>592</v>
      </c>
      <c r="H536" t="s">
        <v>3</v>
      </c>
      <c r="I536" t="s">
        <v>39</v>
      </c>
      <c r="K536" t="s">
        <v>25</v>
      </c>
      <c r="M536">
        <v>1</v>
      </c>
      <c r="N536">
        <v>0</v>
      </c>
      <c r="O536">
        <v>1</v>
      </c>
      <c r="P536">
        <v>0</v>
      </c>
      <c r="T536" t="str">
        <f t="shared" si="16"/>
        <v>388LDO</v>
      </c>
      <c r="U536" t="str">
        <f t="shared" si="17"/>
        <v>388LPF</v>
      </c>
      <c r="V536" t="s">
        <v>9</v>
      </c>
      <c r="W536" t="s">
        <v>10</v>
      </c>
    </row>
    <row r="537" spans="1:23" x14ac:dyDescent="0.2">
      <c r="A537" s="11">
        <v>44714</v>
      </c>
      <c r="B537" t="s">
        <v>588</v>
      </c>
      <c r="C537">
        <v>200309</v>
      </c>
      <c r="F537">
        <v>1</v>
      </c>
      <c r="G537" t="s">
        <v>592</v>
      </c>
      <c r="H537" t="s">
        <v>3</v>
      </c>
      <c r="I537" t="s">
        <v>39</v>
      </c>
      <c r="K537" t="s">
        <v>25</v>
      </c>
      <c r="M537">
        <v>1</v>
      </c>
      <c r="N537">
        <v>0</v>
      </c>
      <c r="O537">
        <v>1</v>
      </c>
      <c r="P537">
        <v>0</v>
      </c>
      <c r="T537" t="str">
        <f t="shared" si="16"/>
        <v>200309LDO</v>
      </c>
      <c r="U537" t="str">
        <f t="shared" si="17"/>
        <v>200309LPF</v>
      </c>
      <c r="V537" t="s">
        <v>9</v>
      </c>
      <c r="W537" t="s">
        <v>10</v>
      </c>
    </row>
    <row r="538" spans="1:23" x14ac:dyDescent="0.2">
      <c r="A538" s="11">
        <v>44742</v>
      </c>
      <c r="B538" t="s">
        <v>588</v>
      </c>
      <c r="C538">
        <v>204133</v>
      </c>
      <c r="F538">
        <v>1</v>
      </c>
      <c r="G538" t="s">
        <v>592</v>
      </c>
      <c r="H538" t="s">
        <v>4</v>
      </c>
      <c r="I538" t="s">
        <v>39</v>
      </c>
      <c r="K538" t="s">
        <v>25</v>
      </c>
      <c r="M538">
        <v>1</v>
      </c>
      <c r="N538">
        <v>0</v>
      </c>
      <c r="O538">
        <v>1</v>
      </c>
      <c r="P538">
        <v>0</v>
      </c>
      <c r="T538" t="str">
        <f t="shared" si="16"/>
        <v>204133RDO</v>
      </c>
      <c r="U538" t="str">
        <f t="shared" si="17"/>
        <v>204133RPF</v>
      </c>
      <c r="V538" t="s">
        <v>9</v>
      </c>
      <c r="W538" t="s">
        <v>10</v>
      </c>
    </row>
    <row r="539" spans="1:23" x14ac:dyDescent="0.2">
      <c r="A539" s="11">
        <v>44728</v>
      </c>
      <c r="B539" t="s">
        <v>588</v>
      </c>
      <c r="C539">
        <v>204516</v>
      </c>
      <c r="F539">
        <v>1</v>
      </c>
      <c r="G539" t="s">
        <v>592</v>
      </c>
      <c r="H539" t="s">
        <v>3</v>
      </c>
      <c r="I539" t="s">
        <v>39</v>
      </c>
      <c r="K539" t="s">
        <v>25</v>
      </c>
      <c r="M539">
        <v>1</v>
      </c>
      <c r="N539">
        <v>0</v>
      </c>
      <c r="O539">
        <v>1</v>
      </c>
      <c r="P539">
        <v>0</v>
      </c>
      <c r="T539" t="str">
        <f t="shared" si="16"/>
        <v>204516LDO</v>
      </c>
      <c r="U539" t="str">
        <f t="shared" si="17"/>
        <v>204516LPF</v>
      </c>
      <c r="V539" t="s">
        <v>9</v>
      </c>
      <c r="W539" t="s">
        <v>10</v>
      </c>
    </row>
    <row r="540" spans="1:23" x14ac:dyDescent="0.2">
      <c r="A540" s="11">
        <v>44728</v>
      </c>
      <c r="B540" t="s">
        <v>588</v>
      </c>
      <c r="C540">
        <v>204516</v>
      </c>
      <c r="F540">
        <v>1</v>
      </c>
      <c r="G540" t="s">
        <v>592</v>
      </c>
      <c r="H540" t="s">
        <v>3</v>
      </c>
      <c r="I540" t="s">
        <v>39</v>
      </c>
      <c r="K540" t="s">
        <v>25</v>
      </c>
      <c r="M540">
        <v>1</v>
      </c>
      <c r="N540">
        <v>0</v>
      </c>
      <c r="O540">
        <v>1</v>
      </c>
      <c r="P540">
        <v>0</v>
      </c>
      <c r="T540" t="str">
        <f t="shared" si="16"/>
        <v>204516LDO</v>
      </c>
      <c r="U540" t="str">
        <f t="shared" si="17"/>
        <v>204516LPF</v>
      </c>
      <c r="V540" t="s">
        <v>9</v>
      </c>
      <c r="W540" t="s">
        <v>10</v>
      </c>
    </row>
    <row r="541" spans="1:23" x14ac:dyDescent="0.2">
      <c r="B541" t="s">
        <v>588</v>
      </c>
      <c r="C541">
        <v>205681</v>
      </c>
      <c r="F541">
        <v>1</v>
      </c>
      <c r="G541" t="s">
        <v>592</v>
      </c>
      <c r="H541" t="s">
        <v>3</v>
      </c>
      <c r="I541" t="s">
        <v>39</v>
      </c>
      <c r="K541" t="s">
        <v>25</v>
      </c>
      <c r="M541">
        <v>1</v>
      </c>
      <c r="N541">
        <v>0</v>
      </c>
      <c r="O541">
        <v>1</v>
      </c>
      <c r="P541">
        <v>0</v>
      </c>
      <c r="T541" t="str">
        <f t="shared" si="16"/>
        <v>205681LDO</v>
      </c>
      <c r="U541" t="str">
        <f t="shared" si="17"/>
        <v>205681LPF</v>
      </c>
      <c r="V541" t="s">
        <v>9</v>
      </c>
      <c r="W541" t="s">
        <v>10</v>
      </c>
    </row>
    <row r="542" spans="1:23" x14ac:dyDescent="0.2">
      <c r="A542" s="11">
        <v>44728</v>
      </c>
      <c r="B542" t="s">
        <v>588</v>
      </c>
      <c r="C542">
        <v>207000</v>
      </c>
      <c r="F542">
        <v>1</v>
      </c>
      <c r="G542" t="s">
        <v>592</v>
      </c>
      <c r="H542" t="s">
        <v>3</v>
      </c>
      <c r="I542" t="s">
        <v>39</v>
      </c>
      <c r="K542" t="s">
        <v>25</v>
      </c>
      <c r="M542">
        <v>1</v>
      </c>
      <c r="N542">
        <v>0</v>
      </c>
      <c r="O542">
        <v>1</v>
      </c>
      <c r="P542">
        <v>0</v>
      </c>
      <c r="S542">
        <v>1</v>
      </c>
      <c r="T542" t="str">
        <f t="shared" si="16"/>
        <v>207000LDO</v>
      </c>
      <c r="U542" t="str">
        <f t="shared" si="17"/>
        <v>207000LPF</v>
      </c>
      <c r="V542" t="s">
        <v>9</v>
      </c>
      <c r="W542" t="s">
        <v>10</v>
      </c>
    </row>
    <row r="543" spans="1:23" x14ac:dyDescent="0.2">
      <c r="A543" s="11">
        <v>44708</v>
      </c>
      <c r="B543" t="s">
        <v>588</v>
      </c>
      <c r="C543">
        <v>400683</v>
      </c>
      <c r="F543">
        <v>1</v>
      </c>
      <c r="G543" t="s">
        <v>592</v>
      </c>
      <c r="H543" t="s">
        <v>3</v>
      </c>
      <c r="I543" t="s">
        <v>39</v>
      </c>
      <c r="K543" t="s">
        <v>25</v>
      </c>
      <c r="M543">
        <v>1</v>
      </c>
      <c r="N543">
        <v>0</v>
      </c>
      <c r="O543">
        <v>1</v>
      </c>
      <c r="P543">
        <v>0</v>
      </c>
      <c r="T543" t="str">
        <f t="shared" si="16"/>
        <v>400683LDO</v>
      </c>
      <c r="U543" t="str">
        <f t="shared" si="17"/>
        <v>400683LPF</v>
      </c>
      <c r="V543" t="s">
        <v>9</v>
      </c>
      <c r="W543" t="s">
        <v>10</v>
      </c>
    </row>
    <row r="544" spans="1:23" x14ac:dyDescent="0.2">
      <c r="A544" s="11">
        <v>44728</v>
      </c>
      <c r="B544" t="s">
        <v>588</v>
      </c>
      <c r="C544">
        <v>402576</v>
      </c>
      <c r="F544">
        <v>1</v>
      </c>
      <c r="G544" t="s">
        <v>592</v>
      </c>
      <c r="H544" t="s">
        <v>3</v>
      </c>
      <c r="I544" t="s">
        <v>39</v>
      </c>
      <c r="K544" t="s">
        <v>25</v>
      </c>
      <c r="M544">
        <v>1</v>
      </c>
      <c r="N544">
        <v>0</v>
      </c>
      <c r="O544">
        <v>1</v>
      </c>
      <c r="P544">
        <v>0</v>
      </c>
      <c r="T544" t="str">
        <f t="shared" si="16"/>
        <v>402576LDO</v>
      </c>
      <c r="U544" t="str">
        <f t="shared" si="17"/>
        <v>402576LPF</v>
      </c>
      <c r="V544" t="s">
        <v>9</v>
      </c>
      <c r="W544" t="s">
        <v>10</v>
      </c>
    </row>
    <row r="545" spans="1:23" x14ac:dyDescent="0.2">
      <c r="A545" s="11">
        <v>44742</v>
      </c>
      <c r="B545" t="s">
        <v>588</v>
      </c>
      <c r="C545">
        <v>402638</v>
      </c>
      <c r="F545">
        <v>1</v>
      </c>
      <c r="G545" t="s">
        <v>592</v>
      </c>
      <c r="H545" t="s">
        <v>3</v>
      </c>
      <c r="I545" t="s">
        <v>39</v>
      </c>
      <c r="K545" t="s">
        <v>25</v>
      </c>
      <c r="M545">
        <v>1</v>
      </c>
      <c r="N545">
        <v>0</v>
      </c>
      <c r="O545">
        <v>1</v>
      </c>
      <c r="P545">
        <v>0</v>
      </c>
      <c r="T545" t="str">
        <f t="shared" si="16"/>
        <v>402638LDO</v>
      </c>
      <c r="U545" t="str">
        <f t="shared" si="17"/>
        <v>402638LPF</v>
      </c>
      <c r="V545" t="s">
        <v>9</v>
      </c>
      <c r="W545" t="s">
        <v>10</v>
      </c>
    </row>
    <row r="546" spans="1:23" x14ac:dyDescent="0.2">
      <c r="A546" s="11">
        <v>44742</v>
      </c>
      <c r="B546" t="s">
        <v>588</v>
      </c>
      <c r="C546">
        <v>402638</v>
      </c>
      <c r="F546">
        <v>1</v>
      </c>
      <c r="G546" t="s">
        <v>592</v>
      </c>
      <c r="H546" t="s">
        <v>4</v>
      </c>
      <c r="I546" t="s">
        <v>39</v>
      </c>
      <c r="K546" t="s">
        <v>25</v>
      </c>
      <c r="M546">
        <v>1</v>
      </c>
      <c r="N546">
        <v>0</v>
      </c>
      <c r="O546">
        <v>1</v>
      </c>
      <c r="P546">
        <v>0</v>
      </c>
      <c r="T546" t="str">
        <f t="shared" si="16"/>
        <v>402638RDO</v>
      </c>
      <c r="U546" t="str">
        <f t="shared" si="17"/>
        <v>402638RPF</v>
      </c>
      <c r="V546" t="s">
        <v>9</v>
      </c>
      <c r="W546" t="s">
        <v>10</v>
      </c>
    </row>
    <row r="547" spans="1:23" x14ac:dyDescent="0.2">
      <c r="A547" s="11">
        <v>44714</v>
      </c>
      <c r="B547" t="s">
        <v>588</v>
      </c>
      <c r="C547">
        <v>404326</v>
      </c>
      <c r="F547">
        <v>1</v>
      </c>
      <c r="G547" t="s">
        <v>592</v>
      </c>
      <c r="H547" t="s">
        <v>3</v>
      </c>
      <c r="I547" t="s">
        <v>39</v>
      </c>
      <c r="K547" t="s">
        <v>25</v>
      </c>
      <c r="M547">
        <v>1</v>
      </c>
      <c r="N547">
        <v>0</v>
      </c>
      <c r="O547">
        <v>1</v>
      </c>
      <c r="P547">
        <v>0</v>
      </c>
      <c r="T547" t="str">
        <f t="shared" si="16"/>
        <v>404326LDO</v>
      </c>
      <c r="U547" t="str">
        <f t="shared" si="17"/>
        <v>404326LPF</v>
      </c>
      <c r="V547" t="s">
        <v>9</v>
      </c>
      <c r="W547" t="s">
        <v>10</v>
      </c>
    </row>
    <row r="548" spans="1:23" x14ac:dyDescent="0.2">
      <c r="A548" s="11">
        <v>44708</v>
      </c>
      <c r="B548" t="s">
        <v>588</v>
      </c>
      <c r="C548">
        <v>404337</v>
      </c>
      <c r="F548">
        <v>1</v>
      </c>
      <c r="G548" t="s">
        <v>592</v>
      </c>
      <c r="H548" t="s">
        <v>4</v>
      </c>
      <c r="I548" t="s">
        <v>39</v>
      </c>
      <c r="K548" t="s">
        <v>25</v>
      </c>
      <c r="M548">
        <v>1</v>
      </c>
      <c r="N548">
        <v>0</v>
      </c>
      <c r="O548">
        <v>1</v>
      </c>
      <c r="P548">
        <v>0</v>
      </c>
      <c r="T548" t="str">
        <f t="shared" si="16"/>
        <v>404337RDO</v>
      </c>
      <c r="U548" t="str">
        <f t="shared" si="17"/>
        <v>404337RPF</v>
      </c>
      <c r="V548" t="s">
        <v>9</v>
      </c>
      <c r="W548" t="s">
        <v>10</v>
      </c>
    </row>
    <row r="549" spans="1:23" x14ac:dyDescent="0.2">
      <c r="A549" s="11">
        <v>45030</v>
      </c>
      <c r="B549" t="s">
        <v>586</v>
      </c>
      <c r="C549">
        <v>7296</v>
      </c>
      <c r="D549">
        <v>45085</v>
      </c>
      <c r="F549">
        <v>1</v>
      </c>
      <c r="G549" t="s">
        <v>592</v>
      </c>
      <c r="H549" t="s">
        <v>3</v>
      </c>
      <c r="I549" t="s">
        <v>39</v>
      </c>
      <c r="K549" t="s">
        <v>25</v>
      </c>
      <c r="M549">
        <v>1</v>
      </c>
      <c r="N549" t="s">
        <v>594</v>
      </c>
      <c r="O549" t="s">
        <v>594</v>
      </c>
      <c r="P549" t="s">
        <v>594</v>
      </c>
      <c r="T549" t="str">
        <f t="shared" si="16"/>
        <v>7296LDO</v>
      </c>
      <c r="U549" t="str">
        <f t="shared" si="17"/>
        <v>7296LPF</v>
      </c>
      <c r="V549" t="s">
        <v>9</v>
      </c>
      <c r="W549" t="s">
        <v>10</v>
      </c>
    </row>
    <row r="550" spans="1:23" x14ac:dyDescent="0.2">
      <c r="A550" s="11">
        <v>45005</v>
      </c>
      <c r="B550" t="s">
        <v>586</v>
      </c>
      <c r="C550">
        <v>5898</v>
      </c>
      <c r="D550">
        <v>45060</v>
      </c>
      <c r="E550">
        <v>45072</v>
      </c>
      <c r="F550">
        <v>1</v>
      </c>
      <c r="G550" t="s">
        <v>592</v>
      </c>
      <c r="H550" t="s">
        <v>3</v>
      </c>
      <c r="I550" t="s">
        <v>29</v>
      </c>
      <c r="K550" t="s">
        <v>25</v>
      </c>
      <c r="M550">
        <v>1</v>
      </c>
      <c r="N550">
        <v>0</v>
      </c>
      <c r="O550">
        <v>1</v>
      </c>
      <c r="P550">
        <v>0</v>
      </c>
      <c r="T550" t="str">
        <f t="shared" si="16"/>
        <v>5898LDO</v>
      </c>
      <c r="U550" t="str">
        <f t="shared" si="17"/>
        <v>5898LPF</v>
      </c>
      <c r="V550" t="s">
        <v>9</v>
      </c>
      <c r="W550" t="s">
        <v>10</v>
      </c>
    </row>
    <row r="551" spans="1:23" x14ac:dyDescent="0.2">
      <c r="A551" s="11">
        <v>44728</v>
      </c>
      <c r="B551" t="s">
        <v>588</v>
      </c>
      <c r="C551">
        <v>200224</v>
      </c>
      <c r="F551">
        <v>1</v>
      </c>
      <c r="G551" t="s">
        <v>592</v>
      </c>
      <c r="H551" t="s">
        <v>3</v>
      </c>
      <c r="I551" t="s">
        <v>29</v>
      </c>
      <c r="K551" t="s">
        <v>25</v>
      </c>
      <c r="M551">
        <v>1</v>
      </c>
      <c r="N551">
        <v>0</v>
      </c>
      <c r="O551">
        <v>1</v>
      </c>
      <c r="P551">
        <v>0</v>
      </c>
      <c r="T551" t="str">
        <f t="shared" si="16"/>
        <v>200224LDO</v>
      </c>
      <c r="U551" t="str">
        <f t="shared" si="17"/>
        <v>200224LPF</v>
      </c>
      <c r="V551" t="s">
        <v>9</v>
      </c>
      <c r="W551" t="s">
        <v>10</v>
      </c>
    </row>
    <row r="552" spans="1:23" x14ac:dyDescent="0.2">
      <c r="A552" s="11">
        <v>44736</v>
      </c>
      <c r="B552" t="s">
        <v>588</v>
      </c>
      <c r="C552">
        <v>701238</v>
      </c>
      <c r="F552">
        <v>1</v>
      </c>
      <c r="G552" t="s">
        <v>592</v>
      </c>
      <c r="H552" t="s">
        <v>3</v>
      </c>
      <c r="I552" t="s">
        <v>49</v>
      </c>
      <c r="K552" t="s">
        <v>25</v>
      </c>
      <c r="M552">
        <v>1</v>
      </c>
      <c r="N552">
        <v>0</v>
      </c>
      <c r="O552">
        <v>1</v>
      </c>
      <c r="P552">
        <v>0</v>
      </c>
      <c r="S552">
        <v>1</v>
      </c>
      <c r="T552" t="str">
        <f t="shared" si="16"/>
        <v>701238LDO</v>
      </c>
      <c r="U552" t="str">
        <f t="shared" si="17"/>
        <v>701238LPF</v>
      </c>
      <c r="V552" t="s">
        <v>9</v>
      </c>
      <c r="W552" t="s">
        <v>10</v>
      </c>
    </row>
    <row r="553" spans="1:23" x14ac:dyDescent="0.2">
      <c r="A553" s="11">
        <v>44893</v>
      </c>
      <c r="B553" t="s">
        <v>589</v>
      </c>
      <c r="C553">
        <v>144</v>
      </c>
      <c r="F553">
        <v>1</v>
      </c>
      <c r="G553" t="s">
        <v>592</v>
      </c>
      <c r="H553" t="s">
        <v>4</v>
      </c>
      <c r="I553" t="s">
        <v>53</v>
      </c>
      <c r="K553" t="s">
        <v>25</v>
      </c>
      <c r="M553">
        <v>1</v>
      </c>
      <c r="N553">
        <v>0</v>
      </c>
      <c r="O553">
        <v>1</v>
      </c>
      <c r="P553">
        <v>0</v>
      </c>
      <c r="T553" t="str">
        <f t="shared" si="16"/>
        <v>144RDO</v>
      </c>
      <c r="U553" t="str">
        <f t="shared" si="17"/>
        <v>144RPF</v>
      </c>
      <c r="V553" t="s">
        <v>9</v>
      </c>
      <c r="W553" t="s">
        <v>10</v>
      </c>
    </row>
    <row r="554" spans="1:23" x14ac:dyDescent="0.2">
      <c r="A554" s="11">
        <v>44886</v>
      </c>
      <c r="B554" t="s">
        <v>589</v>
      </c>
      <c r="C554">
        <v>263</v>
      </c>
      <c r="F554">
        <v>1</v>
      </c>
      <c r="G554" t="s">
        <v>592</v>
      </c>
      <c r="H554" t="s">
        <v>4</v>
      </c>
      <c r="I554" t="s">
        <v>53</v>
      </c>
      <c r="K554" t="s">
        <v>25</v>
      </c>
      <c r="M554">
        <v>1</v>
      </c>
      <c r="N554">
        <v>0</v>
      </c>
      <c r="O554">
        <v>1</v>
      </c>
      <c r="P554">
        <v>0</v>
      </c>
      <c r="R554">
        <v>0</v>
      </c>
      <c r="S554">
        <v>1</v>
      </c>
      <c r="T554" t="str">
        <f t="shared" si="16"/>
        <v>263RDO</v>
      </c>
      <c r="U554" t="str">
        <f t="shared" si="17"/>
        <v>263RPF</v>
      </c>
      <c r="V554" t="s">
        <v>9</v>
      </c>
      <c r="W554" t="s">
        <v>10</v>
      </c>
    </row>
    <row r="555" spans="1:23" x14ac:dyDescent="0.2">
      <c r="A555" s="11">
        <v>44756</v>
      </c>
      <c r="B555" t="s">
        <v>588</v>
      </c>
      <c r="C555">
        <v>403476</v>
      </c>
      <c r="F555">
        <v>1</v>
      </c>
      <c r="G555" t="s">
        <v>592</v>
      </c>
      <c r="H555" t="s">
        <v>4</v>
      </c>
      <c r="I555" t="s">
        <v>603</v>
      </c>
      <c r="K555" t="s">
        <v>25</v>
      </c>
      <c r="M555">
        <v>1</v>
      </c>
      <c r="N555">
        <v>0</v>
      </c>
      <c r="O555">
        <v>1</v>
      </c>
      <c r="P555">
        <v>0</v>
      </c>
      <c r="T555" t="str">
        <f t="shared" si="16"/>
        <v>403476RDO</v>
      </c>
      <c r="U555" t="str">
        <f t="shared" si="17"/>
        <v>403476RPF</v>
      </c>
      <c r="V555" t="s">
        <v>9</v>
      </c>
      <c r="W555" t="s">
        <v>10</v>
      </c>
    </row>
    <row r="556" spans="1:23" x14ac:dyDescent="0.2">
      <c r="A556" s="11">
        <v>45005</v>
      </c>
      <c r="B556" t="s">
        <v>586</v>
      </c>
      <c r="C556">
        <v>5142</v>
      </c>
      <c r="D556">
        <v>45057</v>
      </c>
      <c r="E556">
        <v>45072</v>
      </c>
      <c r="F556">
        <v>1</v>
      </c>
      <c r="G556" t="s">
        <v>592</v>
      </c>
      <c r="H556" t="s">
        <v>4</v>
      </c>
      <c r="I556" t="s">
        <v>64</v>
      </c>
      <c r="K556" t="s">
        <v>25</v>
      </c>
      <c r="M556">
        <v>1</v>
      </c>
      <c r="N556">
        <v>0</v>
      </c>
      <c r="O556">
        <v>1</v>
      </c>
      <c r="P556">
        <v>0</v>
      </c>
      <c r="T556" t="str">
        <f t="shared" si="16"/>
        <v>5142RDO</v>
      </c>
      <c r="U556" t="str">
        <f t="shared" si="17"/>
        <v>5142RPF</v>
      </c>
      <c r="V556" t="s">
        <v>9</v>
      </c>
      <c r="W556" t="s">
        <v>10</v>
      </c>
    </row>
    <row r="557" spans="1:23" x14ac:dyDescent="0.2">
      <c r="A557" s="11">
        <v>44907</v>
      </c>
      <c r="B557" t="s">
        <v>589</v>
      </c>
      <c r="C557">
        <v>388</v>
      </c>
      <c r="F557">
        <v>1</v>
      </c>
      <c r="G557" t="s">
        <v>592</v>
      </c>
      <c r="H557" t="s">
        <v>4</v>
      </c>
      <c r="I557" t="s">
        <v>64</v>
      </c>
      <c r="K557" t="s">
        <v>25</v>
      </c>
      <c r="M557">
        <v>1</v>
      </c>
      <c r="N557">
        <v>0</v>
      </c>
      <c r="O557">
        <v>1</v>
      </c>
      <c r="P557">
        <v>0</v>
      </c>
      <c r="T557" t="str">
        <f t="shared" si="16"/>
        <v>388RDO</v>
      </c>
      <c r="U557" t="str">
        <f t="shared" si="17"/>
        <v>388RPF</v>
      </c>
      <c r="V557" t="s">
        <v>9</v>
      </c>
      <c r="W557" t="s">
        <v>10</v>
      </c>
    </row>
    <row r="558" spans="1:23" x14ac:dyDescent="0.2">
      <c r="A558" s="11">
        <v>44728</v>
      </c>
      <c r="B558" t="s">
        <v>588</v>
      </c>
      <c r="C558">
        <v>204683</v>
      </c>
      <c r="F558">
        <v>1</v>
      </c>
      <c r="G558" t="s">
        <v>592</v>
      </c>
      <c r="H558" t="s">
        <v>4</v>
      </c>
      <c r="I558" t="s">
        <v>64</v>
      </c>
      <c r="K558" t="s">
        <v>25</v>
      </c>
      <c r="M558">
        <v>1</v>
      </c>
      <c r="N558">
        <v>0</v>
      </c>
      <c r="O558">
        <v>1</v>
      </c>
      <c r="P558">
        <v>0</v>
      </c>
      <c r="T558" t="str">
        <f t="shared" si="16"/>
        <v>204683RDO</v>
      </c>
      <c r="U558" t="str">
        <f t="shared" si="17"/>
        <v>204683RPF</v>
      </c>
      <c r="V558" t="s">
        <v>9</v>
      </c>
      <c r="W558" t="s">
        <v>10</v>
      </c>
    </row>
    <row r="559" spans="1:23" x14ac:dyDescent="0.2">
      <c r="A559" s="11">
        <v>44756</v>
      </c>
      <c r="B559" t="s">
        <v>588</v>
      </c>
      <c r="C559">
        <v>205437</v>
      </c>
      <c r="F559">
        <v>1</v>
      </c>
      <c r="G559" t="s">
        <v>592</v>
      </c>
      <c r="H559" t="s">
        <v>3</v>
      </c>
      <c r="I559" t="s">
        <v>64</v>
      </c>
      <c r="K559" t="s">
        <v>25</v>
      </c>
      <c r="M559">
        <v>1</v>
      </c>
      <c r="N559">
        <v>0</v>
      </c>
      <c r="O559">
        <v>1</v>
      </c>
      <c r="P559">
        <v>0</v>
      </c>
      <c r="S559">
        <v>1</v>
      </c>
      <c r="T559" t="str">
        <f t="shared" si="16"/>
        <v>205437LDO</v>
      </c>
      <c r="U559" t="str">
        <f t="shared" si="17"/>
        <v>205437LPF</v>
      </c>
      <c r="V559" t="s">
        <v>9</v>
      </c>
      <c r="W559" t="s">
        <v>10</v>
      </c>
    </row>
    <row r="560" spans="1:23" x14ac:dyDescent="0.2">
      <c r="B560" t="s">
        <v>588</v>
      </c>
      <c r="C560">
        <v>205681</v>
      </c>
      <c r="F560">
        <v>1</v>
      </c>
      <c r="G560" t="s">
        <v>592</v>
      </c>
      <c r="H560" t="s">
        <v>4</v>
      </c>
      <c r="I560" t="s">
        <v>64</v>
      </c>
      <c r="K560" t="s">
        <v>25</v>
      </c>
      <c r="M560">
        <v>1</v>
      </c>
      <c r="N560">
        <v>0</v>
      </c>
      <c r="O560">
        <v>1</v>
      </c>
      <c r="P560">
        <v>0</v>
      </c>
      <c r="T560" t="str">
        <f t="shared" si="16"/>
        <v>205681RDO</v>
      </c>
      <c r="U560" t="str">
        <f t="shared" si="17"/>
        <v>205681RPF</v>
      </c>
      <c r="V560" t="s">
        <v>9</v>
      </c>
      <c r="W560" t="s">
        <v>10</v>
      </c>
    </row>
    <row r="561" spans="1:23" x14ac:dyDescent="0.2">
      <c r="A561" s="11">
        <v>44907</v>
      </c>
      <c r="B561" t="s">
        <v>589</v>
      </c>
      <c r="C561">
        <v>244</v>
      </c>
      <c r="F561">
        <v>1</v>
      </c>
      <c r="G561" t="s">
        <v>592</v>
      </c>
      <c r="H561" t="s">
        <v>3</v>
      </c>
      <c r="I561" t="s">
        <v>55</v>
      </c>
      <c r="K561" t="s">
        <v>25</v>
      </c>
      <c r="M561">
        <v>1</v>
      </c>
      <c r="N561">
        <v>0</v>
      </c>
      <c r="O561">
        <v>1</v>
      </c>
      <c r="P561">
        <v>0</v>
      </c>
      <c r="T561" t="str">
        <f t="shared" si="16"/>
        <v>244LDO</v>
      </c>
      <c r="U561" t="str">
        <f t="shared" si="17"/>
        <v>244LPF</v>
      </c>
      <c r="V561" t="s">
        <v>9</v>
      </c>
      <c r="W561" t="s">
        <v>10</v>
      </c>
    </row>
    <row r="562" spans="1:23" x14ac:dyDescent="0.2">
      <c r="A562" s="11">
        <v>44981</v>
      </c>
      <c r="B562" t="s">
        <v>586</v>
      </c>
      <c r="C562">
        <v>3483</v>
      </c>
      <c r="D562">
        <v>45034</v>
      </c>
      <c r="E562">
        <v>45044</v>
      </c>
      <c r="F562">
        <v>1</v>
      </c>
      <c r="G562" t="s">
        <v>592</v>
      </c>
      <c r="H562" t="s">
        <v>4</v>
      </c>
      <c r="I562" t="s">
        <v>37</v>
      </c>
      <c r="K562" t="s">
        <v>25</v>
      </c>
      <c r="M562">
        <v>1</v>
      </c>
      <c r="N562">
        <v>0</v>
      </c>
      <c r="O562">
        <v>1</v>
      </c>
      <c r="P562">
        <v>0</v>
      </c>
      <c r="T562" t="str">
        <f t="shared" si="16"/>
        <v>3483RDO</v>
      </c>
      <c r="U562" t="str">
        <f t="shared" si="17"/>
        <v>3483RPF</v>
      </c>
      <c r="V562" t="s">
        <v>9</v>
      </c>
      <c r="W562" t="s">
        <v>10</v>
      </c>
    </row>
    <row r="563" spans="1:23" x14ac:dyDescent="0.2">
      <c r="A563" s="11">
        <v>45036</v>
      </c>
      <c r="B563" t="s">
        <v>586</v>
      </c>
      <c r="C563">
        <v>6113</v>
      </c>
      <c r="D563">
        <v>45087</v>
      </c>
      <c r="F563">
        <v>1</v>
      </c>
      <c r="G563" t="s">
        <v>592</v>
      </c>
      <c r="H563" t="s">
        <v>4</v>
      </c>
      <c r="I563" t="s">
        <v>37</v>
      </c>
      <c r="K563" t="s">
        <v>25</v>
      </c>
      <c r="M563">
        <v>1</v>
      </c>
      <c r="N563">
        <v>0</v>
      </c>
      <c r="O563">
        <v>1</v>
      </c>
      <c r="P563">
        <v>0</v>
      </c>
      <c r="T563" t="str">
        <f t="shared" si="16"/>
        <v>6113RDO</v>
      </c>
      <c r="U563" t="str">
        <f t="shared" si="17"/>
        <v>6113RPF</v>
      </c>
      <c r="V563" t="s">
        <v>9</v>
      </c>
      <c r="W563" t="s">
        <v>10</v>
      </c>
    </row>
    <row r="564" spans="1:23" x14ac:dyDescent="0.2">
      <c r="A564" s="11">
        <v>44900</v>
      </c>
      <c r="B564" t="s">
        <v>589</v>
      </c>
      <c r="C564">
        <v>377</v>
      </c>
      <c r="F564">
        <v>1</v>
      </c>
      <c r="G564" t="s">
        <v>592</v>
      </c>
      <c r="H564" t="s">
        <v>4</v>
      </c>
      <c r="I564" t="s">
        <v>37</v>
      </c>
      <c r="K564" t="s">
        <v>25</v>
      </c>
      <c r="M564">
        <v>1</v>
      </c>
      <c r="N564">
        <v>0</v>
      </c>
      <c r="O564">
        <v>1</v>
      </c>
      <c r="P564">
        <v>0</v>
      </c>
      <c r="T564" t="str">
        <f t="shared" si="16"/>
        <v>377RDO</v>
      </c>
      <c r="U564" t="str">
        <f t="shared" si="17"/>
        <v>377RPF</v>
      </c>
      <c r="V564" t="s">
        <v>9</v>
      </c>
      <c r="W564" t="s">
        <v>10</v>
      </c>
    </row>
    <row r="565" spans="1:23" x14ac:dyDescent="0.2">
      <c r="A565" s="11">
        <v>44742</v>
      </c>
      <c r="B565" t="s">
        <v>588</v>
      </c>
      <c r="C565">
        <v>200051</v>
      </c>
      <c r="F565">
        <v>1</v>
      </c>
      <c r="G565" t="s">
        <v>592</v>
      </c>
      <c r="H565" t="s">
        <v>4</v>
      </c>
      <c r="I565" t="s">
        <v>37</v>
      </c>
      <c r="K565" t="s">
        <v>25</v>
      </c>
      <c r="M565">
        <v>1</v>
      </c>
      <c r="N565">
        <v>0</v>
      </c>
      <c r="O565">
        <v>1</v>
      </c>
      <c r="P565">
        <v>0</v>
      </c>
      <c r="T565" t="str">
        <f t="shared" si="16"/>
        <v>200051RDO</v>
      </c>
      <c r="U565" t="str">
        <f t="shared" si="17"/>
        <v>200051RPF</v>
      </c>
      <c r="V565" t="s">
        <v>9</v>
      </c>
      <c r="W565" t="s">
        <v>10</v>
      </c>
    </row>
    <row r="566" spans="1:23" x14ac:dyDescent="0.2">
      <c r="A566" s="11">
        <v>44714</v>
      </c>
      <c r="B566" t="s">
        <v>588</v>
      </c>
      <c r="C566">
        <v>200294</v>
      </c>
      <c r="F566">
        <v>1</v>
      </c>
      <c r="G566" t="s">
        <v>592</v>
      </c>
      <c r="H566" t="s">
        <v>3</v>
      </c>
      <c r="I566" t="s">
        <v>37</v>
      </c>
      <c r="K566" t="s">
        <v>25</v>
      </c>
      <c r="M566">
        <v>1</v>
      </c>
      <c r="N566">
        <v>0</v>
      </c>
      <c r="O566">
        <v>1</v>
      </c>
      <c r="P566">
        <v>0</v>
      </c>
      <c r="T566" t="str">
        <f t="shared" si="16"/>
        <v>200294LDO</v>
      </c>
      <c r="U566" t="str">
        <f t="shared" si="17"/>
        <v>200294LPF</v>
      </c>
      <c r="V566" t="s">
        <v>9</v>
      </c>
      <c r="W566" t="s">
        <v>10</v>
      </c>
    </row>
    <row r="567" spans="1:23" x14ac:dyDescent="0.2">
      <c r="A567" s="11">
        <v>44886</v>
      </c>
      <c r="B567" t="s">
        <v>589</v>
      </c>
      <c r="C567">
        <v>363</v>
      </c>
      <c r="F567">
        <v>1</v>
      </c>
      <c r="G567" t="s">
        <v>592</v>
      </c>
      <c r="H567" t="s">
        <v>4</v>
      </c>
      <c r="I567" t="s">
        <v>57</v>
      </c>
      <c r="K567" t="s">
        <v>25</v>
      </c>
      <c r="M567">
        <v>1</v>
      </c>
      <c r="N567">
        <v>0</v>
      </c>
      <c r="O567">
        <v>1</v>
      </c>
      <c r="P567">
        <v>0</v>
      </c>
      <c r="T567" t="str">
        <f t="shared" si="16"/>
        <v>363RDO</v>
      </c>
      <c r="U567" t="str">
        <f t="shared" si="17"/>
        <v>363RPF</v>
      </c>
      <c r="V567" t="s">
        <v>9</v>
      </c>
      <c r="W567" t="s">
        <v>10</v>
      </c>
    </row>
    <row r="568" spans="1:23" x14ac:dyDescent="0.2">
      <c r="A568" s="11">
        <v>44907</v>
      </c>
      <c r="B568" t="s">
        <v>589</v>
      </c>
      <c r="C568">
        <v>374</v>
      </c>
      <c r="F568">
        <v>1</v>
      </c>
      <c r="G568" t="s">
        <v>592</v>
      </c>
      <c r="H568" t="s">
        <v>3</v>
      </c>
      <c r="I568" t="s">
        <v>57</v>
      </c>
      <c r="K568" t="s">
        <v>25</v>
      </c>
      <c r="M568">
        <v>1</v>
      </c>
      <c r="N568">
        <v>0</v>
      </c>
      <c r="O568">
        <v>1</v>
      </c>
      <c r="P568">
        <v>0</v>
      </c>
      <c r="T568" t="str">
        <f t="shared" si="16"/>
        <v>374LDO</v>
      </c>
      <c r="U568" t="str">
        <f t="shared" si="17"/>
        <v>374LPF</v>
      </c>
      <c r="V568" t="s">
        <v>9</v>
      </c>
      <c r="W568" t="s">
        <v>10</v>
      </c>
    </row>
    <row r="569" spans="1:23" x14ac:dyDescent="0.2">
      <c r="A569" s="11">
        <v>44742</v>
      </c>
      <c r="B569" t="s">
        <v>588</v>
      </c>
      <c r="C569">
        <v>200289</v>
      </c>
      <c r="F569">
        <v>1</v>
      </c>
      <c r="G569" t="s">
        <v>592</v>
      </c>
      <c r="H569" t="s">
        <v>3</v>
      </c>
      <c r="I569" t="s">
        <v>57</v>
      </c>
      <c r="K569" t="s">
        <v>25</v>
      </c>
      <c r="M569">
        <v>1</v>
      </c>
      <c r="N569">
        <v>0</v>
      </c>
      <c r="O569">
        <v>1</v>
      </c>
      <c r="P569">
        <v>0</v>
      </c>
      <c r="T569" t="str">
        <f t="shared" si="16"/>
        <v>200289LDO</v>
      </c>
      <c r="U569" t="str">
        <f t="shared" si="17"/>
        <v>200289LPF</v>
      </c>
      <c r="V569" t="s">
        <v>9</v>
      </c>
      <c r="W569" t="s">
        <v>10</v>
      </c>
    </row>
    <row r="570" spans="1:23" x14ac:dyDescent="0.2">
      <c r="A570" s="11">
        <v>44756</v>
      </c>
      <c r="B570" t="s">
        <v>588</v>
      </c>
      <c r="C570">
        <v>402969</v>
      </c>
      <c r="F570">
        <v>1</v>
      </c>
      <c r="G570" t="s">
        <v>592</v>
      </c>
      <c r="H570" t="s">
        <v>4</v>
      </c>
      <c r="I570" t="s">
        <v>57</v>
      </c>
      <c r="K570" t="s">
        <v>25</v>
      </c>
      <c r="M570">
        <v>1</v>
      </c>
      <c r="N570">
        <v>0</v>
      </c>
      <c r="O570">
        <v>1</v>
      </c>
      <c r="P570">
        <v>0</v>
      </c>
      <c r="T570" t="str">
        <f t="shared" si="16"/>
        <v>402969RDO</v>
      </c>
      <c r="U570" t="str">
        <f t="shared" si="17"/>
        <v>402969RPF</v>
      </c>
      <c r="V570" t="s">
        <v>9</v>
      </c>
      <c r="W570" t="s">
        <v>10</v>
      </c>
    </row>
    <row r="571" spans="1:23" x14ac:dyDescent="0.2">
      <c r="A571" s="11">
        <v>44742</v>
      </c>
      <c r="B571" t="s">
        <v>588</v>
      </c>
      <c r="C571">
        <v>803410</v>
      </c>
      <c r="F571">
        <v>1</v>
      </c>
      <c r="G571" t="s">
        <v>592</v>
      </c>
      <c r="H571" t="s">
        <v>3</v>
      </c>
      <c r="I571" t="s">
        <v>57</v>
      </c>
      <c r="K571" t="s">
        <v>25</v>
      </c>
      <c r="M571">
        <v>1</v>
      </c>
      <c r="N571">
        <v>0</v>
      </c>
      <c r="O571">
        <v>1</v>
      </c>
      <c r="P571">
        <v>0</v>
      </c>
      <c r="T571" t="str">
        <f t="shared" si="16"/>
        <v>803410LDO</v>
      </c>
      <c r="U571" t="str">
        <f t="shared" si="17"/>
        <v>803410LPF</v>
      </c>
      <c r="V571" t="s">
        <v>9</v>
      </c>
      <c r="W571" t="s">
        <v>10</v>
      </c>
    </row>
    <row r="572" spans="1:23" x14ac:dyDescent="0.2">
      <c r="A572" s="11">
        <v>44900</v>
      </c>
      <c r="B572" t="s">
        <v>589</v>
      </c>
      <c r="C572">
        <v>330</v>
      </c>
      <c r="F572">
        <v>1</v>
      </c>
      <c r="G572" t="s">
        <v>592</v>
      </c>
      <c r="H572" t="s">
        <v>3</v>
      </c>
      <c r="I572" t="s">
        <v>53</v>
      </c>
      <c r="K572" t="s">
        <v>55</v>
      </c>
      <c r="M572">
        <v>1</v>
      </c>
      <c r="N572">
        <v>1</v>
      </c>
      <c r="O572">
        <v>1</v>
      </c>
      <c r="P572">
        <v>1</v>
      </c>
      <c r="Q572">
        <v>1</v>
      </c>
      <c r="T572" t="str">
        <f t="shared" si="16"/>
        <v>330LDO</v>
      </c>
      <c r="U572" t="str">
        <f t="shared" si="17"/>
        <v>330LPF</v>
      </c>
      <c r="V572" t="s">
        <v>9</v>
      </c>
      <c r="W572" t="s">
        <v>10</v>
      </c>
    </row>
    <row r="573" spans="1:23" x14ac:dyDescent="0.2">
      <c r="A573" s="11">
        <v>44879</v>
      </c>
      <c r="B573" t="s">
        <v>589</v>
      </c>
      <c r="C573">
        <v>157</v>
      </c>
      <c r="F573">
        <v>1</v>
      </c>
      <c r="G573" t="s">
        <v>592</v>
      </c>
      <c r="H573" t="s">
        <v>4</v>
      </c>
      <c r="I573" t="s">
        <v>64</v>
      </c>
      <c r="K573" t="s">
        <v>54</v>
      </c>
      <c r="M573">
        <v>1</v>
      </c>
      <c r="N573">
        <v>1</v>
      </c>
      <c r="O573">
        <v>0</v>
      </c>
      <c r="P573">
        <v>1</v>
      </c>
      <c r="Q573">
        <v>1</v>
      </c>
      <c r="T573" t="str">
        <f t="shared" si="16"/>
        <v>157RDO</v>
      </c>
      <c r="U573" t="str">
        <f t="shared" si="17"/>
        <v>157RPF</v>
      </c>
      <c r="V573" t="s">
        <v>9</v>
      </c>
      <c r="W573" t="s">
        <v>10</v>
      </c>
    </row>
    <row r="574" spans="1:23" x14ac:dyDescent="0.2">
      <c r="A574" s="11">
        <v>44907</v>
      </c>
      <c r="B574" t="s">
        <v>589</v>
      </c>
      <c r="C574">
        <v>244</v>
      </c>
      <c r="F574">
        <v>1</v>
      </c>
      <c r="G574" t="s">
        <v>592</v>
      </c>
      <c r="H574" t="s">
        <v>4</v>
      </c>
      <c r="I574" t="s">
        <v>39</v>
      </c>
      <c r="K574" t="s">
        <v>56</v>
      </c>
      <c r="M574">
        <v>1</v>
      </c>
      <c r="N574">
        <v>1</v>
      </c>
      <c r="O574">
        <v>1</v>
      </c>
      <c r="P574">
        <v>1</v>
      </c>
      <c r="Q574">
        <v>1</v>
      </c>
      <c r="T574" t="str">
        <f t="shared" si="16"/>
        <v>244RDO</v>
      </c>
      <c r="U574" t="str">
        <f t="shared" si="17"/>
        <v>244RPF</v>
      </c>
      <c r="V574" t="s">
        <v>9</v>
      </c>
      <c r="W574" t="s">
        <v>10</v>
      </c>
    </row>
    <row r="575" spans="1:23" x14ac:dyDescent="0.2">
      <c r="A575" s="11">
        <v>44736</v>
      </c>
      <c r="B575" t="s">
        <v>588</v>
      </c>
      <c r="C575">
        <v>701238</v>
      </c>
      <c r="F575">
        <v>1</v>
      </c>
      <c r="G575" t="s">
        <v>592</v>
      </c>
      <c r="H575" t="s">
        <v>4</v>
      </c>
      <c r="I575" t="s">
        <v>39</v>
      </c>
      <c r="K575" t="s">
        <v>37</v>
      </c>
      <c r="M575">
        <v>1</v>
      </c>
      <c r="N575">
        <v>1</v>
      </c>
      <c r="O575">
        <v>1</v>
      </c>
      <c r="P575">
        <v>1</v>
      </c>
      <c r="Q575">
        <v>1</v>
      </c>
      <c r="S575">
        <v>1</v>
      </c>
      <c r="T575" t="str">
        <f t="shared" si="16"/>
        <v>701238RDO</v>
      </c>
      <c r="U575" t="str">
        <f t="shared" si="17"/>
        <v>701238RPF</v>
      </c>
      <c r="V575" t="s">
        <v>9</v>
      </c>
      <c r="W575" t="s">
        <v>10</v>
      </c>
    </row>
    <row r="576" spans="1:23" x14ac:dyDescent="0.2">
      <c r="A576" s="11">
        <v>44886</v>
      </c>
      <c r="B576" t="s">
        <v>589</v>
      </c>
      <c r="C576">
        <v>317</v>
      </c>
      <c r="F576">
        <v>1</v>
      </c>
      <c r="G576" t="s">
        <v>592</v>
      </c>
      <c r="H576" t="s">
        <v>3</v>
      </c>
      <c r="I576" t="s">
        <v>37</v>
      </c>
      <c r="K576" t="s">
        <v>37</v>
      </c>
      <c r="M576">
        <v>1</v>
      </c>
      <c r="N576">
        <v>1</v>
      </c>
      <c r="O576">
        <v>0</v>
      </c>
      <c r="P576">
        <v>0</v>
      </c>
      <c r="Q576">
        <v>1</v>
      </c>
      <c r="T576" t="str">
        <f t="shared" si="16"/>
        <v>317LDO</v>
      </c>
      <c r="U576" t="str">
        <f t="shared" si="17"/>
        <v>317LPF</v>
      </c>
      <c r="V576" t="s">
        <v>9</v>
      </c>
      <c r="W576" t="s">
        <v>10</v>
      </c>
    </row>
    <row r="577" spans="1:23" x14ac:dyDescent="0.2">
      <c r="A577" s="11">
        <v>44886</v>
      </c>
      <c r="B577" t="s">
        <v>589</v>
      </c>
      <c r="C577">
        <v>317</v>
      </c>
      <c r="F577">
        <v>1</v>
      </c>
      <c r="G577" t="s">
        <v>592</v>
      </c>
      <c r="H577" t="s">
        <v>4</v>
      </c>
      <c r="I577" t="s">
        <v>37</v>
      </c>
      <c r="K577" t="s">
        <v>37</v>
      </c>
      <c r="M577">
        <v>1</v>
      </c>
      <c r="N577">
        <v>1</v>
      </c>
      <c r="O577">
        <v>0</v>
      </c>
      <c r="P577">
        <v>0</v>
      </c>
      <c r="Q577">
        <v>1</v>
      </c>
      <c r="T577" t="str">
        <f t="shared" si="16"/>
        <v>317RDO</v>
      </c>
      <c r="U577" t="str">
        <f t="shared" si="17"/>
        <v>317RPF</v>
      </c>
      <c r="V577" t="s">
        <v>9</v>
      </c>
      <c r="W577" t="s">
        <v>10</v>
      </c>
    </row>
    <row r="578" spans="1:23" x14ac:dyDescent="0.2">
      <c r="A578" s="11">
        <v>44714</v>
      </c>
      <c r="B578" t="s">
        <v>588</v>
      </c>
      <c r="C578">
        <v>204181</v>
      </c>
      <c r="F578">
        <v>1</v>
      </c>
      <c r="G578" t="s">
        <v>592</v>
      </c>
      <c r="H578" t="s">
        <v>4</v>
      </c>
      <c r="I578" t="s">
        <v>37</v>
      </c>
      <c r="K578" t="s">
        <v>37</v>
      </c>
      <c r="M578">
        <v>1</v>
      </c>
      <c r="N578">
        <v>1</v>
      </c>
      <c r="O578">
        <v>0</v>
      </c>
      <c r="P578">
        <v>0</v>
      </c>
      <c r="Q578">
        <v>1</v>
      </c>
      <c r="S578">
        <v>1</v>
      </c>
      <c r="T578" t="str">
        <f t="shared" si="16"/>
        <v>204181RDO</v>
      </c>
      <c r="U578" t="str">
        <f t="shared" si="17"/>
        <v>204181RPF</v>
      </c>
      <c r="V578" t="s">
        <v>9</v>
      </c>
      <c r="W578" t="s">
        <v>10</v>
      </c>
    </row>
    <row r="579" spans="1:23" x14ac:dyDescent="0.2">
      <c r="A579" s="11">
        <v>44872</v>
      </c>
      <c r="B579" t="s">
        <v>589</v>
      </c>
      <c r="C579">
        <v>788</v>
      </c>
      <c r="F579">
        <v>1</v>
      </c>
      <c r="G579" t="s">
        <v>592</v>
      </c>
      <c r="H579" t="s">
        <v>4</v>
      </c>
      <c r="I579" t="s">
        <v>29</v>
      </c>
      <c r="K579" t="s">
        <v>58</v>
      </c>
      <c r="M579">
        <v>1</v>
      </c>
      <c r="N579">
        <v>1</v>
      </c>
      <c r="O579">
        <v>1</v>
      </c>
      <c r="P579">
        <v>1</v>
      </c>
      <c r="Q579">
        <v>1</v>
      </c>
      <c r="T579" t="str">
        <f>C579&amp;H579&amp;V579</f>
        <v>788RDO</v>
      </c>
      <c r="U579" t="str">
        <f>C579&amp;H579&amp;W579</f>
        <v>788RPF</v>
      </c>
      <c r="V579" t="s">
        <v>9</v>
      </c>
      <c r="W579" t="s">
        <v>10</v>
      </c>
    </row>
    <row r="580" spans="1:23" x14ac:dyDescent="0.2">
      <c r="L580" t="s">
        <v>604</v>
      </c>
      <c r="M580">
        <v>403</v>
      </c>
      <c r="N580">
        <v>219</v>
      </c>
      <c r="O580">
        <v>263</v>
      </c>
      <c r="P580">
        <v>163</v>
      </c>
    </row>
    <row r="581" spans="1:23" x14ac:dyDescent="0.2">
      <c r="L581" t="s">
        <v>605</v>
      </c>
      <c r="O581">
        <v>91</v>
      </c>
    </row>
    <row r="582" spans="1:23" x14ac:dyDescent="0.2">
      <c r="L582" t="s">
        <v>606</v>
      </c>
      <c r="M582">
        <v>578</v>
      </c>
      <c r="N582">
        <v>506</v>
      </c>
      <c r="O582">
        <v>354</v>
      </c>
      <c r="P582">
        <v>507</v>
      </c>
    </row>
    <row r="583" spans="1:23" x14ac:dyDescent="0.2">
      <c r="L583" t="s">
        <v>607</v>
      </c>
      <c r="M583">
        <v>69.72318339100346</v>
      </c>
      <c r="N583">
        <v>43.280632411067195</v>
      </c>
      <c r="O583">
        <v>74.293785310734464</v>
      </c>
      <c r="P583">
        <v>32.149901380670606</v>
      </c>
    </row>
    <row r="584" spans="1:23" x14ac:dyDescent="0.2">
      <c r="L584" t="s">
        <v>608</v>
      </c>
      <c r="O584">
        <v>25.70621468926554</v>
      </c>
    </row>
  </sheetData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AF708-C08D-6D45-A8F9-F144D287DB70}">
  <dimension ref="A1:N192"/>
  <sheetViews>
    <sheetView zoomScale="140" zoomScaleNormal="140" workbookViewId="0"/>
  </sheetViews>
  <sheetFormatPr baseColWidth="10" defaultRowHeight="15" x14ac:dyDescent="0.2"/>
  <cols>
    <col min="1" max="1" width="18.6640625" bestFit="1" customWidth="1"/>
    <col min="2" max="2" width="17.33203125" bestFit="1" customWidth="1"/>
    <col min="3" max="4" width="10" bestFit="1" customWidth="1"/>
    <col min="5" max="5" width="9.33203125" bestFit="1" customWidth="1"/>
    <col min="6" max="6" width="9.5" bestFit="1" customWidth="1"/>
    <col min="7" max="8" width="10" bestFit="1" customWidth="1"/>
    <col min="9" max="9" width="7.5" bestFit="1" customWidth="1"/>
    <col min="10" max="10" width="10" bestFit="1" customWidth="1"/>
    <col min="11" max="11" width="9.5" bestFit="1" customWidth="1"/>
    <col min="12" max="14" width="8.33203125" bestFit="1" customWidth="1"/>
    <col min="15" max="16" width="6.33203125" customWidth="1"/>
  </cols>
  <sheetData>
    <row r="1" spans="1:14" x14ac:dyDescent="0.2">
      <c r="A1" s="36" t="s">
        <v>306</v>
      </c>
      <c r="B1" s="99" t="s">
        <v>307</v>
      </c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4" x14ac:dyDescent="0.2">
      <c r="A2" s="36" t="s">
        <v>304</v>
      </c>
      <c r="B2" s="19">
        <v>0.25</v>
      </c>
      <c r="C2" s="19">
        <v>0.5</v>
      </c>
      <c r="D2" s="19">
        <v>1</v>
      </c>
      <c r="E2" s="19">
        <v>2</v>
      </c>
      <c r="F2" s="19">
        <v>4</v>
      </c>
      <c r="G2" s="19">
        <v>8</v>
      </c>
      <c r="H2" s="19" t="s">
        <v>84</v>
      </c>
      <c r="I2" s="19" t="s">
        <v>85</v>
      </c>
      <c r="J2" s="19" t="s">
        <v>305</v>
      </c>
      <c r="K2" s="97">
        <v>0.5</v>
      </c>
      <c r="L2" s="97">
        <v>0.9</v>
      </c>
      <c r="M2" t="s">
        <v>564</v>
      </c>
      <c r="N2" t="s">
        <v>565</v>
      </c>
    </row>
    <row r="3" spans="1:14" x14ac:dyDescent="0.2">
      <c r="A3" s="37" t="s">
        <v>567</v>
      </c>
      <c r="B3" s="19">
        <v>8</v>
      </c>
      <c r="C3" s="19">
        <v>4</v>
      </c>
      <c r="D3" s="19">
        <v>4</v>
      </c>
      <c r="E3" s="19">
        <v>3</v>
      </c>
      <c r="F3" s="19"/>
      <c r="G3" s="19"/>
      <c r="H3" s="19">
        <v>44</v>
      </c>
      <c r="I3" s="19"/>
      <c r="J3" s="19">
        <v>63</v>
      </c>
      <c r="K3" s="98"/>
      <c r="L3" s="98"/>
      <c r="M3" s="101"/>
    </row>
    <row r="4" spans="1:14" x14ac:dyDescent="0.2">
      <c r="A4" s="44" t="s">
        <v>9</v>
      </c>
      <c r="B4" s="19">
        <v>2</v>
      </c>
      <c r="C4" s="19">
        <v>2</v>
      </c>
      <c r="D4" s="19">
        <v>1</v>
      </c>
      <c r="E4" s="19">
        <v>2</v>
      </c>
      <c r="F4" s="19"/>
      <c r="G4" s="19"/>
      <c r="H4" s="19">
        <v>7</v>
      </c>
      <c r="I4" s="19"/>
      <c r="J4" s="19">
        <v>14</v>
      </c>
      <c r="K4" s="98">
        <f t="shared" ref="K4:K16" si="0">J4*0.5</f>
        <v>7</v>
      </c>
      <c r="L4" s="98">
        <f t="shared" ref="L4:L16" si="1">J4*0.9</f>
        <v>12.6</v>
      </c>
      <c r="M4" s="100" t="s">
        <v>84</v>
      </c>
      <c r="N4">
        <v>2</v>
      </c>
    </row>
    <row r="5" spans="1:14" x14ac:dyDescent="0.2">
      <c r="A5" s="44" t="s">
        <v>10</v>
      </c>
      <c r="B5" s="19">
        <v>4</v>
      </c>
      <c r="C5" s="19">
        <v>2</v>
      </c>
      <c r="D5" s="19">
        <v>1</v>
      </c>
      <c r="E5" s="19">
        <v>1</v>
      </c>
      <c r="F5" s="19"/>
      <c r="G5" s="19"/>
      <c r="H5" s="19">
        <v>6</v>
      </c>
      <c r="I5" s="19"/>
      <c r="J5" s="19">
        <v>14</v>
      </c>
      <c r="K5" s="98">
        <f t="shared" si="0"/>
        <v>7</v>
      </c>
      <c r="L5" s="98">
        <f t="shared" si="1"/>
        <v>12.6</v>
      </c>
      <c r="M5">
        <v>0.25</v>
      </c>
      <c r="N5">
        <v>1</v>
      </c>
    </row>
    <row r="6" spans="1:14" x14ac:dyDescent="0.2">
      <c r="A6" s="44" t="s">
        <v>467</v>
      </c>
      <c r="B6" s="19"/>
      <c r="C6" s="19"/>
      <c r="D6" s="19"/>
      <c r="E6" s="19"/>
      <c r="F6" s="19"/>
      <c r="G6" s="19"/>
      <c r="H6" s="19">
        <v>1</v>
      </c>
      <c r="I6" s="19"/>
      <c r="J6" s="19">
        <v>1</v>
      </c>
      <c r="K6" s="98"/>
      <c r="L6" s="98"/>
      <c r="M6" s="101"/>
      <c r="N6" s="101"/>
    </row>
    <row r="7" spans="1:14" x14ac:dyDescent="0.2">
      <c r="A7" s="44" t="s">
        <v>547</v>
      </c>
      <c r="B7" s="19">
        <v>2</v>
      </c>
      <c r="C7" s="19"/>
      <c r="D7" s="19">
        <v>2</v>
      </c>
      <c r="E7" s="19"/>
      <c r="F7" s="19"/>
      <c r="G7" s="19"/>
      <c r="H7" s="19">
        <v>30</v>
      </c>
      <c r="I7" s="19"/>
      <c r="J7" s="19">
        <v>34</v>
      </c>
      <c r="K7" s="98">
        <f t="shared" si="0"/>
        <v>17</v>
      </c>
      <c r="L7" s="98">
        <f t="shared" si="1"/>
        <v>30.6</v>
      </c>
      <c r="M7" s="100" t="s">
        <v>84</v>
      </c>
      <c r="N7" s="96">
        <v>0.25</v>
      </c>
    </row>
    <row r="8" spans="1:14" x14ac:dyDescent="0.2">
      <c r="A8" s="37" t="s">
        <v>568</v>
      </c>
      <c r="B8" s="19">
        <v>13</v>
      </c>
      <c r="C8" s="19">
        <v>4</v>
      </c>
      <c r="D8" s="19">
        <v>1</v>
      </c>
      <c r="E8" s="19">
        <v>1</v>
      </c>
      <c r="F8" s="19"/>
      <c r="G8" s="19">
        <v>1</v>
      </c>
      <c r="H8" s="19">
        <v>39</v>
      </c>
      <c r="I8" s="19">
        <v>1</v>
      </c>
      <c r="J8" s="19">
        <v>60</v>
      </c>
      <c r="K8" s="98"/>
      <c r="L8" s="98"/>
    </row>
    <row r="9" spans="1:14" x14ac:dyDescent="0.2">
      <c r="A9" s="44" t="s">
        <v>9</v>
      </c>
      <c r="B9" s="19">
        <v>5</v>
      </c>
      <c r="C9" s="19">
        <v>2</v>
      </c>
      <c r="D9" s="19"/>
      <c r="E9" s="19"/>
      <c r="F9" s="19"/>
      <c r="G9" s="19"/>
      <c r="H9" s="19">
        <v>5</v>
      </c>
      <c r="I9" s="19"/>
      <c r="J9" s="19">
        <v>12</v>
      </c>
      <c r="K9" s="98">
        <f t="shared" si="0"/>
        <v>6</v>
      </c>
      <c r="L9" s="98">
        <f t="shared" si="1"/>
        <v>10.8</v>
      </c>
      <c r="M9" s="96">
        <v>0.25</v>
      </c>
      <c r="N9">
        <v>0.5</v>
      </c>
    </row>
    <row r="10" spans="1:14" x14ac:dyDescent="0.2">
      <c r="A10" s="44" t="s">
        <v>10</v>
      </c>
      <c r="B10" s="19">
        <v>6</v>
      </c>
      <c r="C10" s="19">
        <v>2</v>
      </c>
      <c r="D10" s="19">
        <v>1</v>
      </c>
      <c r="E10" s="19"/>
      <c r="F10" s="19"/>
      <c r="G10" s="19"/>
      <c r="H10" s="19">
        <v>3</v>
      </c>
      <c r="I10" s="19"/>
      <c r="J10" s="19">
        <v>12</v>
      </c>
      <c r="K10" s="98">
        <f t="shared" si="0"/>
        <v>6</v>
      </c>
      <c r="L10" s="98">
        <f t="shared" si="1"/>
        <v>10.8</v>
      </c>
      <c r="M10" s="96">
        <v>0.25</v>
      </c>
      <c r="N10">
        <v>0.5</v>
      </c>
    </row>
    <row r="11" spans="1:14" x14ac:dyDescent="0.2">
      <c r="A11" s="44" t="s">
        <v>467</v>
      </c>
      <c r="B11" s="19"/>
      <c r="C11" s="19"/>
      <c r="D11" s="19"/>
      <c r="E11" s="19"/>
      <c r="F11" s="19"/>
      <c r="G11" s="19"/>
      <c r="H11" s="19">
        <v>1</v>
      </c>
      <c r="I11" s="19"/>
      <c r="J11" s="19">
        <v>1</v>
      </c>
      <c r="K11" s="98"/>
      <c r="L11" s="98"/>
      <c r="M11" s="96"/>
      <c r="N11" s="96"/>
    </row>
    <row r="12" spans="1:14" x14ac:dyDescent="0.2">
      <c r="A12" s="44" t="s">
        <v>547</v>
      </c>
      <c r="B12" s="19">
        <v>2</v>
      </c>
      <c r="C12" s="19"/>
      <c r="D12" s="19"/>
      <c r="E12" s="19">
        <v>1</v>
      </c>
      <c r="F12" s="19"/>
      <c r="G12" s="19">
        <v>1</v>
      </c>
      <c r="H12" s="19">
        <v>30</v>
      </c>
      <c r="I12" s="19">
        <v>1</v>
      </c>
      <c r="J12" s="19">
        <v>35</v>
      </c>
      <c r="K12" s="98">
        <f t="shared" si="0"/>
        <v>17.5</v>
      </c>
      <c r="L12" s="98">
        <f t="shared" si="1"/>
        <v>31.5</v>
      </c>
      <c r="M12" s="100" t="s">
        <v>84</v>
      </c>
      <c r="N12" s="96">
        <v>0.25</v>
      </c>
    </row>
    <row r="13" spans="1:14" x14ac:dyDescent="0.2">
      <c r="A13" s="37" t="s">
        <v>610</v>
      </c>
      <c r="B13" s="19">
        <v>15</v>
      </c>
      <c r="C13" s="19">
        <v>8</v>
      </c>
      <c r="D13" s="19">
        <v>4</v>
      </c>
      <c r="E13" s="19">
        <v>2</v>
      </c>
      <c r="F13" s="19">
        <v>1</v>
      </c>
      <c r="G13" s="19">
        <v>1</v>
      </c>
      <c r="H13" s="19">
        <v>49</v>
      </c>
      <c r="I13" s="19"/>
      <c r="J13" s="19">
        <v>80</v>
      </c>
      <c r="K13" s="98"/>
      <c r="L13" s="98"/>
      <c r="M13" s="96"/>
    </row>
    <row r="14" spans="1:14" x14ac:dyDescent="0.2">
      <c r="A14" s="44" t="s">
        <v>9</v>
      </c>
      <c r="B14" s="19">
        <v>6</v>
      </c>
      <c r="C14" s="19">
        <v>3</v>
      </c>
      <c r="D14" s="19">
        <v>3</v>
      </c>
      <c r="E14" s="19"/>
      <c r="F14" s="19"/>
      <c r="G14" s="19"/>
      <c r="H14" s="19">
        <v>10</v>
      </c>
      <c r="I14" s="19"/>
      <c r="J14" s="19">
        <v>22</v>
      </c>
      <c r="K14" s="98">
        <f t="shared" si="0"/>
        <v>11</v>
      </c>
      <c r="L14" s="98">
        <f t="shared" si="1"/>
        <v>19.8</v>
      </c>
      <c r="M14" s="96">
        <v>0.25</v>
      </c>
      <c r="N14" s="96">
        <v>1</v>
      </c>
    </row>
    <row r="15" spans="1:14" x14ac:dyDescent="0.2">
      <c r="A15" s="44" t="s">
        <v>10</v>
      </c>
      <c r="B15" s="19">
        <v>6</v>
      </c>
      <c r="C15" s="19">
        <v>3</v>
      </c>
      <c r="D15" s="19"/>
      <c r="E15" s="19"/>
      <c r="F15" s="19">
        <v>1</v>
      </c>
      <c r="G15" s="19"/>
      <c r="H15" s="19">
        <v>12</v>
      </c>
      <c r="I15" s="19"/>
      <c r="J15" s="19">
        <v>22</v>
      </c>
      <c r="K15" s="98">
        <f t="shared" si="0"/>
        <v>11</v>
      </c>
      <c r="L15" s="98">
        <f t="shared" si="1"/>
        <v>19.8</v>
      </c>
      <c r="M15" t="s">
        <v>622</v>
      </c>
      <c r="N15" s="96">
        <v>0.25</v>
      </c>
    </row>
    <row r="16" spans="1:14" x14ac:dyDescent="0.2">
      <c r="A16" s="44" t="s">
        <v>547</v>
      </c>
      <c r="B16" s="19">
        <v>3</v>
      </c>
      <c r="C16" s="19">
        <v>2</v>
      </c>
      <c r="D16" s="19">
        <v>1</v>
      </c>
      <c r="E16" s="19">
        <v>2</v>
      </c>
      <c r="F16" s="19"/>
      <c r="G16" s="19">
        <v>1</v>
      </c>
      <c r="H16" s="19">
        <v>26</v>
      </c>
      <c r="I16" s="19"/>
      <c r="J16" s="19">
        <v>35</v>
      </c>
      <c r="K16" s="98">
        <f t="shared" si="0"/>
        <v>17.5</v>
      </c>
      <c r="L16" s="98">
        <f t="shared" si="1"/>
        <v>31.5</v>
      </c>
      <c r="M16" t="s">
        <v>622</v>
      </c>
      <c r="N16" s="96">
        <v>1</v>
      </c>
    </row>
    <row r="17" spans="1:12" x14ac:dyDescent="0.2">
      <c r="A17" s="44" t="s">
        <v>21</v>
      </c>
      <c r="B17" s="19"/>
      <c r="C17" s="19"/>
      <c r="D17" s="19"/>
      <c r="E17" s="19"/>
      <c r="F17" s="19"/>
      <c r="G17" s="19"/>
      <c r="H17" s="19">
        <v>1</v>
      </c>
      <c r="I17" s="19"/>
      <c r="J17" s="19">
        <v>1</v>
      </c>
      <c r="K17" s="98"/>
      <c r="L17" s="98"/>
    </row>
    <row r="18" spans="1:12" x14ac:dyDescent="0.2">
      <c r="A18" s="37" t="s">
        <v>305</v>
      </c>
      <c r="B18" s="19">
        <v>36</v>
      </c>
      <c r="C18" s="19">
        <v>16</v>
      </c>
      <c r="D18" s="19">
        <v>9</v>
      </c>
      <c r="E18" s="19">
        <v>6</v>
      </c>
      <c r="F18" s="19">
        <v>1</v>
      </c>
      <c r="G18" s="19">
        <v>2</v>
      </c>
      <c r="H18" s="19">
        <v>132</v>
      </c>
      <c r="I18" s="19">
        <v>1</v>
      </c>
      <c r="J18" s="19">
        <v>203</v>
      </c>
      <c r="K18" s="98"/>
      <c r="L18" s="98"/>
    </row>
    <row r="19" spans="1:12" x14ac:dyDescent="0.2">
      <c r="A19" s="37"/>
      <c r="B19" s="19"/>
      <c r="C19" s="19"/>
      <c r="D19" s="19"/>
      <c r="E19" s="19"/>
      <c r="F19" s="19"/>
      <c r="G19" s="19"/>
      <c r="H19" s="19"/>
      <c r="I19" s="19"/>
      <c r="J19" s="19"/>
      <c r="K19" s="98"/>
      <c r="L19" s="98"/>
    </row>
    <row r="20" spans="1:12" x14ac:dyDescent="0.2">
      <c r="A20" s="36" t="s">
        <v>548</v>
      </c>
      <c r="B20" s="99" t="s">
        <v>307</v>
      </c>
      <c r="C20" s="19"/>
      <c r="D20" s="19"/>
      <c r="E20" s="19"/>
      <c r="F20" s="19"/>
      <c r="G20" s="19"/>
      <c r="H20" s="19"/>
      <c r="I20" s="19"/>
      <c r="J20" s="19"/>
      <c r="K20" s="19"/>
      <c r="L20" s="19"/>
    </row>
    <row r="21" spans="1:12" x14ac:dyDescent="0.2">
      <c r="A21" s="36" t="s">
        <v>304</v>
      </c>
      <c r="B21" s="19">
        <v>0.25</v>
      </c>
      <c r="C21" s="19">
        <v>0.5</v>
      </c>
      <c r="D21" s="19">
        <v>1</v>
      </c>
      <c r="E21" s="19">
        <v>2</v>
      </c>
      <c r="F21" s="19">
        <v>8</v>
      </c>
      <c r="G21" s="19" t="s">
        <v>84</v>
      </c>
      <c r="H21" s="19" t="s">
        <v>305</v>
      </c>
      <c r="I21" s="97">
        <v>0.5</v>
      </c>
      <c r="J21" s="97">
        <v>0.9</v>
      </c>
      <c r="K21" s="19" t="s">
        <v>564</v>
      </c>
      <c r="L21" s="19" t="s">
        <v>565</v>
      </c>
    </row>
    <row r="22" spans="1:12" x14ac:dyDescent="0.2">
      <c r="A22" s="37">
        <v>1</v>
      </c>
      <c r="B22" s="19">
        <v>7</v>
      </c>
      <c r="C22" s="19">
        <v>3</v>
      </c>
      <c r="D22" s="19">
        <v>1</v>
      </c>
      <c r="E22" s="19"/>
      <c r="F22" s="19">
        <v>1</v>
      </c>
      <c r="G22" s="19">
        <v>51</v>
      </c>
      <c r="H22" s="19">
        <v>63</v>
      </c>
      <c r="I22" s="98"/>
      <c r="J22" s="98"/>
      <c r="K22" s="19"/>
      <c r="L22" s="19"/>
    </row>
    <row r="23" spans="1:12" x14ac:dyDescent="0.2">
      <c r="A23" s="44" t="s">
        <v>9</v>
      </c>
      <c r="B23" s="19">
        <v>3</v>
      </c>
      <c r="C23" s="19">
        <v>1</v>
      </c>
      <c r="D23" s="19"/>
      <c r="E23" s="19"/>
      <c r="F23" s="19"/>
      <c r="G23" s="19">
        <v>10</v>
      </c>
      <c r="H23" s="19">
        <v>14</v>
      </c>
      <c r="I23" s="98">
        <f t="shared" ref="I23:I36" si="2">H23*0.5</f>
        <v>7</v>
      </c>
      <c r="J23" s="98">
        <f>H23*0.9</f>
        <v>12.6</v>
      </c>
      <c r="K23" s="100" t="s">
        <v>84</v>
      </c>
      <c r="L23" s="19">
        <v>0.25</v>
      </c>
    </row>
    <row r="24" spans="1:12" x14ac:dyDescent="0.2">
      <c r="A24" s="44" t="s">
        <v>10</v>
      </c>
      <c r="B24" s="19">
        <v>3</v>
      </c>
      <c r="C24" s="19">
        <v>1</v>
      </c>
      <c r="D24" s="19"/>
      <c r="E24" s="19"/>
      <c r="F24" s="19">
        <v>1</v>
      </c>
      <c r="G24" s="19">
        <v>9</v>
      </c>
      <c r="H24" s="19">
        <v>14</v>
      </c>
      <c r="I24" s="98">
        <f t="shared" si="2"/>
        <v>7</v>
      </c>
      <c r="J24" s="98">
        <f>H24*0.9</f>
        <v>12.6</v>
      </c>
      <c r="K24" s="100" t="s">
        <v>84</v>
      </c>
      <c r="L24" s="19">
        <v>0.5</v>
      </c>
    </row>
    <row r="25" spans="1:12" x14ac:dyDescent="0.2">
      <c r="A25" s="44" t="s">
        <v>467</v>
      </c>
      <c r="B25" s="19"/>
      <c r="C25" s="19"/>
      <c r="D25" s="19"/>
      <c r="E25" s="19"/>
      <c r="F25" s="19"/>
      <c r="G25" s="19">
        <v>1</v>
      </c>
      <c r="H25" s="19">
        <v>1</v>
      </c>
      <c r="I25" s="98"/>
      <c r="J25" s="98"/>
      <c r="K25" s="96"/>
      <c r="L25" s="96"/>
    </row>
    <row r="26" spans="1:12" x14ac:dyDescent="0.2">
      <c r="A26" s="44" t="s">
        <v>547</v>
      </c>
      <c r="B26" s="19">
        <v>1</v>
      </c>
      <c r="C26" s="19">
        <v>1</v>
      </c>
      <c r="D26" s="19">
        <v>1</v>
      </c>
      <c r="E26" s="19"/>
      <c r="F26" s="19"/>
      <c r="G26" s="19">
        <v>31</v>
      </c>
      <c r="H26" s="19">
        <v>34</v>
      </c>
      <c r="I26" s="98">
        <f t="shared" si="2"/>
        <v>17</v>
      </c>
      <c r="J26" s="98">
        <f t="shared" ref="J26:J35" si="3">H26*0.9</f>
        <v>30.6</v>
      </c>
      <c r="K26" s="100" t="s">
        <v>84</v>
      </c>
      <c r="L26" s="100" t="s">
        <v>84</v>
      </c>
    </row>
    <row r="27" spans="1:12" x14ac:dyDescent="0.2">
      <c r="A27" s="37">
        <v>2</v>
      </c>
      <c r="B27" s="19">
        <v>5</v>
      </c>
      <c r="C27" s="19">
        <v>3</v>
      </c>
      <c r="D27" s="19">
        <v>2</v>
      </c>
      <c r="E27" s="19">
        <v>1</v>
      </c>
      <c r="F27" s="19"/>
      <c r="G27" s="19">
        <v>49</v>
      </c>
      <c r="H27" s="19">
        <v>60</v>
      </c>
      <c r="I27" s="98"/>
      <c r="J27" s="98"/>
      <c r="K27" s="96"/>
      <c r="L27" s="19"/>
    </row>
    <row r="28" spans="1:12" x14ac:dyDescent="0.2">
      <c r="A28" s="44" t="s">
        <v>9</v>
      </c>
      <c r="B28" s="19">
        <v>1</v>
      </c>
      <c r="C28" s="19"/>
      <c r="D28" s="19">
        <v>1</v>
      </c>
      <c r="E28" s="19"/>
      <c r="F28" s="19"/>
      <c r="G28" s="19">
        <v>10</v>
      </c>
      <c r="H28" s="19">
        <v>12</v>
      </c>
      <c r="I28" s="98">
        <f t="shared" si="2"/>
        <v>6</v>
      </c>
      <c r="J28" s="98">
        <f t="shared" si="3"/>
        <v>10.8</v>
      </c>
      <c r="K28" s="96"/>
      <c r="L28" s="19"/>
    </row>
    <row r="29" spans="1:12" x14ac:dyDescent="0.2">
      <c r="A29" s="44" t="s">
        <v>10</v>
      </c>
      <c r="B29" s="19">
        <v>3</v>
      </c>
      <c r="C29" s="19">
        <v>1</v>
      </c>
      <c r="D29" s="19"/>
      <c r="E29" s="19"/>
      <c r="F29" s="19"/>
      <c r="G29" s="19">
        <v>8</v>
      </c>
      <c r="H29" s="19">
        <v>12</v>
      </c>
      <c r="I29" s="98">
        <f t="shared" si="2"/>
        <v>6</v>
      </c>
      <c r="J29" s="98">
        <f t="shared" si="3"/>
        <v>10.8</v>
      </c>
      <c r="K29" s="96"/>
      <c r="L29" s="96"/>
    </row>
    <row r="30" spans="1:12" x14ac:dyDescent="0.2">
      <c r="A30" s="44" t="s">
        <v>467</v>
      </c>
      <c r="B30" s="19"/>
      <c r="C30" s="19"/>
      <c r="D30" s="19"/>
      <c r="E30" s="19"/>
      <c r="F30" s="19"/>
      <c r="G30" s="19">
        <v>1</v>
      </c>
      <c r="H30" s="19">
        <v>1</v>
      </c>
      <c r="I30" s="98">
        <f t="shared" si="2"/>
        <v>0.5</v>
      </c>
      <c r="J30" s="98">
        <f t="shared" si="3"/>
        <v>0.9</v>
      </c>
      <c r="K30" s="96"/>
      <c r="L30" s="96"/>
    </row>
    <row r="31" spans="1:12" x14ac:dyDescent="0.2">
      <c r="A31" s="44" t="s">
        <v>547</v>
      </c>
      <c r="B31" s="19">
        <v>1</v>
      </c>
      <c r="C31" s="19">
        <v>2</v>
      </c>
      <c r="D31" s="19">
        <v>1</v>
      </c>
      <c r="E31" s="19">
        <v>1</v>
      </c>
      <c r="F31" s="19"/>
      <c r="G31" s="19">
        <v>30</v>
      </c>
      <c r="H31" s="19">
        <v>35</v>
      </c>
      <c r="I31" s="98">
        <f t="shared" si="2"/>
        <v>17.5</v>
      </c>
      <c r="J31" s="98">
        <f t="shared" si="3"/>
        <v>31.5</v>
      </c>
      <c r="K31" s="96"/>
      <c r="L31" s="96"/>
    </row>
    <row r="32" spans="1:12" x14ac:dyDescent="0.2">
      <c r="A32" s="37">
        <v>3</v>
      </c>
      <c r="B32" s="19">
        <v>16</v>
      </c>
      <c r="C32" s="19">
        <v>2</v>
      </c>
      <c r="D32" s="19"/>
      <c r="E32" s="19"/>
      <c r="F32" s="19"/>
      <c r="G32" s="19">
        <v>62</v>
      </c>
      <c r="H32" s="19">
        <v>80</v>
      </c>
      <c r="I32" s="98">
        <f t="shared" si="2"/>
        <v>40</v>
      </c>
      <c r="J32" s="98">
        <f t="shared" si="3"/>
        <v>72</v>
      </c>
      <c r="K32" s="96"/>
      <c r="L32" s="96"/>
    </row>
    <row r="33" spans="1:12" x14ac:dyDescent="0.2">
      <c r="A33" s="44" t="s">
        <v>9</v>
      </c>
      <c r="B33" s="19">
        <v>6</v>
      </c>
      <c r="C33" s="19">
        <v>1</v>
      </c>
      <c r="D33" s="19"/>
      <c r="E33" s="19"/>
      <c r="F33" s="19"/>
      <c r="G33" s="19">
        <v>15</v>
      </c>
      <c r="H33" s="19">
        <v>22</v>
      </c>
      <c r="I33" s="98">
        <f t="shared" si="2"/>
        <v>11</v>
      </c>
      <c r="J33" s="98">
        <f t="shared" si="3"/>
        <v>19.8</v>
      </c>
      <c r="K33" s="96"/>
      <c r="L33" s="96"/>
    </row>
    <row r="34" spans="1:12" x14ac:dyDescent="0.2">
      <c r="A34" s="44" t="s">
        <v>10</v>
      </c>
      <c r="B34" s="19">
        <v>6</v>
      </c>
      <c r="C34" s="19"/>
      <c r="D34" s="19"/>
      <c r="E34" s="19"/>
      <c r="F34" s="19"/>
      <c r="G34" s="19">
        <v>16</v>
      </c>
      <c r="H34" s="19">
        <v>22</v>
      </c>
      <c r="I34" s="98">
        <f t="shared" si="2"/>
        <v>11</v>
      </c>
      <c r="J34" s="98">
        <f t="shared" si="3"/>
        <v>19.8</v>
      </c>
      <c r="K34" s="96"/>
      <c r="L34" s="19"/>
    </row>
    <row r="35" spans="1:12" x14ac:dyDescent="0.2">
      <c r="A35" s="44" t="s">
        <v>547</v>
      </c>
      <c r="B35" s="19">
        <v>3</v>
      </c>
      <c r="C35" s="19">
        <v>1</v>
      </c>
      <c r="D35" s="19"/>
      <c r="E35" s="19"/>
      <c r="F35" s="19"/>
      <c r="G35" s="19">
        <v>31</v>
      </c>
      <c r="H35" s="19">
        <v>35</v>
      </c>
      <c r="I35" s="98">
        <f t="shared" si="2"/>
        <v>17.5</v>
      </c>
      <c r="J35" s="98">
        <f t="shared" si="3"/>
        <v>31.5</v>
      </c>
      <c r="K35" s="96"/>
      <c r="L35" s="19"/>
    </row>
    <row r="36" spans="1:12" x14ac:dyDescent="0.2">
      <c r="A36" s="44" t="s">
        <v>21</v>
      </c>
      <c r="B36" s="19">
        <v>1</v>
      </c>
      <c r="C36" s="19"/>
      <c r="D36" s="19"/>
      <c r="E36" s="19"/>
      <c r="F36" s="19"/>
      <c r="G36" s="19"/>
      <c r="H36" s="19">
        <v>1</v>
      </c>
      <c r="I36" s="98">
        <f t="shared" si="2"/>
        <v>0.5</v>
      </c>
      <c r="J36" s="98">
        <f>H36*0.9</f>
        <v>0.9</v>
      </c>
      <c r="K36" s="96"/>
      <c r="L36" s="19"/>
    </row>
    <row r="37" spans="1:12" x14ac:dyDescent="0.2">
      <c r="A37" s="37" t="s">
        <v>305</v>
      </c>
      <c r="B37" s="19">
        <v>28</v>
      </c>
      <c r="C37" s="19">
        <v>8</v>
      </c>
      <c r="D37" s="19">
        <v>3</v>
      </c>
      <c r="E37" s="19">
        <v>1</v>
      </c>
      <c r="F37" s="19">
        <v>1</v>
      </c>
      <c r="G37" s="19">
        <v>162</v>
      </c>
      <c r="H37" s="19">
        <v>203</v>
      </c>
      <c r="I37" s="98"/>
      <c r="J37" s="98"/>
      <c r="K37" s="96"/>
      <c r="L37" s="96"/>
    </row>
    <row r="38" spans="1:12" x14ac:dyDescent="0.2">
      <c r="I38" s="98"/>
      <c r="J38" s="98"/>
      <c r="K38" s="96"/>
      <c r="L38" s="19"/>
    </row>
    <row r="39" spans="1:12" x14ac:dyDescent="0.2">
      <c r="A39" s="36" t="s">
        <v>549</v>
      </c>
      <c r="B39" s="99" t="s">
        <v>307</v>
      </c>
      <c r="C39" s="19"/>
      <c r="D39" s="19"/>
      <c r="E39" s="19"/>
      <c r="F39" s="19"/>
      <c r="G39" s="19"/>
      <c r="H39" s="19"/>
      <c r="I39" s="19"/>
      <c r="J39" s="19"/>
      <c r="K39" s="19"/>
      <c r="L39" s="19"/>
    </row>
    <row r="40" spans="1:12" x14ac:dyDescent="0.2">
      <c r="A40" s="36" t="s">
        <v>304</v>
      </c>
      <c r="B40" s="19">
        <v>1</v>
      </c>
      <c r="C40" s="19">
        <v>2</v>
      </c>
      <c r="D40" s="19" t="s">
        <v>484</v>
      </c>
      <c r="E40" s="19" t="s">
        <v>490</v>
      </c>
      <c r="F40" s="19" t="s">
        <v>305</v>
      </c>
      <c r="G40" s="97">
        <v>0.5</v>
      </c>
      <c r="H40" s="97">
        <v>0.9</v>
      </c>
      <c r="I40" s="19" t="s">
        <v>564</v>
      </c>
      <c r="J40" s="19" t="s">
        <v>565</v>
      </c>
      <c r="K40" s="19"/>
      <c r="L40" s="19"/>
    </row>
    <row r="41" spans="1:12" x14ac:dyDescent="0.2">
      <c r="A41" s="37">
        <v>1</v>
      </c>
      <c r="B41" s="19">
        <v>10</v>
      </c>
      <c r="C41" s="19"/>
      <c r="D41" s="19">
        <v>53</v>
      </c>
      <c r="E41" s="19"/>
      <c r="F41" s="19">
        <v>63</v>
      </c>
      <c r="G41" s="98"/>
      <c r="H41" s="98"/>
      <c r="I41" s="19"/>
      <c r="J41" s="19"/>
      <c r="K41" s="19"/>
      <c r="L41" s="19"/>
    </row>
    <row r="42" spans="1:12" x14ac:dyDescent="0.2">
      <c r="A42" s="44" t="s">
        <v>9</v>
      </c>
      <c r="B42" s="19"/>
      <c r="C42" s="19"/>
      <c r="D42" s="19">
        <v>14</v>
      </c>
      <c r="E42" s="19"/>
      <c r="F42" s="19">
        <v>14</v>
      </c>
      <c r="G42" s="98">
        <f t="shared" ref="G42:G55" si="4">F42*0.5</f>
        <v>7</v>
      </c>
      <c r="H42" s="98">
        <f>F42*0.9</f>
        <v>12.6</v>
      </c>
      <c r="I42" s="96"/>
      <c r="J42" s="96"/>
      <c r="K42" s="19"/>
      <c r="L42" s="19"/>
    </row>
    <row r="43" spans="1:12" x14ac:dyDescent="0.2">
      <c r="A43" s="44" t="s">
        <v>10</v>
      </c>
      <c r="B43" s="19">
        <v>2</v>
      </c>
      <c r="C43" s="19"/>
      <c r="D43" s="19">
        <v>12</v>
      </c>
      <c r="E43" s="19"/>
      <c r="F43" s="19">
        <v>14</v>
      </c>
      <c r="G43" s="98">
        <f t="shared" si="4"/>
        <v>7</v>
      </c>
      <c r="H43" s="98">
        <f t="shared" ref="H43:H55" si="5">F43*0.9</f>
        <v>12.6</v>
      </c>
      <c r="I43" s="96"/>
      <c r="J43" s="96"/>
      <c r="K43" s="19"/>
      <c r="L43" s="19"/>
    </row>
    <row r="44" spans="1:12" x14ac:dyDescent="0.2">
      <c r="A44" s="44" t="s">
        <v>467</v>
      </c>
      <c r="B44" s="19"/>
      <c r="C44" s="19"/>
      <c r="D44" s="19">
        <v>1</v>
      </c>
      <c r="E44" s="19"/>
      <c r="F44" s="19">
        <v>1</v>
      </c>
      <c r="G44" s="98">
        <f t="shared" si="4"/>
        <v>0.5</v>
      </c>
      <c r="H44" s="98">
        <f t="shared" si="5"/>
        <v>0.9</v>
      </c>
      <c r="I44" s="96"/>
      <c r="J44" s="96"/>
      <c r="K44" s="19"/>
      <c r="L44" s="19"/>
    </row>
    <row r="45" spans="1:12" x14ac:dyDescent="0.2">
      <c r="A45" s="44" t="s">
        <v>547</v>
      </c>
      <c r="B45" s="19">
        <v>8</v>
      </c>
      <c r="C45" s="19"/>
      <c r="D45" s="19">
        <v>26</v>
      </c>
      <c r="E45" s="19"/>
      <c r="F45" s="19">
        <v>34</v>
      </c>
      <c r="G45" s="98">
        <f t="shared" si="4"/>
        <v>17</v>
      </c>
      <c r="H45" s="98">
        <f t="shared" si="5"/>
        <v>30.6</v>
      </c>
      <c r="I45" s="96"/>
      <c r="J45" s="19"/>
      <c r="K45" s="19"/>
      <c r="L45" s="19"/>
    </row>
    <row r="46" spans="1:12" x14ac:dyDescent="0.2">
      <c r="A46" s="37">
        <v>2</v>
      </c>
      <c r="B46" s="19">
        <v>13</v>
      </c>
      <c r="C46" s="19">
        <v>3</v>
      </c>
      <c r="D46" s="19">
        <v>43</v>
      </c>
      <c r="E46" s="19">
        <v>1</v>
      </c>
      <c r="F46" s="19">
        <v>60</v>
      </c>
      <c r="G46" s="98">
        <f t="shared" si="4"/>
        <v>30</v>
      </c>
      <c r="H46" s="98">
        <f t="shared" si="5"/>
        <v>54</v>
      </c>
      <c r="I46" s="96"/>
      <c r="J46" s="96"/>
      <c r="K46" s="19"/>
      <c r="L46" s="19"/>
    </row>
    <row r="47" spans="1:12" x14ac:dyDescent="0.2">
      <c r="A47" s="44" t="s">
        <v>9</v>
      </c>
      <c r="B47" s="19">
        <v>2</v>
      </c>
      <c r="C47" s="19"/>
      <c r="D47" s="19">
        <v>10</v>
      </c>
      <c r="E47" s="19"/>
      <c r="F47" s="19">
        <v>12</v>
      </c>
      <c r="G47" s="98">
        <f t="shared" si="4"/>
        <v>6</v>
      </c>
      <c r="H47" s="98">
        <f t="shared" si="5"/>
        <v>10.8</v>
      </c>
      <c r="I47" s="96"/>
      <c r="J47" s="19"/>
      <c r="K47" s="19"/>
      <c r="L47" s="19"/>
    </row>
    <row r="48" spans="1:12" x14ac:dyDescent="0.2">
      <c r="A48" s="44" t="s">
        <v>10</v>
      </c>
      <c r="B48" s="19">
        <v>2</v>
      </c>
      <c r="C48" s="19"/>
      <c r="D48" s="19">
        <v>10</v>
      </c>
      <c r="E48" s="19"/>
      <c r="F48" s="19">
        <v>12</v>
      </c>
      <c r="G48" s="98">
        <f t="shared" si="4"/>
        <v>6</v>
      </c>
      <c r="H48" s="98">
        <f t="shared" si="5"/>
        <v>10.8</v>
      </c>
      <c r="I48" s="96"/>
      <c r="J48" s="19"/>
      <c r="K48" s="19"/>
      <c r="L48" s="19"/>
    </row>
    <row r="49" spans="1:12" x14ac:dyDescent="0.2">
      <c r="A49" s="44" t="s">
        <v>467</v>
      </c>
      <c r="B49" s="19">
        <v>1</v>
      </c>
      <c r="C49" s="19"/>
      <c r="D49" s="19"/>
      <c r="E49" s="19"/>
      <c r="F49" s="19">
        <v>1</v>
      </c>
      <c r="G49" s="98">
        <f t="shared" si="4"/>
        <v>0.5</v>
      </c>
      <c r="H49" s="98">
        <f t="shared" si="5"/>
        <v>0.9</v>
      </c>
      <c r="I49" s="96"/>
      <c r="J49" s="19"/>
      <c r="K49" s="19"/>
      <c r="L49" s="19"/>
    </row>
    <row r="50" spans="1:12" x14ac:dyDescent="0.2">
      <c r="A50" s="44" t="s">
        <v>547</v>
      </c>
      <c r="B50" s="19">
        <v>8</v>
      </c>
      <c r="C50" s="19">
        <v>3</v>
      </c>
      <c r="D50" s="19">
        <v>23</v>
      </c>
      <c r="E50" s="19">
        <v>1</v>
      </c>
      <c r="F50" s="19">
        <v>35</v>
      </c>
      <c r="G50" s="98">
        <f t="shared" si="4"/>
        <v>17.5</v>
      </c>
      <c r="H50" s="98">
        <f t="shared" si="5"/>
        <v>31.5</v>
      </c>
      <c r="I50" s="96"/>
      <c r="J50" s="19"/>
      <c r="K50" s="19"/>
      <c r="L50" s="19"/>
    </row>
    <row r="51" spans="1:12" x14ac:dyDescent="0.2">
      <c r="A51" s="37">
        <v>3</v>
      </c>
      <c r="B51" s="19">
        <v>13</v>
      </c>
      <c r="C51" s="19">
        <v>1</v>
      </c>
      <c r="D51" s="19">
        <v>66</v>
      </c>
      <c r="E51" s="19"/>
      <c r="F51" s="19">
        <v>80</v>
      </c>
      <c r="G51" s="98">
        <f t="shared" si="4"/>
        <v>40</v>
      </c>
      <c r="H51" s="98">
        <f t="shared" si="5"/>
        <v>72</v>
      </c>
      <c r="I51" s="96"/>
      <c r="J51" s="19"/>
      <c r="K51" s="19"/>
      <c r="L51" s="19"/>
    </row>
    <row r="52" spans="1:12" x14ac:dyDescent="0.2">
      <c r="A52" s="44" t="s">
        <v>9</v>
      </c>
      <c r="B52" s="19">
        <v>4</v>
      </c>
      <c r="C52" s="19"/>
      <c r="D52" s="19">
        <v>18</v>
      </c>
      <c r="E52" s="19"/>
      <c r="F52" s="19">
        <v>22</v>
      </c>
      <c r="G52" s="98">
        <f t="shared" si="4"/>
        <v>11</v>
      </c>
      <c r="H52" s="98">
        <f t="shared" si="5"/>
        <v>19.8</v>
      </c>
      <c r="I52" s="96"/>
      <c r="J52" s="96"/>
      <c r="K52" s="19"/>
      <c r="L52" s="19"/>
    </row>
    <row r="53" spans="1:12" x14ac:dyDescent="0.2">
      <c r="A53" s="44" t="s">
        <v>10</v>
      </c>
      <c r="B53" s="19">
        <v>3</v>
      </c>
      <c r="C53" s="19"/>
      <c r="D53" s="19">
        <v>19</v>
      </c>
      <c r="E53" s="19"/>
      <c r="F53" s="19">
        <v>22</v>
      </c>
      <c r="G53" s="98">
        <f t="shared" si="4"/>
        <v>11</v>
      </c>
      <c r="H53" s="98">
        <f t="shared" si="5"/>
        <v>19.8</v>
      </c>
      <c r="I53" s="19"/>
      <c r="J53" s="19"/>
      <c r="K53" s="19"/>
      <c r="L53" s="19"/>
    </row>
    <row r="54" spans="1:12" x14ac:dyDescent="0.2">
      <c r="A54" s="44" t="s">
        <v>547</v>
      </c>
      <c r="B54" s="19">
        <v>6</v>
      </c>
      <c r="C54" s="19">
        <v>1</v>
      </c>
      <c r="D54" s="19">
        <v>28</v>
      </c>
      <c r="E54" s="19"/>
      <c r="F54" s="19">
        <v>35</v>
      </c>
      <c r="G54" s="98">
        <f t="shared" si="4"/>
        <v>17.5</v>
      </c>
      <c r="H54" s="98">
        <f t="shared" si="5"/>
        <v>31.5</v>
      </c>
      <c r="I54" s="96"/>
      <c r="J54" s="19"/>
      <c r="K54" s="19"/>
      <c r="L54" s="19"/>
    </row>
    <row r="55" spans="1:12" x14ac:dyDescent="0.2">
      <c r="A55" s="44" t="s">
        <v>21</v>
      </c>
      <c r="B55" s="19"/>
      <c r="C55" s="19"/>
      <c r="D55" s="19">
        <v>1</v>
      </c>
      <c r="E55" s="19"/>
      <c r="F55" s="19">
        <v>1</v>
      </c>
      <c r="G55" s="98">
        <f t="shared" si="4"/>
        <v>0.5</v>
      </c>
      <c r="H55" s="98">
        <f t="shared" si="5"/>
        <v>0.9</v>
      </c>
      <c r="I55" s="96"/>
      <c r="J55" s="96"/>
      <c r="K55" s="19"/>
      <c r="L55" s="19"/>
    </row>
    <row r="56" spans="1:12" x14ac:dyDescent="0.2">
      <c r="A56" s="37" t="s">
        <v>305</v>
      </c>
      <c r="B56" s="19">
        <v>36</v>
      </c>
      <c r="C56" s="19">
        <v>4</v>
      </c>
      <c r="D56" s="19">
        <v>162</v>
      </c>
      <c r="E56" s="19">
        <v>1</v>
      </c>
      <c r="F56" s="19">
        <v>203</v>
      </c>
      <c r="G56" s="98"/>
      <c r="H56" s="98"/>
      <c r="I56" s="19"/>
      <c r="J56" s="19"/>
      <c r="K56" s="19"/>
      <c r="L56" s="19"/>
    </row>
    <row r="57" spans="1:12" x14ac:dyDescent="0.2">
      <c r="G57" s="98"/>
      <c r="H57" s="98"/>
      <c r="I57" s="96"/>
      <c r="J57" s="19"/>
      <c r="K57" s="19"/>
      <c r="L57" s="19"/>
    </row>
    <row r="58" spans="1:12" x14ac:dyDescent="0.2">
      <c r="A58" s="36" t="s">
        <v>550</v>
      </c>
      <c r="B58" s="99" t="s">
        <v>307</v>
      </c>
      <c r="C58" s="19"/>
      <c r="D58" s="19"/>
      <c r="E58" s="19"/>
      <c r="F58" s="19"/>
      <c r="G58" s="19"/>
      <c r="H58" s="19"/>
      <c r="I58" s="19"/>
      <c r="J58" s="19"/>
      <c r="K58" s="19"/>
      <c r="L58" s="19"/>
    </row>
    <row r="59" spans="1:12" x14ac:dyDescent="0.2">
      <c r="A59" s="36" t="s">
        <v>304</v>
      </c>
      <c r="B59" s="19">
        <v>16</v>
      </c>
      <c r="C59" s="19" t="s">
        <v>485</v>
      </c>
      <c r="D59" s="19" t="s">
        <v>305</v>
      </c>
      <c r="E59" s="97">
        <v>0.5</v>
      </c>
      <c r="F59" s="97">
        <v>0.9</v>
      </c>
      <c r="G59" s="19" t="s">
        <v>564</v>
      </c>
      <c r="H59" s="19" t="s">
        <v>565</v>
      </c>
      <c r="I59" s="19"/>
      <c r="J59" s="19"/>
      <c r="K59" s="19"/>
      <c r="L59" s="19"/>
    </row>
    <row r="60" spans="1:12" x14ac:dyDescent="0.2">
      <c r="A60" s="37">
        <v>1</v>
      </c>
      <c r="B60" s="19"/>
      <c r="C60" s="19">
        <v>63</v>
      </c>
      <c r="D60" s="19">
        <v>63</v>
      </c>
      <c r="E60" s="98"/>
      <c r="F60" s="98"/>
      <c r="G60" s="19"/>
      <c r="H60" s="19"/>
      <c r="I60" s="19"/>
      <c r="J60" s="19"/>
      <c r="K60" s="19"/>
      <c r="L60" s="19"/>
    </row>
    <row r="61" spans="1:12" x14ac:dyDescent="0.2">
      <c r="A61" s="44" t="s">
        <v>9</v>
      </c>
      <c r="B61" s="19"/>
      <c r="C61" s="19">
        <v>14</v>
      </c>
      <c r="D61" s="19">
        <v>14</v>
      </c>
      <c r="E61" s="98">
        <f t="shared" ref="E61:E75" si="6">D61*0.5</f>
        <v>7</v>
      </c>
      <c r="F61" s="98">
        <f>D61*0.9</f>
        <v>12.6</v>
      </c>
      <c r="G61" s="96"/>
      <c r="H61" s="96"/>
      <c r="I61" s="19"/>
      <c r="J61" s="19"/>
      <c r="K61" s="19"/>
      <c r="L61" s="19"/>
    </row>
    <row r="62" spans="1:12" x14ac:dyDescent="0.2">
      <c r="A62" s="44" t="s">
        <v>10</v>
      </c>
      <c r="B62" s="19"/>
      <c r="C62" s="19">
        <v>14</v>
      </c>
      <c r="D62" s="19">
        <v>14</v>
      </c>
      <c r="E62" s="98">
        <f t="shared" si="6"/>
        <v>7</v>
      </c>
      <c r="F62" s="98">
        <f>D62*0.9</f>
        <v>12.6</v>
      </c>
      <c r="G62" s="96"/>
      <c r="H62" s="96"/>
      <c r="I62" s="19"/>
      <c r="J62" s="19"/>
      <c r="K62" s="19"/>
      <c r="L62" s="19"/>
    </row>
    <row r="63" spans="1:12" x14ac:dyDescent="0.2">
      <c r="A63" s="44" t="s">
        <v>467</v>
      </c>
      <c r="B63" s="19"/>
      <c r="C63" s="19">
        <v>1</v>
      </c>
      <c r="D63" s="19">
        <v>1</v>
      </c>
      <c r="E63" s="98">
        <f t="shared" si="6"/>
        <v>0.5</v>
      </c>
      <c r="F63" s="98">
        <f>D63*0.9</f>
        <v>0.9</v>
      </c>
      <c r="G63" s="96"/>
      <c r="H63" s="96"/>
      <c r="I63" s="19"/>
      <c r="J63" s="19"/>
      <c r="K63" s="19"/>
      <c r="L63" s="19"/>
    </row>
    <row r="64" spans="1:12" x14ac:dyDescent="0.2">
      <c r="A64" s="44" t="s">
        <v>547</v>
      </c>
      <c r="B64" s="19"/>
      <c r="C64" s="19">
        <v>34</v>
      </c>
      <c r="D64" s="19">
        <v>34</v>
      </c>
      <c r="E64" s="98">
        <f t="shared" si="6"/>
        <v>17</v>
      </c>
      <c r="F64" s="98">
        <f t="shared" ref="F64:F75" si="7">D64*0.9</f>
        <v>30.6</v>
      </c>
      <c r="G64" s="96"/>
      <c r="H64" s="96"/>
      <c r="I64" s="19"/>
      <c r="J64" s="19"/>
      <c r="K64" s="19"/>
      <c r="L64" s="19"/>
    </row>
    <row r="65" spans="1:12" x14ac:dyDescent="0.2">
      <c r="A65" s="37">
        <v>2</v>
      </c>
      <c r="B65" s="19">
        <v>1</v>
      </c>
      <c r="C65" s="19">
        <v>59</v>
      </c>
      <c r="D65" s="19">
        <v>60</v>
      </c>
      <c r="E65" s="98">
        <f t="shared" si="6"/>
        <v>30</v>
      </c>
      <c r="F65" s="98">
        <f t="shared" si="7"/>
        <v>54</v>
      </c>
      <c r="G65" s="96"/>
      <c r="H65" s="96"/>
      <c r="I65" s="19"/>
      <c r="J65" s="19"/>
      <c r="K65" s="19"/>
      <c r="L65" s="19"/>
    </row>
    <row r="66" spans="1:12" x14ac:dyDescent="0.2">
      <c r="A66" s="44" t="s">
        <v>9</v>
      </c>
      <c r="B66" s="19"/>
      <c r="C66" s="19">
        <v>12</v>
      </c>
      <c r="D66" s="19">
        <v>12</v>
      </c>
      <c r="E66" s="98">
        <f t="shared" si="6"/>
        <v>6</v>
      </c>
      <c r="F66" s="98">
        <f t="shared" si="7"/>
        <v>10.8</v>
      </c>
      <c r="G66" s="96"/>
      <c r="H66" s="96"/>
      <c r="I66" s="19"/>
      <c r="J66" s="19"/>
      <c r="K66" s="19"/>
      <c r="L66" s="19"/>
    </row>
    <row r="67" spans="1:12" x14ac:dyDescent="0.2">
      <c r="A67" s="44" t="s">
        <v>10</v>
      </c>
      <c r="B67" s="19"/>
      <c r="C67" s="19">
        <v>12</v>
      </c>
      <c r="D67" s="19">
        <v>12</v>
      </c>
      <c r="E67" s="98">
        <f t="shared" si="6"/>
        <v>6</v>
      </c>
      <c r="F67" s="98">
        <f t="shared" si="7"/>
        <v>10.8</v>
      </c>
      <c r="G67" s="96"/>
      <c r="H67" s="96"/>
      <c r="I67" s="19"/>
      <c r="J67" s="19"/>
      <c r="K67" s="19"/>
      <c r="L67" s="19"/>
    </row>
    <row r="68" spans="1:12" x14ac:dyDescent="0.2">
      <c r="A68" s="44" t="s">
        <v>467</v>
      </c>
      <c r="B68" s="19"/>
      <c r="C68" s="19">
        <v>1</v>
      </c>
      <c r="D68" s="19">
        <v>1</v>
      </c>
      <c r="E68" s="98">
        <f t="shared" si="6"/>
        <v>0.5</v>
      </c>
      <c r="F68" s="98">
        <f t="shared" si="7"/>
        <v>0.9</v>
      </c>
      <c r="G68" s="96"/>
      <c r="H68" s="96"/>
      <c r="I68" s="19"/>
      <c r="J68" s="19"/>
      <c r="K68" s="19"/>
      <c r="L68" s="19"/>
    </row>
    <row r="69" spans="1:12" x14ac:dyDescent="0.2">
      <c r="A69" s="44" t="s">
        <v>547</v>
      </c>
      <c r="B69" s="19">
        <v>1</v>
      </c>
      <c r="C69" s="19">
        <v>34</v>
      </c>
      <c r="D69" s="19">
        <v>35</v>
      </c>
      <c r="E69" s="98">
        <f t="shared" si="6"/>
        <v>17.5</v>
      </c>
      <c r="F69" s="98">
        <f t="shared" si="7"/>
        <v>31.5</v>
      </c>
      <c r="G69" s="96"/>
      <c r="H69" s="96"/>
      <c r="I69" s="19"/>
      <c r="J69" s="19"/>
      <c r="K69" s="19"/>
      <c r="L69" s="19"/>
    </row>
    <row r="70" spans="1:12" x14ac:dyDescent="0.2">
      <c r="A70" s="37">
        <v>3</v>
      </c>
      <c r="B70" s="19"/>
      <c r="C70" s="19">
        <v>80</v>
      </c>
      <c r="D70" s="19">
        <v>80</v>
      </c>
      <c r="E70" s="98">
        <f t="shared" si="6"/>
        <v>40</v>
      </c>
      <c r="F70" s="98">
        <f t="shared" si="7"/>
        <v>72</v>
      </c>
      <c r="G70" s="96"/>
      <c r="H70" s="96"/>
      <c r="I70" s="19"/>
      <c r="J70" s="19"/>
      <c r="K70" s="19"/>
      <c r="L70" s="19"/>
    </row>
    <row r="71" spans="1:12" x14ac:dyDescent="0.2">
      <c r="A71" s="44" t="s">
        <v>9</v>
      </c>
      <c r="B71" s="19"/>
      <c r="C71" s="19">
        <v>22</v>
      </c>
      <c r="D71" s="19">
        <v>22</v>
      </c>
      <c r="E71" s="98">
        <f t="shared" si="6"/>
        <v>11</v>
      </c>
      <c r="F71" s="98">
        <f t="shared" si="7"/>
        <v>19.8</v>
      </c>
      <c r="G71" s="96"/>
      <c r="H71" s="96"/>
      <c r="I71" s="19"/>
      <c r="J71" s="19"/>
      <c r="K71" s="19"/>
      <c r="L71" s="19"/>
    </row>
    <row r="72" spans="1:12" x14ac:dyDescent="0.2">
      <c r="A72" s="44" t="s">
        <v>10</v>
      </c>
      <c r="B72" s="19"/>
      <c r="C72" s="19">
        <v>22</v>
      </c>
      <c r="D72" s="19">
        <v>22</v>
      </c>
      <c r="E72" s="98">
        <f t="shared" si="6"/>
        <v>11</v>
      </c>
      <c r="F72" s="98">
        <f t="shared" si="7"/>
        <v>19.8</v>
      </c>
      <c r="G72" s="19"/>
      <c r="H72" s="19"/>
      <c r="I72" s="19"/>
      <c r="J72" s="19"/>
      <c r="K72" s="19"/>
      <c r="L72" s="19"/>
    </row>
    <row r="73" spans="1:12" x14ac:dyDescent="0.2">
      <c r="A73" s="44" t="s">
        <v>547</v>
      </c>
      <c r="B73" s="19"/>
      <c r="C73" s="19">
        <v>35</v>
      </c>
      <c r="D73" s="19">
        <v>35</v>
      </c>
      <c r="E73" s="98">
        <f t="shared" si="6"/>
        <v>17.5</v>
      </c>
      <c r="F73" s="98">
        <f t="shared" si="7"/>
        <v>31.5</v>
      </c>
      <c r="G73" s="96"/>
      <c r="H73" s="96"/>
      <c r="I73" s="19"/>
      <c r="J73" s="19"/>
      <c r="K73" s="19"/>
      <c r="L73" s="19"/>
    </row>
    <row r="74" spans="1:12" x14ac:dyDescent="0.2">
      <c r="A74" s="44" t="s">
        <v>21</v>
      </c>
      <c r="B74" s="19"/>
      <c r="C74" s="19">
        <v>1</v>
      </c>
      <c r="D74" s="19">
        <v>1</v>
      </c>
      <c r="E74" s="98">
        <f t="shared" si="6"/>
        <v>0.5</v>
      </c>
      <c r="F74" s="98">
        <f t="shared" si="7"/>
        <v>0.9</v>
      </c>
      <c r="G74" s="96"/>
      <c r="H74" s="96"/>
      <c r="I74" s="19"/>
      <c r="J74" s="19"/>
      <c r="K74" s="19"/>
      <c r="L74" s="19"/>
    </row>
    <row r="75" spans="1:12" x14ac:dyDescent="0.2">
      <c r="A75" s="37" t="s">
        <v>305</v>
      </c>
      <c r="B75" s="19">
        <v>1</v>
      </c>
      <c r="C75" s="19">
        <v>202</v>
      </c>
      <c r="D75" s="19">
        <v>203</v>
      </c>
      <c r="E75" s="98">
        <f t="shared" si="6"/>
        <v>101.5</v>
      </c>
      <c r="F75" s="98">
        <f t="shared" si="7"/>
        <v>182.70000000000002</v>
      </c>
      <c r="G75" s="96"/>
      <c r="H75" s="96"/>
      <c r="I75" s="19"/>
      <c r="J75" s="19"/>
      <c r="K75" s="19"/>
      <c r="L75" s="19"/>
    </row>
    <row r="76" spans="1:12" x14ac:dyDescent="0.2">
      <c r="E76" s="98"/>
      <c r="F76" s="98"/>
      <c r="G76" s="96"/>
      <c r="H76" s="96"/>
      <c r="I76" s="19"/>
      <c r="J76" s="19"/>
      <c r="K76" s="19"/>
      <c r="L76" s="19"/>
    </row>
    <row r="77" spans="1:12" ht="16" customHeight="1" x14ac:dyDescent="0.2">
      <c r="A77" s="36" t="s">
        <v>551</v>
      </c>
      <c r="B77" s="99" t="s">
        <v>307</v>
      </c>
      <c r="C77" s="19"/>
      <c r="D77" s="19"/>
      <c r="E77" s="19"/>
      <c r="F77" s="19"/>
      <c r="G77" s="19"/>
      <c r="H77" s="19"/>
      <c r="I77" s="19"/>
      <c r="J77" s="19"/>
      <c r="K77" s="19"/>
      <c r="L77" s="19"/>
    </row>
    <row r="78" spans="1:12" ht="16" customHeight="1" x14ac:dyDescent="0.2">
      <c r="A78" s="36" t="s">
        <v>304</v>
      </c>
      <c r="B78" s="19">
        <v>0.5</v>
      </c>
      <c r="C78" s="19">
        <v>1</v>
      </c>
      <c r="D78" s="19">
        <v>4</v>
      </c>
      <c r="E78" s="19" t="s">
        <v>486</v>
      </c>
      <c r="F78" s="19" t="s">
        <v>490</v>
      </c>
      <c r="G78" s="19" t="s">
        <v>305</v>
      </c>
      <c r="H78" s="97">
        <v>0.5</v>
      </c>
      <c r="I78" s="97">
        <v>0.9</v>
      </c>
      <c r="J78" s="19" t="s">
        <v>564</v>
      </c>
      <c r="K78" s="19" t="s">
        <v>565</v>
      </c>
      <c r="L78" s="19"/>
    </row>
    <row r="79" spans="1:12" ht="16" customHeight="1" x14ac:dyDescent="0.2">
      <c r="A79" s="37">
        <v>1</v>
      </c>
      <c r="B79" s="19">
        <v>2</v>
      </c>
      <c r="C79" s="19">
        <v>2</v>
      </c>
      <c r="D79" s="19">
        <v>3</v>
      </c>
      <c r="E79" s="19">
        <v>53</v>
      </c>
      <c r="F79" s="19">
        <v>3</v>
      </c>
      <c r="G79" s="19">
        <v>63</v>
      </c>
      <c r="H79" s="98"/>
      <c r="I79" s="98"/>
      <c r="J79" s="19"/>
      <c r="K79" s="19"/>
      <c r="L79" s="19"/>
    </row>
    <row r="80" spans="1:12" ht="16" customHeight="1" x14ac:dyDescent="0.2">
      <c r="A80" s="44" t="s">
        <v>9</v>
      </c>
      <c r="B80" s="19"/>
      <c r="C80" s="19"/>
      <c r="D80" s="19"/>
      <c r="E80" s="19">
        <v>13</v>
      </c>
      <c r="F80" s="19">
        <v>1</v>
      </c>
      <c r="G80" s="19">
        <v>14</v>
      </c>
      <c r="H80" s="98">
        <f t="shared" ref="H80:H93" si="8">G80*0.5</f>
        <v>7</v>
      </c>
      <c r="I80" s="98">
        <f>G80*0.9</f>
        <v>12.6</v>
      </c>
      <c r="J80" s="101"/>
      <c r="K80" s="101"/>
      <c r="L80" s="19"/>
    </row>
    <row r="81" spans="1:12" ht="16" customHeight="1" x14ac:dyDescent="0.2">
      <c r="A81" s="44" t="s">
        <v>10</v>
      </c>
      <c r="B81" s="19"/>
      <c r="C81" s="19"/>
      <c r="D81" s="19"/>
      <c r="E81" s="19">
        <v>13</v>
      </c>
      <c r="F81" s="19">
        <v>1</v>
      </c>
      <c r="G81" s="19">
        <v>14</v>
      </c>
      <c r="H81" s="98">
        <f t="shared" si="8"/>
        <v>7</v>
      </c>
      <c r="I81" s="98">
        <f>G81*0.9</f>
        <v>12.6</v>
      </c>
      <c r="J81" s="101"/>
      <c r="K81" s="101"/>
      <c r="L81" s="19"/>
    </row>
    <row r="82" spans="1:12" ht="16" customHeight="1" x14ac:dyDescent="0.2">
      <c r="A82" s="44" t="s">
        <v>467</v>
      </c>
      <c r="B82" s="19"/>
      <c r="C82" s="19"/>
      <c r="D82" s="19"/>
      <c r="E82" s="19">
        <v>1</v>
      </c>
      <c r="F82" s="19"/>
      <c r="G82" s="19">
        <v>1</v>
      </c>
      <c r="H82" s="98">
        <f t="shared" si="8"/>
        <v>0.5</v>
      </c>
      <c r="I82" s="98">
        <f>G82*0.9</f>
        <v>0.9</v>
      </c>
      <c r="J82" s="101"/>
      <c r="K82" s="101"/>
      <c r="L82" s="19"/>
    </row>
    <row r="83" spans="1:12" ht="16" customHeight="1" x14ac:dyDescent="0.2">
      <c r="A83" s="44" t="s">
        <v>547</v>
      </c>
      <c r="B83" s="19">
        <v>2</v>
      </c>
      <c r="C83" s="19">
        <v>2</v>
      </c>
      <c r="D83" s="19">
        <v>3</v>
      </c>
      <c r="E83" s="19">
        <v>26</v>
      </c>
      <c r="F83" s="19">
        <v>1</v>
      </c>
      <c r="G83" s="19">
        <v>34</v>
      </c>
      <c r="H83" s="98">
        <f t="shared" si="8"/>
        <v>17</v>
      </c>
      <c r="I83" s="98">
        <f t="shared" ref="I83:I93" si="9">G83*0.9</f>
        <v>30.6</v>
      </c>
      <c r="J83" s="101"/>
      <c r="K83" s="101"/>
      <c r="L83" s="19"/>
    </row>
    <row r="84" spans="1:12" ht="16" customHeight="1" x14ac:dyDescent="0.2">
      <c r="A84" s="37">
        <v>2</v>
      </c>
      <c r="B84" s="19">
        <v>4</v>
      </c>
      <c r="C84" s="19">
        <v>1</v>
      </c>
      <c r="D84" s="19">
        <v>3</v>
      </c>
      <c r="E84" s="19">
        <v>51</v>
      </c>
      <c r="F84" s="19">
        <v>1</v>
      </c>
      <c r="G84" s="19">
        <v>60</v>
      </c>
      <c r="H84" s="98">
        <f t="shared" si="8"/>
        <v>30</v>
      </c>
      <c r="I84" s="98">
        <f t="shared" si="9"/>
        <v>54</v>
      </c>
      <c r="J84" s="101"/>
      <c r="K84" s="101"/>
      <c r="L84" s="19"/>
    </row>
    <row r="85" spans="1:12" ht="16" customHeight="1" x14ac:dyDescent="0.2">
      <c r="A85" s="44" t="s">
        <v>9</v>
      </c>
      <c r="B85" s="19">
        <v>1</v>
      </c>
      <c r="C85" s="19"/>
      <c r="D85" s="19"/>
      <c r="E85" s="19">
        <v>11</v>
      </c>
      <c r="F85" s="19"/>
      <c r="G85" s="19">
        <v>12</v>
      </c>
      <c r="H85" s="98">
        <f t="shared" si="8"/>
        <v>6</v>
      </c>
      <c r="I85" s="98">
        <f t="shared" si="9"/>
        <v>10.8</v>
      </c>
      <c r="J85" s="101"/>
      <c r="K85" s="101"/>
      <c r="L85" s="19"/>
    </row>
    <row r="86" spans="1:12" ht="16" customHeight="1" x14ac:dyDescent="0.2">
      <c r="A86" s="44" t="s">
        <v>10</v>
      </c>
      <c r="B86" s="19"/>
      <c r="C86" s="19"/>
      <c r="D86" s="19"/>
      <c r="E86" s="19">
        <v>12</v>
      </c>
      <c r="F86" s="19"/>
      <c r="G86" s="19">
        <v>12</v>
      </c>
      <c r="H86" s="98">
        <f t="shared" si="8"/>
        <v>6</v>
      </c>
      <c r="I86" s="98">
        <f t="shared" si="9"/>
        <v>10.8</v>
      </c>
      <c r="J86" s="101"/>
      <c r="K86" s="19"/>
      <c r="L86" s="19"/>
    </row>
    <row r="87" spans="1:12" ht="16" customHeight="1" x14ac:dyDescent="0.2">
      <c r="A87" s="44" t="s">
        <v>467</v>
      </c>
      <c r="B87" s="19"/>
      <c r="C87" s="19"/>
      <c r="D87" s="19"/>
      <c r="E87" s="19">
        <v>1</v>
      </c>
      <c r="F87" s="19"/>
      <c r="G87" s="19">
        <v>1</v>
      </c>
      <c r="H87" s="98">
        <f t="shared" si="8"/>
        <v>0.5</v>
      </c>
      <c r="I87" s="98">
        <f t="shared" si="9"/>
        <v>0.9</v>
      </c>
      <c r="J87" s="101"/>
      <c r="K87" s="101"/>
      <c r="L87" s="19"/>
    </row>
    <row r="88" spans="1:12" ht="16" customHeight="1" x14ac:dyDescent="0.2">
      <c r="A88" s="44" t="s">
        <v>547</v>
      </c>
      <c r="B88" s="19">
        <v>3</v>
      </c>
      <c r="C88" s="19">
        <v>1</v>
      </c>
      <c r="D88" s="19">
        <v>3</v>
      </c>
      <c r="E88" s="19">
        <v>27</v>
      </c>
      <c r="F88" s="19">
        <v>1</v>
      </c>
      <c r="G88" s="19">
        <v>35</v>
      </c>
      <c r="H88" s="98">
        <f t="shared" si="8"/>
        <v>17.5</v>
      </c>
      <c r="I88" s="98">
        <f t="shared" si="9"/>
        <v>31.5</v>
      </c>
      <c r="J88" s="101"/>
      <c r="K88" s="19"/>
      <c r="L88" s="19"/>
    </row>
    <row r="89" spans="1:12" ht="16" customHeight="1" x14ac:dyDescent="0.2">
      <c r="A89" s="37">
        <v>3</v>
      </c>
      <c r="B89" s="19">
        <v>3</v>
      </c>
      <c r="C89" s="19"/>
      <c r="D89" s="19">
        <v>2</v>
      </c>
      <c r="E89" s="19">
        <v>69</v>
      </c>
      <c r="F89" s="19">
        <v>6</v>
      </c>
      <c r="G89" s="19">
        <v>80</v>
      </c>
      <c r="H89" s="98">
        <f t="shared" si="8"/>
        <v>40</v>
      </c>
      <c r="I89" s="98">
        <f t="shared" si="9"/>
        <v>72</v>
      </c>
      <c r="J89" s="101"/>
      <c r="K89" s="101"/>
      <c r="L89" s="19"/>
    </row>
    <row r="90" spans="1:12" ht="16" customHeight="1" x14ac:dyDescent="0.2">
      <c r="A90" s="44" t="s">
        <v>9</v>
      </c>
      <c r="B90" s="19">
        <v>1</v>
      </c>
      <c r="C90" s="19"/>
      <c r="D90" s="19"/>
      <c r="E90" s="19">
        <v>19</v>
      </c>
      <c r="F90" s="19">
        <v>2</v>
      </c>
      <c r="G90" s="19">
        <v>22</v>
      </c>
      <c r="H90" s="98">
        <f t="shared" si="8"/>
        <v>11</v>
      </c>
      <c r="I90" s="98">
        <f t="shared" si="9"/>
        <v>19.8</v>
      </c>
      <c r="J90" s="101"/>
      <c r="K90" s="101"/>
      <c r="L90" s="19"/>
    </row>
    <row r="91" spans="1:12" ht="16" customHeight="1" x14ac:dyDescent="0.2">
      <c r="A91" s="44" t="s">
        <v>10</v>
      </c>
      <c r="B91" s="19"/>
      <c r="C91" s="19"/>
      <c r="D91" s="19"/>
      <c r="E91" s="19">
        <v>20</v>
      </c>
      <c r="F91" s="19">
        <v>2</v>
      </c>
      <c r="G91" s="19">
        <v>22</v>
      </c>
      <c r="H91" s="98">
        <f t="shared" si="8"/>
        <v>11</v>
      </c>
      <c r="I91" s="98">
        <f t="shared" si="9"/>
        <v>19.8</v>
      </c>
      <c r="J91" s="19"/>
      <c r="K91" s="19"/>
      <c r="L91" s="19"/>
    </row>
    <row r="92" spans="1:12" ht="16" customHeight="1" x14ac:dyDescent="0.2">
      <c r="A92" s="44" t="s">
        <v>547</v>
      </c>
      <c r="B92" s="19">
        <v>2</v>
      </c>
      <c r="C92" s="19"/>
      <c r="D92" s="19">
        <v>2</v>
      </c>
      <c r="E92" s="19">
        <v>29</v>
      </c>
      <c r="F92" s="19">
        <v>2</v>
      </c>
      <c r="G92" s="19">
        <v>35</v>
      </c>
      <c r="H92" s="98">
        <f t="shared" si="8"/>
        <v>17.5</v>
      </c>
      <c r="I92" s="98">
        <f t="shared" si="9"/>
        <v>31.5</v>
      </c>
      <c r="J92" s="101"/>
      <c r="K92" s="101"/>
      <c r="L92" s="19"/>
    </row>
    <row r="93" spans="1:12" ht="16" customHeight="1" x14ac:dyDescent="0.2">
      <c r="A93" s="44" t="s">
        <v>21</v>
      </c>
      <c r="B93" s="19"/>
      <c r="C93" s="19"/>
      <c r="D93" s="19"/>
      <c r="E93" s="19">
        <v>1</v>
      </c>
      <c r="F93" s="19"/>
      <c r="G93" s="19">
        <v>1</v>
      </c>
      <c r="H93" s="98">
        <f t="shared" si="8"/>
        <v>0.5</v>
      </c>
      <c r="I93" s="98">
        <f t="shared" si="9"/>
        <v>0.9</v>
      </c>
      <c r="J93" s="101"/>
      <c r="K93" s="101"/>
      <c r="L93" s="19"/>
    </row>
    <row r="94" spans="1:12" ht="16" customHeight="1" x14ac:dyDescent="0.2">
      <c r="A94" s="37" t="s">
        <v>305</v>
      </c>
      <c r="B94" s="19">
        <v>9</v>
      </c>
      <c r="C94" s="19">
        <v>3</v>
      </c>
      <c r="D94" s="19">
        <v>8</v>
      </c>
      <c r="E94" s="19">
        <v>173</v>
      </c>
      <c r="F94" s="19">
        <v>10</v>
      </c>
      <c r="G94" s="19">
        <v>203</v>
      </c>
      <c r="H94" s="98"/>
      <c r="I94" s="98"/>
      <c r="J94" s="101"/>
      <c r="K94" s="101"/>
      <c r="L94" s="19"/>
    </row>
    <row r="95" spans="1:12" ht="16" customHeight="1" x14ac:dyDescent="0.2">
      <c r="H95" s="98"/>
      <c r="I95" s="98"/>
      <c r="J95" s="101"/>
      <c r="K95" s="101"/>
      <c r="L95" s="19"/>
    </row>
    <row r="96" spans="1:12" ht="16" customHeight="1" x14ac:dyDescent="0.2">
      <c r="A96" s="36" t="s">
        <v>552</v>
      </c>
      <c r="B96" s="99" t="s">
        <v>307</v>
      </c>
      <c r="C96" s="19"/>
      <c r="D96" s="19"/>
      <c r="E96" s="19"/>
      <c r="F96" s="19"/>
      <c r="G96" s="19"/>
      <c r="H96" s="19"/>
      <c r="I96" s="19"/>
      <c r="J96" s="19"/>
      <c r="K96" s="19"/>
      <c r="L96" s="19"/>
    </row>
    <row r="97" spans="1:12" ht="16" customHeight="1" x14ac:dyDescent="0.2">
      <c r="A97" s="36" t="s">
        <v>304</v>
      </c>
      <c r="B97" s="19">
        <v>4</v>
      </c>
      <c r="C97" s="19" t="s">
        <v>485</v>
      </c>
      <c r="D97" s="19" t="s">
        <v>305</v>
      </c>
      <c r="E97" s="97">
        <v>0.5</v>
      </c>
      <c r="F97" s="97">
        <v>0.9</v>
      </c>
      <c r="G97" s="19" t="s">
        <v>564</v>
      </c>
      <c r="H97" s="19" t="s">
        <v>565</v>
      </c>
      <c r="I97" s="19"/>
      <c r="J97" s="19"/>
      <c r="K97" s="19"/>
      <c r="L97" s="19"/>
    </row>
    <row r="98" spans="1:12" ht="16" customHeight="1" x14ac:dyDescent="0.2">
      <c r="A98" s="37">
        <v>1</v>
      </c>
      <c r="B98" s="19"/>
      <c r="C98" s="19">
        <v>63</v>
      </c>
      <c r="D98" s="19">
        <v>63</v>
      </c>
      <c r="E98" s="98"/>
      <c r="F98" s="98"/>
      <c r="G98" s="19"/>
      <c r="H98" s="19"/>
      <c r="I98" s="19"/>
      <c r="J98" s="19"/>
      <c r="K98" s="19"/>
      <c r="L98" s="19"/>
    </row>
    <row r="99" spans="1:12" ht="16" customHeight="1" x14ac:dyDescent="0.2">
      <c r="A99" s="44" t="s">
        <v>9</v>
      </c>
      <c r="B99" s="19"/>
      <c r="C99" s="19">
        <v>14</v>
      </c>
      <c r="D99" s="19">
        <v>14</v>
      </c>
      <c r="E99" s="98">
        <f t="shared" ref="E99:E113" si="10">D99*0.5</f>
        <v>7</v>
      </c>
      <c r="F99" s="98">
        <f>D99*0.9</f>
        <v>12.6</v>
      </c>
      <c r="G99" s="101" t="s">
        <v>485</v>
      </c>
      <c r="H99" s="101" t="s">
        <v>485</v>
      </c>
      <c r="I99" s="19"/>
      <c r="J99" s="19"/>
      <c r="K99" s="19"/>
      <c r="L99" s="19"/>
    </row>
    <row r="100" spans="1:12" ht="16" customHeight="1" x14ac:dyDescent="0.2">
      <c r="A100" s="44" t="s">
        <v>10</v>
      </c>
      <c r="B100" s="19"/>
      <c r="C100" s="19">
        <v>14</v>
      </c>
      <c r="D100" s="19">
        <v>14</v>
      </c>
      <c r="E100" s="98">
        <f t="shared" si="10"/>
        <v>7</v>
      </c>
      <c r="F100" s="98">
        <f>D100*0.9</f>
        <v>12.6</v>
      </c>
      <c r="G100" s="101" t="s">
        <v>485</v>
      </c>
      <c r="H100" s="101" t="s">
        <v>485</v>
      </c>
      <c r="I100" s="19"/>
      <c r="J100" s="19"/>
      <c r="K100" s="19"/>
      <c r="L100" s="19"/>
    </row>
    <row r="101" spans="1:12" ht="16" customHeight="1" x14ac:dyDescent="0.2">
      <c r="A101" s="44" t="s">
        <v>467</v>
      </c>
      <c r="B101" s="19"/>
      <c r="C101" s="19">
        <v>1</v>
      </c>
      <c r="D101" s="19">
        <v>1</v>
      </c>
      <c r="E101" s="98">
        <f t="shared" si="10"/>
        <v>0.5</v>
      </c>
      <c r="F101" s="98">
        <f>D101*0.9</f>
        <v>0.9</v>
      </c>
      <c r="G101" s="101" t="s">
        <v>485</v>
      </c>
      <c r="H101" s="101" t="s">
        <v>485</v>
      </c>
      <c r="I101" s="19"/>
      <c r="J101" s="19"/>
      <c r="K101" s="19"/>
      <c r="L101" s="19"/>
    </row>
    <row r="102" spans="1:12" ht="16" customHeight="1" x14ac:dyDescent="0.2">
      <c r="A102" s="44" t="s">
        <v>547</v>
      </c>
      <c r="B102" s="19"/>
      <c r="C102" s="19">
        <v>34</v>
      </c>
      <c r="D102" s="19">
        <v>34</v>
      </c>
      <c r="E102" s="98">
        <f t="shared" si="10"/>
        <v>17</v>
      </c>
      <c r="F102" s="98">
        <f t="shared" ref="F102:F112" si="11">D102*0.9</f>
        <v>30.6</v>
      </c>
      <c r="G102" s="101" t="s">
        <v>485</v>
      </c>
      <c r="H102" s="101" t="s">
        <v>485</v>
      </c>
      <c r="I102" s="19"/>
      <c r="J102" s="19"/>
      <c r="K102" s="19"/>
      <c r="L102" s="19"/>
    </row>
    <row r="103" spans="1:12" ht="16" customHeight="1" x14ac:dyDescent="0.2">
      <c r="A103" s="37">
        <v>2</v>
      </c>
      <c r="B103" s="19">
        <v>1</v>
      </c>
      <c r="C103" s="19">
        <v>59</v>
      </c>
      <c r="D103" s="19">
        <v>60</v>
      </c>
      <c r="E103" s="98">
        <f t="shared" si="10"/>
        <v>30</v>
      </c>
      <c r="F103" s="98">
        <f t="shared" si="11"/>
        <v>54</v>
      </c>
      <c r="G103" s="101" t="s">
        <v>485</v>
      </c>
      <c r="H103" s="101" t="s">
        <v>485</v>
      </c>
      <c r="I103" s="19"/>
      <c r="J103" s="19"/>
      <c r="K103" s="19"/>
      <c r="L103" s="19"/>
    </row>
    <row r="104" spans="1:12" ht="16" customHeight="1" x14ac:dyDescent="0.2">
      <c r="A104" s="44" t="s">
        <v>9</v>
      </c>
      <c r="B104" s="19"/>
      <c r="C104" s="19">
        <v>12</v>
      </c>
      <c r="D104" s="19">
        <v>12</v>
      </c>
      <c r="E104" s="98">
        <f t="shared" si="10"/>
        <v>6</v>
      </c>
      <c r="F104" s="98">
        <f t="shared" si="11"/>
        <v>10.8</v>
      </c>
      <c r="G104" s="101" t="s">
        <v>485</v>
      </c>
      <c r="H104" s="101" t="s">
        <v>485</v>
      </c>
      <c r="I104" s="19"/>
      <c r="J104" s="19"/>
      <c r="K104" s="19"/>
      <c r="L104" s="19"/>
    </row>
    <row r="105" spans="1:12" ht="16" customHeight="1" x14ac:dyDescent="0.2">
      <c r="A105" s="44" t="s">
        <v>10</v>
      </c>
      <c r="B105" s="19"/>
      <c r="C105" s="19">
        <v>12</v>
      </c>
      <c r="D105" s="19">
        <v>12</v>
      </c>
      <c r="E105" s="98">
        <f t="shared" si="10"/>
        <v>6</v>
      </c>
      <c r="F105" s="98">
        <f t="shared" si="11"/>
        <v>10.8</v>
      </c>
      <c r="G105" s="101" t="s">
        <v>485</v>
      </c>
      <c r="H105" s="101" t="s">
        <v>485</v>
      </c>
      <c r="I105" s="19"/>
      <c r="J105" s="19"/>
      <c r="K105" s="19"/>
      <c r="L105" s="19"/>
    </row>
    <row r="106" spans="1:12" ht="16" customHeight="1" x14ac:dyDescent="0.2">
      <c r="A106" s="44" t="s">
        <v>467</v>
      </c>
      <c r="B106" s="19"/>
      <c r="C106" s="19">
        <v>1</v>
      </c>
      <c r="D106" s="19">
        <v>1</v>
      </c>
      <c r="E106" s="98">
        <f t="shared" si="10"/>
        <v>0.5</v>
      </c>
      <c r="F106" s="98">
        <f t="shared" si="11"/>
        <v>0.9</v>
      </c>
      <c r="G106" s="101" t="s">
        <v>485</v>
      </c>
      <c r="H106" s="101" t="s">
        <v>485</v>
      </c>
      <c r="I106" s="19"/>
      <c r="J106" s="19"/>
      <c r="K106" s="19"/>
      <c r="L106" s="19"/>
    </row>
    <row r="107" spans="1:12" ht="16" customHeight="1" x14ac:dyDescent="0.2">
      <c r="A107" s="44" t="s">
        <v>547</v>
      </c>
      <c r="B107" s="19">
        <v>1</v>
      </c>
      <c r="C107" s="19">
        <v>34</v>
      </c>
      <c r="D107" s="19">
        <v>35</v>
      </c>
      <c r="E107" s="98">
        <f t="shared" si="10"/>
        <v>17.5</v>
      </c>
      <c r="F107" s="98">
        <f t="shared" si="11"/>
        <v>31.5</v>
      </c>
      <c r="G107" s="101" t="s">
        <v>485</v>
      </c>
      <c r="H107" s="101" t="s">
        <v>485</v>
      </c>
      <c r="I107" s="19"/>
      <c r="J107" s="19"/>
      <c r="K107" s="19"/>
      <c r="L107" s="19"/>
    </row>
    <row r="108" spans="1:12" ht="16" customHeight="1" x14ac:dyDescent="0.2">
      <c r="A108" s="37">
        <v>3</v>
      </c>
      <c r="B108" s="19"/>
      <c r="C108" s="19">
        <v>80</v>
      </c>
      <c r="D108" s="19">
        <v>80</v>
      </c>
      <c r="E108" s="98">
        <f t="shared" si="10"/>
        <v>40</v>
      </c>
      <c r="F108" s="98">
        <f t="shared" si="11"/>
        <v>72</v>
      </c>
      <c r="G108" s="101" t="s">
        <v>485</v>
      </c>
      <c r="H108" s="101" t="s">
        <v>485</v>
      </c>
      <c r="I108" s="19"/>
      <c r="J108" s="19"/>
      <c r="K108" s="19"/>
      <c r="L108" s="19"/>
    </row>
    <row r="109" spans="1:12" ht="16" customHeight="1" x14ac:dyDescent="0.2">
      <c r="A109" s="44" t="s">
        <v>9</v>
      </c>
      <c r="B109" s="19"/>
      <c r="C109" s="19">
        <v>22</v>
      </c>
      <c r="D109" s="19">
        <v>22</v>
      </c>
      <c r="E109" s="98">
        <f t="shared" si="10"/>
        <v>11</v>
      </c>
      <c r="F109" s="98">
        <f t="shared" si="11"/>
        <v>19.8</v>
      </c>
      <c r="G109" s="101" t="s">
        <v>485</v>
      </c>
      <c r="H109" s="101" t="s">
        <v>485</v>
      </c>
      <c r="I109" s="19"/>
      <c r="J109" s="19"/>
      <c r="K109" s="19"/>
      <c r="L109" s="19"/>
    </row>
    <row r="110" spans="1:12" ht="16" customHeight="1" x14ac:dyDescent="0.2">
      <c r="A110" s="44" t="s">
        <v>10</v>
      </c>
      <c r="B110" s="19"/>
      <c r="C110" s="19">
        <v>22</v>
      </c>
      <c r="D110" s="19">
        <v>22</v>
      </c>
      <c r="E110" s="98">
        <f t="shared" si="10"/>
        <v>11</v>
      </c>
      <c r="F110" s="98">
        <f t="shared" si="11"/>
        <v>19.8</v>
      </c>
      <c r="G110" s="101" t="s">
        <v>485</v>
      </c>
      <c r="H110" s="101" t="s">
        <v>485</v>
      </c>
      <c r="I110" s="19"/>
      <c r="J110" s="19"/>
      <c r="K110" s="19"/>
      <c r="L110" s="19"/>
    </row>
    <row r="111" spans="1:12" ht="16" customHeight="1" x14ac:dyDescent="0.2">
      <c r="A111" s="44" t="s">
        <v>547</v>
      </c>
      <c r="B111" s="19"/>
      <c r="C111" s="19">
        <v>35</v>
      </c>
      <c r="D111" s="19">
        <v>35</v>
      </c>
      <c r="E111" s="98">
        <f t="shared" si="10"/>
        <v>17.5</v>
      </c>
      <c r="F111" s="98">
        <f t="shared" si="11"/>
        <v>31.5</v>
      </c>
      <c r="G111" s="101" t="s">
        <v>485</v>
      </c>
      <c r="H111" s="101" t="s">
        <v>485</v>
      </c>
      <c r="I111" s="19"/>
      <c r="J111" s="19"/>
      <c r="K111" s="19"/>
      <c r="L111" s="19"/>
    </row>
    <row r="112" spans="1:12" ht="16" customHeight="1" x14ac:dyDescent="0.2">
      <c r="A112" s="44" t="s">
        <v>21</v>
      </c>
      <c r="B112" s="19"/>
      <c r="C112" s="19">
        <v>1</v>
      </c>
      <c r="D112" s="19">
        <v>1</v>
      </c>
      <c r="E112" s="98">
        <f t="shared" si="10"/>
        <v>0.5</v>
      </c>
      <c r="F112" s="98">
        <f t="shared" si="11"/>
        <v>0.9</v>
      </c>
      <c r="G112" s="101" t="s">
        <v>485</v>
      </c>
      <c r="H112" s="101" t="s">
        <v>485</v>
      </c>
      <c r="I112" s="19"/>
      <c r="J112" s="19"/>
      <c r="K112" s="19"/>
      <c r="L112" s="19"/>
    </row>
    <row r="113" spans="1:12" ht="16" customHeight="1" x14ac:dyDescent="0.2">
      <c r="A113" s="37" t="s">
        <v>305</v>
      </c>
      <c r="B113" s="19">
        <v>1</v>
      </c>
      <c r="C113" s="19">
        <v>202</v>
      </c>
      <c r="D113" s="19">
        <v>203</v>
      </c>
      <c r="E113" s="98">
        <f t="shared" si="10"/>
        <v>101.5</v>
      </c>
      <c r="F113" s="98">
        <f>D113*0.9</f>
        <v>182.70000000000002</v>
      </c>
      <c r="G113" s="101"/>
      <c r="H113" s="101"/>
      <c r="I113" s="19"/>
      <c r="J113" s="19"/>
      <c r="K113" s="19"/>
      <c r="L113" s="19"/>
    </row>
    <row r="114" spans="1:12" ht="16" customHeight="1" x14ac:dyDescent="0.2">
      <c r="E114" s="98"/>
      <c r="F114" s="98"/>
      <c r="G114" s="101"/>
      <c r="H114" s="101"/>
      <c r="I114" s="19"/>
      <c r="J114" s="19"/>
      <c r="K114" s="19"/>
      <c r="L114" s="19"/>
    </row>
    <row r="115" spans="1:12" ht="16" customHeight="1" x14ac:dyDescent="0.2">
      <c r="A115" s="36" t="s">
        <v>553</v>
      </c>
      <c r="B115" s="99" t="s">
        <v>307</v>
      </c>
      <c r="C115" s="19"/>
      <c r="D115" s="19"/>
      <c r="E115" s="19"/>
      <c r="F115" s="19"/>
      <c r="G115" s="19"/>
      <c r="H115" s="19"/>
      <c r="I115" s="19"/>
      <c r="J115" s="19"/>
      <c r="K115" s="19"/>
      <c r="L115" s="19"/>
    </row>
    <row r="116" spans="1:12" x14ac:dyDescent="0.2">
      <c r="A116" s="36" t="s">
        <v>304</v>
      </c>
      <c r="B116" s="19" t="s">
        <v>487</v>
      </c>
      <c r="C116" s="19" t="s">
        <v>305</v>
      </c>
      <c r="D116" s="97">
        <v>0.5</v>
      </c>
      <c r="E116" s="97">
        <v>0.9</v>
      </c>
      <c r="F116" s="19" t="s">
        <v>564</v>
      </c>
      <c r="G116" s="19" t="s">
        <v>565</v>
      </c>
      <c r="H116" s="19"/>
      <c r="I116" s="19"/>
      <c r="J116" s="19"/>
      <c r="K116" s="19"/>
      <c r="L116" s="19"/>
    </row>
    <row r="117" spans="1:12" x14ac:dyDescent="0.2">
      <c r="A117" s="37">
        <v>1</v>
      </c>
      <c r="B117" s="19">
        <v>63</v>
      </c>
      <c r="C117" s="19">
        <v>63</v>
      </c>
      <c r="D117" s="98"/>
      <c r="E117" s="98"/>
      <c r="F117" s="19"/>
      <c r="G117" s="19"/>
      <c r="H117" s="19"/>
      <c r="I117" s="19"/>
      <c r="J117" s="19"/>
      <c r="K117" s="19"/>
      <c r="L117" s="19"/>
    </row>
    <row r="118" spans="1:12" x14ac:dyDescent="0.2">
      <c r="A118" s="44" t="s">
        <v>9</v>
      </c>
      <c r="B118" s="19">
        <v>14</v>
      </c>
      <c r="C118" s="19">
        <v>14</v>
      </c>
      <c r="D118" s="98">
        <f t="shared" ref="D118:D132" si="12">C118*0.5</f>
        <v>7</v>
      </c>
      <c r="E118" s="98">
        <f t="shared" ref="E118:E132" si="13">C118*0.9</f>
        <v>12.6</v>
      </c>
      <c r="F118" s="101" t="s">
        <v>487</v>
      </c>
      <c r="G118" s="101" t="s">
        <v>487</v>
      </c>
      <c r="H118" s="19"/>
      <c r="I118" s="19"/>
      <c r="J118" s="19"/>
      <c r="K118" s="19"/>
      <c r="L118" s="19"/>
    </row>
    <row r="119" spans="1:12" x14ac:dyDescent="0.2">
      <c r="A119" s="44" t="s">
        <v>10</v>
      </c>
      <c r="B119" s="19">
        <v>14</v>
      </c>
      <c r="C119" s="19">
        <v>14</v>
      </c>
      <c r="D119" s="98">
        <f t="shared" si="12"/>
        <v>7</v>
      </c>
      <c r="E119" s="98">
        <f t="shared" si="13"/>
        <v>12.6</v>
      </c>
      <c r="F119" s="101" t="s">
        <v>487</v>
      </c>
      <c r="G119" s="101" t="s">
        <v>487</v>
      </c>
      <c r="H119" s="19"/>
      <c r="I119" s="19"/>
      <c r="J119" s="19"/>
      <c r="K119" s="19"/>
      <c r="L119" s="19"/>
    </row>
    <row r="120" spans="1:12" x14ac:dyDescent="0.2">
      <c r="A120" s="44" t="s">
        <v>467</v>
      </c>
      <c r="B120" s="19">
        <v>1</v>
      </c>
      <c r="C120" s="19">
        <v>1</v>
      </c>
      <c r="D120" s="98">
        <f t="shared" si="12"/>
        <v>0.5</v>
      </c>
      <c r="E120" s="98">
        <f t="shared" si="13"/>
        <v>0.9</v>
      </c>
      <c r="F120" s="101" t="s">
        <v>487</v>
      </c>
      <c r="G120" s="101" t="s">
        <v>487</v>
      </c>
      <c r="H120" s="19"/>
      <c r="I120" s="19"/>
      <c r="J120" s="19"/>
      <c r="K120" s="19"/>
      <c r="L120" s="19"/>
    </row>
    <row r="121" spans="1:12" x14ac:dyDescent="0.2">
      <c r="A121" s="44" t="s">
        <v>547</v>
      </c>
      <c r="B121" s="19">
        <v>34</v>
      </c>
      <c r="C121" s="19">
        <v>34</v>
      </c>
      <c r="D121" s="98">
        <f t="shared" si="12"/>
        <v>17</v>
      </c>
      <c r="E121" s="98">
        <f t="shared" si="13"/>
        <v>30.6</v>
      </c>
      <c r="F121" s="101" t="s">
        <v>487</v>
      </c>
      <c r="G121" s="101" t="s">
        <v>487</v>
      </c>
      <c r="H121" s="19"/>
      <c r="I121" s="19"/>
      <c r="J121" s="19"/>
      <c r="K121" s="19"/>
      <c r="L121" s="19"/>
    </row>
    <row r="122" spans="1:12" x14ac:dyDescent="0.2">
      <c r="A122" s="37">
        <v>2</v>
      </c>
      <c r="B122" s="19">
        <v>60</v>
      </c>
      <c r="C122" s="19">
        <v>60</v>
      </c>
      <c r="D122" s="98">
        <f t="shared" si="12"/>
        <v>30</v>
      </c>
      <c r="E122" s="98">
        <f t="shared" si="13"/>
        <v>54</v>
      </c>
      <c r="F122" s="101" t="s">
        <v>487</v>
      </c>
      <c r="G122" s="101" t="s">
        <v>487</v>
      </c>
      <c r="H122" s="19"/>
      <c r="I122" s="19"/>
      <c r="J122" s="19"/>
      <c r="K122" s="19"/>
      <c r="L122" s="19"/>
    </row>
    <row r="123" spans="1:12" x14ac:dyDescent="0.2">
      <c r="A123" s="44" t="s">
        <v>9</v>
      </c>
      <c r="B123" s="19">
        <v>12</v>
      </c>
      <c r="C123" s="19">
        <v>12</v>
      </c>
      <c r="D123" s="98">
        <f t="shared" si="12"/>
        <v>6</v>
      </c>
      <c r="E123" s="98">
        <f t="shared" si="13"/>
        <v>10.8</v>
      </c>
      <c r="F123" s="101" t="s">
        <v>487</v>
      </c>
      <c r="G123" s="101" t="s">
        <v>487</v>
      </c>
      <c r="H123" s="19"/>
      <c r="I123" s="19"/>
      <c r="J123" s="19"/>
      <c r="K123" s="19"/>
      <c r="L123" s="19"/>
    </row>
    <row r="124" spans="1:12" x14ac:dyDescent="0.2">
      <c r="A124" s="44" t="s">
        <v>10</v>
      </c>
      <c r="B124" s="19">
        <v>12</v>
      </c>
      <c r="C124" s="19">
        <v>12</v>
      </c>
      <c r="D124" s="98">
        <f t="shared" si="12"/>
        <v>6</v>
      </c>
      <c r="E124" s="98">
        <f t="shared" si="13"/>
        <v>10.8</v>
      </c>
      <c r="F124" s="101" t="s">
        <v>487</v>
      </c>
      <c r="G124" s="101" t="s">
        <v>487</v>
      </c>
      <c r="H124" s="19"/>
      <c r="I124" s="19"/>
      <c r="J124" s="19"/>
      <c r="K124" s="19"/>
      <c r="L124" s="19"/>
    </row>
    <row r="125" spans="1:12" x14ac:dyDescent="0.2">
      <c r="A125" s="44" t="s">
        <v>467</v>
      </c>
      <c r="B125" s="19">
        <v>1</v>
      </c>
      <c r="C125" s="19">
        <v>1</v>
      </c>
      <c r="D125" s="98">
        <f t="shared" si="12"/>
        <v>0.5</v>
      </c>
      <c r="E125" s="98">
        <f t="shared" si="13"/>
        <v>0.9</v>
      </c>
      <c r="F125" s="101" t="s">
        <v>487</v>
      </c>
      <c r="G125" s="101" t="s">
        <v>487</v>
      </c>
      <c r="H125" s="19"/>
      <c r="I125" s="19"/>
      <c r="J125" s="19"/>
      <c r="K125" s="19"/>
      <c r="L125" s="19"/>
    </row>
    <row r="126" spans="1:12" x14ac:dyDescent="0.2">
      <c r="A126" s="44" t="s">
        <v>547</v>
      </c>
      <c r="B126" s="19">
        <v>35</v>
      </c>
      <c r="C126" s="19">
        <v>35</v>
      </c>
      <c r="D126" s="98">
        <f t="shared" si="12"/>
        <v>17.5</v>
      </c>
      <c r="E126" s="98">
        <f t="shared" si="13"/>
        <v>31.5</v>
      </c>
      <c r="F126" s="101" t="s">
        <v>487</v>
      </c>
      <c r="G126" s="101" t="s">
        <v>487</v>
      </c>
      <c r="H126" s="19"/>
      <c r="I126" s="19"/>
      <c r="J126" s="19"/>
      <c r="K126" s="19"/>
      <c r="L126" s="19"/>
    </row>
    <row r="127" spans="1:12" x14ac:dyDescent="0.2">
      <c r="A127" s="37">
        <v>3</v>
      </c>
      <c r="B127" s="19">
        <v>80</v>
      </c>
      <c r="C127" s="19">
        <v>80</v>
      </c>
      <c r="D127" s="98">
        <f t="shared" si="12"/>
        <v>40</v>
      </c>
      <c r="E127" s="98">
        <f t="shared" si="13"/>
        <v>72</v>
      </c>
      <c r="F127" s="101" t="s">
        <v>487</v>
      </c>
      <c r="G127" s="101" t="s">
        <v>487</v>
      </c>
      <c r="H127" s="19"/>
      <c r="I127" s="19"/>
      <c r="J127" s="19"/>
      <c r="K127" s="19"/>
      <c r="L127" s="19"/>
    </row>
    <row r="128" spans="1:12" x14ac:dyDescent="0.2">
      <c r="A128" s="44" t="s">
        <v>9</v>
      </c>
      <c r="B128" s="19">
        <v>22</v>
      </c>
      <c r="C128" s="19">
        <v>22</v>
      </c>
      <c r="D128" s="98">
        <f t="shared" si="12"/>
        <v>11</v>
      </c>
      <c r="E128" s="98">
        <f t="shared" si="13"/>
        <v>19.8</v>
      </c>
      <c r="F128" s="101" t="s">
        <v>487</v>
      </c>
      <c r="G128" s="101" t="s">
        <v>487</v>
      </c>
      <c r="H128" s="19"/>
      <c r="I128" s="19"/>
      <c r="J128" s="19"/>
      <c r="K128" s="19"/>
      <c r="L128" s="19"/>
    </row>
    <row r="129" spans="1:12" x14ac:dyDescent="0.2">
      <c r="A129" s="44" t="s">
        <v>10</v>
      </c>
      <c r="B129" s="19">
        <v>22</v>
      </c>
      <c r="C129" s="19">
        <v>22</v>
      </c>
      <c r="D129" s="98">
        <f t="shared" si="12"/>
        <v>11</v>
      </c>
      <c r="E129" s="98">
        <f t="shared" si="13"/>
        <v>19.8</v>
      </c>
      <c r="F129" s="19"/>
      <c r="G129" s="19"/>
      <c r="H129" s="19"/>
      <c r="I129" s="19"/>
      <c r="J129" s="19"/>
      <c r="K129" s="19"/>
      <c r="L129" s="19"/>
    </row>
    <row r="130" spans="1:12" x14ac:dyDescent="0.2">
      <c r="A130" s="44" t="s">
        <v>547</v>
      </c>
      <c r="B130" s="19">
        <v>35</v>
      </c>
      <c r="C130" s="19">
        <v>35</v>
      </c>
      <c r="D130" s="98">
        <f t="shared" si="12"/>
        <v>17.5</v>
      </c>
      <c r="E130" s="98">
        <f t="shared" si="13"/>
        <v>31.5</v>
      </c>
      <c r="F130" s="101" t="s">
        <v>487</v>
      </c>
      <c r="G130" s="101" t="s">
        <v>487</v>
      </c>
      <c r="H130" s="19"/>
      <c r="I130" s="19"/>
      <c r="J130" s="19"/>
      <c r="K130" s="19"/>
      <c r="L130" s="19"/>
    </row>
    <row r="131" spans="1:12" x14ac:dyDescent="0.2">
      <c r="A131" s="44" t="s">
        <v>21</v>
      </c>
      <c r="B131" s="19">
        <v>1</v>
      </c>
      <c r="C131" s="19">
        <v>1</v>
      </c>
      <c r="D131" s="98">
        <f t="shared" si="12"/>
        <v>0.5</v>
      </c>
      <c r="E131" s="98">
        <f t="shared" si="13"/>
        <v>0.9</v>
      </c>
      <c r="F131" s="101" t="s">
        <v>487</v>
      </c>
      <c r="G131" s="101" t="s">
        <v>487</v>
      </c>
      <c r="H131" s="19"/>
      <c r="I131" s="19"/>
      <c r="J131" s="19"/>
      <c r="K131" s="19"/>
      <c r="L131" s="19"/>
    </row>
    <row r="132" spans="1:12" x14ac:dyDescent="0.2">
      <c r="A132" s="37" t="s">
        <v>305</v>
      </c>
      <c r="B132" s="19">
        <v>203</v>
      </c>
      <c r="C132" s="19">
        <v>203</v>
      </c>
      <c r="D132" s="98">
        <f t="shared" si="12"/>
        <v>101.5</v>
      </c>
      <c r="E132" s="98">
        <f t="shared" si="13"/>
        <v>182.70000000000002</v>
      </c>
      <c r="F132" s="101" t="s">
        <v>487</v>
      </c>
      <c r="G132" s="101" t="s">
        <v>487</v>
      </c>
      <c r="H132" s="19"/>
      <c r="I132" s="19"/>
      <c r="J132" s="19"/>
      <c r="K132" s="19"/>
      <c r="L132" s="19"/>
    </row>
    <row r="133" spans="1:12" x14ac:dyDescent="0.2">
      <c r="D133" s="98"/>
      <c r="E133" s="98"/>
      <c r="F133" s="101" t="s">
        <v>487</v>
      </c>
      <c r="G133" s="101" t="s">
        <v>487</v>
      </c>
      <c r="H133" s="19"/>
      <c r="I133" s="19"/>
      <c r="J133" s="19"/>
      <c r="K133" s="19"/>
      <c r="L133" s="19"/>
    </row>
    <row r="134" spans="1:12" x14ac:dyDescent="0.2">
      <c r="A134" s="36" t="s">
        <v>554</v>
      </c>
      <c r="B134" s="99" t="s">
        <v>307</v>
      </c>
      <c r="C134" s="19"/>
      <c r="D134" s="19"/>
      <c r="E134" s="19"/>
      <c r="F134" s="19"/>
      <c r="G134" s="19"/>
      <c r="H134" s="19"/>
      <c r="I134" s="19"/>
      <c r="J134" s="19"/>
      <c r="K134" s="19"/>
      <c r="L134" s="19"/>
    </row>
    <row r="135" spans="1:12" x14ac:dyDescent="0.2">
      <c r="A135" s="36" t="s">
        <v>304</v>
      </c>
      <c r="B135" s="19">
        <v>1</v>
      </c>
      <c r="C135" s="19">
        <v>2</v>
      </c>
      <c r="D135" s="19" t="s">
        <v>484</v>
      </c>
      <c r="E135" s="19" t="s">
        <v>490</v>
      </c>
      <c r="F135" s="19" t="s">
        <v>305</v>
      </c>
      <c r="G135" s="97">
        <v>0.5</v>
      </c>
      <c r="H135" s="97">
        <v>0.9</v>
      </c>
      <c r="I135" s="19" t="s">
        <v>564</v>
      </c>
      <c r="J135" s="19" t="s">
        <v>565</v>
      </c>
      <c r="K135" s="19"/>
      <c r="L135" s="19"/>
    </row>
    <row r="136" spans="1:12" x14ac:dyDescent="0.2">
      <c r="A136" s="37">
        <v>1</v>
      </c>
      <c r="B136" s="19"/>
      <c r="C136" s="19">
        <v>2</v>
      </c>
      <c r="D136" s="19">
        <v>60</v>
      </c>
      <c r="E136" s="19">
        <v>1</v>
      </c>
      <c r="F136" s="19">
        <v>63</v>
      </c>
      <c r="G136" s="98"/>
      <c r="H136" s="98"/>
      <c r="I136" s="19"/>
      <c r="J136" s="19"/>
      <c r="K136" s="19"/>
      <c r="L136" s="19"/>
    </row>
    <row r="137" spans="1:12" x14ac:dyDescent="0.2">
      <c r="A137" s="44" t="s">
        <v>9</v>
      </c>
      <c r="B137" s="19"/>
      <c r="C137" s="19"/>
      <c r="D137" s="19">
        <v>13</v>
      </c>
      <c r="E137" s="19">
        <v>1</v>
      </c>
      <c r="F137" s="19">
        <v>14</v>
      </c>
      <c r="G137" s="98">
        <f t="shared" ref="G137:G151" si="14">F137*0.5</f>
        <v>7</v>
      </c>
      <c r="H137" s="98">
        <f t="shared" ref="H137:H151" si="15">F137*0.9</f>
        <v>12.6</v>
      </c>
      <c r="I137" s="101"/>
      <c r="J137" s="101"/>
      <c r="K137" s="19"/>
      <c r="L137" s="19"/>
    </row>
    <row r="138" spans="1:12" x14ac:dyDescent="0.2">
      <c r="A138" s="44" t="s">
        <v>10</v>
      </c>
      <c r="B138" s="19"/>
      <c r="C138" s="19">
        <v>1</v>
      </c>
      <c r="D138" s="19">
        <v>13</v>
      </c>
      <c r="E138" s="19"/>
      <c r="F138" s="19">
        <v>14</v>
      </c>
      <c r="G138" s="98">
        <f t="shared" si="14"/>
        <v>7</v>
      </c>
      <c r="H138" s="98">
        <f t="shared" si="15"/>
        <v>12.6</v>
      </c>
      <c r="I138" s="101"/>
      <c r="J138" s="101"/>
      <c r="K138" s="19"/>
      <c r="L138" s="19"/>
    </row>
    <row r="139" spans="1:12" x14ac:dyDescent="0.2">
      <c r="A139" s="44" t="s">
        <v>467</v>
      </c>
      <c r="B139" s="19"/>
      <c r="C139" s="19"/>
      <c r="D139" s="19">
        <v>1</v>
      </c>
      <c r="E139" s="19"/>
      <c r="F139" s="19">
        <v>1</v>
      </c>
      <c r="G139" s="98">
        <f t="shared" si="14"/>
        <v>0.5</v>
      </c>
      <c r="H139" s="98">
        <f t="shared" si="15"/>
        <v>0.9</v>
      </c>
      <c r="I139" s="101"/>
      <c r="J139" s="101"/>
      <c r="K139" s="19"/>
      <c r="L139" s="19"/>
    </row>
    <row r="140" spans="1:12" x14ac:dyDescent="0.2">
      <c r="A140" s="44" t="s">
        <v>547</v>
      </c>
      <c r="B140" s="19"/>
      <c r="C140" s="19">
        <v>1</v>
      </c>
      <c r="D140" s="19">
        <v>33</v>
      </c>
      <c r="E140" s="19"/>
      <c r="F140" s="19">
        <v>34</v>
      </c>
      <c r="G140" s="98">
        <f t="shared" si="14"/>
        <v>17</v>
      </c>
      <c r="H140" s="98">
        <f t="shared" si="15"/>
        <v>30.6</v>
      </c>
      <c r="I140" s="101"/>
      <c r="J140" s="101"/>
      <c r="K140" s="19"/>
      <c r="L140" s="19"/>
    </row>
    <row r="141" spans="1:12" x14ac:dyDescent="0.2">
      <c r="A141" s="37">
        <v>2</v>
      </c>
      <c r="B141" s="19"/>
      <c r="C141" s="19"/>
      <c r="D141" s="19">
        <v>58</v>
      </c>
      <c r="E141" s="19">
        <v>2</v>
      </c>
      <c r="F141" s="19">
        <v>60</v>
      </c>
      <c r="G141" s="98">
        <f t="shared" si="14"/>
        <v>30</v>
      </c>
      <c r="H141" s="98">
        <f t="shared" si="15"/>
        <v>54</v>
      </c>
      <c r="I141" s="101"/>
      <c r="J141" s="101"/>
      <c r="K141" s="19"/>
      <c r="L141" s="19"/>
    </row>
    <row r="142" spans="1:12" x14ac:dyDescent="0.2">
      <c r="A142" s="44" t="s">
        <v>9</v>
      </c>
      <c r="B142" s="19"/>
      <c r="C142" s="19"/>
      <c r="D142" s="19">
        <v>11</v>
      </c>
      <c r="E142" s="19">
        <v>1</v>
      </c>
      <c r="F142" s="19">
        <v>12</v>
      </c>
      <c r="G142" s="98">
        <f t="shared" si="14"/>
        <v>6</v>
      </c>
      <c r="H142" s="98">
        <f t="shared" si="15"/>
        <v>10.8</v>
      </c>
      <c r="I142" s="101"/>
      <c r="J142" s="101"/>
      <c r="K142" s="19"/>
      <c r="L142" s="19"/>
    </row>
    <row r="143" spans="1:12" x14ac:dyDescent="0.2">
      <c r="A143" s="44" t="s">
        <v>10</v>
      </c>
      <c r="B143" s="19"/>
      <c r="C143" s="19"/>
      <c r="D143" s="19">
        <v>12</v>
      </c>
      <c r="E143" s="19"/>
      <c r="F143" s="19">
        <v>12</v>
      </c>
      <c r="G143" s="98">
        <f t="shared" si="14"/>
        <v>6</v>
      </c>
      <c r="H143" s="98">
        <f t="shared" si="15"/>
        <v>10.8</v>
      </c>
      <c r="I143" s="101"/>
      <c r="J143" s="96"/>
      <c r="K143" s="19"/>
      <c r="L143" s="19"/>
    </row>
    <row r="144" spans="1:12" x14ac:dyDescent="0.2">
      <c r="A144" s="44" t="s">
        <v>467</v>
      </c>
      <c r="B144" s="19"/>
      <c r="C144" s="19"/>
      <c r="D144" s="19">
        <v>1</v>
      </c>
      <c r="E144" s="19"/>
      <c r="F144" s="19">
        <v>1</v>
      </c>
      <c r="G144" s="98">
        <f t="shared" si="14"/>
        <v>0.5</v>
      </c>
      <c r="H144" s="98">
        <f t="shared" si="15"/>
        <v>0.9</v>
      </c>
      <c r="I144" s="101"/>
      <c r="J144" s="101"/>
      <c r="K144" s="19"/>
      <c r="L144" s="19"/>
    </row>
    <row r="145" spans="1:12" x14ac:dyDescent="0.2">
      <c r="A145" s="44" t="s">
        <v>547</v>
      </c>
      <c r="B145" s="19"/>
      <c r="C145" s="19"/>
      <c r="D145" s="19">
        <v>34</v>
      </c>
      <c r="E145" s="19">
        <v>1</v>
      </c>
      <c r="F145" s="19">
        <v>35</v>
      </c>
      <c r="G145" s="98">
        <f t="shared" si="14"/>
        <v>17.5</v>
      </c>
      <c r="H145" s="98">
        <f t="shared" si="15"/>
        <v>31.5</v>
      </c>
      <c r="I145" s="101"/>
      <c r="J145" s="101"/>
      <c r="K145" s="19"/>
      <c r="L145" s="19"/>
    </row>
    <row r="146" spans="1:12" x14ac:dyDescent="0.2">
      <c r="A146" s="37">
        <v>3</v>
      </c>
      <c r="B146" s="19">
        <v>2</v>
      </c>
      <c r="C146" s="19"/>
      <c r="D146" s="19">
        <v>77</v>
      </c>
      <c r="E146" s="19">
        <v>1</v>
      </c>
      <c r="F146" s="19">
        <v>80</v>
      </c>
      <c r="G146" s="98">
        <f t="shared" si="14"/>
        <v>40</v>
      </c>
      <c r="H146" s="98">
        <f t="shared" si="15"/>
        <v>72</v>
      </c>
      <c r="I146" s="101"/>
      <c r="J146" s="101"/>
      <c r="K146" s="19"/>
      <c r="L146" s="19"/>
    </row>
    <row r="147" spans="1:12" x14ac:dyDescent="0.2">
      <c r="A147" s="44" t="s">
        <v>9</v>
      </c>
      <c r="B147" s="19"/>
      <c r="C147" s="19"/>
      <c r="D147" s="19">
        <v>22</v>
      </c>
      <c r="E147" s="19"/>
      <c r="F147" s="19">
        <v>22</v>
      </c>
      <c r="G147" s="98">
        <f t="shared" si="14"/>
        <v>11</v>
      </c>
      <c r="H147" s="98">
        <f t="shared" si="15"/>
        <v>19.8</v>
      </c>
      <c r="I147" s="101"/>
      <c r="J147" s="101"/>
      <c r="K147" s="19"/>
      <c r="L147" s="19"/>
    </row>
    <row r="148" spans="1:12" x14ac:dyDescent="0.2">
      <c r="A148" s="44" t="s">
        <v>10</v>
      </c>
      <c r="B148" s="19"/>
      <c r="C148" s="19"/>
      <c r="D148" s="19">
        <v>21</v>
      </c>
      <c r="E148" s="19">
        <v>1</v>
      </c>
      <c r="F148" s="19">
        <v>22</v>
      </c>
      <c r="G148" s="98">
        <f t="shared" si="14"/>
        <v>11</v>
      </c>
      <c r="H148" s="98">
        <f t="shared" si="15"/>
        <v>19.8</v>
      </c>
      <c r="I148" s="19"/>
      <c r="J148" s="19"/>
      <c r="K148" s="19"/>
      <c r="L148" s="19"/>
    </row>
    <row r="149" spans="1:12" x14ac:dyDescent="0.2">
      <c r="A149" s="44" t="s">
        <v>547</v>
      </c>
      <c r="B149" s="19">
        <v>2</v>
      </c>
      <c r="C149" s="19"/>
      <c r="D149" s="19">
        <v>33</v>
      </c>
      <c r="E149" s="19"/>
      <c r="F149" s="19">
        <v>35</v>
      </c>
      <c r="G149" s="98">
        <f t="shared" si="14"/>
        <v>17.5</v>
      </c>
      <c r="H149" s="98">
        <f t="shared" si="15"/>
        <v>31.5</v>
      </c>
      <c r="I149" s="101"/>
      <c r="J149" s="101"/>
      <c r="K149" s="19"/>
      <c r="L149" s="19"/>
    </row>
    <row r="150" spans="1:12" x14ac:dyDescent="0.2">
      <c r="A150" s="44" t="s">
        <v>21</v>
      </c>
      <c r="B150" s="19"/>
      <c r="C150" s="19"/>
      <c r="D150" s="19">
        <v>1</v>
      </c>
      <c r="E150" s="19"/>
      <c r="F150" s="19">
        <v>1</v>
      </c>
      <c r="G150" s="98">
        <f t="shared" si="14"/>
        <v>0.5</v>
      </c>
      <c r="H150" s="98">
        <f t="shared" si="15"/>
        <v>0.9</v>
      </c>
      <c r="I150" s="101"/>
      <c r="J150" s="101"/>
      <c r="K150" s="19"/>
      <c r="L150" s="19"/>
    </row>
    <row r="151" spans="1:12" x14ac:dyDescent="0.2">
      <c r="A151" s="37" t="s">
        <v>305</v>
      </c>
      <c r="B151" s="19">
        <v>2</v>
      </c>
      <c r="C151" s="19">
        <v>2</v>
      </c>
      <c r="D151" s="19">
        <v>195</v>
      </c>
      <c r="E151" s="19">
        <v>4</v>
      </c>
      <c r="F151" s="19">
        <v>203</v>
      </c>
      <c r="G151" s="98">
        <f t="shared" si="14"/>
        <v>101.5</v>
      </c>
      <c r="H151" s="98">
        <f t="shared" si="15"/>
        <v>182.70000000000002</v>
      </c>
      <c r="I151" s="101"/>
      <c r="J151" s="101"/>
      <c r="K151" s="19"/>
      <c r="L151" s="19"/>
    </row>
    <row r="152" spans="1:12" x14ac:dyDescent="0.2">
      <c r="A152" s="37"/>
      <c r="B152" s="19"/>
      <c r="C152" s="19"/>
      <c r="D152" s="19"/>
      <c r="E152" s="19"/>
      <c r="F152" s="19"/>
      <c r="G152" s="98"/>
      <c r="H152" s="98"/>
      <c r="I152" s="19"/>
      <c r="J152" s="19"/>
      <c r="K152" s="19"/>
      <c r="L152" s="19"/>
    </row>
    <row r="153" spans="1:12" x14ac:dyDescent="0.2">
      <c r="A153" s="36" t="s">
        <v>555</v>
      </c>
      <c r="B153" s="99" t="s">
        <v>307</v>
      </c>
      <c r="C153" s="19"/>
      <c r="D153" s="19"/>
      <c r="E153" s="19"/>
      <c r="F153" s="19"/>
      <c r="G153" s="19"/>
      <c r="H153" s="19"/>
      <c r="I153" s="19"/>
      <c r="J153" s="19"/>
      <c r="K153" s="19"/>
      <c r="L153" s="19"/>
    </row>
    <row r="154" spans="1:12" x14ac:dyDescent="0.2">
      <c r="A154" s="36" t="s">
        <v>304</v>
      </c>
      <c r="B154" s="19">
        <v>64</v>
      </c>
      <c r="C154" s="19">
        <v>128</v>
      </c>
      <c r="D154" s="19">
        <v>256</v>
      </c>
      <c r="E154" s="19" t="s">
        <v>489</v>
      </c>
      <c r="F154" s="19" t="s">
        <v>488</v>
      </c>
      <c r="G154" s="19" t="s">
        <v>305</v>
      </c>
      <c r="H154" s="97">
        <v>0.5</v>
      </c>
      <c r="I154" s="97">
        <v>0.9</v>
      </c>
      <c r="J154" s="19" t="s">
        <v>564</v>
      </c>
      <c r="K154" s="19" t="s">
        <v>565</v>
      </c>
      <c r="L154" s="19"/>
    </row>
    <row r="155" spans="1:12" x14ac:dyDescent="0.2">
      <c r="A155" s="37">
        <v>1</v>
      </c>
      <c r="B155" s="19">
        <v>2</v>
      </c>
      <c r="C155" s="19">
        <v>4</v>
      </c>
      <c r="D155" s="19">
        <v>2</v>
      </c>
      <c r="E155" s="19">
        <v>22</v>
      </c>
      <c r="F155" s="19">
        <v>33</v>
      </c>
      <c r="G155" s="19">
        <v>63</v>
      </c>
      <c r="H155" s="98"/>
      <c r="I155" s="98"/>
      <c r="J155" s="19"/>
      <c r="K155" s="19"/>
      <c r="L155" s="19"/>
    </row>
    <row r="156" spans="1:12" x14ac:dyDescent="0.2">
      <c r="A156" s="44" t="s">
        <v>9</v>
      </c>
      <c r="B156" s="19"/>
      <c r="C156" s="19"/>
      <c r="D156" s="19">
        <v>2</v>
      </c>
      <c r="E156" s="19">
        <v>2</v>
      </c>
      <c r="F156" s="19">
        <v>10</v>
      </c>
      <c r="G156" s="19">
        <v>14</v>
      </c>
      <c r="H156" s="98">
        <f t="shared" ref="H156:H170" si="16">G156*0.5</f>
        <v>7</v>
      </c>
      <c r="I156" s="98">
        <f t="shared" ref="I156:I170" si="17">G156*0.9</f>
        <v>12.6</v>
      </c>
      <c r="J156" s="96"/>
      <c r="K156" s="96"/>
      <c r="L156" s="19"/>
    </row>
    <row r="157" spans="1:12" x14ac:dyDescent="0.2">
      <c r="A157" s="44" t="s">
        <v>10</v>
      </c>
      <c r="B157" s="19">
        <v>1</v>
      </c>
      <c r="C157" s="19">
        <v>3</v>
      </c>
      <c r="D157" s="19"/>
      <c r="E157" s="19">
        <v>1</v>
      </c>
      <c r="F157" s="19">
        <v>9</v>
      </c>
      <c r="G157" s="19">
        <v>14</v>
      </c>
      <c r="H157" s="98">
        <f t="shared" si="16"/>
        <v>7</v>
      </c>
      <c r="I157" s="98">
        <f t="shared" si="17"/>
        <v>12.6</v>
      </c>
      <c r="J157" s="96"/>
      <c r="K157" s="96"/>
      <c r="L157" s="19"/>
    </row>
    <row r="158" spans="1:12" x14ac:dyDescent="0.2">
      <c r="A158" s="44" t="s">
        <v>467</v>
      </c>
      <c r="B158" s="19"/>
      <c r="C158" s="19"/>
      <c r="D158" s="19"/>
      <c r="E158" s="19"/>
      <c r="F158" s="19">
        <v>1</v>
      </c>
      <c r="G158" s="19">
        <v>1</v>
      </c>
      <c r="H158" s="98">
        <f t="shared" si="16"/>
        <v>0.5</v>
      </c>
      <c r="I158" s="98">
        <f t="shared" si="17"/>
        <v>0.9</v>
      </c>
      <c r="J158" s="96"/>
      <c r="K158" s="96"/>
      <c r="L158" s="19"/>
    </row>
    <row r="159" spans="1:12" x14ac:dyDescent="0.2">
      <c r="A159" s="44" t="s">
        <v>547</v>
      </c>
      <c r="B159" s="19">
        <v>1</v>
      </c>
      <c r="C159" s="19">
        <v>1</v>
      </c>
      <c r="D159" s="19"/>
      <c r="E159" s="19">
        <v>19</v>
      </c>
      <c r="F159" s="19">
        <v>13</v>
      </c>
      <c r="G159" s="19">
        <v>34</v>
      </c>
      <c r="H159" s="98">
        <f t="shared" si="16"/>
        <v>17</v>
      </c>
      <c r="I159" s="98">
        <f t="shared" si="17"/>
        <v>30.6</v>
      </c>
      <c r="J159" s="96"/>
      <c r="K159" s="96"/>
      <c r="L159" s="19"/>
    </row>
    <row r="160" spans="1:12" x14ac:dyDescent="0.2">
      <c r="A160" s="37">
        <v>2</v>
      </c>
      <c r="B160" s="19">
        <v>2</v>
      </c>
      <c r="C160" s="19">
        <v>2</v>
      </c>
      <c r="D160" s="19">
        <v>7</v>
      </c>
      <c r="E160" s="19">
        <v>20</v>
      </c>
      <c r="F160" s="19">
        <v>29</v>
      </c>
      <c r="G160" s="19">
        <v>60</v>
      </c>
      <c r="H160" s="98">
        <f t="shared" si="16"/>
        <v>30</v>
      </c>
      <c r="I160" s="98">
        <f t="shared" si="17"/>
        <v>54</v>
      </c>
      <c r="J160" s="96"/>
      <c r="K160" s="96"/>
      <c r="L160" s="19"/>
    </row>
    <row r="161" spans="1:12" x14ac:dyDescent="0.2">
      <c r="A161" s="44" t="s">
        <v>9</v>
      </c>
      <c r="B161" s="19"/>
      <c r="C161" s="19">
        <v>1</v>
      </c>
      <c r="D161" s="19">
        <v>2</v>
      </c>
      <c r="E161" s="19">
        <v>2</v>
      </c>
      <c r="F161" s="19">
        <v>7</v>
      </c>
      <c r="G161" s="19">
        <v>12</v>
      </c>
      <c r="H161" s="98">
        <f t="shared" si="16"/>
        <v>6</v>
      </c>
      <c r="I161" s="98">
        <f t="shared" si="17"/>
        <v>10.8</v>
      </c>
      <c r="J161" s="96"/>
      <c r="K161" s="96"/>
      <c r="L161" s="19"/>
    </row>
    <row r="162" spans="1:12" x14ac:dyDescent="0.2">
      <c r="A162" s="44" t="s">
        <v>10</v>
      </c>
      <c r="B162" s="19"/>
      <c r="C162" s="19"/>
      <c r="D162" s="19">
        <v>2</v>
      </c>
      <c r="E162" s="19">
        <v>1</v>
      </c>
      <c r="F162" s="19">
        <v>9</v>
      </c>
      <c r="G162" s="19">
        <v>12</v>
      </c>
      <c r="H162" s="98">
        <f t="shared" si="16"/>
        <v>6</v>
      </c>
      <c r="I162" s="98">
        <f t="shared" si="17"/>
        <v>10.8</v>
      </c>
      <c r="J162" s="96"/>
      <c r="K162" s="96"/>
      <c r="L162" s="19"/>
    </row>
    <row r="163" spans="1:12" x14ac:dyDescent="0.2">
      <c r="A163" s="44" t="s">
        <v>467</v>
      </c>
      <c r="B163" s="19"/>
      <c r="C163" s="19"/>
      <c r="D163" s="19"/>
      <c r="E163" s="19"/>
      <c r="F163" s="19">
        <v>1</v>
      </c>
      <c r="G163" s="19">
        <v>1</v>
      </c>
      <c r="H163" s="98">
        <f t="shared" si="16"/>
        <v>0.5</v>
      </c>
      <c r="I163" s="98">
        <f t="shared" si="17"/>
        <v>0.9</v>
      </c>
      <c r="J163" s="96"/>
      <c r="K163" s="96"/>
      <c r="L163" s="19"/>
    </row>
    <row r="164" spans="1:12" x14ac:dyDescent="0.2">
      <c r="A164" s="44" t="s">
        <v>547</v>
      </c>
      <c r="B164" s="19">
        <v>2</v>
      </c>
      <c r="C164" s="19">
        <v>1</v>
      </c>
      <c r="D164" s="19">
        <v>3</v>
      </c>
      <c r="E164" s="19">
        <v>17</v>
      </c>
      <c r="F164" s="19">
        <v>12</v>
      </c>
      <c r="G164" s="19">
        <v>35</v>
      </c>
      <c r="H164" s="98">
        <f t="shared" si="16"/>
        <v>17.5</v>
      </c>
      <c r="I164" s="98">
        <f t="shared" si="17"/>
        <v>31.5</v>
      </c>
      <c r="J164" s="96"/>
      <c r="K164" s="96"/>
      <c r="L164" s="19"/>
    </row>
    <row r="165" spans="1:12" x14ac:dyDescent="0.2">
      <c r="A165" s="37">
        <v>3</v>
      </c>
      <c r="B165" s="19">
        <v>1</v>
      </c>
      <c r="C165" s="19">
        <v>3</v>
      </c>
      <c r="D165" s="19">
        <v>5</v>
      </c>
      <c r="E165" s="19">
        <v>26</v>
      </c>
      <c r="F165" s="19">
        <v>45</v>
      </c>
      <c r="G165" s="19">
        <v>80</v>
      </c>
      <c r="H165" s="98">
        <f t="shared" si="16"/>
        <v>40</v>
      </c>
      <c r="I165" s="98">
        <f t="shared" si="17"/>
        <v>72</v>
      </c>
      <c r="J165" s="96"/>
      <c r="K165" s="96"/>
      <c r="L165" s="19"/>
    </row>
    <row r="166" spans="1:12" x14ac:dyDescent="0.2">
      <c r="A166" s="44" t="s">
        <v>9</v>
      </c>
      <c r="B166" s="19">
        <v>1</v>
      </c>
      <c r="C166" s="19">
        <v>1</v>
      </c>
      <c r="D166" s="19">
        <v>3</v>
      </c>
      <c r="E166" s="19">
        <v>5</v>
      </c>
      <c r="F166" s="19">
        <v>12</v>
      </c>
      <c r="G166" s="19">
        <v>22</v>
      </c>
      <c r="H166" s="98">
        <f t="shared" si="16"/>
        <v>11</v>
      </c>
      <c r="I166" s="98">
        <f t="shared" si="17"/>
        <v>19.8</v>
      </c>
      <c r="J166" s="96"/>
      <c r="K166" s="96"/>
      <c r="L166" s="19"/>
    </row>
    <row r="167" spans="1:12" x14ac:dyDescent="0.2">
      <c r="A167" s="44" t="s">
        <v>10</v>
      </c>
      <c r="B167" s="19"/>
      <c r="C167" s="19">
        <v>1</v>
      </c>
      <c r="D167" s="19"/>
      <c r="E167" s="19">
        <v>5</v>
      </c>
      <c r="F167" s="19">
        <v>16</v>
      </c>
      <c r="G167" s="19">
        <v>22</v>
      </c>
      <c r="H167" s="98">
        <f t="shared" si="16"/>
        <v>11</v>
      </c>
      <c r="I167" s="98">
        <f t="shared" si="17"/>
        <v>19.8</v>
      </c>
      <c r="J167" s="19"/>
      <c r="K167" s="19"/>
      <c r="L167" s="19"/>
    </row>
    <row r="168" spans="1:12" x14ac:dyDescent="0.2">
      <c r="A168" s="44" t="s">
        <v>547</v>
      </c>
      <c r="B168" s="19"/>
      <c r="C168" s="19">
        <v>1</v>
      </c>
      <c r="D168" s="19">
        <v>2</v>
      </c>
      <c r="E168" s="19">
        <v>16</v>
      </c>
      <c r="F168" s="19">
        <v>16</v>
      </c>
      <c r="G168" s="19">
        <v>35</v>
      </c>
      <c r="H168" s="98">
        <f t="shared" si="16"/>
        <v>17.5</v>
      </c>
      <c r="I168" s="98">
        <f t="shared" si="17"/>
        <v>31.5</v>
      </c>
      <c r="J168" s="19"/>
      <c r="K168" s="19"/>
      <c r="L168" s="19"/>
    </row>
    <row r="169" spans="1:12" x14ac:dyDescent="0.2">
      <c r="A169" s="44" t="s">
        <v>21</v>
      </c>
      <c r="B169" s="19"/>
      <c r="C169" s="19"/>
      <c r="D169" s="19"/>
      <c r="E169" s="19"/>
      <c r="F169" s="19">
        <v>1</v>
      </c>
      <c r="G169" s="19">
        <v>1</v>
      </c>
      <c r="H169" s="98">
        <f t="shared" si="16"/>
        <v>0.5</v>
      </c>
      <c r="I169" s="98">
        <f t="shared" si="17"/>
        <v>0.9</v>
      </c>
      <c r="J169" s="19"/>
      <c r="K169" s="19"/>
      <c r="L169" s="19"/>
    </row>
    <row r="170" spans="1:12" x14ac:dyDescent="0.2">
      <c r="A170" s="37" t="s">
        <v>305</v>
      </c>
      <c r="B170" s="19">
        <v>5</v>
      </c>
      <c r="C170" s="19">
        <v>9</v>
      </c>
      <c r="D170" s="19">
        <v>14</v>
      </c>
      <c r="E170" s="19">
        <v>68</v>
      </c>
      <c r="F170" s="19">
        <v>107</v>
      </c>
      <c r="G170" s="19">
        <v>203</v>
      </c>
      <c r="H170" s="98">
        <f t="shared" si="16"/>
        <v>101.5</v>
      </c>
      <c r="I170" s="98">
        <f t="shared" si="17"/>
        <v>182.70000000000002</v>
      </c>
      <c r="J170" s="19"/>
      <c r="K170" s="19"/>
      <c r="L170" s="19"/>
    </row>
    <row r="171" spans="1:12" x14ac:dyDescent="0.2">
      <c r="A171" s="37"/>
      <c r="B171" s="19"/>
      <c r="C171" s="19"/>
      <c r="D171" s="19"/>
      <c r="E171" s="19"/>
      <c r="F171" s="19"/>
      <c r="G171" s="19"/>
      <c r="H171" s="98"/>
      <c r="I171" s="98"/>
      <c r="J171" s="19"/>
      <c r="K171" s="19"/>
      <c r="L171" s="19"/>
    </row>
    <row r="172" spans="1:12" x14ac:dyDescent="0.2">
      <c r="A172" s="37"/>
      <c r="B172" s="19"/>
      <c r="C172" s="19"/>
      <c r="D172" s="19"/>
      <c r="E172" s="19"/>
      <c r="F172" s="19"/>
      <c r="G172" s="19"/>
      <c r="H172" s="98"/>
      <c r="I172" s="98"/>
      <c r="J172" s="19"/>
      <c r="K172" s="19"/>
      <c r="L172" s="19"/>
    </row>
    <row r="173" spans="1:12" x14ac:dyDescent="0.2">
      <c r="A173" s="37"/>
      <c r="B173" s="19"/>
      <c r="C173" s="19"/>
      <c r="D173" s="19"/>
      <c r="E173" s="19"/>
      <c r="F173" s="19"/>
      <c r="G173" s="19"/>
      <c r="H173" s="98"/>
      <c r="I173" s="98"/>
      <c r="J173" s="19"/>
      <c r="K173" s="19"/>
      <c r="L173" s="19"/>
    </row>
    <row r="174" spans="1:12" x14ac:dyDescent="0.2">
      <c r="H174" s="19"/>
      <c r="I174" s="19"/>
      <c r="J174" s="19"/>
      <c r="K174" s="19"/>
      <c r="L174" s="19"/>
    </row>
    <row r="175" spans="1:12" x14ac:dyDescent="0.2">
      <c r="A175" s="36" t="s">
        <v>556</v>
      </c>
      <c r="B175" s="99" t="s">
        <v>307</v>
      </c>
      <c r="C175" s="19"/>
      <c r="D175" s="19"/>
      <c r="E175" s="19"/>
      <c r="F175" s="19"/>
      <c r="G175" s="19"/>
      <c r="H175" s="19"/>
      <c r="I175" s="19"/>
      <c r="J175" s="19"/>
      <c r="K175" s="19"/>
      <c r="L175" s="19"/>
    </row>
    <row r="176" spans="1:12" x14ac:dyDescent="0.2">
      <c r="A176" s="36" t="s">
        <v>304</v>
      </c>
      <c r="B176" s="19">
        <v>2</v>
      </c>
      <c r="C176" s="19">
        <v>4</v>
      </c>
      <c r="D176" s="19">
        <v>8</v>
      </c>
      <c r="E176" s="19" t="s">
        <v>487</v>
      </c>
      <c r="F176" s="19" t="s">
        <v>85</v>
      </c>
      <c r="G176" s="19" t="s">
        <v>305</v>
      </c>
      <c r="H176" s="97">
        <v>0.5</v>
      </c>
      <c r="I176" s="97">
        <v>0.9</v>
      </c>
      <c r="J176" s="19" t="s">
        <v>564</v>
      </c>
      <c r="K176" s="19" t="s">
        <v>565</v>
      </c>
      <c r="L176" s="19"/>
    </row>
    <row r="177" spans="1:12" x14ac:dyDescent="0.2">
      <c r="A177" s="37">
        <v>1</v>
      </c>
      <c r="B177" s="19">
        <v>23</v>
      </c>
      <c r="C177" s="19">
        <v>2</v>
      </c>
      <c r="D177" s="19">
        <v>1</v>
      </c>
      <c r="E177" s="19">
        <v>31</v>
      </c>
      <c r="F177" s="19">
        <v>6</v>
      </c>
      <c r="G177" s="19">
        <v>63</v>
      </c>
      <c r="H177" s="98"/>
      <c r="I177" s="98"/>
      <c r="J177" s="19"/>
      <c r="K177" s="19"/>
      <c r="L177" s="19"/>
    </row>
    <row r="178" spans="1:12" x14ac:dyDescent="0.2">
      <c r="A178" s="44" t="s">
        <v>9</v>
      </c>
      <c r="B178" s="19">
        <v>10</v>
      </c>
      <c r="C178" s="19"/>
      <c r="D178" s="19">
        <v>1</v>
      </c>
      <c r="E178" s="19">
        <v>2</v>
      </c>
      <c r="F178" s="19">
        <v>1</v>
      </c>
      <c r="G178" s="19">
        <v>14</v>
      </c>
      <c r="H178" s="98">
        <f t="shared" ref="H178:H192" si="18">G178*0.5</f>
        <v>7</v>
      </c>
      <c r="I178" s="98">
        <f t="shared" ref="I178:I192" si="19">G178*0.9</f>
        <v>12.6</v>
      </c>
      <c r="J178" s="19"/>
      <c r="K178" s="19"/>
      <c r="L178" s="19"/>
    </row>
    <row r="179" spans="1:12" x14ac:dyDescent="0.2">
      <c r="A179" s="44" t="s">
        <v>10</v>
      </c>
      <c r="B179" s="19">
        <v>11</v>
      </c>
      <c r="C179" s="19"/>
      <c r="D179" s="19"/>
      <c r="E179" s="19">
        <v>2</v>
      </c>
      <c r="F179" s="19">
        <v>1</v>
      </c>
      <c r="G179" s="19">
        <v>14</v>
      </c>
      <c r="H179" s="98">
        <f t="shared" si="18"/>
        <v>7</v>
      </c>
      <c r="I179" s="98">
        <f t="shared" si="19"/>
        <v>12.6</v>
      </c>
      <c r="J179" s="19"/>
      <c r="K179" s="19"/>
      <c r="L179" s="19"/>
    </row>
    <row r="180" spans="1:12" x14ac:dyDescent="0.2">
      <c r="A180" s="44" t="s">
        <v>467</v>
      </c>
      <c r="B180" s="19"/>
      <c r="C180" s="19"/>
      <c r="D180" s="19"/>
      <c r="E180" s="19">
        <v>1</v>
      </c>
      <c r="F180" s="19"/>
      <c r="G180" s="19">
        <v>1</v>
      </c>
      <c r="H180" s="98">
        <f t="shared" si="18"/>
        <v>0.5</v>
      </c>
      <c r="I180" s="98">
        <f t="shared" si="19"/>
        <v>0.9</v>
      </c>
      <c r="J180" s="96"/>
      <c r="K180" s="19"/>
      <c r="L180" s="19"/>
    </row>
    <row r="181" spans="1:12" x14ac:dyDescent="0.2">
      <c r="A181" s="44" t="s">
        <v>547</v>
      </c>
      <c r="B181" s="19">
        <v>2</v>
      </c>
      <c r="C181" s="19">
        <v>2</v>
      </c>
      <c r="D181" s="19"/>
      <c r="E181" s="19">
        <v>26</v>
      </c>
      <c r="F181" s="19">
        <v>4</v>
      </c>
      <c r="G181" s="19">
        <v>34</v>
      </c>
      <c r="H181" s="98">
        <f t="shared" si="18"/>
        <v>17</v>
      </c>
      <c r="I181" s="98">
        <f t="shared" si="19"/>
        <v>30.6</v>
      </c>
      <c r="J181" s="19"/>
      <c r="K181" s="19"/>
      <c r="L181" s="19"/>
    </row>
    <row r="182" spans="1:12" x14ac:dyDescent="0.2">
      <c r="A182" s="37">
        <v>2</v>
      </c>
      <c r="B182" s="19">
        <v>21</v>
      </c>
      <c r="C182" s="19"/>
      <c r="D182" s="19"/>
      <c r="E182" s="19">
        <v>37</v>
      </c>
      <c r="F182" s="19">
        <v>2</v>
      </c>
      <c r="G182" s="19">
        <v>60</v>
      </c>
      <c r="H182" s="98">
        <f t="shared" si="18"/>
        <v>30</v>
      </c>
      <c r="I182" s="98">
        <f t="shared" si="19"/>
        <v>54</v>
      </c>
      <c r="J182" s="19"/>
      <c r="K182" s="19"/>
      <c r="L182" s="19"/>
    </row>
    <row r="183" spans="1:12" x14ac:dyDescent="0.2">
      <c r="A183" s="44" t="s">
        <v>9</v>
      </c>
      <c r="B183" s="19">
        <v>8</v>
      </c>
      <c r="C183" s="19"/>
      <c r="D183" s="19"/>
      <c r="E183" s="19">
        <v>4</v>
      </c>
      <c r="F183" s="19"/>
      <c r="G183" s="19">
        <v>12</v>
      </c>
      <c r="H183" s="98">
        <f t="shared" si="18"/>
        <v>6</v>
      </c>
      <c r="I183" s="98">
        <f t="shared" si="19"/>
        <v>10.8</v>
      </c>
      <c r="J183" s="96"/>
      <c r="K183" s="96"/>
      <c r="L183" s="19"/>
    </row>
    <row r="184" spans="1:12" x14ac:dyDescent="0.2">
      <c r="A184" s="44" t="s">
        <v>10</v>
      </c>
      <c r="B184" s="19">
        <v>10</v>
      </c>
      <c r="C184" s="19"/>
      <c r="D184" s="19"/>
      <c r="E184" s="19">
        <v>2</v>
      </c>
      <c r="F184" s="19"/>
      <c r="G184" s="19">
        <v>12</v>
      </c>
      <c r="H184" s="98">
        <f t="shared" si="18"/>
        <v>6</v>
      </c>
      <c r="I184" s="98">
        <f t="shared" si="19"/>
        <v>10.8</v>
      </c>
      <c r="J184" s="96"/>
      <c r="K184" s="96"/>
      <c r="L184" s="19"/>
    </row>
    <row r="185" spans="1:12" x14ac:dyDescent="0.2">
      <c r="A185" s="44" t="s">
        <v>467</v>
      </c>
      <c r="B185" s="19"/>
      <c r="C185" s="19"/>
      <c r="D185" s="19"/>
      <c r="E185" s="19">
        <v>1</v>
      </c>
      <c r="F185" s="19"/>
      <c r="G185" s="19">
        <v>1</v>
      </c>
      <c r="H185" s="98">
        <f t="shared" si="18"/>
        <v>0.5</v>
      </c>
      <c r="I185" s="98">
        <f t="shared" si="19"/>
        <v>0.9</v>
      </c>
      <c r="J185" s="96"/>
      <c r="K185" s="19"/>
      <c r="L185" s="19"/>
    </row>
    <row r="186" spans="1:12" x14ac:dyDescent="0.2">
      <c r="A186" s="44" t="s">
        <v>547</v>
      </c>
      <c r="B186" s="19">
        <v>3</v>
      </c>
      <c r="C186" s="19"/>
      <c r="D186" s="19"/>
      <c r="E186" s="19">
        <v>30</v>
      </c>
      <c r="F186" s="19">
        <v>2</v>
      </c>
      <c r="G186" s="19">
        <v>35</v>
      </c>
      <c r="H186" s="98">
        <f t="shared" si="18"/>
        <v>17.5</v>
      </c>
      <c r="I186" s="98">
        <f t="shared" si="19"/>
        <v>31.5</v>
      </c>
      <c r="J186" s="96"/>
      <c r="K186" s="96"/>
      <c r="L186" s="19"/>
    </row>
    <row r="187" spans="1:12" x14ac:dyDescent="0.2">
      <c r="A187" s="37">
        <v>3</v>
      </c>
      <c r="B187" s="19">
        <v>30</v>
      </c>
      <c r="C187" s="19">
        <v>3</v>
      </c>
      <c r="D187" s="19"/>
      <c r="E187" s="19">
        <v>45</v>
      </c>
      <c r="F187" s="19">
        <v>2</v>
      </c>
      <c r="G187" s="19">
        <v>80</v>
      </c>
      <c r="H187" s="98">
        <f t="shared" si="18"/>
        <v>40</v>
      </c>
      <c r="I187" s="98">
        <f t="shared" si="19"/>
        <v>72</v>
      </c>
      <c r="J187" s="96"/>
      <c r="K187" s="19"/>
      <c r="L187" s="19"/>
    </row>
    <row r="188" spans="1:12" x14ac:dyDescent="0.2">
      <c r="A188" s="44" t="s">
        <v>9</v>
      </c>
      <c r="B188" s="19">
        <v>10</v>
      </c>
      <c r="C188" s="19">
        <v>2</v>
      </c>
      <c r="D188" s="19"/>
      <c r="E188" s="19">
        <v>10</v>
      </c>
      <c r="F188" s="19"/>
      <c r="G188" s="19">
        <v>22</v>
      </c>
      <c r="H188" s="98">
        <f t="shared" si="18"/>
        <v>11</v>
      </c>
      <c r="I188" s="98">
        <f t="shared" si="19"/>
        <v>19.8</v>
      </c>
      <c r="J188" s="96"/>
      <c r="K188" s="96"/>
      <c r="L188" s="19"/>
    </row>
    <row r="189" spans="1:12" x14ac:dyDescent="0.2">
      <c r="A189" s="44" t="s">
        <v>10</v>
      </c>
      <c r="B189" s="19">
        <v>11</v>
      </c>
      <c r="C189" s="19"/>
      <c r="D189" s="19"/>
      <c r="E189" s="19">
        <v>10</v>
      </c>
      <c r="F189" s="19">
        <v>1</v>
      </c>
      <c r="G189" s="19">
        <v>22</v>
      </c>
      <c r="H189" s="98">
        <f t="shared" si="18"/>
        <v>11</v>
      </c>
      <c r="I189" s="98">
        <f t="shared" si="19"/>
        <v>19.8</v>
      </c>
      <c r="J189" s="19"/>
      <c r="K189" s="19"/>
      <c r="L189" s="19"/>
    </row>
    <row r="190" spans="1:12" x14ac:dyDescent="0.2">
      <c r="A190" s="44" t="s">
        <v>547</v>
      </c>
      <c r="B190" s="19">
        <v>8</v>
      </c>
      <c r="C190" s="19">
        <v>1</v>
      </c>
      <c r="D190" s="19"/>
      <c r="E190" s="19">
        <v>25</v>
      </c>
      <c r="F190" s="19">
        <v>1</v>
      </c>
      <c r="G190" s="19">
        <v>35</v>
      </c>
      <c r="H190" s="98">
        <f t="shared" si="18"/>
        <v>17.5</v>
      </c>
      <c r="I190" s="98">
        <f t="shared" si="19"/>
        <v>31.5</v>
      </c>
      <c r="J190" s="19"/>
      <c r="K190" s="19"/>
      <c r="L190" s="19"/>
    </row>
    <row r="191" spans="1:12" x14ac:dyDescent="0.2">
      <c r="A191" s="44" t="s">
        <v>21</v>
      </c>
      <c r="B191" s="19">
        <v>1</v>
      </c>
      <c r="C191" s="19"/>
      <c r="D191" s="19"/>
      <c r="E191" s="19"/>
      <c r="F191" s="19"/>
      <c r="G191" s="19">
        <v>1</v>
      </c>
      <c r="H191" s="98">
        <f t="shared" si="18"/>
        <v>0.5</v>
      </c>
      <c r="I191" s="98">
        <f t="shared" si="19"/>
        <v>0.9</v>
      </c>
    </row>
    <row r="192" spans="1:12" x14ac:dyDescent="0.2">
      <c r="A192" s="37" t="s">
        <v>305</v>
      </c>
      <c r="B192" s="19">
        <v>74</v>
      </c>
      <c r="C192" s="19">
        <v>5</v>
      </c>
      <c r="D192" s="19">
        <v>1</v>
      </c>
      <c r="E192" s="19">
        <v>113</v>
      </c>
      <c r="F192" s="19">
        <v>10</v>
      </c>
      <c r="G192" s="19">
        <v>203</v>
      </c>
      <c r="H192" s="98">
        <f t="shared" si="18"/>
        <v>101.5</v>
      </c>
      <c r="I192" s="98">
        <f t="shared" si="19"/>
        <v>182.70000000000002</v>
      </c>
    </row>
  </sheetData>
  <phoneticPr fontId="11" type="noConversion"/>
  <pageMargins left="0.7" right="0.7" top="0.75" bottom="0.75" header="0.3" footer="0.3"/>
  <pageSetup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09085-405C-D64E-9F7A-BF9C10C6221A}">
  <dimension ref="A1:J60"/>
  <sheetViews>
    <sheetView zoomScale="160" zoomScaleNormal="160" workbookViewId="0">
      <selection sqref="A1:J1048576"/>
    </sheetView>
  </sheetViews>
  <sheetFormatPr baseColWidth="10" defaultRowHeight="15" x14ac:dyDescent="0.2"/>
  <cols>
    <col min="1" max="1" width="11.1640625" bestFit="1" customWidth="1"/>
    <col min="2" max="2" width="12.1640625" bestFit="1" customWidth="1"/>
    <col min="3" max="3" width="10" bestFit="1" customWidth="1"/>
  </cols>
  <sheetData>
    <row r="1" spans="1:10" x14ac:dyDescent="0.2">
      <c r="A1" t="s">
        <v>306</v>
      </c>
      <c r="B1" t="s">
        <v>307</v>
      </c>
    </row>
    <row r="2" spans="1:10" x14ac:dyDescent="0.2">
      <c r="A2" t="s">
        <v>304</v>
      </c>
      <c r="B2" t="s">
        <v>84</v>
      </c>
      <c r="C2">
        <v>0.25</v>
      </c>
      <c r="D2">
        <v>0.5</v>
      </c>
      <c r="E2">
        <v>1</v>
      </c>
      <c r="F2">
        <v>2</v>
      </c>
      <c r="G2">
        <v>4</v>
      </c>
      <c r="H2" t="s">
        <v>305</v>
      </c>
      <c r="I2" s="47" t="s">
        <v>564</v>
      </c>
      <c r="J2" s="47" t="s">
        <v>565</v>
      </c>
    </row>
    <row r="3" spans="1:10" x14ac:dyDescent="0.2">
      <c r="A3" t="s">
        <v>9</v>
      </c>
      <c r="B3">
        <v>31</v>
      </c>
      <c r="C3">
        <v>14</v>
      </c>
      <c r="D3">
        <v>8</v>
      </c>
      <c r="E3">
        <v>4</v>
      </c>
      <c r="F3">
        <v>2</v>
      </c>
      <c r="H3">
        <v>59</v>
      </c>
      <c r="I3" s="23" t="s">
        <v>84</v>
      </c>
      <c r="J3" s="23">
        <v>1</v>
      </c>
    </row>
    <row r="4" spans="1:10" x14ac:dyDescent="0.2">
      <c r="A4" t="s">
        <v>10</v>
      </c>
      <c r="B4">
        <v>27</v>
      </c>
      <c r="C4">
        <v>18</v>
      </c>
      <c r="D4">
        <v>8</v>
      </c>
      <c r="E4">
        <v>3</v>
      </c>
      <c r="F4">
        <v>1</v>
      </c>
      <c r="G4">
        <v>1</v>
      </c>
      <c r="H4">
        <v>58</v>
      </c>
      <c r="I4" s="23">
        <v>0.25</v>
      </c>
      <c r="J4" s="23">
        <v>0.5</v>
      </c>
    </row>
    <row r="8" spans="1:10" x14ac:dyDescent="0.2">
      <c r="A8" t="s">
        <v>548</v>
      </c>
      <c r="B8" t="s">
        <v>307</v>
      </c>
    </row>
    <row r="9" spans="1:10" x14ac:dyDescent="0.2">
      <c r="A9" t="s">
        <v>304</v>
      </c>
      <c r="B9" t="s">
        <v>84</v>
      </c>
      <c r="C9">
        <v>0.25</v>
      </c>
      <c r="D9">
        <v>0.5</v>
      </c>
      <c r="E9">
        <v>1</v>
      </c>
      <c r="F9">
        <v>8</v>
      </c>
      <c r="G9" t="s">
        <v>305</v>
      </c>
      <c r="H9" s="47" t="s">
        <v>564</v>
      </c>
      <c r="I9" s="47" t="s">
        <v>565</v>
      </c>
    </row>
    <row r="10" spans="1:10" x14ac:dyDescent="0.2">
      <c r="A10" t="s">
        <v>9</v>
      </c>
      <c r="B10">
        <v>42</v>
      </c>
      <c r="C10">
        <v>13</v>
      </c>
      <c r="D10">
        <v>3</v>
      </c>
      <c r="E10">
        <v>1</v>
      </c>
      <c r="G10">
        <v>59</v>
      </c>
      <c r="H10" t="s">
        <v>84</v>
      </c>
      <c r="I10">
        <v>0.25</v>
      </c>
    </row>
    <row r="11" spans="1:10" x14ac:dyDescent="0.2">
      <c r="A11" t="s">
        <v>10</v>
      </c>
      <c r="B11">
        <v>40</v>
      </c>
      <c r="C11">
        <v>14</v>
      </c>
      <c r="D11">
        <v>3</v>
      </c>
      <c r="F11">
        <v>1</v>
      </c>
      <c r="G11">
        <v>58</v>
      </c>
      <c r="H11" t="s">
        <v>84</v>
      </c>
      <c r="I11">
        <v>0.25</v>
      </c>
    </row>
    <row r="14" spans="1:10" x14ac:dyDescent="0.2">
      <c r="A14" t="s">
        <v>549</v>
      </c>
      <c r="B14" t="s">
        <v>307</v>
      </c>
    </row>
    <row r="15" spans="1:10" x14ac:dyDescent="0.2">
      <c r="A15" t="s">
        <v>304</v>
      </c>
      <c r="B15" t="s">
        <v>484</v>
      </c>
      <c r="C15">
        <v>1</v>
      </c>
      <c r="D15" t="s">
        <v>305</v>
      </c>
      <c r="E15" s="47" t="s">
        <v>564</v>
      </c>
      <c r="F15" s="47" t="s">
        <v>565</v>
      </c>
    </row>
    <row r="16" spans="1:10" x14ac:dyDescent="0.2">
      <c r="A16" t="s">
        <v>9</v>
      </c>
      <c r="B16">
        <v>49</v>
      </c>
      <c r="C16">
        <v>10</v>
      </c>
      <c r="D16">
        <v>59</v>
      </c>
      <c r="E16" t="s">
        <v>484</v>
      </c>
      <c r="F16">
        <v>1</v>
      </c>
    </row>
    <row r="17" spans="1:7" x14ac:dyDescent="0.2">
      <c r="A17" t="s">
        <v>10</v>
      </c>
      <c r="B17">
        <v>49</v>
      </c>
      <c r="C17">
        <v>9</v>
      </c>
      <c r="D17">
        <v>58</v>
      </c>
      <c r="E17" t="s">
        <v>484</v>
      </c>
      <c r="F17">
        <v>1</v>
      </c>
    </row>
    <row r="21" spans="1:7" x14ac:dyDescent="0.2">
      <c r="A21" t="s">
        <v>550</v>
      </c>
      <c r="B21" t="s">
        <v>307</v>
      </c>
    </row>
    <row r="22" spans="1:7" x14ac:dyDescent="0.2">
      <c r="A22" t="s">
        <v>304</v>
      </c>
      <c r="B22" t="s">
        <v>485</v>
      </c>
      <c r="C22" t="s">
        <v>305</v>
      </c>
      <c r="D22" s="47" t="s">
        <v>564</v>
      </c>
      <c r="E22" s="47" t="s">
        <v>565</v>
      </c>
    </row>
    <row r="23" spans="1:7" x14ac:dyDescent="0.2">
      <c r="A23" t="s">
        <v>9</v>
      </c>
      <c r="B23">
        <v>59</v>
      </c>
      <c r="C23">
        <v>59</v>
      </c>
      <c r="D23" t="s">
        <v>485</v>
      </c>
      <c r="E23" t="s">
        <v>485</v>
      </c>
    </row>
    <row r="24" spans="1:7" x14ac:dyDescent="0.2">
      <c r="A24" t="s">
        <v>10</v>
      </c>
      <c r="B24">
        <v>58</v>
      </c>
      <c r="C24">
        <v>58</v>
      </c>
      <c r="D24" t="s">
        <v>485</v>
      </c>
      <c r="E24" t="s">
        <v>485</v>
      </c>
    </row>
    <row r="27" spans="1:7" x14ac:dyDescent="0.2">
      <c r="A27" t="s">
        <v>551</v>
      </c>
      <c r="B27" t="s">
        <v>307</v>
      </c>
    </row>
    <row r="28" spans="1:7" x14ac:dyDescent="0.2">
      <c r="A28" t="s">
        <v>304</v>
      </c>
      <c r="B28" t="s">
        <v>486</v>
      </c>
      <c r="C28">
        <v>0.5</v>
      </c>
      <c r="D28" t="s">
        <v>490</v>
      </c>
      <c r="E28" t="s">
        <v>305</v>
      </c>
      <c r="F28" s="47" t="s">
        <v>564</v>
      </c>
      <c r="G28" s="47" t="s">
        <v>565</v>
      </c>
    </row>
    <row r="29" spans="1:7" x14ac:dyDescent="0.2">
      <c r="A29" t="s">
        <v>9</v>
      </c>
      <c r="B29">
        <v>52</v>
      </c>
      <c r="C29">
        <v>3</v>
      </c>
      <c r="D29">
        <v>4</v>
      </c>
      <c r="E29">
        <v>59</v>
      </c>
      <c r="F29" t="s">
        <v>486</v>
      </c>
      <c r="G29">
        <v>0.5</v>
      </c>
    </row>
    <row r="30" spans="1:7" x14ac:dyDescent="0.2">
      <c r="A30" t="s">
        <v>10</v>
      </c>
      <c r="B30">
        <v>54</v>
      </c>
      <c r="C30">
        <v>1</v>
      </c>
      <c r="D30">
        <v>3</v>
      </c>
      <c r="E30">
        <v>58</v>
      </c>
      <c r="F30" t="s">
        <v>486</v>
      </c>
      <c r="G30" t="s">
        <v>486</v>
      </c>
    </row>
    <row r="33" spans="1:7" x14ac:dyDescent="0.2">
      <c r="A33" t="s">
        <v>552</v>
      </c>
      <c r="B33" t="s">
        <v>307</v>
      </c>
    </row>
    <row r="34" spans="1:7" x14ac:dyDescent="0.2">
      <c r="A34" t="s">
        <v>304</v>
      </c>
      <c r="B34" t="s">
        <v>485</v>
      </c>
      <c r="C34" t="s">
        <v>305</v>
      </c>
      <c r="D34" s="47" t="s">
        <v>564</v>
      </c>
      <c r="E34" s="47" t="s">
        <v>565</v>
      </c>
    </row>
    <row r="35" spans="1:7" x14ac:dyDescent="0.2">
      <c r="A35" t="s">
        <v>9</v>
      </c>
      <c r="B35">
        <v>59</v>
      </c>
      <c r="C35">
        <v>59</v>
      </c>
      <c r="D35" t="s">
        <v>485</v>
      </c>
      <c r="E35" t="s">
        <v>485</v>
      </c>
    </row>
    <row r="36" spans="1:7" x14ac:dyDescent="0.2">
      <c r="A36" t="s">
        <v>10</v>
      </c>
      <c r="B36">
        <v>58</v>
      </c>
      <c r="C36">
        <v>58</v>
      </c>
      <c r="D36" t="s">
        <v>485</v>
      </c>
      <c r="E36" t="s">
        <v>485</v>
      </c>
    </row>
    <row r="39" spans="1:7" x14ac:dyDescent="0.2">
      <c r="A39" t="s">
        <v>553</v>
      </c>
      <c r="B39" t="s">
        <v>307</v>
      </c>
    </row>
    <row r="40" spans="1:7" x14ac:dyDescent="0.2">
      <c r="A40" t="s">
        <v>304</v>
      </c>
      <c r="B40" t="s">
        <v>487</v>
      </c>
      <c r="C40" t="s">
        <v>305</v>
      </c>
      <c r="D40" s="47" t="s">
        <v>564</v>
      </c>
      <c r="E40" s="47" t="s">
        <v>565</v>
      </c>
    </row>
    <row r="41" spans="1:7" x14ac:dyDescent="0.2">
      <c r="A41" t="s">
        <v>9</v>
      </c>
      <c r="B41">
        <v>59</v>
      </c>
      <c r="C41">
        <v>59</v>
      </c>
      <c r="D41" t="s">
        <v>487</v>
      </c>
      <c r="E41" t="s">
        <v>487</v>
      </c>
    </row>
    <row r="42" spans="1:7" x14ac:dyDescent="0.2">
      <c r="A42" t="s">
        <v>10</v>
      </c>
      <c r="B42">
        <v>58</v>
      </c>
      <c r="C42">
        <v>58</v>
      </c>
      <c r="D42" t="s">
        <v>487</v>
      </c>
      <c r="E42" t="s">
        <v>487</v>
      </c>
    </row>
    <row r="45" spans="1:7" x14ac:dyDescent="0.2">
      <c r="A45" t="s">
        <v>554</v>
      </c>
      <c r="B45" t="s">
        <v>307</v>
      </c>
    </row>
    <row r="46" spans="1:7" x14ac:dyDescent="0.2">
      <c r="A46" t="s">
        <v>304</v>
      </c>
      <c r="B46" t="s">
        <v>484</v>
      </c>
      <c r="C46">
        <v>2</v>
      </c>
      <c r="D46" t="s">
        <v>490</v>
      </c>
      <c r="E46" t="s">
        <v>305</v>
      </c>
      <c r="F46" s="47" t="s">
        <v>564</v>
      </c>
      <c r="G46" s="47" t="s">
        <v>565</v>
      </c>
    </row>
    <row r="47" spans="1:7" x14ac:dyDescent="0.2">
      <c r="A47" t="s">
        <v>9</v>
      </c>
      <c r="B47">
        <v>57</v>
      </c>
      <c r="D47">
        <v>2</v>
      </c>
      <c r="E47">
        <v>59</v>
      </c>
      <c r="F47" t="s">
        <v>484</v>
      </c>
      <c r="G47" t="s">
        <v>484</v>
      </c>
    </row>
    <row r="48" spans="1:7" x14ac:dyDescent="0.2">
      <c r="A48" t="s">
        <v>10</v>
      </c>
      <c r="B48">
        <v>56</v>
      </c>
      <c r="C48">
        <v>1</v>
      </c>
      <c r="D48">
        <v>1</v>
      </c>
      <c r="E48">
        <v>58</v>
      </c>
      <c r="F48" t="s">
        <v>484</v>
      </c>
      <c r="G48" t="s">
        <v>484</v>
      </c>
    </row>
    <row r="51" spans="1:9" x14ac:dyDescent="0.2">
      <c r="A51" t="s">
        <v>555</v>
      </c>
      <c r="B51" t="s">
        <v>307</v>
      </c>
    </row>
    <row r="52" spans="1:9" x14ac:dyDescent="0.2">
      <c r="A52" t="s">
        <v>304</v>
      </c>
      <c r="B52" t="s">
        <v>489</v>
      </c>
      <c r="C52">
        <v>64</v>
      </c>
      <c r="D52">
        <v>128</v>
      </c>
      <c r="E52">
        <v>256</v>
      </c>
      <c r="F52" t="s">
        <v>488</v>
      </c>
      <c r="G52" t="s">
        <v>305</v>
      </c>
      <c r="H52" s="47" t="s">
        <v>564</v>
      </c>
      <c r="I52" s="47" t="s">
        <v>565</v>
      </c>
    </row>
    <row r="53" spans="1:9" x14ac:dyDescent="0.2">
      <c r="A53" t="s">
        <v>9</v>
      </c>
      <c r="B53">
        <v>12</v>
      </c>
      <c r="C53">
        <v>1</v>
      </c>
      <c r="D53">
        <v>2</v>
      </c>
      <c r="E53">
        <v>7</v>
      </c>
      <c r="F53">
        <v>37</v>
      </c>
      <c r="G53">
        <v>59</v>
      </c>
      <c r="H53" t="s">
        <v>488</v>
      </c>
      <c r="I53" t="s">
        <v>488</v>
      </c>
    </row>
    <row r="54" spans="1:9" x14ac:dyDescent="0.2">
      <c r="A54" t="s">
        <v>10</v>
      </c>
      <c r="B54">
        <v>9</v>
      </c>
      <c r="C54">
        <v>1</v>
      </c>
      <c r="D54">
        <v>5</v>
      </c>
      <c r="E54">
        <v>3</v>
      </c>
      <c r="F54">
        <v>40</v>
      </c>
      <c r="G54">
        <v>58</v>
      </c>
      <c r="H54" t="s">
        <v>488</v>
      </c>
      <c r="I54" t="s">
        <v>488</v>
      </c>
    </row>
    <row r="57" spans="1:9" x14ac:dyDescent="0.2">
      <c r="A57" t="s">
        <v>556</v>
      </c>
      <c r="B57" t="s">
        <v>307</v>
      </c>
    </row>
    <row r="58" spans="1:9" x14ac:dyDescent="0.2">
      <c r="A58" t="s">
        <v>304</v>
      </c>
      <c r="B58" t="s">
        <v>487</v>
      </c>
      <c r="C58">
        <v>2</v>
      </c>
      <c r="D58">
        <v>4</v>
      </c>
      <c r="E58">
        <v>8</v>
      </c>
      <c r="F58" t="s">
        <v>85</v>
      </c>
      <c r="G58" t="s">
        <v>305</v>
      </c>
      <c r="H58" s="47" t="s">
        <v>564</v>
      </c>
      <c r="I58" s="47" t="s">
        <v>565</v>
      </c>
    </row>
    <row r="59" spans="1:9" x14ac:dyDescent="0.2">
      <c r="A59" t="s">
        <v>9</v>
      </c>
      <c r="B59">
        <v>23</v>
      </c>
      <c r="C59">
        <v>32</v>
      </c>
      <c r="D59">
        <v>2</v>
      </c>
      <c r="E59">
        <v>1</v>
      </c>
      <c r="F59">
        <v>1</v>
      </c>
      <c r="G59">
        <v>59</v>
      </c>
      <c r="H59">
        <v>2</v>
      </c>
      <c r="I59">
        <v>2</v>
      </c>
    </row>
    <row r="60" spans="1:9" x14ac:dyDescent="0.2">
      <c r="A60" t="s">
        <v>10</v>
      </c>
      <c r="B60">
        <v>21</v>
      </c>
      <c r="C60">
        <v>35</v>
      </c>
      <c r="F60">
        <v>2</v>
      </c>
      <c r="G60">
        <v>58</v>
      </c>
      <c r="H60">
        <v>2</v>
      </c>
      <c r="I60">
        <v>2</v>
      </c>
    </row>
  </sheetData>
  <pageMargins left="0.7" right="0.7" top="0.75" bottom="0.75" header="0.3" footer="0.3"/>
  <pageSetup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32F15-6118-8842-B76B-407309B6AC01}">
  <dimension ref="A1:AD214"/>
  <sheetViews>
    <sheetView zoomScale="120" zoomScaleNormal="120" workbookViewId="0">
      <selection activeCell="A5" sqref="A5:T5"/>
    </sheetView>
  </sheetViews>
  <sheetFormatPr baseColWidth="10" defaultRowHeight="15" x14ac:dyDescent="0.2"/>
  <cols>
    <col min="1" max="1" width="10.5" bestFit="1" customWidth="1"/>
    <col min="2" max="2" width="10.5" customWidth="1"/>
    <col min="3" max="3" width="15.83203125" bestFit="1" customWidth="1"/>
    <col min="4" max="4" width="15.83203125" customWidth="1"/>
    <col min="7" max="7" width="10.83203125" style="20"/>
    <col min="9" max="9" width="15" bestFit="1" customWidth="1"/>
    <col min="10" max="10" width="14.83203125" bestFit="1" customWidth="1"/>
    <col min="11" max="11" width="4.6640625" bestFit="1" customWidth="1"/>
    <col min="12" max="12" width="3.6640625" customWidth="1"/>
    <col min="13" max="13" width="2.1640625" customWidth="1"/>
    <col min="14" max="15" width="2.1640625" bestFit="1" customWidth="1"/>
    <col min="16" max="16" width="8.33203125" bestFit="1" customWidth="1"/>
    <col min="17" max="17" width="7.5" bestFit="1" customWidth="1"/>
    <col min="18" max="18" width="10" bestFit="1" customWidth="1"/>
    <col min="19" max="19" width="17.5" bestFit="1" customWidth="1"/>
    <col min="20" max="20" width="18.6640625" bestFit="1" customWidth="1"/>
    <col min="21" max="21" width="14.83203125" bestFit="1" customWidth="1"/>
    <col min="22" max="22" width="4.1640625" bestFit="1" customWidth="1"/>
    <col min="23" max="23" width="3.6640625" bestFit="1" customWidth="1"/>
    <col min="24" max="26" width="2.1640625" bestFit="1" customWidth="1"/>
    <col min="27" max="27" width="8.6640625" bestFit="1" customWidth="1"/>
    <col min="28" max="28" width="5.1640625" bestFit="1" customWidth="1"/>
    <col min="29" max="29" width="7.83203125" bestFit="1" customWidth="1"/>
    <col min="30" max="30" width="10" bestFit="1" customWidth="1"/>
  </cols>
  <sheetData>
    <row r="1" spans="1:30" x14ac:dyDescent="0.2">
      <c r="A1" s="16" t="s">
        <v>73</v>
      </c>
      <c r="B1" s="16" t="s">
        <v>301</v>
      </c>
      <c r="C1" s="16" t="s">
        <v>311</v>
      </c>
      <c r="D1" s="16" t="s">
        <v>312</v>
      </c>
      <c r="E1" s="16" t="s">
        <v>80</v>
      </c>
      <c r="F1" s="16" t="s">
        <v>303</v>
      </c>
      <c r="G1" s="35"/>
      <c r="T1" s="36" t="s">
        <v>306</v>
      </c>
      <c r="U1" s="36" t="s">
        <v>307</v>
      </c>
    </row>
    <row r="2" spans="1:30" x14ac:dyDescent="0.2">
      <c r="A2" s="17">
        <v>21</v>
      </c>
      <c r="B2" s="17">
        <v>167</v>
      </c>
      <c r="C2" s="17" t="s">
        <v>39</v>
      </c>
      <c r="D2" s="17" t="str">
        <f>IF(C2="epidermidis", "S. epidermidis", "NAS")</f>
        <v>S. epidermidis</v>
      </c>
      <c r="E2" s="17">
        <v>0</v>
      </c>
      <c r="F2" s="17" t="e" cm="1">
        <f t="array" ref="F2">_xlfn.XLOOKUP(G2,AST!X$2:X309,AST!P$2:P309)</f>
        <v>#N/A</v>
      </c>
      <c r="G2" s="20" t="s">
        <v>87</v>
      </c>
      <c r="T2" s="36" t="s">
        <v>304</v>
      </c>
      <c r="U2">
        <v>0.25</v>
      </c>
      <c r="V2">
        <v>0.5</v>
      </c>
      <c r="W2">
        <v>1</v>
      </c>
      <c r="X2">
        <v>2</v>
      </c>
      <c r="Y2">
        <v>4</v>
      </c>
      <c r="Z2">
        <v>8</v>
      </c>
      <c r="AA2" t="s">
        <v>640</v>
      </c>
      <c r="AB2" t="s">
        <v>662</v>
      </c>
      <c r="AC2" t="s">
        <v>644</v>
      </c>
      <c r="AD2" t="s">
        <v>305</v>
      </c>
    </row>
    <row r="3" spans="1:30" x14ac:dyDescent="0.2">
      <c r="A3" s="17">
        <v>22</v>
      </c>
      <c r="B3" s="17">
        <v>178</v>
      </c>
      <c r="C3" s="17" t="s">
        <v>38</v>
      </c>
      <c r="D3" s="17" t="str">
        <f t="shared" ref="D3:D66" si="0">IF(C3="epidermidis", "S. epidermidis", "NAS")</f>
        <v>NAS</v>
      </c>
      <c r="E3" s="17">
        <v>0</v>
      </c>
      <c r="F3" s="17" t="e" cm="1">
        <f t="array" ref="F3">_xlfn.XLOOKUP(G3,AST!X$2:X310,AST!P$2:P310)</f>
        <v>#N/A</v>
      </c>
      <c r="G3" s="20" t="s">
        <v>88</v>
      </c>
      <c r="T3" s="37" t="s">
        <v>64</v>
      </c>
      <c r="U3">
        <v>4</v>
      </c>
      <c r="V3">
        <v>1</v>
      </c>
      <c r="W3">
        <v>2</v>
      </c>
      <c r="X3">
        <v>3</v>
      </c>
      <c r="Z3">
        <v>2</v>
      </c>
      <c r="AA3">
        <v>104</v>
      </c>
      <c r="AB3">
        <v>3</v>
      </c>
      <c r="AC3">
        <v>1</v>
      </c>
      <c r="AD3">
        <v>120</v>
      </c>
    </row>
    <row r="4" spans="1:30" x14ac:dyDescent="0.2">
      <c r="A4" s="17">
        <v>23</v>
      </c>
      <c r="B4" s="17">
        <v>153</v>
      </c>
      <c r="C4" s="17" t="s">
        <v>38</v>
      </c>
      <c r="D4" s="17" t="str">
        <f t="shared" si="0"/>
        <v>NAS</v>
      </c>
      <c r="E4" s="17">
        <v>0</v>
      </c>
      <c r="F4" s="17" t="e" cm="1">
        <f t="array" ref="F4">_xlfn.XLOOKUP(G4,AST!X$2:X311,AST!P$2:P311)</f>
        <v>#N/A</v>
      </c>
      <c r="G4" s="20" t="s">
        <v>89</v>
      </c>
      <c r="T4" s="44">
        <v>0</v>
      </c>
      <c r="U4">
        <v>2</v>
      </c>
      <c r="W4">
        <v>2</v>
      </c>
      <c r="X4">
        <v>1</v>
      </c>
      <c r="AA4">
        <v>98</v>
      </c>
      <c r="AB4">
        <v>1</v>
      </c>
      <c r="AD4">
        <v>104</v>
      </c>
    </row>
    <row r="5" spans="1:30" x14ac:dyDescent="0.2">
      <c r="A5" s="17">
        <v>24</v>
      </c>
      <c r="B5" s="17">
        <v>154</v>
      </c>
      <c r="C5" s="17" t="s">
        <v>38</v>
      </c>
      <c r="D5" s="17" t="str">
        <f t="shared" si="0"/>
        <v>NAS</v>
      </c>
      <c r="E5" s="17">
        <v>1</v>
      </c>
      <c r="F5" s="17" t="e" cm="1">
        <f t="array" ref="F5">_xlfn.XLOOKUP(G5,AST!X$2:X312,AST!P$2:P312)</f>
        <v>#N/A</v>
      </c>
      <c r="G5" s="20" t="s">
        <v>90</v>
      </c>
      <c r="T5" s="44">
        <v>1</v>
      </c>
      <c r="U5">
        <v>2</v>
      </c>
      <c r="V5">
        <v>1</v>
      </c>
      <c r="X5">
        <v>2</v>
      </c>
      <c r="Z5">
        <v>2</v>
      </c>
      <c r="AA5">
        <v>6</v>
      </c>
      <c r="AB5">
        <v>2</v>
      </c>
      <c r="AC5">
        <v>1</v>
      </c>
      <c r="AD5">
        <v>16</v>
      </c>
    </row>
    <row r="6" spans="1:30" x14ac:dyDescent="0.2">
      <c r="A6" s="17">
        <v>25</v>
      </c>
      <c r="B6" s="17">
        <v>88</v>
      </c>
      <c r="C6" s="17" t="s">
        <v>75</v>
      </c>
      <c r="D6" s="17" t="str">
        <f t="shared" si="0"/>
        <v>NAS</v>
      </c>
      <c r="E6" s="17">
        <v>0</v>
      </c>
      <c r="F6" s="17" t="e" cm="1">
        <f t="array" ref="F6">_xlfn.XLOOKUP(G6,AST!X$2:X313,AST!P$2:P313)</f>
        <v>#N/A</v>
      </c>
      <c r="G6" s="20" t="s">
        <v>91</v>
      </c>
      <c r="T6" s="37" t="s">
        <v>313</v>
      </c>
      <c r="U6">
        <v>33</v>
      </c>
      <c r="V6">
        <v>16</v>
      </c>
      <c r="W6">
        <v>7</v>
      </c>
      <c r="X6">
        <v>3</v>
      </c>
      <c r="Y6">
        <v>1</v>
      </c>
      <c r="AA6">
        <v>33</v>
      </c>
      <c r="AD6">
        <v>93</v>
      </c>
    </row>
    <row r="7" spans="1:30" x14ac:dyDescent="0.2">
      <c r="A7" s="17">
        <v>26</v>
      </c>
      <c r="B7" s="17">
        <v>173</v>
      </c>
      <c r="C7" s="17" t="s">
        <v>36</v>
      </c>
      <c r="D7" s="17" t="str">
        <f t="shared" si="0"/>
        <v>NAS</v>
      </c>
      <c r="E7" s="17">
        <v>1</v>
      </c>
      <c r="F7" s="17" t="e" cm="1">
        <f t="array" ref="F7">_xlfn.XLOOKUP(G7,AST!X$2:X314,AST!P$2:P314)</f>
        <v>#N/A</v>
      </c>
      <c r="G7" s="20" t="s">
        <v>92</v>
      </c>
      <c r="T7" s="44">
        <v>0</v>
      </c>
      <c r="AA7">
        <v>11</v>
      </c>
      <c r="AD7">
        <v>11</v>
      </c>
    </row>
    <row r="8" spans="1:30" x14ac:dyDescent="0.2">
      <c r="A8" s="17">
        <v>27</v>
      </c>
      <c r="B8" s="17">
        <v>52</v>
      </c>
      <c r="C8" s="17" t="s">
        <v>38</v>
      </c>
      <c r="D8" s="17" t="str">
        <f t="shared" si="0"/>
        <v>NAS</v>
      </c>
      <c r="E8" s="17">
        <v>0</v>
      </c>
      <c r="F8" s="17" t="e" cm="1">
        <f t="array" ref="F8">_xlfn.XLOOKUP(G8,AST!X$2:X315,AST!P$2:P315)</f>
        <v>#N/A</v>
      </c>
      <c r="G8" s="20" t="s">
        <v>93</v>
      </c>
      <c r="T8" s="44">
        <v>1</v>
      </c>
      <c r="U8">
        <v>33</v>
      </c>
      <c r="V8">
        <v>16</v>
      </c>
      <c r="W8">
        <v>7</v>
      </c>
      <c r="X8">
        <v>3</v>
      </c>
      <c r="Y8">
        <v>1</v>
      </c>
      <c r="AA8">
        <v>22</v>
      </c>
      <c r="AD8">
        <v>82</v>
      </c>
    </row>
    <row r="9" spans="1:30" x14ac:dyDescent="0.2">
      <c r="A9" s="17">
        <v>28</v>
      </c>
      <c r="B9" s="17">
        <v>182</v>
      </c>
      <c r="C9" s="17" t="s">
        <v>38</v>
      </c>
      <c r="D9" s="17" t="str">
        <f t="shared" si="0"/>
        <v>NAS</v>
      </c>
      <c r="E9" s="17">
        <v>0</v>
      </c>
      <c r="F9" s="17" t="e" cm="1">
        <f t="array" ref="F9">_xlfn.XLOOKUP(G9,AST!X$2:X316,AST!P$2:P316)</f>
        <v>#N/A</v>
      </c>
      <c r="G9" s="20" t="s">
        <v>94</v>
      </c>
      <c r="T9" s="37" t="s">
        <v>305</v>
      </c>
      <c r="U9">
        <v>37</v>
      </c>
      <c r="V9">
        <v>17</v>
      </c>
      <c r="W9">
        <v>9</v>
      </c>
      <c r="X9">
        <v>6</v>
      </c>
      <c r="Y9">
        <v>1</v>
      </c>
      <c r="Z9">
        <v>2</v>
      </c>
      <c r="AA9">
        <v>137</v>
      </c>
      <c r="AB9">
        <v>3</v>
      </c>
      <c r="AC9">
        <v>1</v>
      </c>
      <c r="AD9">
        <v>213</v>
      </c>
    </row>
    <row r="10" spans="1:30" x14ac:dyDescent="0.2">
      <c r="A10" s="17">
        <v>30</v>
      </c>
      <c r="B10" s="17">
        <v>184</v>
      </c>
      <c r="C10" s="17" t="s">
        <v>39</v>
      </c>
      <c r="D10" s="17" t="str">
        <f t="shared" si="0"/>
        <v>S. epidermidis</v>
      </c>
      <c r="E10" s="17">
        <v>1</v>
      </c>
      <c r="F10" s="17" t="e" cm="1">
        <f t="array" ref="F10">_xlfn.XLOOKUP(G10,AST!X$2:X317,AST!P$2:P317)</f>
        <v>#N/A</v>
      </c>
      <c r="G10" s="20" t="s">
        <v>95</v>
      </c>
    </row>
    <row r="11" spans="1:30" x14ac:dyDescent="0.2">
      <c r="A11" s="17">
        <v>31</v>
      </c>
      <c r="B11" s="17">
        <v>57</v>
      </c>
      <c r="C11" s="17" t="s">
        <v>37</v>
      </c>
      <c r="D11" s="17" t="str">
        <f t="shared" si="0"/>
        <v>NAS</v>
      </c>
      <c r="E11" s="17">
        <v>0</v>
      </c>
      <c r="F11" s="17" t="e" cm="1">
        <f t="array" ref="F11">_xlfn.XLOOKUP(G11,AST!X$2:X318,AST!P$2:P318)</f>
        <v>#N/A</v>
      </c>
      <c r="G11" s="20" t="s">
        <v>96</v>
      </c>
    </row>
    <row r="12" spans="1:30" x14ac:dyDescent="0.2">
      <c r="A12" s="17">
        <v>32</v>
      </c>
      <c r="B12" s="17">
        <v>60</v>
      </c>
      <c r="C12" s="17" t="s">
        <v>37</v>
      </c>
      <c r="D12" s="17" t="str">
        <f t="shared" si="0"/>
        <v>NAS</v>
      </c>
      <c r="E12" s="17">
        <v>0</v>
      </c>
      <c r="F12" s="17" t="e" cm="1">
        <f t="array" ref="F12">_xlfn.XLOOKUP(G12,AST!X$2:X319,AST!P$2:P319)</f>
        <v>#N/A</v>
      </c>
      <c r="G12" s="20" t="s">
        <v>97</v>
      </c>
      <c r="U12" s="145" t="s">
        <v>310</v>
      </c>
      <c r="V12" s="145"/>
      <c r="W12" s="145"/>
      <c r="X12" s="145"/>
      <c r="Y12" s="145"/>
      <c r="Z12" s="145"/>
      <c r="AA12" s="145"/>
      <c r="AB12" s="145"/>
    </row>
    <row r="13" spans="1:30" x14ac:dyDescent="0.2">
      <c r="A13" s="17">
        <v>33</v>
      </c>
      <c r="B13" s="17">
        <v>16</v>
      </c>
      <c r="C13" s="17" t="s">
        <v>37</v>
      </c>
      <c r="D13" s="17" t="str">
        <f t="shared" si="0"/>
        <v>NAS</v>
      </c>
      <c r="E13" s="17">
        <v>0</v>
      </c>
      <c r="F13" s="17" t="e" cm="1">
        <f t="array" ref="F13">_xlfn.XLOOKUP(G13,AST!X$2:X320,AST!P$2:P320)</f>
        <v>#N/A</v>
      </c>
      <c r="G13" s="20" t="s">
        <v>98</v>
      </c>
      <c r="K13" s="46"/>
      <c r="L13" s="45"/>
      <c r="U13" s="20" t="s">
        <v>476</v>
      </c>
      <c r="V13" s="46">
        <v>0.25</v>
      </c>
      <c r="W13" s="45">
        <v>0.5</v>
      </c>
      <c r="X13">
        <v>1</v>
      </c>
      <c r="Y13">
        <v>2</v>
      </c>
      <c r="Z13">
        <v>4</v>
      </c>
      <c r="AA13">
        <v>8</v>
      </c>
      <c r="AB13" t="s">
        <v>85</v>
      </c>
    </row>
    <row r="14" spans="1:30" x14ac:dyDescent="0.2">
      <c r="A14" s="17">
        <v>34</v>
      </c>
      <c r="B14" s="17">
        <v>124</v>
      </c>
      <c r="C14" s="17" t="s">
        <v>38</v>
      </c>
      <c r="D14" s="17" t="str">
        <f t="shared" si="0"/>
        <v>NAS</v>
      </c>
      <c r="E14" s="17">
        <v>0</v>
      </c>
      <c r="F14" s="17" t="e" cm="1">
        <f t="array" ref="F14">_xlfn.XLOOKUP(G14,AST!X$2:X321,AST!P$2:P321)</f>
        <v>#N/A</v>
      </c>
      <c r="G14" s="20" t="s">
        <v>99</v>
      </c>
      <c r="H14" s="47"/>
      <c r="T14" s="20" t="s">
        <v>658</v>
      </c>
      <c r="U14">
        <v>99</v>
      </c>
      <c r="V14">
        <v>2</v>
      </c>
      <c r="X14">
        <v>2</v>
      </c>
      <c r="Y14">
        <v>1</v>
      </c>
    </row>
    <row r="15" spans="1:30" x14ac:dyDescent="0.2">
      <c r="A15" s="17">
        <v>35</v>
      </c>
      <c r="B15" s="17">
        <v>174</v>
      </c>
      <c r="C15" s="17" t="s">
        <v>76</v>
      </c>
      <c r="D15" s="17" t="str">
        <f t="shared" si="0"/>
        <v>NAS</v>
      </c>
      <c r="E15" s="17">
        <v>0</v>
      </c>
      <c r="F15" s="17" t="e" cm="1">
        <f t="array" ref="F15">_xlfn.XLOOKUP(G15,AST!X$2:X322,AST!P$2:P322)</f>
        <v>#N/A</v>
      </c>
      <c r="G15" s="20" t="s">
        <v>100</v>
      </c>
      <c r="I15" s="20"/>
      <c r="T15" s="20" t="s">
        <v>659</v>
      </c>
      <c r="U15">
        <v>8</v>
      </c>
      <c r="V15">
        <v>2</v>
      </c>
      <c r="W15">
        <v>1</v>
      </c>
      <c r="Y15">
        <v>2</v>
      </c>
      <c r="AA15">
        <v>2</v>
      </c>
      <c r="AB15">
        <v>1</v>
      </c>
    </row>
    <row r="16" spans="1:30" x14ac:dyDescent="0.2">
      <c r="A16" s="17">
        <v>37</v>
      </c>
      <c r="B16" s="17">
        <v>128</v>
      </c>
      <c r="C16" s="17" t="s">
        <v>36</v>
      </c>
      <c r="D16" s="17" t="str">
        <f t="shared" si="0"/>
        <v>NAS</v>
      </c>
      <c r="E16" s="17">
        <v>0</v>
      </c>
      <c r="F16" s="17" t="e" cm="1">
        <f t="array" ref="F16">_xlfn.XLOOKUP(G16,AST!X$2:X323,AST!P$2:P323)</f>
        <v>#N/A</v>
      </c>
      <c r="G16" s="20" t="s">
        <v>101</v>
      </c>
      <c r="I16" s="20"/>
      <c r="T16" s="20" t="s">
        <v>660</v>
      </c>
      <c r="U16">
        <v>11</v>
      </c>
    </row>
    <row r="17" spans="1:26" x14ac:dyDescent="0.2">
      <c r="A17" s="17">
        <v>38</v>
      </c>
      <c r="B17" s="17">
        <v>186</v>
      </c>
      <c r="C17" s="17" t="s">
        <v>37</v>
      </c>
      <c r="D17" s="17" t="str">
        <f t="shared" si="0"/>
        <v>NAS</v>
      </c>
      <c r="E17" s="17">
        <v>0</v>
      </c>
      <c r="F17" s="17" t="e" cm="1">
        <f t="array" ref="F17">_xlfn.XLOOKUP(G17,AST!X$2:X324,AST!P$2:P324)</f>
        <v>#N/A</v>
      </c>
      <c r="G17" s="20" t="s">
        <v>102</v>
      </c>
      <c r="H17" s="47"/>
      <c r="I17" s="20"/>
      <c r="T17" s="20" t="s">
        <v>661</v>
      </c>
      <c r="U17">
        <v>22</v>
      </c>
      <c r="V17">
        <v>33</v>
      </c>
      <c r="W17">
        <v>16</v>
      </c>
      <c r="X17">
        <v>7</v>
      </c>
      <c r="Y17">
        <v>3</v>
      </c>
      <c r="Z17">
        <v>1</v>
      </c>
    </row>
    <row r="18" spans="1:26" ht="32" x14ac:dyDescent="0.2">
      <c r="A18" s="17">
        <v>39</v>
      </c>
      <c r="B18" s="17">
        <v>166</v>
      </c>
      <c r="C18" s="17" t="s">
        <v>39</v>
      </c>
      <c r="D18" s="17" t="str">
        <f t="shared" si="0"/>
        <v>S. epidermidis</v>
      </c>
      <c r="E18" s="17">
        <v>1</v>
      </c>
      <c r="F18" s="17" t="e" cm="1">
        <f t="array" ref="F18">_xlfn.XLOOKUP(G18,AST!X$2:X325,AST!P$2:P325)</f>
        <v>#N/A</v>
      </c>
      <c r="G18" s="20" t="s">
        <v>103</v>
      </c>
      <c r="I18" s="20"/>
      <c r="T18" s="79" t="s">
        <v>545</v>
      </c>
    </row>
    <row r="19" spans="1:26" x14ac:dyDescent="0.2">
      <c r="A19" s="17">
        <v>40</v>
      </c>
      <c r="B19" s="17">
        <v>133</v>
      </c>
      <c r="C19" s="17" t="s">
        <v>39</v>
      </c>
      <c r="D19" s="17" t="str">
        <f t="shared" si="0"/>
        <v>S. epidermidis</v>
      </c>
      <c r="E19" s="17">
        <v>1</v>
      </c>
      <c r="F19" s="17" t="e" cm="1">
        <f t="array" ref="F19">_xlfn.XLOOKUP(G19,AST!X$2:X326,AST!P$2:P326)</f>
        <v>#N/A</v>
      </c>
      <c r="G19" s="20" t="s">
        <v>104</v>
      </c>
      <c r="I19" s="20"/>
      <c r="U19">
        <f>SUM(U14:U17)</f>
        <v>140</v>
      </c>
    </row>
    <row r="20" spans="1:26" x14ac:dyDescent="0.2">
      <c r="A20" s="17">
        <v>41</v>
      </c>
      <c r="B20" s="17">
        <v>235</v>
      </c>
      <c r="C20" s="17" t="s">
        <v>39</v>
      </c>
      <c r="D20" s="17" t="str">
        <f t="shared" si="0"/>
        <v>S. epidermidis</v>
      </c>
      <c r="E20" s="17">
        <v>1</v>
      </c>
      <c r="F20" s="17" t="e" cm="1">
        <f t="array" ref="F20">_xlfn.XLOOKUP(G20,AST!X$2:X327,AST!P$2:P327)</f>
        <v>#N/A</v>
      </c>
      <c r="G20" s="20" t="s">
        <v>105</v>
      </c>
    </row>
    <row r="21" spans="1:26" x14ac:dyDescent="0.2">
      <c r="A21" s="17">
        <v>42</v>
      </c>
      <c r="B21" s="17">
        <v>165</v>
      </c>
      <c r="C21" s="17" t="s">
        <v>39</v>
      </c>
      <c r="D21" s="17" t="str">
        <f t="shared" si="0"/>
        <v>S. epidermidis</v>
      </c>
      <c r="E21" s="17">
        <v>1</v>
      </c>
      <c r="F21" s="17" t="e" cm="1">
        <f t="array" ref="F21">_xlfn.XLOOKUP(G21,AST!X$2:X328,AST!P$2:P328)</f>
        <v>#N/A</v>
      </c>
      <c r="G21" s="20" t="s">
        <v>106</v>
      </c>
    </row>
    <row r="22" spans="1:26" x14ac:dyDescent="0.2">
      <c r="A22" s="17">
        <v>43</v>
      </c>
      <c r="B22" s="17">
        <v>205</v>
      </c>
      <c r="C22" s="17" t="s">
        <v>52</v>
      </c>
      <c r="D22" s="17" t="str">
        <f t="shared" si="0"/>
        <v>NAS</v>
      </c>
      <c r="E22" s="17">
        <v>1</v>
      </c>
      <c r="F22" s="17" t="e" cm="1">
        <f t="array" ref="F22">_xlfn.XLOOKUP(G22,AST!X$2:X329,AST!P$2:P329)</f>
        <v>#N/A</v>
      </c>
      <c r="G22" s="20" t="s">
        <v>107</v>
      </c>
    </row>
    <row r="23" spans="1:26" x14ac:dyDescent="0.2">
      <c r="A23" s="17">
        <v>44</v>
      </c>
      <c r="B23" s="17">
        <v>201</v>
      </c>
      <c r="C23" s="17" t="s">
        <v>39</v>
      </c>
      <c r="D23" s="17" t="str">
        <f t="shared" si="0"/>
        <v>S. epidermidis</v>
      </c>
      <c r="E23" s="17">
        <v>1</v>
      </c>
      <c r="F23" s="17" t="e" cm="1">
        <f t="array" ref="F23">_xlfn.XLOOKUP(G23,AST!X$2:X330,AST!P$2:P330)</f>
        <v>#N/A</v>
      </c>
      <c r="G23" s="20" t="s">
        <v>108</v>
      </c>
    </row>
    <row r="24" spans="1:26" x14ac:dyDescent="0.2">
      <c r="A24" s="17">
        <v>45</v>
      </c>
      <c r="B24" s="17">
        <v>140</v>
      </c>
      <c r="C24" s="17" t="s">
        <v>39</v>
      </c>
      <c r="D24" s="17" t="str">
        <f t="shared" si="0"/>
        <v>S. epidermidis</v>
      </c>
      <c r="E24" s="17">
        <v>1</v>
      </c>
      <c r="F24" s="17" t="e" cm="1">
        <f t="array" ref="F24">_xlfn.XLOOKUP(G24,AST!X$2:X331,AST!P$2:P331)</f>
        <v>#N/A</v>
      </c>
      <c r="G24" s="20" t="s">
        <v>109</v>
      </c>
      <c r="T24" s="36" t="s">
        <v>304</v>
      </c>
      <c r="U24" t="s">
        <v>544</v>
      </c>
    </row>
    <row r="25" spans="1:26" x14ac:dyDescent="0.2">
      <c r="A25" s="17">
        <v>46</v>
      </c>
      <c r="B25" s="17">
        <v>15</v>
      </c>
      <c r="C25" s="17" t="s">
        <v>39</v>
      </c>
      <c r="D25" s="17" t="str">
        <f t="shared" si="0"/>
        <v>S. epidermidis</v>
      </c>
      <c r="E25" s="17">
        <v>1</v>
      </c>
      <c r="F25" s="17" t="e" cm="1">
        <f t="array" ref="F25">_xlfn.XLOOKUP(G25,AST!X$2:X332,AST!P$2:P332)</f>
        <v>#N/A</v>
      </c>
      <c r="G25" s="20" t="s">
        <v>110</v>
      </c>
      <c r="T25" s="37" t="s">
        <v>75</v>
      </c>
      <c r="U25">
        <v>2</v>
      </c>
    </row>
    <row r="26" spans="1:26" x14ac:dyDescent="0.2">
      <c r="A26" s="17">
        <v>47</v>
      </c>
      <c r="B26" s="17">
        <v>183</v>
      </c>
      <c r="C26" s="17" t="s">
        <v>39</v>
      </c>
      <c r="D26" s="17" t="str">
        <f t="shared" si="0"/>
        <v>S. epidermidis</v>
      </c>
      <c r="E26" s="17">
        <v>1</v>
      </c>
      <c r="F26" s="17" t="e" cm="1">
        <f t="array" ref="F26">_xlfn.XLOOKUP(G26,AST!X$2:X333,AST!P$2:P333)</f>
        <v>#N/A</v>
      </c>
      <c r="G26" s="20" t="s">
        <v>111</v>
      </c>
      <c r="T26" s="37" t="s">
        <v>78</v>
      </c>
      <c r="U26">
        <v>1</v>
      </c>
    </row>
    <row r="27" spans="1:26" x14ac:dyDescent="0.2">
      <c r="A27" s="17">
        <v>48</v>
      </c>
      <c r="B27" s="17">
        <v>149</v>
      </c>
      <c r="C27" s="17" t="s">
        <v>39</v>
      </c>
      <c r="D27" s="17" t="str">
        <f t="shared" si="0"/>
        <v>S. epidermidis</v>
      </c>
      <c r="E27" s="17">
        <v>1</v>
      </c>
      <c r="F27" s="17" t="e" cm="1">
        <f t="array" ref="F27">_xlfn.XLOOKUP(G27,AST!X$2:X334,AST!P$2:P334)</f>
        <v>#N/A</v>
      </c>
      <c r="G27" s="20" t="s">
        <v>112</v>
      </c>
      <c r="T27" s="37" t="s">
        <v>52</v>
      </c>
      <c r="U27">
        <v>1</v>
      </c>
    </row>
    <row r="28" spans="1:26" x14ac:dyDescent="0.2">
      <c r="A28" s="17">
        <v>49</v>
      </c>
      <c r="B28" s="17">
        <v>48</v>
      </c>
      <c r="C28" s="17" t="s">
        <v>39</v>
      </c>
      <c r="D28" s="17" t="str">
        <f t="shared" si="0"/>
        <v>S. epidermidis</v>
      </c>
      <c r="E28" s="17">
        <v>1</v>
      </c>
      <c r="F28" s="17" t="e" cm="1">
        <f t="array" ref="F28">_xlfn.XLOOKUP(G28,AST!X$2:X335,AST!P$2:P335)</f>
        <v>#N/A</v>
      </c>
      <c r="G28" s="20" t="s">
        <v>113</v>
      </c>
      <c r="T28" s="37" t="s">
        <v>77</v>
      </c>
      <c r="U28">
        <v>5</v>
      </c>
    </row>
    <row r="29" spans="1:26" x14ac:dyDescent="0.2">
      <c r="A29" s="17">
        <v>50</v>
      </c>
      <c r="B29" s="17">
        <v>123</v>
      </c>
      <c r="C29" s="17" t="s">
        <v>39</v>
      </c>
      <c r="D29" s="17" t="str">
        <f t="shared" si="0"/>
        <v>S. epidermidis</v>
      </c>
      <c r="E29" s="17">
        <v>1</v>
      </c>
      <c r="F29" s="17" t="e" cm="1">
        <f t="array" ref="F29">_xlfn.XLOOKUP(G29,AST!X$2:X336,AST!P$2:P336)</f>
        <v>#N/A</v>
      </c>
      <c r="G29" s="20" t="s">
        <v>114</v>
      </c>
      <c r="T29" s="37" t="s">
        <v>38</v>
      </c>
      <c r="U29">
        <v>29</v>
      </c>
    </row>
    <row r="30" spans="1:26" x14ac:dyDescent="0.2">
      <c r="A30" s="17">
        <v>51</v>
      </c>
      <c r="B30" s="17">
        <v>100</v>
      </c>
      <c r="C30" s="17" t="s">
        <v>39</v>
      </c>
      <c r="D30" s="17" t="str">
        <f t="shared" si="0"/>
        <v>S. epidermidis</v>
      </c>
      <c r="E30" s="17">
        <v>1</v>
      </c>
      <c r="F30" s="17" t="e" cm="1">
        <f t="array" ref="F30">_xlfn.XLOOKUP(G30,AST!X$2:X337,AST!P$2:P337)</f>
        <v>#N/A</v>
      </c>
      <c r="G30" s="20" t="s">
        <v>115</v>
      </c>
      <c r="T30" s="37" t="s">
        <v>36</v>
      </c>
      <c r="U30">
        <v>16</v>
      </c>
    </row>
    <row r="31" spans="1:26" x14ac:dyDescent="0.2">
      <c r="A31" s="17">
        <v>52</v>
      </c>
      <c r="B31" s="17">
        <v>130</v>
      </c>
      <c r="C31" s="17" t="s">
        <v>39</v>
      </c>
      <c r="D31" s="17" t="str">
        <f t="shared" si="0"/>
        <v>S. epidermidis</v>
      </c>
      <c r="E31" s="17">
        <v>1</v>
      </c>
      <c r="F31" s="17" t="e" cm="1">
        <f t="array" ref="F31">_xlfn.XLOOKUP(G31,AST!X$2:X338,AST!P$2:P338)</f>
        <v>#N/A</v>
      </c>
      <c r="G31" s="20" t="s">
        <v>116</v>
      </c>
      <c r="T31" s="37" t="s">
        <v>39</v>
      </c>
      <c r="U31">
        <v>93</v>
      </c>
    </row>
    <row r="32" spans="1:26" x14ac:dyDescent="0.2">
      <c r="A32" s="17">
        <v>53</v>
      </c>
      <c r="B32" s="17">
        <v>99</v>
      </c>
      <c r="C32" s="17" t="s">
        <v>39</v>
      </c>
      <c r="D32" s="17" t="str">
        <f t="shared" si="0"/>
        <v>S. epidermidis</v>
      </c>
      <c r="E32" s="17">
        <v>1</v>
      </c>
      <c r="F32" s="17" t="e" cm="1">
        <f t="array" ref="F32">_xlfn.XLOOKUP(G32,AST!X$2:X339,AST!P$2:P339)</f>
        <v>#N/A</v>
      </c>
      <c r="G32" s="20" t="s">
        <v>117</v>
      </c>
      <c r="T32" s="37" t="s">
        <v>29</v>
      </c>
      <c r="U32">
        <v>27</v>
      </c>
    </row>
    <row r="33" spans="1:21" x14ac:dyDescent="0.2">
      <c r="A33" s="17">
        <v>54</v>
      </c>
      <c r="B33" s="17">
        <v>26</v>
      </c>
      <c r="C33" s="17" t="s">
        <v>39</v>
      </c>
      <c r="D33" s="17" t="str">
        <f t="shared" si="0"/>
        <v>S. epidermidis</v>
      </c>
      <c r="E33" s="17">
        <v>1</v>
      </c>
      <c r="F33" s="17" t="e" cm="1">
        <f t="array" ref="F33">_xlfn.XLOOKUP(G33,AST!X$2:X340,AST!P$2:P340)</f>
        <v>#N/A</v>
      </c>
      <c r="G33" s="20" t="s">
        <v>118</v>
      </c>
      <c r="T33" s="37" t="s">
        <v>79</v>
      </c>
      <c r="U33">
        <v>1</v>
      </c>
    </row>
    <row r="34" spans="1:21" x14ac:dyDescent="0.2">
      <c r="A34" s="17">
        <v>55</v>
      </c>
      <c r="B34" s="17">
        <v>139</v>
      </c>
      <c r="C34" s="17" t="s">
        <v>39</v>
      </c>
      <c r="D34" s="17" t="str">
        <f t="shared" si="0"/>
        <v>S. epidermidis</v>
      </c>
      <c r="E34" s="17">
        <v>1</v>
      </c>
      <c r="F34" s="17" t="e" cm="1">
        <f t="array" ref="F34">_xlfn.XLOOKUP(G34,AST!X$2:X341,AST!P$2:P341)</f>
        <v>#N/A</v>
      </c>
      <c r="G34" s="20" t="s">
        <v>119</v>
      </c>
      <c r="T34" s="37" t="s">
        <v>59</v>
      </c>
      <c r="U34">
        <v>3</v>
      </c>
    </row>
    <row r="35" spans="1:21" x14ac:dyDescent="0.2">
      <c r="A35" s="17">
        <v>56</v>
      </c>
      <c r="B35" s="17">
        <v>155</v>
      </c>
      <c r="C35" s="17" t="s">
        <v>39</v>
      </c>
      <c r="D35" s="17" t="str">
        <f t="shared" si="0"/>
        <v>S. epidermidis</v>
      </c>
      <c r="E35" s="17">
        <v>1</v>
      </c>
      <c r="F35" s="17" t="e" cm="1">
        <f t="array" ref="F35">_xlfn.XLOOKUP(G35,AST!X$2:X342,AST!P$2:P342)</f>
        <v>#N/A</v>
      </c>
      <c r="G35" s="20" t="s">
        <v>120</v>
      </c>
      <c r="T35" s="37" t="s">
        <v>76</v>
      </c>
      <c r="U35">
        <v>5</v>
      </c>
    </row>
    <row r="36" spans="1:21" x14ac:dyDescent="0.2">
      <c r="A36" s="17">
        <v>57</v>
      </c>
      <c r="B36" s="17">
        <v>73</v>
      </c>
      <c r="C36" s="17" t="s">
        <v>39</v>
      </c>
      <c r="D36" s="17" t="str">
        <f t="shared" si="0"/>
        <v>S. epidermidis</v>
      </c>
      <c r="E36" s="17">
        <v>1</v>
      </c>
      <c r="F36" s="17" t="e" cm="1">
        <f t="array" ref="F36">_xlfn.XLOOKUP(G36,AST!X$2:X343,AST!P$2:P343)</f>
        <v>#N/A</v>
      </c>
      <c r="G36" s="20" t="s">
        <v>121</v>
      </c>
      <c r="T36" s="37" t="s">
        <v>55</v>
      </c>
      <c r="U36">
        <v>3</v>
      </c>
    </row>
    <row r="37" spans="1:21" x14ac:dyDescent="0.2">
      <c r="A37" s="17">
        <v>58</v>
      </c>
      <c r="B37" s="17">
        <v>169</v>
      </c>
      <c r="C37" s="17" t="s">
        <v>39</v>
      </c>
      <c r="D37" s="17" t="str">
        <f t="shared" si="0"/>
        <v>S. epidermidis</v>
      </c>
      <c r="E37" s="17">
        <v>1</v>
      </c>
      <c r="F37" s="17" t="e" cm="1">
        <f t="array" ref="F37">_xlfn.XLOOKUP(G37,AST!X$2:X344,AST!P$2:P344)</f>
        <v>#N/A</v>
      </c>
      <c r="G37" s="20" t="s">
        <v>122</v>
      </c>
      <c r="T37" s="37" t="s">
        <v>54</v>
      </c>
      <c r="U37">
        <v>1</v>
      </c>
    </row>
    <row r="38" spans="1:21" x14ac:dyDescent="0.2">
      <c r="A38" s="17">
        <v>59</v>
      </c>
      <c r="B38" s="17">
        <v>38</v>
      </c>
      <c r="C38" s="17" t="s">
        <v>39</v>
      </c>
      <c r="D38" s="17" t="str">
        <f t="shared" si="0"/>
        <v>S. epidermidis</v>
      </c>
      <c r="E38" s="17">
        <v>1</v>
      </c>
      <c r="F38" s="17" t="e" cm="1">
        <f t="array" ref="F38">_xlfn.XLOOKUP(G38,AST!X$2:X345,AST!P$2:P345)</f>
        <v>#N/A</v>
      </c>
      <c r="G38" s="20" t="s">
        <v>123</v>
      </c>
      <c r="T38" s="37" t="s">
        <v>37</v>
      </c>
      <c r="U38">
        <v>23</v>
      </c>
    </row>
    <row r="39" spans="1:21" x14ac:dyDescent="0.2">
      <c r="A39" s="17">
        <v>60</v>
      </c>
      <c r="B39" s="17">
        <v>35</v>
      </c>
      <c r="C39" s="17" t="s">
        <v>39</v>
      </c>
      <c r="D39" s="17" t="str">
        <f t="shared" si="0"/>
        <v>S. epidermidis</v>
      </c>
      <c r="E39" s="17">
        <v>0</v>
      </c>
      <c r="F39" s="17" t="e" cm="1">
        <f t="array" ref="F39">_xlfn.XLOOKUP(G39,AST!X$2:X346,AST!P$2:P346)</f>
        <v>#N/A</v>
      </c>
      <c r="G39" s="20" t="s">
        <v>124</v>
      </c>
      <c r="T39" s="37" t="s">
        <v>58</v>
      </c>
      <c r="U39">
        <v>1</v>
      </c>
    </row>
    <row r="40" spans="1:21" x14ac:dyDescent="0.2">
      <c r="A40" s="17">
        <v>61</v>
      </c>
      <c r="B40" s="17">
        <v>189</v>
      </c>
      <c r="C40" s="17" t="s">
        <v>39</v>
      </c>
      <c r="D40" s="17" t="str">
        <f t="shared" si="0"/>
        <v>S. epidermidis</v>
      </c>
      <c r="E40" s="17">
        <v>1</v>
      </c>
      <c r="F40" s="17" t="e" cm="1">
        <f t="array" ref="F40">_xlfn.XLOOKUP(G40,AST!X$2:X347,AST!P$2:P347)</f>
        <v>#N/A</v>
      </c>
      <c r="G40" s="20" t="s">
        <v>125</v>
      </c>
      <c r="T40" s="37" t="s">
        <v>57</v>
      </c>
      <c r="U40">
        <v>2</v>
      </c>
    </row>
    <row r="41" spans="1:21" x14ac:dyDescent="0.2">
      <c r="A41" s="17">
        <v>62</v>
      </c>
      <c r="B41" s="17">
        <v>76</v>
      </c>
      <c r="C41" s="17" t="s">
        <v>39</v>
      </c>
      <c r="D41" s="17" t="str">
        <f t="shared" si="0"/>
        <v>S. epidermidis</v>
      </c>
      <c r="E41" s="17">
        <v>1</v>
      </c>
      <c r="F41" s="17" t="e" cm="1">
        <f t="array" ref="F41">_xlfn.XLOOKUP(G41,AST!X$2:X348,AST!P$2:P348)</f>
        <v>#N/A</v>
      </c>
      <c r="G41" s="20" t="s">
        <v>126</v>
      </c>
      <c r="T41" s="37" t="s">
        <v>305</v>
      </c>
      <c r="U41">
        <v>213</v>
      </c>
    </row>
    <row r="42" spans="1:21" x14ac:dyDescent="0.2">
      <c r="A42" s="17">
        <v>63</v>
      </c>
      <c r="B42" s="17">
        <v>32</v>
      </c>
      <c r="C42" s="17" t="s">
        <v>39</v>
      </c>
      <c r="D42" s="17" t="str">
        <f t="shared" si="0"/>
        <v>S. epidermidis</v>
      </c>
      <c r="E42" s="17">
        <v>1</v>
      </c>
      <c r="F42" s="17" t="e" cm="1">
        <f t="array" ref="F42">_xlfn.XLOOKUP(G42,AST!X$2:X349,AST!P$2:P349)</f>
        <v>#N/A</v>
      </c>
      <c r="G42" s="20" t="s">
        <v>127</v>
      </c>
    </row>
    <row r="43" spans="1:21" x14ac:dyDescent="0.2">
      <c r="A43" s="17">
        <v>64</v>
      </c>
      <c r="B43" s="17">
        <v>212</v>
      </c>
      <c r="C43" s="17" t="s">
        <v>39</v>
      </c>
      <c r="D43" s="17" t="str">
        <f t="shared" si="0"/>
        <v>S. epidermidis</v>
      </c>
      <c r="E43" s="17">
        <v>1</v>
      </c>
      <c r="F43" s="17" t="e" cm="1">
        <f t="array" ref="F43">_xlfn.XLOOKUP(G43,AST!X$2:X350,AST!P$2:P350)</f>
        <v>#N/A</v>
      </c>
      <c r="G43" s="20" t="s">
        <v>128</v>
      </c>
      <c r="T43" t="s">
        <v>39</v>
      </c>
      <c r="U43">
        <v>93</v>
      </c>
    </row>
    <row r="44" spans="1:21" x14ac:dyDescent="0.2">
      <c r="A44" s="17">
        <v>65</v>
      </c>
      <c r="B44" s="17">
        <v>215</v>
      </c>
      <c r="C44" s="17" t="s">
        <v>39</v>
      </c>
      <c r="D44" s="17" t="str">
        <f t="shared" si="0"/>
        <v>S. epidermidis</v>
      </c>
      <c r="E44" s="17">
        <v>1</v>
      </c>
      <c r="F44" s="17" t="e" cm="1">
        <f t="array" ref="F44">_xlfn.XLOOKUP(G44,AST!X$2:X351,AST!P$2:P351)</f>
        <v>#N/A</v>
      </c>
      <c r="G44" s="20" t="s">
        <v>129</v>
      </c>
      <c r="T44" t="s">
        <v>38</v>
      </c>
      <c r="U44">
        <v>29</v>
      </c>
    </row>
    <row r="45" spans="1:21" x14ac:dyDescent="0.2">
      <c r="A45" s="17">
        <v>66</v>
      </c>
      <c r="B45" s="17">
        <v>221</v>
      </c>
      <c r="C45" s="17" t="s">
        <v>39</v>
      </c>
      <c r="D45" s="17" t="str">
        <f t="shared" si="0"/>
        <v>S. epidermidis</v>
      </c>
      <c r="E45" s="17">
        <v>1</v>
      </c>
      <c r="F45" s="17" t="e" cm="1">
        <f t="array" ref="F45">_xlfn.XLOOKUP(G45,AST!X$2:X352,AST!P$2:P352)</f>
        <v>#N/A</v>
      </c>
      <c r="G45" s="20" t="s">
        <v>130</v>
      </c>
      <c r="T45" t="s">
        <v>29</v>
      </c>
      <c r="U45">
        <v>27</v>
      </c>
    </row>
    <row r="46" spans="1:21" x14ac:dyDescent="0.2">
      <c r="A46" s="17">
        <v>68</v>
      </c>
      <c r="B46" s="17">
        <v>146</v>
      </c>
      <c r="C46" s="17" t="s">
        <v>39</v>
      </c>
      <c r="D46" s="17" t="str">
        <f t="shared" si="0"/>
        <v>S. epidermidis</v>
      </c>
      <c r="E46" s="17">
        <v>1</v>
      </c>
      <c r="F46" s="17" t="e" cm="1">
        <f t="array" ref="F46">_xlfn.XLOOKUP(G46,AST!X$2:X353,AST!P$2:P353)</f>
        <v>#N/A</v>
      </c>
      <c r="G46" s="20" t="s">
        <v>131</v>
      </c>
      <c r="T46" t="s">
        <v>37</v>
      </c>
      <c r="U46">
        <v>23</v>
      </c>
    </row>
    <row r="47" spans="1:21" x14ac:dyDescent="0.2">
      <c r="A47" s="17">
        <v>69</v>
      </c>
      <c r="B47" s="17">
        <v>231</v>
      </c>
      <c r="C47" s="17" t="s">
        <v>36</v>
      </c>
      <c r="D47" s="17" t="str">
        <f t="shared" si="0"/>
        <v>NAS</v>
      </c>
      <c r="E47" s="17">
        <v>1</v>
      </c>
      <c r="F47" s="17" t="e" cm="1">
        <f t="array" ref="F47">_xlfn.XLOOKUP(G47,AST!X$2:X354,AST!P$2:P354)</f>
        <v>#N/A</v>
      </c>
      <c r="G47" s="20" t="s">
        <v>132</v>
      </c>
      <c r="T47" t="s">
        <v>36</v>
      </c>
      <c r="U47">
        <v>16</v>
      </c>
    </row>
    <row r="48" spans="1:21" x14ac:dyDescent="0.2">
      <c r="A48" s="17">
        <v>70</v>
      </c>
      <c r="B48" s="17">
        <v>106</v>
      </c>
      <c r="C48" s="17" t="s">
        <v>39</v>
      </c>
      <c r="D48" s="17" t="str">
        <f t="shared" si="0"/>
        <v>S. epidermidis</v>
      </c>
      <c r="E48" s="17">
        <v>1</v>
      </c>
      <c r="F48" s="17" t="e" cm="1">
        <f t="array" ref="F48">_xlfn.XLOOKUP(G48,AST!X$2:X355,AST!P$2:P355)</f>
        <v>#N/A</v>
      </c>
      <c r="G48" s="20" t="s">
        <v>133</v>
      </c>
      <c r="T48" t="s">
        <v>77</v>
      </c>
      <c r="U48">
        <v>5</v>
      </c>
    </row>
    <row r="49" spans="1:21" x14ac:dyDescent="0.2">
      <c r="A49" s="17">
        <v>71</v>
      </c>
      <c r="B49" s="17">
        <v>199</v>
      </c>
      <c r="C49" s="17" t="s">
        <v>79</v>
      </c>
      <c r="D49" s="17" t="str">
        <f t="shared" si="0"/>
        <v>NAS</v>
      </c>
      <c r="E49" s="17">
        <v>0</v>
      </c>
      <c r="F49" s="17" t="e" cm="1">
        <f t="array" ref="F49">_xlfn.XLOOKUP(G49,AST!X$2:X356,AST!P$2:P356)</f>
        <v>#N/A</v>
      </c>
      <c r="G49" s="20" t="s">
        <v>134</v>
      </c>
      <c r="T49" t="s">
        <v>76</v>
      </c>
      <c r="U49">
        <v>5</v>
      </c>
    </row>
    <row r="50" spans="1:21" x14ac:dyDescent="0.2">
      <c r="A50" s="17">
        <v>72</v>
      </c>
      <c r="B50" s="17">
        <v>109</v>
      </c>
      <c r="C50" s="17" t="s">
        <v>39</v>
      </c>
      <c r="D50" s="17" t="str">
        <f t="shared" si="0"/>
        <v>S. epidermidis</v>
      </c>
      <c r="E50" s="17">
        <v>1</v>
      </c>
      <c r="F50" s="17" t="e" cm="1">
        <f t="array" ref="F50">_xlfn.XLOOKUP(G50,AST!X$2:X357,AST!P$2:P357)</f>
        <v>#N/A</v>
      </c>
      <c r="G50" s="20" t="s">
        <v>135</v>
      </c>
      <c r="T50" t="s">
        <v>59</v>
      </c>
      <c r="U50">
        <v>3</v>
      </c>
    </row>
    <row r="51" spans="1:21" x14ac:dyDescent="0.2">
      <c r="A51" s="17">
        <v>73</v>
      </c>
      <c r="B51" s="17">
        <v>204</v>
      </c>
      <c r="C51" s="17" t="s">
        <v>39</v>
      </c>
      <c r="D51" s="17" t="str">
        <f t="shared" si="0"/>
        <v>S. epidermidis</v>
      </c>
      <c r="E51" s="17">
        <v>1</v>
      </c>
      <c r="F51" s="17" t="e" cm="1">
        <f t="array" ref="F51">_xlfn.XLOOKUP(G51,AST!X$2:X358,AST!P$2:P358)</f>
        <v>#N/A</v>
      </c>
      <c r="G51" s="20" t="s">
        <v>136</v>
      </c>
      <c r="T51" t="s">
        <v>55</v>
      </c>
      <c r="U51">
        <v>3</v>
      </c>
    </row>
    <row r="52" spans="1:21" x14ac:dyDescent="0.2">
      <c r="A52" s="17">
        <v>74</v>
      </c>
      <c r="B52" s="17">
        <v>147</v>
      </c>
      <c r="C52" s="17" t="s">
        <v>39</v>
      </c>
      <c r="D52" s="17" t="str">
        <f t="shared" si="0"/>
        <v>S. epidermidis</v>
      </c>
      <c r="E52" s="17">
        <v>0</v>
      </c>
      <c r="F52" s="17" t="e" cm="1">
        <f t="array" ref="F52">_xlfn.XLOOKUP(G52,AST!X$2:X359,AST!P$2:P359)</f>
        <v>#N/A</v>
      </c>
      <c r="G52" s="20" t="s">
        <v>137</v>
      </c>
      <c r="T52" t="s">
        <v>75</v>
      </c>
      <c r="U52">
        <v>2</v>
      </c>
    </row>
    <row r="53" spans="1:21" x14ac:dyDescent="0.2">
      <c r="A53" s="17">
        <v>75</v>
      </c>
      <c r="B53" s="17">
        <v>98</v>
      </c>
      <c r="C53" s="17" t="s">
        <v>39</v>
      </c>
      <c r="D53" s="17" t="str">
        <f t="shared" si="0"/>
        <v>S. epidermidis</v>
      </c>
      <c r="E53" s="17">
        <v>1</v>
      </c>
      <c r="F53" s="17" t="e" cm="1">
        <f t="array" ref="F53">_xlfn.XLOOKUP(G53,AST!X$2:X360,AST!P$2:P360)</f>
        <v>#N/A</v>
      </c>
      <c r="G53" s="20" t="s">
        <v>138</v>
      </c>
      <c r="T53" t="s">
        <v>57</v>
      </c>
      <c r="U53">
        <v>2</v>
      </c>
    </row>
    <row r="54" spans="1:21" x14ac:dyDescent="0.2">
      <c r="A54" s="17">
        <v>76</v>
      </c>
      <c r="B54" s="17">
        <v>210</v>
      </c>
      <c r="C54" s="17" t="s">
        <v>39</v>
      </c>
      <c r="D54" s="17" t="str">
        <f t="shared" si="0"/>
        <v>S. epidermidis</v>
      </c>
      <c r="E54" s="17">
        <v>1</v>
      </c>
      <c r="F54" s="17" t="e" cm="1">
        <f t="array" ref="F54">_xlfn.XLOOKUP(G54,AST!X$2:X361,AST!P$2:P361)</f>
        <v>#N/A</v>
      </c>
      <c r="G54" s="20" t="s">
        <v>139</v>
      </c>
      <c r="T54" t="s">
        <v>78</v>
      </c>
      <c r="U54">
        <v>1</v>
      </c>
    </row>
    <row r="55" spans="1:21" x14ac:dyDescent="0.2">
      <c r="A55" s="17">
        <v>77</v>
      </c>
      <c r="B55" s="17">
        <v>59</v>
      </c>
      <c r="C55" s="17" t="s">
        <v>39</v>
      </c>
      <c r="D55" s="17" t="str">
        <f t="shared" si="0"/>
        <v>S. epidermidis</v>
      </c>
      <c r="E55" s="17">
        <v>1</v>
      </c>
      <c r="F55" s="17" t="e" cm="1">
        <f t="array" ref="F55">_xlfn.XLOOKUP(G55,AST!X$2:X362,AST!P$2:P362)</f>
        <v>#N/A</v>
      </c>
      <c r="G55" s="20" t="s">
        <v>140</v>
      </c>
      <c r="T55" t="s">
        <v>52</v>
      </c>
      <c r="U55">
        <v>1</v>
      </c>
    </row>
    <row r="56" spans="1:21" x14ac:dyDescent="0.2">
      <c r="A56" s="17">
        <v>78</v>
      </c>
      <c r="B56" s="17">
        <v>61</v>
      </c>
      <c r="C56" s="17" t="s">
        <v>39</v>
      </c>
      <c r="D56" s="17" t="str">
        <f t="shared" si="0"/>
        <v>S. epidermidis</v>
      </c>
      <c r="E56" s="17">
        <v>1</v>
      </c>
      <c r="F56" s="17" t="e" cm="1">
        <f t="array" ref="F56">_xlfn.XLOOKUP(G56,AST!X$2:X363,AST!P$2:P363)</f>
        <v>#N/A</v>
      </c>
      <c r="G56" s="20" t="s">
        <v>141</v>
      </c>
      <c r="T56" t="s">
        <v>79</v>
      </c>
      <c r="U56">
        <v>1</v>
      </c>
    </row>
    <row r="57" spans="1:21" x14ac:dyDescent="0.2">
      <c r="A57" s="17">
        <v>79</v>
      </c>
      <c r="B57" s="17">
        <v>214</v>
      </c>
      <c r="C57" s="17" t="s">
        <v>39</v>
      </c>
      <c r="D57" s="17" t="str">
        <f t="shared" si="0"/>
        <v>S. epidermidis</v>
      </c>
      <c r="E57" s="17">
        <v>1</v>
      </c>
      <c r="F57" s="17" t="e" cm="1">
        <f t="array" ref="F57">_xlfn.XLOOKUP(G57,AST!X$2:X364,AST!P$2:P364)</f>
        <v>#N/A</v>
      </c>
      <c r="G57" s="20" t="s">
        <v>142</v>
      </c>
      <c r="T57" t="s">
        <v>54</v>
      </c>
      <c r="U57">
        <v>1</v>
      </c>
    </row>
    <row r="58" spans="1:21" x14ac:dyDescent="0.2">
      <c r="A58" s="17">
        <v>80</v>
      </c>
      <c r="B58" s="17">
        <v>104</v>
      </c>
      <c r="C58" s="17" t="s">
        <v>39</v>
      </c>
      <c r="D58" s="17" t="str">
        <f t="shared" si="0"/>
        <v>S. epidermidis</v>
      </c>
      <c r="E58" s="17">
        <v>1</v>
      </c>
      <c r="F58" s="17" t="e" cm="1">
        <f t="array" ref="F58">_xlfn.XLOOKUP(G58,AST!X$2:X365,AST!P$2:P365)</f>
        <v>#N/A</v>
      </c>
      <c r="G58" s="20" t="s">
        <v>143</v>
      </c>
      <c r="T58" t="s">
        <v>58</v>
      </c>
      <c r="U58">
        <v>1</v>
      </c>
    </row>
    <row r="59" spans="1:21" x14ac:dyDescent="0.2">
      <c r="A59" s="17">
        <v>81</v>
      </c>
      <c r="B59" s="17">
        <v>31</v>
      </c>
      <c r="C59" s="17" t="s">
        <v>36</v>
      </c>
      <c r="D59" s="17" t="str">
        <f t="shared" si="0"/>
        <v>NAS</v>
      </c>
      <c r="E59" s="17">
        <v>1</v>
      </c>
      <c r="F59" s="17" t="e" cm="1">
        <f t="array" ref="F59">_xlfn.XLOOKUP(G59,AST!X$2:X366,AST!P$2:P366)</f>
        <v>#N/A</v>
      </c>
      <c r="G59" s="20" t="s">
        <v>144</v>
      </c>
    </row>
    <row r="60" spans="1:21" x14ac:dyDescent="0.2">
      <c r="A60" s="17">
        <v>83</v>
      </c>
      <c r="B60" s="17">
        <v>91</v>
      </c>
      <c r="C60" s="17" t="s">
        <v>39</v>
      </c>
      <c r="D60" s="17" t="str">
        <f t="shared" si="0"/>
        <v>S. epidermidis</v>
      </c>
      <c r="E60" s="17">
        <v>1</v>
      </c>
      <c r="F60" s="17" t="e" cm="1">
        <f t="array" ref="F60">_xlfn.XLOOKUP(G60,AST!X$2:X367,AST!P$2:P367)</f>
        <v>#N/A</v>
      </c>
      <c r="G60" s="20" t="s">
        <v>145</v>
      </c>
    </row>
    <row r="61" spans="1:21" x14ac:dyDescent="0.2">
      <c r="A61" s="17">
        <v>87</v>
      </c>
      <c r="B61" s="17">
        <v>248</v>
      </c>
      <c r="C61" s="17" t="s">
        <v>39</v>
      </c>
      <c r="D61" s="17" t="str">
        <f t="shared" si="0"/>
        <v>S. epidermidis</v>
      </c>
      <c r="E61" s="17">
        <v>0</v>
      </c>
      <c r="F61" s="17" t="e" cm="1">
        <f t="array" ref="F61">_xlfn.XLOOKUP(G61,AST!X$2:X368,AST!P$2:P368)</f>
        <v>#N/A</v>
      </c>
      <c r="G61" s="20" t="s">
        <v>146</v>
      </c>
    </row>
    <row r="62" spans="1:21" x14ac:dyDescent="0.2">
      <c r="A62" s="17">
        <v>88</v>
      </c>
      <c r="B62" s="17">
        <v>89</v>
      </c>
      <c r="C62" s="17" t="s">
        <v>36</v>
      </c>
      <c r="D62" s="17" t="str">
        <f t="shared" si="0"/>
        <v>NAS</v>
      </c>
      <c r="E62" s="17">
        <v>1</v>
      </c>
      <c r="F62" s="17" t="e" cm="1">
        <f t="array" ref="F62">_xlfn.XLOOKUP(G62,AST!X$2:X369,AST!P$2:P369)</f>
        <v>#N/A</v>
      </c>
      <c r="G62" s="20" t="s">
        <v>147</v>
      </c>
    </row>
    <row r="63" spans="1:21" x14ac:dyDescent="0.2">
      <c r="A63" s="17">
        <v>89</v>
      </c>
      <c r="B63" s="17">
        <v>23</v>
      </c>
      <c r="C63" s="17" t="s">
        <v>37</v>
      </c>
      <c r="D63" s="17" t="str">
        <f t="shared" si="0"/>
        <v>NAS</v>
      </c>
      <c r="E63" s="17">
        <v>0</v>
      </c>
      <c r="F63" s="17" t="e" cm="1">
        <f t="array" ref="F63">_xlfn.XLOOKUP(G63,AST!X$2:X370,AST!P$2:P370)</f>
        <v>#N/A</v>
      </c>
      <c r="G63" s="20" t="s">
        <v>148</v>
      </c>
    </row>
    <row r="64" spans="1:21" x14ac:dyDescent="0.2">
      <c r="A64" s="17">
        <v>91</v>
      </c>
      <c r="B64" s="17">
        <v>4</v>
      </c>
      <c r="C64" s="17" t="s">
        <v>39</v>
      </c>
      <c r="D64" s="17" t="str">
        <f t="shared" si="0"/>
        <v>S. epidermidis</v>
      </c>
      <c r="E64" s="17">
        <v>0</v>
      </c>
      <c r="F64" s="17" t="e" cm="1">
        <f t="array" ref="F64">_xlfn.XLOOKUP(G64,AST!X$2:X371,AST!P$2:P371)</f>
        <v>#N/A</v>
      </c>
      <c r="G64" s="20" t="s">
        <v>149</v>
      </c>
    </row>
    <row r="65" spans="1:7" x14ac:dyDescent="0.2">
      <c r="A65" s="17">
        <v>92</v>
      </c>
      <c r="B65" s="17">
        <v>244</v>
      </c>
      <c r="C65" s="17" t="s">
        <v>37</v>
      </c>
      <c r="D65" s="17" t="str">
        <f t="shared" si="0"/>
        <v>NAS</v>
      </c>
      <c r="E65" s="17">
        <v>0</v>
      </c>
      <c r="F65" s="17" t="e" cm="1">
        <f t="array" ref="F65">_xlfn.XLOOKUP(G65,AST!X$2:X372,AST!P$2:P372)</f>
        <v>#N/A</v>
      </c>
      <c r="G65" s="20" t="s">
        <v>150</v>
      </c>
    </row>
    <row r="66" spans="1:7" x14ac:dyDescent="0.2">
      <c r="A66" s="17">
        <v>95</v>
      </c>
      <c r="B66" s="17">
        <v>152</v>
      </c>
      <c r="C66" s="17" t="s">
        <v>37</v>
      </c>
      <c r="D66" s="17" t="str">
        <f t="shared" si="0"/>
        <v>NAS</v>
      </c>
      <c r="E66" s="17">
        <v>0</v>
      </c>
      <c r="F66" s="17" t="e" cm="1">
        <f t="array" ref="F66">_xlfn.XLOOKUP(G66,AST!X$2:X373,AST!P$2:P373)</f>
        <v>#N/A</v>
      </c>
      <c r="G66" s="20" t="s">
        <v>151</v>
      </c>
    </row>
    <row r="67" spans="1:7" x14ac:dyDescent="0.2">
      <c r="A67" s="17">
        <v>97</v>
      </c>
      <c r="B67" s="17">
        <v>176</v>
      </c>
      <c r="C67" s="17" t="s">
        <v>38</v>
      </c>
      <c r="D67" s="17" t="str">
        <f t="shared" ref="D67:D130" si="1">IF(C67="epidermidis", "S. epidermidis", "NAS")</f>
        <v>NAS</v>
      </c>
      <c r="E67" s="17">
        <v>1</v>
      </c>
      <c r="F67" s="17" t="e" cm="1">
        <f t="array" ref="F67">_xlfn.XLOOKUP(G67,AST!X$2:X374,AST!P$2:P374)</f>
        <v>#N/A</v>
      </c>
      <c r="G67" s="20" t="s">
        <v>152</v>
      </c>
    </row>
    <row r="68" spans="1:7" x14ac:dyDescent="0.2">
      <c r="A68" s="17">
        <v>99</v>
      </c>
      <c r="B68" s="17">
        <v>175</v>
      </c>
      <c r="C68" s="17" t="s">
        <v>38</v>
      </c>
      <c r="D68" s="17" t="str">
        <f t="shared" si="1"/>
        <v>NAS</v>
      </c>
      <c r="E68" s="17">
        <v>0</v>
      </c>
      <c r="F68" s="17" t="e" cm="1">
        <f t="array" ref="F68">_xlfn.XLOOKUP(G68,AST!X$2:X375,AST!P$2:P375)</f>
        <v>#N/A</v>
      </c>
      <c r="G68" s="20" t="s">
        <v>153</v>
      </c>
    </row>
    <row r="69" spans="1:7" x14ac:dyDescent="0.2">
      <c r="A69" s="17">
        <v>100</v>
      </c>
      <c r="B69" s="17">
        <v>9</v>
      </c>
      <c r="C69" s="17" t="s">
        <v>37</v>
      </c>
      <c r="D69" s="17" t="str">
        <f t="shared" si="1"/>
        <v>NAS</v>
      </c>
      <c r="E69" s="17">
        <v>0</v>
      </c>
      <c r="F69" s="17" t="e" cm="1">
        <f t="array" ref="F69">_xlfn.XLOOKUP(G69,AST!X$2:X376,AST!P$2:P376)</f>
        <v>#N/A</v>
      </c>
      <c r="G69" s="20" t="s">
        <v>154</v>
      </c>
    </row>
    <row r="70" spans="1:7" x14ac:dyDescent="0.2">
      <c r="A70" s="17">
        <v>101</v>
      </c>
      <c r="B70" s="17">
        <v>228</v>
      </c>
      <c r="C70" s="17" t="s">
        <v>38</v>
      </c>
      <c r="D70" s="17" t="str">
        <f t="shared" si="1"/>
        <v>NAS</v>
      </c>
      <c r="E70" s="17">
        <v>0</v>
      </c>
      <c r="F70" s="17" t="e" cm="1">
        <f t="array" ref="F70">_xlfn.XLOOKUP(G70,AST!X$2:X377,AST!P$2:P377)</f>
        <v>#N/A</v>
      </c>
      <c r="G70" s="20" t="s">
        <v>155</v>
      </c>
    </row>
    <row r="71" spans="1:7" x14ac:dyDescent="0.2">
      <c r="A71" s="17">
        <v>102</v>
      </c>
      <c r="B71" s="17">
        <v>68</v>
      </c>
      <c r="C71" s="17" t="s">
        <v>37</v>
      </c>
      <c r="D71" s="17" t="str">
        <f t="shared" si="1"/>
        <v>NAS</v>
      </c>
      <c r="E71" s="17">
        <v>0</v>
      </c>
      <c r="F71" s="17" t="e" cm="1">
        <f t="array" ref="F71">_xlfn.XLOOKUP(G71,AST!X$2:X378,AST!P$2:P378)</f>
        <v>#N/A</v>
      </c>
      <c r="G71" s="20" t="s">
        <v>156</v>
      </c>
    </row>
    <row r="72" spans="1:7" x14ac:dyDescent="0.2">
      <c r="A72" s="17">
        <v>103</v>
      </c>
      <c r="B72" s="17">
        <v>194</v>
      </c>
      <c r="C72" s="17" t="s">
        <v>39</v>
      </c>
      <c r="D72" s="17" t="str">
        <f t="shared" si="1"/>
        <v>S. epidermidis</v>
      </c>
      <c r="E72" s="17">
        <v>0</v>
      </c>
      <c r="F72" s="17" t="e" cm="1">
        <f t="array" ref="F72">_xlfn.XLOOKUP(G72,AST!X$2:X379,AST!P$2:P379)</f>
        <v>#N/A</v>
      </c>
      <c r="G72" s="20" t="s">
        <v>157</v>
      </c>
    </row>
    <row r="73" spans="1:7" x14ac:dyDescent="0.2">
      <c r="A73" s="17">
        <v>104</v>
      </c>
      <c r="B73" s="17">
        <v>116</v>
      </c>
      <c r="C73" s="17" t="s">
        <v>38</v>
      </c>
      <c r="D73" s="17" t="str">
        <f t="shared" si="1"/>
        <v>NAS</v>
      </c>
      <c r="E73" s="17">
        <v>0</v>
      </c>
      <c r="F73" s="17" t="e" cm="1">
        <f t="array" ref="F73">_xlfn.XLOOKUP(G73,AST!X$2:X380,AST!P$2:P380)</f>
        <v>#N/A</v>
      </c>
      <c r="G73" s="20" t="s">
        <v>158</v>
      </c>
    </row>
    <row r="74" spans="1:7" x14ac:dyDescent="0.2">
      <c r="A74" s="17">
        <v>105</v>
      </c>
      <c r="B74" s="17">
        <v>138</v>
      </c>
      <c r="C74" s="17" t="s">
        <v>39</v>
      </c>
      <c r="D74" s="17" t="str">
        <f t="shared" si="1"/>
        <v>S. epidermidis</v>
      </c>
      <c r="E74" s="17">
        <v>0</v>
      </c>
      <c r="F74" s="17" t="e" cm="1">
        <f t="array" ref="F74">_xlfn.XLOOKUP(G74,AST!X$2:X381,AST!P$2:P381)</f>
        <v>#N/A</v>
      </c>
      <c r="G74" s="20" t="s">
        <v>159</v>
      </c>
    </row>
    <row r="75" spans="1:7" x14ac:dyDescent="0.2">
      <c r="A75" s="17">
        <v>106</v>
      </c>
      <c r="B75" s="17">
        <v>40</v>
      </c>
      <c r="C75" s="17" t="s">
        <v>75</v>
      </c>
      <c r="D75" s="17" t="str">
        <f t="shared" si="1"/>
        <v>NAS</v>
      </c>
      <c r="E75" s="17">
        <v>0</v>
      </c>
      <c r="F75" s="17" t="e" cm="1">
        <f t="array" ref="F75">_xlfn.XLOOKUP(G75,AST!X$2:X382,AST!P$2:P382)</f>
        <v>#N/A</v>
      </c>
      <c r="G75" s="20" t="s">
        <v>160</v>
      </c>
    </row>
    <row r="76" spans="1:7" x14ac:dyDescent="0.2">
      <c r="A76" s="17">
        <v>107</v>
      </c>
      <c r="B76" s="17">
        <v>113</v>
      </c>
      <c r="C76" s="17" t="s">
        <v>38</v>
      </c>
      <c r="D76" s="17" t="str">
        <f t="shared" si="1"/>
        <v>NAS</v>
      </c>
      <c r="E76" s="17">
        <v>0</v>
      </c>
      <c r="F76" s="17" t="e" cm="1">
        <f t="array" ref="F76">_xlfn.XLOOKUP(G76,AST!X$2:X383,AST!P$2:P383)</f>
        <v>#N/A</v>
      </c>
      <c r="G76" s="20" t="s">
        <v>161</v>
      </c>
    </row>
    <row r="77" spans="1:7" x14ac:dyDescent="0.2">
      <c r="A77" s="17">
        <v>108</v>
      </c>
      <c r="B77" s="17">
        <v>249</v>
      </c>
      <c r="C77" s="17" t="s">
        <v>38</v>
      </c>
      <c r="D77" s="17" t="str">
        <f t="shared" si="1"/>
        <v>NAS</v>
      </c>
      <c r="E77" s="17">
        <v>0</v>
      </c>
      <c r="F77" s="17" t="e" cm="1">
        <f t="array" ref="F77">_xlfn.XLOOKUP(G77,AST!X$2:X384,AST!P$2:P384)</f>
        <v>#N/A</v>
      </c>
      <c r="G77" s="20" t="s">
        <v>162</v>
      </c>
    </row>
    <row r="78" spans="1:7" x14ac:dyDescent="0.2">
      <c r="A78" s="17">
        <v>109</v>
      </c>
      <c r="B78" s="17">
        <v>24</v>
      </c>
      <c r="C78" s="17" t="s">
        <v>38</v>
      </c>
      <c r="D78" s="17" t="str">
        <f t="shared" si="1"/>
        <v>NAS</v>
      </c>
      <c r="E78" s="17">
        <v>0</v>
      </c>
      <c r="F78" s="17" t="e" cm="1">
        <f t="array" ref="F78">_xlfn.XLOOKUP(G78,AST!X$2:X385,AST!P$2:P385)</f>
        <v>#N/A</v>
      </c>
      <c r="G78" s="20" t="s">
        <v>163</v>
      </c>
    </row>
    <row r="79" spans="1:7" x14ac:dyDescent="0.2">
      <c r="A79" s="17">
        <v>110</v>
      </c>
      <c r="B79" s="17">
        <v>218</v>
      </c>
      <c r="C79" s="17" t="s">
        <v>36</v>
      </c>
      <c r="D79" s="17" t="str">
        <f t="shared" si="1"/>
        <v>NAS</v>
      </c>
      <c r="E79" s="17">
        <v>1</v>
      </c>
      <c r="F79" s="17" t="e" cm="1">
        <f t="array" ref="F79">_xlfn.XLOOKUP(G79,AST!X$2:X386,AST!P$2:P386)</f>
        <v>#N/A</v>
      </c>
      <c r="G79" s="20" t="s">
        <v>164</v>
      </c>
    </row>
    <row r="80" spans="1:7" x14ac:dyDescent="0.2">
      <c r="A80" s="17">
        <v>111</v>
      </c>
      <c r="B80" s="17">
        <v>20</v>
      </c>
      <c r="C80" s="17" t="s">
        <v>38</v>
      </c>
      <c r="D80" s="17" t="str">
        <f t="shared" si="1"/>
        <v>NAS</v>
      </c>
      <c r="E80" s="17">
        <v>0</v>
      </c>
      <c r="F80" s="17" t="e" cm="1">
        <f t="array" ref="F80">_xlfn.XLOOKUP(G80,AST!X$2:X387,AST!P$2:P387)</f>
        <v>#N/A</v>
      </c>
      <c r="G80" s="20" t="s">
        <v>165</v>
      </c>
    </row>
    <row r="81" spans="1:7" x14ac:dyDescent="0.2">
      <c r="A81" s="17">
        <v>112</v>
      </c>
      <c r="B81" s="17">
        <v>107</v>
      </c>
      <c r="C81" s="17" t="s">
        <v>38</v>
      </c>
      <c r="D81" s="17" t="str">
        <f t="shared" si="1"/>
        <v>NAS</v>
      </c>
      <c r="E81" s="17">
        <v>0</v>
      </c>
      <c r="F81" s="17" t="e" cm="1">
        <f t="array" ref="F81">_xlfn.XLOOKUP(G81,AST!X$2:X388,AST!P$2:P388)</f>
        <v>#N/A</v>
      </c>
      <c r="G81" s="20" t="s">
        <v>166</v>
      </c>
    </row>
    <row r="82" spans="1:7" x14ac:dyDescent="0.2">
      <c r="A82" s="17">
        <v>113</v>
      </c>
      <c r="B82" s="17">
        <v>67</v>
      </c>
      <c r="C82" s="17" t="s">
        <v>76</v>
      </c>
      <c r="D82" s="17" t="str">
        <f t="shared" si="1"/>
        <v>NAS</v>
      </c>
      <c r="E82" s="17">
        <v>0</v>
      </c>
      <c r="F82" s="17" t="e" cm="1">
        <f t="array" ref="F82">_xlfn.XLOOKUP(G82,AST!X$2:X389,AST!P$2:P389)</f>
        <v>#N/A</v>
      </c>
      <c r="G82" s="20" t="s">
        <v>167</v>
      </c>
    </row>
    <row r="83" spans="1:7" x14ac:dyDescent="0.2">
      <c r="A83" s="17">
        <v>114</v>
      </c>
      <c r="B83" s="17">
        <v>144</v>
      </c>
      <c r="C83" s="17" t="s">
        <v>39</v>
      </c>
      <c r="D83" s="17" t="str">
        <f t="shared" si="1"/>
        <v>S. epidermidis</v>
      </c>
      <c r="E83" s="17">
        <v>1</v>
      </c>
      <c r="F83" s="17" t="e" cm="1">
        <f t="array" ref="F83">_xlfn.XLOOKUP(G83,AST!X$2:X390,AST!P$2:P390)</f>
        <v>#N/A</v>
      </c>
      <c r="G83" s="20" t="s">
        <v>168</v>
      </c>
    </row>
    <row r="84" spans="1:7" x14ac:dyDescent="0.2">
      <c r="A84" s="17">
        <v>115</v>
      </c>
      <c r="B84" s="17">
        <v>114</v>
      </c>
      <c r="C84" s="17" t="s">
        <v>37</v>
      </c>
      <c r="D84" s="17" t="str">
        <f t="shared" si="1"/>
        <v>NAS</v>
      </c>
      <c r="E84" s="17">
        <v>0</v>
      </c>
      <c r="F84" s="17" t="e" cm="1">
        <f t="array" ref="F84">_xlfn.XLOOKUP(G84,AST!X$2:X391,AST!P$2:P391)</f>
        <v>#N/A</v>
      </c>
      <c r="G84" s="20" t="s">
        <v>169</v>
      </c>
    </row>
    <row r="85" spans="1:7" x14ac:dyDescent="0.2">
      <c r="A85" s="17">
        <v>116</v>
      </c>
      <c r="B85" s="17">
        <v>82</v>
      </c>
      <c r="C85" s="17" t="s">
        <v>37</v>
      </c>
      <c r="D85" s="17" t="str">
        <f t="shared" si="1"/>
        <v>NAS</v>
      </c>
      <c r="E85" s="17">
        <v>0</v>
      </c>
      <c r="F85" s="17" t="e" cm="1">
        <f t="array" ref="F85">_xlfn.XLOOKUP(G85,AST!X$2:X392,AST!P$2:P392)</f>
        <v>#N/A</v>
      </c>
      <c r="G85" s="20" t="s">
        <v>170</v>
      </c>
    </row>
    <row r="86" spans="1:7" x14ac:dyDescent="0.2">
      <c r="A86" s="17">
        <v>118</v>
      </c>
      <c r="B86" s="17">
        <v>85</v>
      </c>
      <c r="C86" s="17" t="s">
        <v>76</v>
      </c>
      <c r="D86" s="17" t="str">
        <f t="shared" si="1"/>
        <v>NAS</v>
      </c>
      <c r="E86" s="17">
        <v>0</v>
      </c>
      <c r="F86" s="17" t="e" cm="1">
        <f t="array" ref="F86">_xlfn.XLOOKUP(G86,AST!X$2:X393,AST!P$2:P393)</f>
        <v>#N/A</v>
      </c>
      <c r="G86" s="20" t="s">
        <v>171</v>
      </c>
    </row>
    <row r="87" spans="1:7" x14ac:dyDescent="0.2">
      <c r="A87" s="17">
        <v>119</v>
      </c>
      <c r="B87" s="17">
        <v>131</v>
      </c>
      <c r="C87" s="17" t="s">
        <v>76</v>
      </c>
      <c r="D87" s="17" t="str">
        <f t="shared" si="1"/>
        <v>NAS</v>
      </c>
      <c r="E87" s="17">
        <v>0</v>
      </c>
      <c r="F87" s="17" t="e" cm="1">
        <f t="array" ref="F87">_xlfn.XLOOKUP(G87,AST!X$2:X394,AST!P$2:P394)</f>
        <v>#N/A</v>
      </c>
      <c r="G87" s="20" t="s">
        <v>172</v>
      </c>
    </row>
    <row r="88" spans="1:7" x14ac:dyDescent="0.2">
      <c r="A88" s="17">
        <v>120</v>
      </c>
      <c r="B88" s="17">
        <v>78</v>
      </c>
      <c r="C88" s="17" t="s">
        <v>77</v>
      </c>
      <c r="D88" s="17" t="str">
        <f t="shared" si="1"/>
        <v>NAS</v>
      </c>
      <c r="E88" s="17">
        <v>1</v>
      </c>
      <c r="F88" s="17" t="e" cm="1">
        <f t="array" ref="F88">_xlfn.XLOOKUP(G88,AST!X$2:X395,AST!P$2:P395)</f>
        <v>#N/A</v>
      </c>
      <c r="G88" s="20" t="s">
        <v>173</v>
      </c>
    </row>
    <row r="89" spans="1:7" x14ac:dyDescent="0.2">
      <c r="A89" s="17">
        <v>121</v>
      </c>
      <c r="B89" s="17">
        <v>45</v>
      </c>
      <c r="C89" s="17" t="s">
        <v>36</v>
      </c>
      <c r="D89" s="17" t="str">
        <f t="shared" si="1"/>
        <v>NAS</v>
      </c>
      <c r="E89" s="17">
        <v>0</v>
      </c>
      <c r="F89" s="17" t="e" cm="1">
        <f t="array" ref="F89">_xlfn.XLOOKUP(G89,AST!X$2:X396,AST!P$2:P396)</f>
        <v>#N/A</v>
      </c>
      <c r="G89" s="20" t="s">
        <v>174</v>
      </c>
    </row>
    <row r="90" spans="1:7" x14ac:dyDescent="0.2">
      <c r="A90" s="17">
        <v>122</v>
      </c>
      <c r="B90" s="17">
        <v>181</v>
      </c>
      <c r="C90" s="17" t="s">
        <v>37</v>
      </c>
      <c r="D90" s="17" t="str">
        <f t="shared" si="1"/>
        <v>NAS</v>
      </c>
      <c r="E90" s="17">
        <v>0</v>
      </c>
      <c r="F90" s="17" t="e" cm="1">
        <f t="array" ref="F90">_xlfn.XLOOKUP(G90,AST!X$2:X397,AST!P$2:P397)</f>
        <v>#N/A</v>
      </c>
      <c r="G90" s="20" t="s">
        <v>175</v>
      </c>
    </row>
    <row r="91" spans="1:7" x14ac:dyDescent="0.2">
      <c r="A91" s="17">
        <v>123</v>
      </c>
      <c r="B91" s="17">
        <v>132</v>
      </c>
      <c r="C91" s="17" t="s">
        <v>39</v>
      </c>
      <c r="D91" s="17" t="str">
        <f t="shared" si="1"/>
        <v>S. epidermidis</v>
      </c>
      <c r="E91" s="17">
        <v>1</v>
      </c>
      <c r="F91" s="17" t="e" cm="1">
        <f t="array" ref="F91">_xlfn.XLOOKUP(G91,AST!X$2:X398,AST!P$2:P398)</f>
        <v>#N/A</v>
      </c>
      <c r="G91" s="20" t="s">
        <v>176</v>
      </c>
    </row>
    <row r="92" spans="1:7" x14ac:dyDescent="0.2">
      <c r="A92" s="17">
        <v>124</v>
      </c>
      <c r="B92" s="17">
        <v>207</v>
      </c>
      <c r="C92" s="17" t="s">
        <v>39</v>
      </c>
      <c r="D92" s="17" t="str">
        <f t="shared" si="1"/>
        <v>S. epidermidis</v>
      </c>
      <c r="E92" s="17">
        <v>1</v>
      </c>
      <c r="F92" s="17" t="e" cm="1">
        <f t="array" ref="F92">_xlfn.XLOOKUP(G92,AST!X$2:X399,AST!P$2:P399)</f>
        <v>#N/A</v>
      </c>
      <c r="G92" s="20" t="s">
        <v>177</v>
      </c>
    </row>
    <row r="93" spans="1:7" x14ac:dyDescent="0.2">
      <c r="A93" s="17">
        <v>125</v>
      </c>
      <c r="B93" s="17">
        <v>97</v>
      </c>
      <c r="C93" s="17" t="s">
        <v>39</v>
      </c>
      <c r="D93" s="17" t="str">
        <f t="shared" si="1"/>
        <v>S. epidermidis</v>
      </c>
      <c r="E93" s="17">
        <v>1</v>
      </c>
      <c r="F93" s="17" t="e" cm="1">
        <f t="array" ref="F93">_xlfn.XLOOKUP(G93,AST!X$2:X400,AST!P$2:P400)</f>
        <v>#N/A</v>
      </c>
      <c r="G93" s="20" t="s">
        <v>178</v>
      </c>
    </row>
    <row r="94" spans="1:7" x14ac:dyDescent="0.2">
      <c r="A94" s="17">
        <v>126</v>
      </c>
      <c r="B94" s="17">
        <v>118</v>
      </c>
      <c r="C94" s="17" t="s">
        <v>39</v>
      </c>
      <c r="D94" s="17" t="str">
        <f t="shared" si="1"/>
        <v>S. epidermidis</v>
      </c>
      <c r="E94" s="17">
        <v>1</v>
      </c>
      <c r="F94" s="17" t="e" cm="1">
        <f t="array" ref="F94">_xlfn.XLOOKUP(G94,AST!X$2:X401,AST!P$2:P401)</f>
        <v>#N/A</v>
      </c>
      <c r="G94" s="20" t="s">
        <v>179</v>
      </c>
    </row>
    <row r="95" spans="1:7" x14ac:dyDescent="0.2">
      <c r="A95" s="17">
        <v>127</v>
      </c>
      <c r="B95" s="17">
        <v>145</v>
      </c>
      <c r="C95" s="17" t="s">
        <v>36</v>
      </c>
      <c r="D95" s="17" t="str">
        <f t="shared" si="1"/>
        <v>NAS</v>
      </c>
      <c r="E95" s="17">
        <v>0</v>
      </c>
      <c r="F95" s="17" t="e" cm="1">
        <f t="array" ref="F95">_xlfn.XLOOKUP(G95,AST!X$2:X402,AST!P$2:P402)</f>
        <v>#N/A</v>
      </c>
      <c r="G95" s="20" t="s">
        <v>180</v>
      </c>
    </row>
    <row r="96" spans="1:7" x14ac:dyDescent="0.2">
      <c r="A96" s="17">
        <v>128</v>
      </c>
      <c r="B96" s="17">
        <v>193</v>
      </c>
      <c r="C96" s="17" t="s">
        <v>39</v>
      </c>
      <c r="D96" s="17" t="str">
        <f t="shared" si="1"/>
        <v>S. epidermidis</v>
      </c>
      <c r="E96" s="17">
        <v>1</v>
      </c>
      <c r="F96" s="17" t="e" cm="1">
        <f t="array" ref="F96">_xlfn.XLOOKUP(G96,AST!X$2:X403,AST!P$2:P403)</f>
        <v>#N/A</v>
      </c>
      <c r="G96" s="20" t="s">
        <v>181</v>
      </c>
    </row>
    <row r="97" spans="1:7" x14ac:dyDescent="0.2">
      <c r="A97" s="17">
        <v>129</v>
      </c>
      <c r="B97" s="17">
        <v>111</v>
      </c>
      <c r="C97" s="17" t="s">
        <v>39</v>
      </c>
      <c r="D97" s="17" t="str">
        <f t="shared" si="1"/>
        <v>S. epidermidis</v>
      </c>
      <c r="E97" s="17">
        <v>1</v>
      </c>
      <c r="F97" s="17" t="e" cm="1">
        <f t="array" ref="F97">_xlfn.XLOOKUP(G97,AST!X$2:X404,AST!P$2:P404)</f>
        <v>#N/A</v>
      </c>
      <c r="G97" s="20" t="s">
        <v>182</v>
      </c>
    </row>
    <row r="98" spans="1:7" x14ac:dyDescent="0.2">
      <c r="A98" s="17">
        <v>130</v>
      </c>
      <c r="B98" s="17">
        <v>158</v>
      </c>
      <c r="C98" s="17" t="s">
        <v>39</v>
      </c>
      <c r="D98" s="17" t="str">
        <f t="shared" si="1"/>
        <v>S. epidermidis</v>
      </c>
      <c r="E98" s="17">
        <v>1</v>
      </c>
      <c r="F98" s="17" t="e" cm="1">
        <f t="array" ref="F98">_xlfn.XLOOKUP(G98,AST!X$2:X405,AST!P$2:P405)</f>
        <v>#N/A</v>
      </c>
      <c r="G98" s="20" t="s">
        <v>183</v>
      </c>
    </row>
    <row r="99" spans="1:7" x14ac:dyDescent="0.2">
      <c r="A99" s="17">
        <v>131</v>
      </c>
      <c r="B99" s="17">
        <v>222</v>
      </c>
      <c r="C99" s="17" t="s">
        <v>39</v>
      </c>
      <c r="D99" s="17" t="str">
        <f t="shared" si="1"/>
        <v>S. epidermidis</v>
      </c>
      <c r="E99" s="17">
        <v>0</v>
      </c>
      <c r="F99" s="17" t="e" cm="1">
        <f t="array" ref="F99">_xlfn.XLOOKUP(G99,AST!X$2:X406,AST!P$2:P406)</f>
        <v>#N/A</v>
      </c>
      <c r="G99" s="20" t="s">
        <v>184</v>
      </c>
    </row>
    <row r="100" spans="1:7" x14ac:dyDescent="0.2">
      <c r="A100" s="17">
        <v>132</v>
      </c>
      <c r="B100" s="17">
        <v>185</v>
      </c>
      <c r="C100" s="17" t="s">
        <v>39</v>
      </c>
      <c r="D100" s="17" t="str">
        <f t="shared" si="1"/>
        <v>S. epidermidis</v>
      </c>
      <c r="E100" s="17">
        <v>1</v>
      </c>
      <c r="F100" s="17" t="e" cm="1">
        <f t="array" ref="F100">_xlfn.XLOOKUP(G100,AST!X$2:X407,AST!P$2:P407)</f>
        <v>#N/A</v>
      </c>
      <c r="G100" s="20" t="s">
        <v>185</v>
      </c>
    </row>
    <row r="101" spans="1:7" x14ac:dyDescent="0.2">
      <c r="A101" s="17">
        <v>133</v>
      </c>
      <c r="B101" s="17">
        <v>200</v>
      </c>
      <c r="C101" s="17" t="s">
        <v>39</v>
      </c>
      <c r="D101" s="17" t="str">
        <f t="shared" si="1"/>
        <v>S. epidermidis</v>
      </c>
      <c r="E101" s="17">
        <v>1</v>
      </c>
      <c r="F101" s="17" t="e" cm="1">
        <f t="array" ref="F101">_xlfn.XLOOKUP(G101,AST!X$2:X408,AST!P$2:P408)</f>
        <v>#N/A</v>
      </c>
      <c r="G101" s="20" t="s">
        <v>186</v>
      </c>
    </row>
    <row r="102" spans="1:7" x14ac:dyDescent="0.2">
      <c r="A102" s="17">
        <v>134</v>
      </c>
      <c r="B102" s="17">
        <v>172</v>
      </c>
      <c r="C102" s="17" t="s">
        <v>39</v>
      </c>
      <c r="D102" s="17" t="str">
        <f t="shared" si="1"/>
        <v>S. epidermidis</v>
      </c>
      <c r="E102" s="17">
        <v>1</v>
      </c>
      <c r="F102" s="17" t="e" cm="1">
        <f t="array" ref="F102">_xlfn.XLOOKUP(G102,AST!X$2:X409,AST!P$2:P409)</f>
        <v>#N/A</v>
      </c>
      <c r="G102" s="20" t="s">
        <v>187</v>
      </c>
    </row>
    <row r="103" spans="1:7" x14ac:dyDescent="0.2">
      <c r="A103" s="17">
        <v>135</v>
      </c>
      <c r="B103" s="17">
        <v>8</v>
      </c>
      <c r="C103" s="17" t="s">
        <v>39</v>
      </c>
      <c r="D103" s="17" t="str">
        <f t="shared" si="1"/>
        <v>S. epidermidis</v>
      </c>
      <c r="E103" s="17">
        <v>1</v>
      </c>
      <c r="F103" s="17" t="e" cm="1">
        <f t="array" ref="F103">_xlfn.XLOOKUP(G103,AST!X$2:X410,AST!P$2:P410)</f>
        <v>#N/A</v>
      </c>
      <c r="G103" s="20" t="s">
        <v>188</v>
      </c>
    </row>
    <row r="104" spans="1:7" x14ac:dyDescent="0.2">
      <c r="A104" s="17">
        <v>136</v>
      </c>
      <c r="B104" s="17">
        <v>208</v>
      </c>
      <c r="C104" s="17" t="s">
        <v>39</v>
      </c>
      <c r="D104" s="17" t="str">
        <f t="shared" si="1"/>
        <v>S. epidermidis</v>
      </c>
      <c r="E104" s="17">
        <v>1</v>
      </c>
      <c r="F104" s="17" t="e" cm="1">
        <f t="array" ref="F104">_xlfn.XLOOKUP(G104,AST!X$2:X411,AST!P$2:P411)</f>
        <v>#N/A</v>
      </c>
      <c r="G104" s="20" t="s">
        <v>189</v>
      </c>
    </row>
    <row r="105" spans="1:7" x14ac:dyDescent="0.2">
      <c r="A105" s="17">
        <v>139</v>
      </c>
      <c r="B105" s="17">
        <v>121</v>
      </c>
      <c r="C105" s="17" t="s">
        <v>39</v>
      </c>
      <c r="D105" s="17" t="str">
        <f t="shared" si="1"/>
        <v>S. epidermidis</v>
      </c>
      <c r="E105" s="17">
        <v>1</v>
      </c>
      <c r="F105" s="17" t="e" cm="1">
        <f t="array" ref="F105">_xlfn.XLOOKUP(G105,AST!X$2:X412,AST!P$2:P412)</f>
        <v>#N/A</v>
      </c>
      <c r="G105" s="20" t="s">
        <v>190</v>
      </c>
    </row>
    <row r="106" spans="1:7" x14ac:dyDescent="0.2">
      <c r="A106" s="17">
        <v>140</v>
      </c>
      <c r="B106" s="17">
        <v>47</v>
      </c>
      <c r="C106" s="17" t="s">
        <v>39</v>
      </c>
      <c r="D106" s="17" t="str">
        <f t="shared" si="1"/>
        <v>S. epidermidis</v>
      </c>
      <c r="E106" s="17">
        <v>1</v>
      </c>
      <c r="F106" s="17" t="e" cm="1">
        <f t="array" ref="F106">_xlfn.XLOOKUP(G106,AST!X$2:X413,AST!P$2:P413)</f>
        <v>#N/A</v>
      </c>
      <c r="G106" s="20" t="s">
        <v>191</v>
      </c>
    </row>
    <row r="107" spans="1:7" x14ac:dyDescent="0.2">
      <c r="A107" s="17">
        <v>141</v>
      </c>
      <c r="B107" s="17">
        <v>110</v>
      </c>
      <c r="C107" s="17" t="s">
        <v>39</v>
      </c>
      <c r="D107" s="17" t="str">
        <f t="shared" si="1"/>
        <v>S. epidermidis</v>
      </c>
      <c r="E107" s="17">
        <v>1</v>
      </c>
      <c r="F107" s="17" t="e" cm="1">
        <f t="array" ref="F107">_xlfn.XLOOKUP(G107,AST!X$2:X414,AST!P$2:P414)</f>
        <v>#N/A</v>
      </c>
      <c r="G107" s="20" t="s">
        <v>192</v>
      </c>
    </row>
    <row r="108" spans="1:7" x14ac:dyDescent="0.2">
      <c r="A108" s="17">
        <v>142</v>
      </c>
      <c r="B108" s="17">
        <v>41</v>
      </c>
      <c r="C108" s="17" t="s">
        <v>39</v>
      </c>
      <c r="D108" s="17" t="str">
        <f t="shared" si="1"/>
        <v>S. epidermidis</v>
      </c>
      <c r="E108" s="17">
        <v>1</v>
      </c>
      <c r="F108" s="17" t="e" cm="1">
        <f t="array" ref="F108">_xlfn.XLOOKUP(G108,AST!X$2:X415,AST!P$2:P415)</f>
        <v>#N/A</v>
      </c>
      <c r="G108" s="20" t="s">
        <v>193</v>
      </c>
    </row>
    <row r="109" spans="1:7" x14ac:dyDescent="0.2">
      <c r="A109" s="17">
        <v>143</v>
      </c>
      <c r="B109" s="17">
        <v>87</v>
      </c>
      <c r="C109" s="17" t="s">
        <v>39</v>
      </c>
      <c r="D109" s="17" t="str">
        <f t="shared" si="1"/>
        <v>S. epidermidis</v>
      </c>
      <c r="E109" s="17">
        <v>1</v>
      </c>
      <c r="F109" s="17" t="e" cm="1">
        <f t="array" ref="F109">_xlfn.XLOOKUP(G109,AST!X$2:X416,AST!P$2:P416)</f>
        <v>#N/A</v>
      </c>
      <c r="G109" s="20" t="s">
        <v>194</v>
      </c>
    </row>
    <row r="110" spans="1:7" x14ac:dyDescent="0.2">
      <c r="A110" s="17">
        <v>144</v>
      </c>
      <c r="B110" s="17">
        <v>56</v>
      </c>
      <c r="C110" s="17" t="s">
        <v>39</v>
      </c>
      <c r="D110" s="17" t="str">
        <f t="shared" si="1"/>
        <v>S. epidermidis</v>
      </c>
      <c r="E110" s="17">
        <v>0</v>
      </c>
      <c r="F110" s="17" t="e" cm="1">
        <f t="array" ref="F110">_xlfn.XLOOKUP(G110,AST!X$2:X417,AST!P$2:P417)</f>
        <v>#N/A</v>
      </c>
      <c r="G110" s="20" t="s">
        <v>195</v>
      </c>
    </row>
    <row r="111" spans="1:7" x14ac:dyDescent="0.2">
      <c r="A111" s="17">
        <v>145</v>
      </c>
      <c r="B111" s="17">
        <v>143</v>
      </c>
      <c r="C111" s="17" t="s">
        <v>39</v>
      </c>
      <c r="D111" s="17" t="str">
        <f t="shared" si="1"/>
        <v>S. epidermidis</v>
      </c>
      <c r="E111" s="17">
        <v>1</v>
      </c>
      <c r="F111" s="17" t="e" cm="1">
        <f t="array" ref="F111">_xlfn.XLOOKUP(G111,AST!X$2:X418,AST!P$2:P418)</f>
        <v>#N/A</v>
      </c>
      <c r="G111" s="20" t="s">
        <v>196</v>
      </c>
    </row>
    <row r="112" spans="1:7" x14ac:dyDescent="0.2">
      <c r="A112" s="17">
        <v>146</v>
      </c>
      <c r="B112" s="17">
        <v>127</v>
      </c>
      <c r="C112" s="17" t="s">
        <v>39</v>
      </c>
      <c r="D112" s="17" t="str">
        <f t="shared" si="1"/>
        <v>S. epidermidis</v>
      </c>
      <c r="E112" s="17">
        <v>1</v>
      </c>
      <c r="F112" s="17" t="e" cm="1">
        <f t="array" ref="F112">_xlfn.XLOOKUP(G112,AST!X$2:X419,AST!P$2:P419)</f>
        <v>#N/A</v>
      </c>
      <c r="G112" s="20" t="s">
        <v>197</v>
      </c>
    </row>
    <row r="113" spans="1:7" x14ac:dyDescent="0.2">
      <c r="A113" s="17">
        <v>147</v>
      </c>
      <c r="B113" s="17">
        <v>192</v>
      </c>
      <c r="C113" s="17" t="s">
        <v>39</v>
      </c>
      <c r="D113" s="17" t="str">
        <f t="shared" si="1"/>
        <v>S. epidermidis</v>
      </c>
      <c r="E113" s="17">
        <v>1</v>
      </c>
      <c r="F113" s="17" t="e" cm="1">
        <f t="array" ref="F113">_xlfn.XLOOKUP(G113,AST!X$2:X420,AST!P$2:P420)</f>
        <v>#N/A</v>
      </c>
      <c r="G113" s="20" t="s">
        <v>198</v>
      </c>
    </row>
    <row r="114" spans="1:7" x14ac:dyDescent="0.2">
      <c r="A114" s="17">
        <v>148</v>
      </c>
      <c r="B114" s="17">
        <v>233</v>
      </c>
      <c r="C114" s="17" t="s">
        <v>39</v>
      </c>
      <c r="D114" s="17" t="str">
        <f t="shared" si="1"/>
        <v>S. epidermidis</v>
      </c>
      <c r="E114" s="17">
        <v>1</v>
      </c>
      <c r="F114" s="17" t="e" cm="1">
        <f t="array" ref="F114">_xlfn.XLOOKUP(G114,AST!X$2:X421,AST!P$2:P421)</f>
        <v>#N/A</v>
      </c>
      <c r="G114" s="20" t="s">
        <v>199</v>
      </c>
    </row>
    <row r="115" spans="1:7" x14ac:dyDescent="0.2">
      <c r="A115" s="17">
        <v>149</v>
      </c>
      <c r="B115" s="17">
        <v>227</v>
      </c>
      <c r="C115" s="17" t="s">
        <v>39</v>
      </c>
      <c r="D115" s="17" t="str">
        <f t="shared" si="1"/>
        <v>S. epidermidis</v>
      </c>
      <c r="E115" s="17">
        <v>1</v>
      </c>
      <c r="F115" s="17" t="e" cm="1">
        <f t="array" ref="F115">_xlfn.XLOOKUP(G115,AST!X$2:X422,AST!P$2:P422)</f>
        <v>#N/A</v>
      </c>
      <c r="G115" s="20" t="s">
        <v>200</v>
      </c>
    </row>
    <row r="116" spans="1:7" x14ac:dyDescent="0.2">
      <c r="A116" s="17">
        <v>150</v>
      </c>
      <c r="B116" s="17">
        <v>79</v>
      </c>
      <c r="C116" s="17" t="s">
        <v>39</v>
      </c>
      <c r="D116" s="17" t="str">
        <f t="shared" si="1"/>
        <v>S. epidermidis</v>
      </c>
      <c r="E116" s="17">
        <v>1</v>
      </c>
      <c r="F116" s="17" t="e" cm="1">
        <f t="array" ref="F116">_xlfn.XLOOKUP(G116,AST!X$2:X423,AST!P$2:P423)</f>
        <v>#N/A</v>
      </c>
      <c r="G116" s="20" t="s">
        <v>201</v>
      </c>
    </row>
    <row r="117" spans="1:7" x14ac:dyDescent="0.2">
      <c r="A117" s="17">
        <v>151</v>
      </c>
      <c r="B117" s="17">
        <v>242</v>
      </c>
      <c r="C117" s="17" t="s">
        <v>39</v>
      </c>
      <c r="D117" s="17" t="str">
        <f t="shared" si="1"/>
        <v>S. epidermidis</v>
      </c>
      <c r="E117" s="17">
        <v>1</v>
      </c>
      <c r="F117" s="17" t="e" cm="1">
        <f t="array" ref="F117">_xlfn.XLOOKUP(G117,AST!X$2:X424,AST!P$2:P424)</f>
        <v>#N/A</v>
      </c>
      <c r="G117" s="20" t="s">
        <v>202</v>
      </c>
    </row>
    <row r="118" spans="1:7" x14ac:dyDescent="0.2">
      <c r="A118" s="17">
        <v>152</v>
      </c>
      <c r="B118" s="17">
        <v>223</v>
      </c>
      <c r="C118" s="17" t="s">
        <v>39</v>
      </c>
      <c r="D118" s="17" t="str">
        <f t="shared" si="1"/>
        <v>S. epidermidis</v>
      </c>
      <c r="E118" s="17">
        <v>1</v>
      </c>
      <c r="F118" s="17" t="e" cm="1">
        <f t="array" ref="F118">_xlfn.XLOOKUP(G118,AST!X$2:X425,AST!P$2:P425)</f>
        <v>#N/A</v>
      </c>
      <c r="G118" s="20" t="s">
        <v>203</v>
      </c>
    </row>
    <row r="119" spans="1:7" x14ac:dyDescent="0.2">
      <c r="A119" s="17">
        <v>153</v>
      </c>
      <c r="B119" s="17">
        <v>66</v>
      </c>
      <c r="C119" s="17" t="s">
        <v>36</v>
      </c>
      <c r="D119" s="17" t="str">
        <f t="shared" si="1"/>
        <v>NAS</v>
      </c>
      <c r="E119" s="17">
        <v>1</v>
      </c>
      <c r="F119" s="17" t="e" cm="1">
        <f t="array" ref="F119">_xlfn.XLOOKUP(G119,AST!X$2:X426,AST!P$2:P426)</f>
        <v>#N/A</v>
      </c>
      <c r="G119" s="20" t="s">
        <v>204</v>
      </c>
    </row>
    <row r="120" spans="1:7" x14ac:dyDescent="0.2">
      <c r="A120" s="17">
        <v>154</v>
      </c>
      <c r="B120" s="17">
        <v>224</v>
      </c>
      <c r="C120" s="17" t="s">
        <v>39</v>
      </c>
      <c r="D120" s="17" t="str">
        <f t="shared" si="1"/>
        <v>S. epidermidis</v>
      </c>
      <c r="E120" s="17">
        <v>1</v>
      </c>
      <c r="F120" s="17" t="e" cm="1">
        <f t="array" ref="F120">_xlfn.XLOOKUP(G120,AST!X$2:X427,AST!P$2:P427)</f>
        <v>#N/A</v>
      </c>
      <c r="G120" s="20" t="s">
        <v>205</v>
      </c>
    </row>
    <row r="121" spans="1:7" x14ac:dyDescent="0.2">
      <c r="A121" s="17">
        <v>155</v>
      </c>
      <c r="B121" s="17">
        <v>239</v>
      </c>
      <c r="C121" s="17" t="s">
        <v>36</v>
      </c>
      <c r="D121" s="17" t="str">
        <f t="shared" si="1"/>
        <v>NAS</v>
      </c>
      <c r="E121" s="17">
        <v>0</v>
      </c>
      <c r="F121" s="17" t="e" cm="1">
        <f t="array" ref="F121">_xlfn.XLOOKUP(G121,AST!X$2:X428,AST!P$2:P428)</f>
        <v>#N/A</v>
      </c>
      <c r="G121" s="20" t="s">
        <v>206</v>
      </c>
    </row>
    <row r="122" spans="1:7" x14ac:dyDescent="0.2">
      <c r="A122" s="17">
        <v>156</v>
      </c>
      <c r="B122" s="17">
        <v>232</v>
      </c>
      <c r="C122" s="17" t="s">
        <v>39</v>
      </c>
      <c r="D122" s="17" t="str">
        <f t="shared" si="1"/>
        <v>S. epidermidis</v>
      </c>
      <c r="E122" s="17">
        <v>1</v>
      </c>
      <c r="F122" s="17" t="e" cm="1">
        <f t="array" ref="F122">_xlfn.XLOOKUP(G122,AST!X$2:X429,AST!P$2:P429)</f>
        <v>#N/A</v>
      </c>
      <c r="G122" s="20" t="s">
        <v>207</v>
      </c>
    </row>
    <row r="123" spans="1:7" x14ac:dyDescent="0.2">
      <c r="A123" s="17">
        <v>157</v>
      </c>
      <c r="B123" s="17">
        <v>240</v>
      </c>
      <c r="C123" s="17" t="s">
        <v>39</v>
      </c>
      <c r="D123" s="17" t="str">
        <f t="shared" si="1"/>
        <v>S. epidermidis</v>
      </c>
      <c r="E123" s="17">
        <v>1</v>
      </c>
      <c r="F123" s="17" t="e" cm="1">
        <f t="array" ref="F123">_xlfn.XLOOKUP(G123,AST!X$2:X430,AST!P$2:P430)</f>
        <v>#N/A</v>
      </c>
      <c r="G123" s="20" t="s">
        <v>208</v>
      </c>
    </row>
    <row r="124" spans="1:7" x14ac:dyDescent="0.2">
      <c r="A124" s="17">
        <v>158</v>
      </c>
      <c r="B124" s="17">
        <v>202</v>
      </c>
      <c r="C124" s="17" t="s">
        <v>39</v>
      </c>
      <c r="D124" s="17" t="str">
        <f t="shared" si="1"/>
        <v>S. epidermidis</v>
      </c>
      <c r="E124" s="17">
        <v>1</v>
      </c>
      <c r="F124" s="17" t="e" cm="1">
        <f t="array" ref="F124">_xlfn.XLOOKUP(G124,AST!X$2:X431,AST!P$2:P431)</f>
        <v>#N/A</v>
      </c>
      <c r="G124" s="20" t="s">
        <v>209</v>
      </c>
    </row>
    <row r="125" spans="1:7" x14ac:dyDescent="0.2">
      <c r="A125" s="17">
        <v>159</v>
      </c>
      <c r="B125" s="17">
        <v>209</v>
      </c>
      <c r="C125" s="17" t="s">
        <v>39</v>
      </c>
      <c r="D125" s="17" t="str">
        <f t="shared" si="1"/>
        <v>S. epidermidis</v>
      </c>
      <c r="E125" s="17">
        <v>1</v>
      </c>
      <c r="F125" s="17" t="e" cm="1">
        <f t="array" ref="F125">_xlfn.XLOOKUP(G125,AST!X$2:X432,AST!P$2:P432)</f>
        <v>#N/A</v>
      </c>
      <c r="G125" s="20" t="s">
        <v>210</v>
      </c>
    </row>
    <row r="126" spans="1:7" x14ac:dyDescent="0.2">
      <c r="A126" s="17">
        <v>160</v>
      </c>
      <c r="B126" s="17">
        <v>241</v>
      </c>
      <c r="C126" s="17" t="s">
        <v>39</v>
      </c>
      <c r="D126" s="17" t="str">
        <f t="shared" si="1"/>
        <v>S. epidermidis</v>
      </c>
      <c r="E126" s="17">
        <v>1</v>
      </c>
      <c r="F126" s="17" t="e" cm="1">
        <f t="array" ref="F126">_xlfn.XLOOKUP(G126,AST!X$2:X433,AST!P$2:P433)</f>
        <v>#N/A</v>
      </c>
      <c r="G126" s="20" t="s">
        <v>211</v>
      </c>
    </row>
    <row r="127" spans="1:7" x14ac:dyDescent="0.2">
      <c r="A127" s="17">
        <v>161</v>
      </c>
      <c r="B127" s="17">
        <v>230</v>
      </c>
      <c r="C127" s="17" t="s">
        <v>39</v>
      </c>
      <c r="D127" s="17" t="str">
        <f t="shared" si="1"/>
        <v>S. epidermidis</v>
      </c>
      <c r="E127" s="17">
        <v>1</v>
      </c>
      <c r="F127" s="17" t="e" cm="1">
        <f t="array" ref="F127">_xlfn.XLOOKUP(G127,AST!X$2:X434,AST!P$2:P434)</f>
        <v>#N/A</v>
      </c>
      <c r="G127" s="20" t="s">
        <v>212</v>
      </c>
    </row>
    <row r="128" spans="1:7" x14ac:dyDescent="0.2">
      <c r="A128" s="17">
        <v>162</v>
      </c>
      <c r="B128" s="17">
        <v>213</v>
      </c>
      <c r="C128" s="17" t="s">
        <v>39</v>
      </c>
      <c r="D128" s="17" t="str">
        <f t="shared" si="1"/>
        <v>S. epidermidis</v>
      </c>
      <c r="E128" s="17">
        <v>1</v>
      </c>
      <c r="F128" s="17" t="e" cm="1">
        <f t="array" ref="F128">_xlfn.XLOOKUP(G128,AST!X$2:X435,AST!P$2:P435)</f>
        <v>#N/A</v>
      </c>
      <c r="G128" s="20" t="s">
        <v>213</v>
      </c>
    </row>
    <row r="129" spans="1:7" x14ac:dyDescent="0.2">
      <c r="A129" s="17">
        <v>163</v>
      </c>
      <c r="B129" s="17">
        <v>225</v>
      </c>
      <c r="C129" s="17" t="s">
        <v>39</v>
      </c>
      <c r="D129" s="17" t="str">
        <f t="shared" si="1"/>
        <v>S. epidermidis</v>
      </c>
      <c r="E129" s="17">
        <v>1</v>
      </c>
      <c r="F129" s="17" t="e" cm="1">
        <f t="array" ref="F129">_xlfn.XLOOKUP(G129,AST!X$2:X436,AST!P$2:P436)</f>
        <v>#N/A</v>
      </c>
      <c r="G129" s="20" t="s">
        <v>214</v>
      </c>
    </row>
    <row r="130" spans="1:7" x14ac:dyDescent="0.2">
      <c r="A130" s="17">
        <v>164</v>
      </c>
      <c r="B130" s="17">
        <v>238</v>
      </c>
      <c r="C130" s="17" t="s">
        <v>39</v>
      </c>
      <c r="D130" s="17" t="str">
        <f t="shared" si="1"/>
        <v>S. epidermidis</v>
      </c>
      <c r="E130" s="17">
        <v>1</v>
      </c>
      <c r="F130" s="17" t="e" cm="1">
        <f t="array" ref="F130">_xlfn.XLOOKUP(G130,AST!X$2:X437,AST!P$2:P437)</f>
        <v>#N/A</v>
      </c>
      <c r="G130" s="20" t="s">
        <v>215</v>
      </c>
    </row>
    <row r="131" spans="1:7" x14ac:dyDescent="0.2">
      <c r="A131" s="17">
        <v>165</v>
      </c>
      <c r="B131" s="17">
        <v>6</v>
      </c>
      <c r="C131" s="17" t="s">
        <v>36</v>
      </c>
      <c r="D131" s="17" t="str">
        <f t="shared" ref="D131:D194" si="2">IF(C131="epidermidis", "S. epidermidis", "NAS")</f>
        <v>NAS</v>
      </c>
      <c r="E131" s="17">
        <v>0</v>
      </c>
      <c r="F131" s="17" t="e" cm="1">
        <f t="array" ref="F131">_xlfn.XLOOKUP(G131,AST!X$2:X438,AST!P$2:P438)</f>
        <v>#N/A</v>
      </c>
      <c r="G131" s="20" t="s">
        <v>216</v>
      </c>
    </row>
    <row r="132" spans="1:7" x14ac:dyDescent="0.2">
      <c r="A132" s="17">
        <v>167</v>
      </c>
      <c r="B132" s="17">
        <v>80</v>
      </c>
      <c r="C132" s="17" t="s">
        <v>39</v>
      </c>
      <c r="D132" s="17" t="str">
        <f t="shared" si="2"/>
        <v>S. epidermidis</v>
      </c>
      <c r="E132" s="17">
        <v>1</v>
      </c>
      <c r="F132" s="17" t="e" cm="1">
        <f t="array" ref="F132">_xlfn.XLOOKUP(G132,AST!X$2:X439,AST!P$2:P439)</f>
        <v>#N/A</v>
      </c>
      <c r="G132" s="20" t="s">
        <v>217</v>
      </c>
    </row>
    <row r="133" spans="1:7" x14ac:dyDescent="0.2">
      <c r="A133" s="17">
        <v>168</v>
      </c>
      <c r="B133" s="17">
        <v>206</v>
      </c>
      <c r="C133" s="17" t="s">
        <v>39</v>
      </c>
      <c r="D133" s="17" t="str">
        <f t="shared" si="2"/>
        <v>S. epidermidis</v>
      </c>
      <c r="E133" s="17">
        <v>1</v>
      </c>
      <c r="F133" s="17" t="e" cm="1">
        <f t="array" ref="F133">_xlfn.XLOOKUP(G133,AST!X$2:X440,AST!P$2:P440)</f>
        <v>#N/A</v>
      </c>
      <c r="G133" s="20" t="s">
        <v>218</v>
      </c>
    </row>
    <row r="134" spans="1:7" x14ac:dyDescent="0.2">
      <c r="A134" s="17">
        <v>171</v>
      </c>
      <c r="B134" s="17">
        <v>34</v>
      </c>
      <c r="C134" s="17" t="s">
        <v>37</v>
      </c>
      <c r="D134" s="17" t="str">
        <f t="shared" si="2"/>
        <v>NAS</v>
      </c>
      <c r="E134" s="17">
        <v>0</v>
      </c>
      <c r="F134" s="17" t="e" cm="1">
        <f t="array" ref="F134">_xlfn.XLOOKUP(G134,AST!X$2:X441,AST!P$2:P441)</f>
        <v>#N/A</v>
      </c>
      <c r="G134" s="20" t="s">
        <v>219</v>
      </c>
    </row>
    <row r="135" spans="1:7" x14ac:dyDescent="0.2">
      <c r="A135" s="17">
        <v>172</v>
      </c>
      <c r="B135" s="17">
        <v>163</v>
      </c>
      <c r="C135" s="17" t="s">
        <v>38</v>
      </c>
      <c r="D135" s="17" t="str">
        <f t="shared" si="2"/>
        <v>NAS</v>
      </c>
      <c r="E135" s="17">
        <v>0</v>
      </c>
      <c r="F135" s="17" t="e" cm="1">
        <f t="array" ref="F135">_xlfn.XLOOKUP(G135,AST!X$2:X442,AST!P$2:P442)</f>
        <v>#N/A</v>
      </c>
      <c r="G135" s="20" t="s">
        <v>220</v>
      </c>
    </row>
    <row r="136" spans="1:7" x14ac:dyDescent="0.2">
      <c r="A136" s="17">
        <v>173</v>
      </c>
      <c r="B136" s="17">
        <v>81</v>
      </c>
      <c r="C136" s="17" t="s">
        <v>29</v>
      </c>
      <c r="D136" s="17" t="str">
        <f t="shared" si="2"/>
        <v>NAS</v>
      </c>
      <c r="E136" s="17">
        <v>0</v>
      </c>
      <c r="F136" s="17" t="e" cm="1">
        <f t="array" ref="F136">_xlfn.XLOOKUP(G136,AST!X$2:X443,AST!P$2:P443)</f>
        <v>#N/A</v>
      </c>
      <c r="G136" s="20" t="s">
        <v>221</v>
      </c>
    </row>
    <row r="137" spans="1:7" x14ac:dyDescent="0.2">
      <c r="A137" s="17">
        <v>174</v>
      </c>
      <c r="B137" s="17">
        <v>46</v>
      </c>
      <c r="C137" s="17" t="s">
        <v>38</v>
      </c>
      <c r="D137" s="17" t="str">
        <f t="shared" si="2"/>
        <v>NAS</v>
      </c>
      <c r="E137" s="17">
        <v>0</v>
      </c>
      <c r="F137" s="17" t="e" cm="1">
        <f t="array" ref="F137">_xlfn.XLOOKUP(G137,AST!X$2:X444,AST!P$2:P444)</f>
        <v>#N/A</v>
      </c>
      <c r="G137" s="20" t="s">
        <v>222</v>
      </c>
    </row>
    <row r="138" spans="1:7" x14ac:dyDescent="0.2">
      <c r="A138" s="17">
        <v>175</v>
      </c>
      <c r="B138" s="17">
        <v>62</v>
      </c>
      <c r="C138" s="17" t="s">
        <v>37</v>
      </c>
      <c r="D138" s="17" t="str">
        <f t="shared" si="2"/>
        <v>NAS</v>
      </c>
      <c r="E138" s="17">
        <v>0</v>
      </c>
      <c r="F138" s="17" t="e" cm="1">
        <f t="array" ref="F138">_xlfn.XLOOKUP(G138,AST!X$2:X445,AST!P$2:P445)</f>
        <v>#N/A</v>
      </c>
      <c r="G138" s="20" t="s">
        <v>223</v>
      </c>
    </row>
    <row r="139" spans="1:7" x14ac:dyDescent="0.2">
      <c r="A139" s="17">
        <v>176</v>
      </c>
      <c r="B139" s="17">
        <v>43</v>
      </c>
      <c r="C139" s="17" t="s">
        <v>38</v>
      </c>
      <c r="D139" s="17" t="str">
        <f t="shared" si="2"/>
        <v>NAS</v>
      </c>
      <c r="E139" s="17">
        <v>0</v>
      </c>
      <c r="F139" s="17" t="e" cm="1">
        <f t="array" ref="F139">_xlfn.XLOOKUP(G139,AST!X$2:X446,AST!P$2:P446)</f>
        <v>#N/A</v>
      </c>
      <c r="G139" s="20" t="s">
        <v>224</v>
      </c>
    </row>
    <row r="140" spans="1:7" x14ac:dyDescent="0.2">
      <c r="A140" s="17">
        <v>177</v>
      </c>
      <c r="B140" s="17">
        <v>125</v>
      </c>
      <c r="C140" s="17" t="s">
        <v>38</v>
      </c>
      <c r="D140" s="17" t="str">
        <f t="shared" si="2"/>
        <v>NAS</v>
      </c>
      <c r="E140" s="17">
        <v>0</v>
      </c>
      <c r="F140" s="17" t="e" cm="1">
        <f t="array" ref="F140">_xlfn.XLOOKUP(G140,AST!X$2:X447,AST!P$2:P447)</f>
        <v>#N/A</v>
      </c>
      <c r="G140" s="20" t="s">
        <v>225</v>
      </c>
    </row>
    <row r="141" spans="1:7" x14ac:dyDescent="0.2">
      <c r="A141" s="17">
        <v>178</v>
      </c>
      <c r="B141" s="17">
        <v>49</v>
      </c>
      <c r="C141" s="17" t="s">
        <v>29</v>
      </c>
      <c r="D141" s="17" t="str">
        <f t="shared" si="2"/>
        <v>NAS</v>
      </c>
      <c r="E141" s="17">
        <v>0</v>
      </c>
      <c r="F141" s="17" t="e" cm="1">
        <f t="array" ref="F141">_xlfn.XLOOKUP(G141,AST!X$2:X448,AST!P$2:P448)</f>
        <v>#N/A</v>
      </c>
      <c r="G141" s="20" t="s">
        <v>226</v>
      </c>
    </row>
    <row r="142" spans="1:7" x14ac:dyDescent="0.2">
      <c r="A142" s="17">
        <v>179</v>
      </c>
      <c r="B142" s="17">
        <v>53</v>
      </c>
      <c r="C142" s="17" t="s">
        <v>38</v>
      </c>
      <c r="D142" s="17" t="str">
        <f t="shared" si="2"/>
        <v>NAS</v>
      </c>
      <c r="E142" s="17">
        <v>0</v>
      </c>
      <c r="F142" s="17" t="e" cm="1">
        <f t="array" ref="F142">_xlfn.XLOOKUP(G142,AST!X$2:X449,AST!P$2:P449)</f>
        <v>#N/A</v>
      </c>
      <c r="G142" s="20" t="s">
        <v>227</v>
      </c>
    </row>
    <row r="143" spans="1:7" x14ac:dyDescent="0.2">
      <c r="A143" s="17">
        <v>180</v>
      </c>
      <c r="B143" s="17">
        <v>93</v>
      </c>
      <c r="C143" s="17" t="s">
        <v>37</v>
      </c>
      <c r="D143" s="17" t="str">
        <f t="shared" si="2"/>
        <v>NAS</v>
      </c>
      <c r="E143" s="17">
        <v>0</v>
      </c>
      <c r="F143" s="17" t="e" cm="1">
        <f t="array" ref="F143">_xlfn.XLOOKUP(G143,AST!X$2:X450,AST!P$2:P450)</f>
        <v>#N/A</v>
      </c>
      <c r="G143" s="20" t="s">
        <v>228</v>
      </c>
    </row>
    <row r="144" spans="1:7" x14ac:dyDescent="0.2">
      <c r="A144" s="17">
        <v>181</v>
      </c>
      <c r="B144" s="17">
        <v>117</v>
      </c>
      <c r="C144" s="17" t="s">
        <v>38</v>
      </c>
      <c r="D144" s="17" t="str">
        <f t="shared" si="2"/>
        <v>NAS</v>
      </c>
      <c r="E144" s="17">
        <v>1</v>
      </c>
      <c r="F144" s="17" t="e" cm="1">
        <f t="array" ref="F144">_xlfn.XLOOKUP(G144,AST!X$2:X451,AST!P$2:P451)</f>
        <v>#N/A</v>
      </c>
      <c r="G144" s="20" t="s">
        <v>229</v>
      </c>
    </row>
    <row r="145" spans="1:7" x14ac:dyDescent="0.2">
      <c r="A145" s="17">
        <v>182</v>
      </c>
      <c r="B145" s="17">
        <v>96</v>
      </c>
      <c r="C145" s="17" t="s">
        <v>39</v>
      </c>
      <c r="D145" s="17" t="str">
        <f t="shared" si="2"/>
        <v>S. epidermidis</v>
      </c>
      <c r="E145" s="17">
        <v>0</v>
      </c>
      <c r="F145" s="17" t="e" cm="1">
        <f t="array" ref="F145">_xlfn.XLOOKUP(G145,AST!X$2:X452,AST!P$2:P452)</f>
        <v>#N/A</v>
      </c>
      <c r="G145" s="20" t="s">
        <v>230</v>
      </c>
    </row>
    <row r="146" spans="1:7" x14ac:dyDescent="0.2">
      <c r="A146" s="17">
        <v>183</v>
      </c>
      <c r="B146" s="17">
        <v>160</v>
      </c>
      <c r="C146" s="17" t="s">
        <v>38</v>
      </c>
      <c r="D146" s="17" t="str">
        <f t="shared" si="2"/>
        <v>NAS</v>
      </c>
      <c r="E146" s="17">
        <v>0</v>
      </c>
      <c r="F146" s="17" t="e" cm="1">
        <f t="array" ref="F146">_xlfn.XLOOKUP(G146,AST!X$2:X453,AST!P$2:P453)</f>
        <v>#N/A</v>
      </c>
      <c r="G146" s="20" t="s">
        <v>231</v>
      </c>
    </row>
    <row r="147" spans="1:7" x14ac:dyDescent="0.2">
      <c r="A147" s="17">
        <v>185</v>
      </c>
      <c r="B147" s="17">
        <v>10</v>
      </c>
      <c r="C147" s="17" t="s">
        <v>38</v>
      </c>
      <c r="D147" s="17" t="str">
        <f t="shared" si="2"/>
        <v>NAS</v>
      </c>
      <c r="E147" s="17">
        <v>0</v>
      </c>
      <c r="F147" s="17" t="e" cm="1">
        <f t="array" ref="F147">_xlfn.XLOOKUP(G147,AST!X$2:X454,AST!P$2:P454)</f>
        <v>#N/A</v>
      </c>
      <c r="G147" s="20" t="s">
        <v>232</v>
      </c>
    </row>
    <row r="148" spans="1:7" x14ac:dyDescent="0.2">
      <c r="A148" s="17">
        <v>186</v>
      </c>
      <c r="B148" s="17">
        <v>171</v>
      </c>
      <c r="C148" s="17" t="s">
        <v>39</v>
      </c>
      <c r="D148" s="17" t="str">
        <f t="shared" si="2"/>
        <v>S. epidermidis</v>
      </c>
      <c r="E148" s="17">
        <v>0</v>
      </c>
      <c r="F148" s="17" t="e" cm="1">
        <f t="array" ref="F148">_xlfn.XLOOKUP(G148,AST!X$2:X455,AST!P$2:P455)</f>
        <v>#N/A</v>
      </c>
      <c r="G148" s="20" t="s">
        <v>233</v>
      </c>
    </row>
    <row r="149" spans="1:7" x14ac:dyDescent="0.2">
      <c r="A149" s="17">
        <v>187</v>
      </c>
      <c r="B149" s="17">
        <v>120</v>
      </c>
      <c r="C149" s="17" t="s">
        <v>38</v>
      </c>
      <c r="D149" s="17" t="str">
        <f t="shared" si="2"/>
        <v>NAS</v>
      </c>
      <c r="E149" s="17">
        <v>1</v>
      </c>
      <c r="F149" s="17" t="e" cm="1">
        <f t="array" ref="F149">_xlfn.XLOOKUP(G149,AST!X$2:X456,AST!P$2:P456)</f>
        <v>#N/A</v>
      </c>
      <c r="G149" s="20" t="s">
        <v>234</v>
      </c>
    </row>
    <row r="150" spans="1:7" x14ac:dyDescent="0.2">
      <c r="A150" s="17">
        <v>189</v>
      </c>
      <c r="B150" s="17">
        <v>197</v>
      </c>
      <c r="C150" s="17" t="s">
        <v>77</v>
      </c>
      <c r="D150" s="17" t="str">
        <f t="shared" si="2"/>
        <v>NAS</v>
      </c>
      <c r="E150" s="17">
        <v>0</v>
      </c>
      <c r="F150" s="17" t="e" cm="1">
        <f t="array" ref="F150">_xlfn.XLOOKUP(G150,AST!X$2:X457,AST!P$2:P457)</f>
        <v>#N/A</v>
      </c>
      <c r="G150" s="20" t="s">
        <v>235</v>
      </c>
    </row>
    <row r="151" spans="1:7" x14ac:dyDescent="0.2">
      <c r="A151" s="17">
        <v>190</v>
      </c>
      <c r="B151" s="17">
        <v>195</v>
      </c>
      <c r="C151" s="17" t="s">
        <v>54</v>
      </c>
      <c r="D151" s="17" t="str">
        <f t="shared" si="2"/>
        <v>NAS</v>
      </c>
      <c r="E151" s="17">
        <v>0</v>
      </c>
      <c r="F151" s="17" t="e" cm="1">
        <f t="array" ref="F151">_xlfn.XLOOKUP(G151,AST!X$2:X458,AST!P$2:P458)</f>
        <v>#N/A</v>
      </c>
      <c r="G151" s="20" t="s">
        <v>236</v>
      </c>
    </row>
    <row r="152" spans="1:7" x14ac:dyDescent="0.2">
      <c r="A152" s="17">
        <v>192</v>
      </c>
      <c r="B152" s="17">
        <v>148</v>
      </c>
      <c r="C152" s="17" t="s">
        <v>37</v>
      </c>
      <c r="D152" s="17" t="str">
        <f t="shared" si="2"/>
        <v>NAS</v>
      </c>
      <c r="E152" s="17">
        <v>0</v>
      </c>
      <c r="F152" s="17" t="e" cm="1">
        <f t="array" ref="F152">_xlfn.XLOOKUP(G152,AST!X$2:X459,AST!P$2:P459)</f>
        <v>#N/A</v>
      </c>
      <c r="G152" s="20" t="s">
        <v>237</v>
      </c>
    </row>
    <row r="153" spans="1:7" x14ac:dyDescent="0.2">
      <c r="A153" s="17">
        <v>194</v>
      </c>
      <c r="B153" s="17">
        <v>190</v>
      </c>
      <c r="C153" s="17" t="s">
        <v>77</v>
      </c>
      <c r="D153" s="17" t="str">
        <f t="shared" si="2"/>
        <v>NAS</v>
      </c>
      <c r="E153" s="17">
        <v>0</v>
      </c>
      <c r="F153" s="17" t="e" cm="1">
        <f t="array" ref="F153">_xlfn.XLOOKUP(G153,AST!X$2:X460,AST!P$2:P460)</f>
        <v>#N/A</v>
      </c>
      <c r="G153" s="20" t="s">
        <v>238</v>
      </c>
    </row>
    <row r="154" spans="1:7" x14ac:dyDescent="0.2">
      <c r="A154" s="17">
        <v>196</v>
      </c>
      <c r="B154" s="17">
        <v>75</v>
      </c>
      <c r="C154" s="17" t="s">
        <v>76</v>
      </c>
      <c r="D154" s="17" t="str">
        <f t="shared" si="2"/>
        <v>NAS</v>
      </c>
      <c r="E154" s="17">
        <v>0</v>
      </c>
      <c r="F154" s="17" t="e" cm="1">
        <f t="array" ref="F154">_xlfn.XLOOKUP(G154,AST!X$2:X461,AST!P$2:P461)</f>
        <v>#N/A</v>
      </c>
      <c r="G154" s="20" t="s">
        <v>239</v>
      </c>
    </row>
    <row r="155" spans="1:7" x14ac:dyDescent="0.2">
      <c r="A155" s="17">
        <v>198</v>
      </c>
      <c r="B155" s="17">
        <v>217</v>
      </c>
      <c r="C155" s="17" t="s">
        <v>55</v>
      </c>
      <c r="D155" s="17" t="str">
        <f t="shared" si="2"/>
        <v>NAS</v>
      </c>
      <c r="E155" s="17">
        <v>0</v>
      </c>
      <c r="F155" s="17" t="e" cm="1">
        <f t="array" ref="F155">_xlfn.XLOOKUP(G155,AST!X$2:X462,AST!P$2:P462)</f>
        <v>#N/A</v>
      </c>
      <c r="G155" s="20" t="s">
        <v>240</v>
      </c>
    </row>
    <row r="156" spans="1:7" x14ac:dyDescent="0.2">
      <c r="A156" s="17">
        <v>199</v>
      </c>
      <c r="B156" s="17">
        <v>39</v>
      </c>
      <c r="C156" s="17" t="s">
        <v>37</v>
      </c>
      <c r="D156" s="17" t="str">
        <f t="shared" si="2"/>
        <v>NAS</v>
      </c>
      <c r="E156" s="17">
        <v>0</v>
      </c>
      <c r="F156" s="17" t="e" cm="1">
        <f t="array" ref="F156">_xlfn.XLOOKUP(G156,AST!X$2:X463,AST!P$2:P463)</f>
        <v>#N/A</v>
      </c>
      <c r="G156" s="20" t="s">
        <v>241</v>
      </c>
    </row>
    <row r="157" spans="1:7" x14ac:dyDescent="0.2">
      <c r="A157" s="17">
        <v>200</v>
      </c>
      <c r="B157" s="17">
        <v>94</v>
      </c>
      <c r="C157" s="17" t="s">
        <v>38</v>
      </c>
      <c r="D157" s="17" t="str">
        <f t="shared" si="2"/>
        <v>NAS</v>
      </c>
      <c r="E157" s="17">
        <v>0</v>
      </c>
      <c r="F157" s="17" t="e" cm="1">
        <f t="array" ref="F157">_xlfn.XLOOKUP(G157,AST!X$2:X464,AST!P$2:P464)</f>
        <v>#N/A</v>
      </c>
      <c r="G157" s="20" t="s">
        <v>242</v>
      </c>
    </row>
    <row r="158" spans="1:7" x14ac:dyDescent="0.2">
      <c r="A158" s="17">
        <v>202</v>
      </c>
      <c r="B158" s="17">
        <v>177</v>
      </c>
      <c r="C158" s="17" t="s">
        <v>37</v>
      </c>
      <c r="D158" s="17" t="str">
        <f t="shared" si="2"/>
        <v>NAS</v>
      </c>
      <c r="E158" s="17">
        <v>0</v>
      </c>
      <c r="F158" s="17" t="e" cm="1">
        <f t="array" ref="F158">_xlfn.XLOOKUP(G158,AST!X$2:X465,AST!P$2:P465)</f>
        <v>#N/A</v>
      </c>
      <c r="G158" s="20" t="s">
        <v>243</v>
      </c>
    </row>
    <row r="159" spans="1:7" x14ac:dyDescent="0.2">
      <c r="A159" s="17">
        <v>203</v>
      </c>
      <c r="B159" s="17">
        <v>137</v>
      </c>
      <c r="C159" s="17" t="s">
        <v>38</v>
      </c>
      <c r="D159" s="17" t="str">
        <f t="shared" si="2"/>
        <v>NAS</v>
      </c>
      <c r="E159" s="17">
        <v>0</v>
      </c>
      <c r="F159" s="17" t="e" cm="1">
        <f t="array" ref="F159">_xlfn.XLOOKUP(G159,AST!X$2:X466,AST!P$2:P466)</f>
        <v>#N/A</v>
      </c>
      <c r="G159" s="20" t="s">
        <v>244</v>
      </c>
    </row>
    <row r="160" spans="1:7" x14ac:dyDescent="0.2">
      <c r="A160" s="17">
        <v>204</v>
      </c>
      <c r="B160" s="17">
        <v>141</v>
      </c>
      <c r="C160" s="17" t="s">
        <v>57</v>
      </c>
      <c r="D160" s="17" t="str">
        <f t="shared" si="2"/>
        <v>NAS</v>
      </c>
      <c r="E160" s="17">
        <v>0</v>
      </c>
      <c r="F160" s="17" t="e" cm="1">
        <f t="array" ref="F160">_xlfn.XLOOKUP(G160,AST!X$2:X467,AST!P$2:P467)</f>
        <v>#N/A</v>
      </c>
      <c r="G160" s="20" t="s">
        <v>245</v>
      </c>
    </row>
    <row r="161" spans="1:7" x14ac:dyDescent="0.2">
      <c r="A161" s="17">
        <v>205</v>
      </c>
      <c r="B161" s="17">
        <v>55</v>
      </c>
      <c r="C161" s="17" t="s">
        <v>58</v>
      </c>
      <c r="D161" s="17" t="str">
        <f t="shared" si="2"/>
        <v>NAS</v>
      </c>
      <c r="E161" s="17">
        <v>0</v>
      </c>
      <c r="F161" s="17" t="e" cm="1">
        <f t="array" ref="F161">_xlfn.XLOOKUP(G161,AST!X$2:X468,AST!P$2:P468)</f>
        <v>#N/A</v>
      </c>
      <c r="G161" s="20" t="s">
        <v>246</v>
      </c>
    </row>
    <row r="162" spans="1:7" x14ac:dyDescent="0.2">
      <c r="A162" s="17">
        <v>206</v>
      </c>
      <c r="B162" s="17">
        <v>126</v>
      </c>
      <c r="C162" s="17" t="s">
        <v>59</v>
      </c>
      <c r="D162" s="17" t="str">
        <f t="shared" si="2"/>
        <v>NAS</v>
      </c>
      <c r="E162" s="17">
        <v>1</v>
      </c>
      <c r="F162" s="17" t="e" cm="1">
        <f t="array" ref="F162">_xlfn.XLOOKUP(G162,AST!X$2:X469,AST!P$2:P469)</f>
        <v>#N/A</v>
      </c>
      <c r="G162" s="20" t="s">
        <v>247</v>
      </c>
    </row>
    <row r="163" spans="1:7" x14ac:dyDescent="0.2">
      <c r="A163" s="17">
        <v>207</v>
      </c>
      <c r="B163" s="17">
        <v>84</v>
      </c>
      <c r="C163" s="17" t="s">
        <v>78</v>
      </c>
      <c r="D163" s="17" t="str">
        <f t="shared" si="2"/>
        <v>NAS</v>
      </c>
      <c r="E163" s="17">
        <v>0</v>
      </c>
      <c r="F163" s="17" t="e" cm="1">
        <f t="array" ref="F163">_xlfn.XLOOKUP(G163,AST!X$2:X470,AST!P$2:P470)</f>
        <v>#N/A</v>
      </c>
      <c r="G163" s="20" t="s">
        <v>248</v>
      </c>
    </row>
    <row r="164" spans="1:7" x14ac:dyDescent="0.2">
      <c r="A164" s="17">
        <v>208</v>
      </c>
      <c r="B164" s="17">
        <v>136</v>
      </c>
      <c r="C164" s="17" t="s">
        <v>38</v>
      </c>
      <c r="D164" s="17" t="str">
        <f t="shared" si="2"/>
        <v>NAS</v>
      </c>
      <c r="E164" s="17">
        <v>0</v>
      </c>
      <c r="F164" s="17" t="e" cm="1">
        <f t="array" ref="F164">_xlfn.XLOOKUP(G164,AST!X$2:X471,AST!P$2:P471)</f>
        <v>#N/A</v>
      </c>
      <c r="G164" s="20" t="s">
        <v>249</v>
      </c>
    </row>
    <row r="165" spans="1:7" x14ac:dyDescent="0.2">
      <c r="A165" s="17">
        <v>209</v>
      </c>
      <c r="B165" s="17">
        <v>2</v>
      </c>
      <c r="C165" s="17" t="s">
        <v>36</v>
      </c>
      <c r="D165" s="17" t="str">
        <f t="shared" si="2"/>
        <v>NAS</v>
      </c>
      <c r="E165" s="17">
        <v>0</v>
      </c>
      <c r="F165" s="17" t="e" cm="1">
        <f t="array" ref="F165">_xlfn.XLOOKUP(G165,AST!X$2:X472,AST!P$2:P472)</f>
        <v>#N/A</v>
      </c>
      <c r="G165" s="20" t="s">
        <v>250</v>
      </c>
    </row>
    <row r="166" spans="1:7" x14ac:dyDescent="0.2">
      <c r="A166" s="17">
        <v>211</v>
      </c>
      <c r="B166" s="17">
        <v>122</v>
      </c>
      <c r="C166" s="17" t="s">
        <v>55</v>
      </c>
      <c r="D166" s="17" t="str">
        <f t="shared" si="2"/>
        <v>NAS</v>
      </c>
      <c r="E166" s="17">
        <v>0</v>
      </c>
      <c r="F166" s="17" t="e" cm="1">
        <f t="array" ref="F166">_xlfn.XLOOKUP(G166,AST!X$2:X473,AST!P$2:P473)</f>
        <v>#N/A</v>
      </c>
      <c r="G166" s="20" t="s">
        <v>251</v>
      </c>
    </row>
    <row r="167" spans="1:7" x14ac:dyDescent="0.2">
      <c r="A167" s="17">
        <v>212</v>
      </c>
      <c r="B167" s="17">
        <v>162</v>
      </c>
      <c r="C167" s="17" t="s">
        <v>55</v>
      </c>
      <c r="D167" s="17" t="str">
        <f t="shared" si="2"/>
        <v>NAS</v>
      </c>
      <c r="E167" s="17">
        <v>0</v>
      </c>
      <c r="F167" s="17" t="e" cm="1">
        <f t="array" ref="F167">_xlfn.XLOOKUP(G167,AST!X$2:X474,AST!P$2:P474)</f>
        <v>#N/A</v>
      </c>
      <c r="G167" s="20" t="s">
        <v>252</v>
      </c>
    </row>
    <row r="168" spans="1:7" x14ac:dyDescent="0.2">
      <c r="A168" s="17">
        <v>213</v>
      </c>
      <c r="B168" s="17">
        <v>58</v>
      </c>
      <c r="C168" s="17" t="s">
        <v>39</v>
      </c>
      <c r="D168" s="17" t="str">
        <f t="shared" si="2"/>
        <v>S. epidermidis</v>
      </c>
      <c r="E168" s="17">
        <v>1</v>
      </c>
      <c r="F168" s="17" t="e" cm="1">
        <f t="array" ref="F168">_xlfn.XLOOKUP(G168,AST!X$2:X475,AST!P$2:P475)</f>
        <v>#N/A</v>
      </c>
      <c r="G168" s="20" t="s">
        <v>253</v>
      </c>
    </row>
    <row r="169" spans="1:7" x14ac:dyDescent="0.2">
      <c r="A169" s="17">
        <v>214</v>
      </c>
      <c r="B169" s="17">
        <v>72</v>
      </c>
      <c r="C169" s="17" t="s">
        <v>38</v>
      </c>
      <c r="D169" s="17" t="str">
        <f t="shared" si="2"/>
        <v>NAS</v>
      </c>
      <c r="E169" s="17">
        <v>0</v>
      </c>
      <c r="F169" s="17" t="e" cm="1">
        <f t="array" ref="F169">_xlfn.XLOOKUP(G169,AST!X$2:X476,AST!P$2:P476)</f>
        <v>#N/A</v>
      </c>
      <c r="G169" s="20" t="s">
        <v>254</v>
      </c>
    </row>
    <row r="170" spans="1:7" x14ac:dyDescent="0.2">
      <c r="A170" s="17">
        <v>215</v>
      </c>
      <c r="B170" s="17">
        <v>142</v>
      </c>
      <c r="C170" s="17" t="s">
        <v>37</v>
      </c>
      <c r="D170" s="17" t="str">
        <f t="shared" si="2"/>
        <v>NAS</v>
      </c>
      <c r="E170" s="17">
        <v>0</v>
      </c>
      <c r="F170" s="17" t="e" cm="1">
        <f t="array" ref="F170">_xlfn.XLOOKUP(G170,AST!X$2:X477,AST!P$2:P477)</f>
        <v>#N/A</v>
      </c>
      <c r="G170" s="20" t="s">
        <v>255</v>
      </c>
    </row>
    <row r="171" spans="1:7" x14ac:dyDescent="0.2">
      <c r="A171" s="17">
        <v>217</v>
      </c>
      <c r="B171" s="17">
        <v>135</v>
      </c>
      <c r="C171" s="17" t="s">
        <v>77</v>
      </c>
      <c r="D171" s="17" t="str">
        <f t="shared" si="2"/>
        <v>NAS</v>
      </c>
      <c r="E171" s="17">
        <v>1</v>
      </c>
      <c r="F171" s="17" t="e" cm="1">
        <f t="array" ref="F171">_xlfn.XLOOKUP(G171,AST!X$2:X478,AST!P$2:P478)</f>
        <v>#N/A</v>
      </c>
      <c r="G171" s="20" t="s">
        <v>256</v>
      </c>
    </row>
    <row r="172" spans="1:7" x14ac:dyDescent="0.2">
      <c r="A172" s="17">
        <v>219</v>
      </c>
      <c r="B172" s="17">
        <v>14</v>
      </c>
      <c r="C172" s="17" t="s">
        <v>36</v>
      </c>
      <c r="D172" s="17" t="str">
        <f t="shared" si="2"/>
        <v>NAS</v>
      </c>
      <c r="E172" s="17">
        <v>0</v>
      </c>
      <c r="F172" s="17" t="e" cm="1">
        <f t="array" ref="F172">_xlfn.XLOOKUP(G172,AST!X$2:X479,AST!P$2:P479)</f>
        <v>#N/A</v>
      </c>
      <c r="G172" s="20" t="s">
        <v>257</v>
      </c>
    </row>
    <row r="173" spans="1:7" x14ac:dyDescent="0.2">
      <c r="A173" s="17">
        <v>222</v>
      </c>
      <c r="B173" s="17">
        <v>90</v>
      </c>
      <c r="C173" s="17" t="s">
        <v>36</v>
      </c>
      <c r="D173" s="17" t="str">
        <f t="shared" si="2"/>
        <v>NAS</v>
      </c>
      <c r="E173" s="17">
        <v>1</v>
      </c>
      <c r="F173" s="17" t="e" cm="1">
        <f t="array" ref="F173">_xlfn.XLOOKUP(G173,AST!X$2:X480,AST!P$2:P480)</f>
        <v>#N/A</v>
      </c>
      <c r="G173" s="20" t="s">
        <v>258</v>
      </c>
    </row>
    <row r="174" spans="1:7" x14ac:dyDescent="0.2">
      <c r="A174" s="17">
        <v>223</v>
      </c>
      <c r="B174" s="17">
        <v>18</v>
      </c>
      <c r="C174" s="17" t="s">
        <v>36</v>
      </c>
      <c r="D174" s="17" t="str">
        <f t="shared" si="2"/>
        <v>NAS</v>
      </c>
      <c r="E174" s="17">
        <v>0</v>
      </c>
      <c r="F174" s="17" t="e" cm="1">
        <f t="array" ref="F174">_xlfn.XLOOKUP(G174,AST!X$2:X481,AST!P$2:P481)</f>
        <v>#N/A</v>
      </c>
      <c r="G174" s="20" t="s">
        <v>259</v>
      </c>
    </row>
    <row r="175" spans="1:7" x14ac:dyDescent="0.2">
      <c r="A175" s="17">
        <v>224</v>
      </c>
      <c r="B175" s="17">
        <v>77</v>
      </c>
      <c r="C175" s="17" t="s">
        <v>37</v>
      </c>
      <c r="D175" s="17" t="str">
        <f t="shared" si="2"/>
        <v>NAS</v>
      </c>
      <c r="E175" s="17">
        <v>0</v>
      </c>
      <c r="F175" s="17" t="e" cm="1">
        <f t="array" ref="F175">_xlfn.XLOOKUP(G175,AST!X$2:X482,AST!P$2:P482)</f>
        <v>#N/A</v>
      </c>
      <c r="G175" s="20" t="s">
        <v>260</v>
      </c>
    </row>
    <row r="176" spans="1:7" x14ac:dyDescent="0.2">
      <c r="A176" s="17">
        <v>225</v>
      </c>
      <c r="B176" s="17">
        <v>216</v>
      </c>
      <c r="C176" s="17" t="s">
        <v>39</v>
      </c>
      <c r="D176" s="17" t="str">
        <f t="shared" si="2"/>
        <v>S. epidermidis</v>
      </c>
      <c r="E176" s="17">
        <v>1</v>
      </c>
      <c r="F176" s="17" t="e" cm="1">
        <f t="array" ref="F176">_xlfn.XLOOKUP(G176,AST!X$2:X483,AST!P$2:P483)</f>
        <v>#N/A</v>
      </c>
      <c r="G176" s="20" t="s">
        <v>261</v>
      </c>
    </row>
    <row r="177" spans="1:7" x14ac:dyDescent="0.2">
      <c r="A177" s="17">
        <v>226</v>
      </c>
      <c r="B177" s="17">
        <v>3</v>
      </c>
      <c r="C177" s="17" t="s">
        <v>29</v>
      </c>
      <c r="D177" s="17" t="str">
        <f t="shared" si="2"/>
        <v>NAS</v>
      </c>
      <c r="E177" s="17">
        <v>0</v>
      </c>
      <c r="F177" s="17" t="e" cm="1">
        <f t="array" ref="F177">_xlfn.XLOOKUP(G177,AST!X$2:X484,AST!P$2:P484)</f>
        <v>#N/A</v>
      </c>
      <c r="G177" s="20" t="s">
        <v>262</v>
      </c>
    </row>
    <row r="178" spans="1:7" x14ac:dyDescent="0.2">
      <c r="A178" s="17">
        <v>227</v>
      </c>
      <c r="B178" s="17">
        <v>211</v>
      </c>
      <c r="C178" s="17" t="s">
        <v>39</v>
      </c>
      <c r="D178" s="17" t="str">
        <f t="shared" si="2"/>
        <v>S. epidermidis</v>
      </c>
      <c r="E178" s="17">
        <v>1</v>
      </c>
      <c r="F178" s="17" t="e" cm="1">
        <f t="array" ref="F178">_xlfn.XLOOKUP(G178,AST!X$2:X485,AST!P$2:P485)</f>
        <v>#N/A</v>
      </c>
      <c r="G178" s="20" t="s">
        <v>263</v>
      </c>
    </row>
    <row r="179" spans="1:7" x14ac:dyDescent="0.2">
      <c r="A179" s="17">
        <v>228</v>
      </c>
      <c r="B179" s="17">
        <v>36</v>
      </c>
      <c r="C179" s="17" t="s">
        <v>29</v>
      </c>
      <c r="D179" s="17" t="str">
        <f t="shared" si="2"/>
        <v>NAS</v>
      </c>
      <c r="E179" s="17">
        <v>0</v>
      </c>
      <c r="F179" s="17" t="e" cm="1">
        <f t="array" ref="F179">_xlfn.XLOOKUP(G179,AST!X$2:X486,AST!P$2:P486)</f>
        <v>#N/A</v>
      </c>
      <c r="G179" s="20" t="s">
        <v>264</v>
      </c>
    </row>
    <row r="180" spans="1:7" x14ac:dyDescent="0.2">
      <c r="A180" s="17">
        <v>229</v>
      </c>
      <c r="B180" s="17">
        <v>69</v>
      </c>
      <c r="C180" s="17" t="s">
        <v>29</v>
      </c>
      <c r="D180" s="17" t="str">
        <f t="shared" si="2"/>
        <v>NAS</v>
      </c>
      <c r="E180" s="17">
        <v>0</v>
      </c>
      <c r="F180" s="17" t="e" cm="1">
        <f t="array" ref="F180">_xlfn.XLOOKUP(G180,AST!X$2:X487,AST!P$2:P487)</f>
        <v>#N/A</v>
      </c>
      <c r="G180" s="20" t="s">
        <v>265</v>
      </c>
    </row>
    <row r="181" spans="1:7" x14ac:dyDescent="0.2">
      <c r="A181" s="17">
        <v>230</v>
      </c>
      <c r="B181" s="17">
        <v>13</v>
      </c>
      <c r="C181" s="17" t="s">
        <v>29</v>
      </c>
      <c r="D181" s="17" t="str">
        <f t="shared" si="2"/>
        <v>NAS</v>
      </c>
      <c r="E181" s="17">
        <v>0</v>
      </c>
      <c r="F181" s="17" t="e" cm="1">
        <f t="array" ref="F181">_xlfn.XLOOKUP(G181,AST!X$2:X488,AST!P$2:P488)</f>
        <v>#N/A</v>
      </c>
      <c r="G181" s="20" t="s">
        <v>266</v>
      </c>
    </row>
    <row r="182" spans="1:7" x14ac:dyDescent="0.2">
      <c r="A182" s="17">
        <v>231</v>
      </c>
      <c r="B182" s="17">
        <v>234</v>
      </c>
      <c r="C182" s="17" t="s">
        <v>29</v>
      </c>
      <c r="D182" s="17" t="str">
        <f t="shared" si="2"/>
        <v>NAS</v>
      </c>
      <c r="E182" s="17">
        <v>0</v>
      </c>
      <c r="F182" s="17" t="e" cm="1">
        <f t="array" ref="F182">_xlfn.XLOOKUP(G182,AST!X$2:X489,AST!P$2:P489)</f>
        <v>#N/A</v>
      </c>
      <c r="G182" s="20" t="s">
        <v>267</v>
      </c>
    </row>
    <row r="183" spans="1:7" x14ac:dyDescent="0.2">
      <c r="A183" s="17">
        <v>233</v>
      </c>
      <c r="B183" s="17">
        <v>25</v>
      </c>
      <c r="C183" s="17" t="s">
        <v>29</v>
      </c>
      <c r="D183" s="17" t="str">
        <f t="shared" si="2"/>
        <v>NAS</v>
      </c>
      <c r="E183" s="17">
        <v>0</v>
      </c>
      <c r="F183" s="17" t="e" cm="1">
        <f t="array" ref="F183">_xlfn.XLOOKUP(G183,AST!X$2:X490,AST!P$2:P490)</f>
        <v>#N/A</v>
      </c>
      <c r="G183" s="20" t="s">
        <v>268</v>
      </c>
    </row>
    <row r="184" spans="1:7" x14ac:dyDescent="0.2">
      <c r="A184" s="17">
        <v>234</v>
      </c>
      <c r="B184" s="17">
        <v>33</v>
      </c>
      <c r="C184" s="17" t="s">
        <v>29</v>
      </c>
      <c r="D184" s="17" t="str">
        <f t="shared" si="2"/>
        <v>NAS</v>
      </c>
      <c r="E184" s="17">
        <v>0</v>
      </c>
      <c r="F184" s="17" t="e" cm="1">
        <f t="array" ref="F184">_xlfn.XLOOKUP(G184,AST!X$2:X491,AST!P$2:P491)</f>
        <v>#N/A</v>
      </c>
      <c r="G184" s="20" t="s">
        <v>269</v>
      </c>
    </row>
    <row r="185" spans="1:7" x14ac:dyDescent="0.2">
      <c r="A185" s="17">
        <v>237</v>
      </c>
      <c r="B185" s="17">
        <v>37</v>
      </c>
      <c r="C185" s="17" t="s">
        <v>29</v>
      </c>
      <c r="D185" s="17" t="str">
        <f t="shared" si="2"/>
        <v>NAS</v>
      </c>
      <c r="E185" s="17">
        <v>0</v>
      </c>
      <c r="F185" s="17" t="e" cm="1">
        <f t="array" ref="F185">_xlfn.XLOOKUP(G185,AST!X$2:X492,AST!P$2:P492)</f>
        <v>#N/A</v>
      </c>
      <c r="G185" s="20" t="s">
        <v>270</v>
      </c>
    </row>
    <row r="186" spans="1:7" x14ac:dyDescent="0.2">
      <c r="A186" s="17">
        <v>239</v>
      </c>
      <c r="B186" s="17">
        <v>70</v>
      </c>
      <c r="C186" s="17" t="s">
        <v>29</v>
      </c>
      <c r="D186" s="17" t="str">
        <f t="shared" si="2"/>
        <v>NAS</v>
      </c>
      <c r="E186" s="17">
        <v>0</v>
      </c>
      <c r="F186" s="17" t="e" cm="1">
        <f t="array" ref="F186">_xlfn.XLOOKUP(G186,AST!X$2:X493,AST!P$2:P493)</f>
        <v>#N/A</v>
      </c>
      <c r="G186" s="20" t="s">
        <v>271</v>
      </c>
    </row>
    <row r="187" spans="1:7" x14ac:dyDescent="0.2">
      <c r="A187" s="17">
        <v>240</v>
      </c>
      <c r="B187" s="17">
        <v>115</v>
      </c>
      <c r="C187" s="17" t="s">
        <v>29</v>
      </c>
      <c r="D187" s="17" t="str">
        <f t="shared" si="2"/>
        <v>NAS</v>
      </c>
      <c r="E187" s="17">
        <v>0</v>
      </c>
      <c r="F187" s="17" t="e" cm="1">
        <f t="array" ref="F187">_xlfn.XLOOKUP(G187,AST!X$2:X494,AST!P$2:P494)</f>
        <v>#N/A</v>
      </c>
      <c r="G187" s="20" t="s">
        <v>272</v>
      </c>
    </row>
    <row r="188" spans="1:7" x14ac:dyDescent="0.2">
      <c r="A188" s="17">
        <v>241</v>
      </c>
      <c r="B188" s="17">
        <v>17</v>
      </c>
      <c r="C188" s="17" t="s">
        <v>38</v>
      </c>
      <c r="D188" s="17" t="str">
        <f t="shared" si="2"/>
        <v>NAS</v>
      </c>
      <c r="E188" s="17">
        <v>0</v>
      </c>
      <c r="F188" s="17" t="e" cm="1">
        <f t="array" ref="F188">_xlfn.XLOOKUP(G188,AST!X$2:X495,AST!P$2:P495)</f>
        <v>#N/A</v>
      </c>
      <c r="G188" s="20" t="s">
        <v>273</v>
      </c>
    </row>
    <row r="189" spans="1:7" x14ac:dyDescent="0.2">
      <c r="A189" s="17">
        <v>242</v>
      </c>
      <c r="B189" s="17">
        <v>103</v>
      </c>
      <c r="C189" s="17" t="s">
        <v>37</v>
      </c>
      <c r="D189" s="17" t="str">
        <f t="shared" si="2"/>
        <v>NAS</v>
      </c>
      <c r="E189" s="17">
        <v>0</v>
      </c>
      <c r="F189" s="17" t="e" cm="1">
        <f t="array" ref="F189">_xlfn.XLOOKUP(G189,AST!X$2:X496,AST!P$2:P496)</f>
        <v>#N/A</v>
      </c>
      <c r="G189" s="20" t="s">
        <v>274</v>
      </c>
    </row>
    <row r="190" spans="1:7" x14ac:dyDescent="0.2">
      <c r="A190" s="17">
        <v>243</v>
      </c>
      <c r="B190" s="17">
        <v>1</v>
      </c>
      <c r="C190" s="17" t="s">
        <v>29</v>
      </c>
      <c r="D190" s="17" t="str">
        <f t="shared" si="2"/>
        <v>NAS</v>
      </c>
      <c r="E190" s="17">
        <v>0</v>
      </c>
      <c r="F190" s="17" t="e" cm="1">
        <f t="array" ref="F190">_xlfn.XLOOKUP(G190,AST!X$2:X497,AST!P$2:P497)</f>
        <v>#N/A</v>
      </c>
      <c r="G190" s="20" t="s">
        <v>275</v>
      </c>
    </row>
    <row r="191" spans="1:7" x14ac:dyDescent="0.2">
      <c r="A191" s="17">
        <v>245</v>
      </c>
      <c r="B191" s="17">
        <v>105</v>
      </c>
      <c r="C191" s="17" t="s">
        <v>29</v>
      </c>
      <c r="D191" s="17" t="str">
        <f t="shared" si="2"/>
        <v>NAS</v>
      </c>
      <c r="E191" s="17">
        <v>0</v>
      </c>
      <c r="F191" s="17" t="e" cm="1">
        <f t="array" ref="F191">_xlfn.XLOOKUP(G191,AST!X$2:X498,AST!P$2:P498)</f>
        <v>#N/A</v>
      </c>
      <c r="G191" s="20" t="s">
        <v>276</v>
      </c>
    </row>
    <row r="192" spans="1:7" x14ac:dyDescent="0.2">
      <c r="A192" s="17">
        <v>246</v>
      </c>
      <c r="B192" s="17">
        <v>112</v>
      </c>
      <c r="C192" s="17" t="s">
        <v>39</v>
      </c>
      <c r="D192" s="17" t="str">
        <f t="shared" si="2"/>
        <v>S. epidermidis</v>
      </c>
      <c r="E192" s="17">
        <v>1</v>
      </c>
      <c r="F192" s="17" t="e" cm="1">
        <f t="array" ref="F192">_xlfn.XLOOKUP(G192,AST!X$2:X499,AST!P$2:P499)</f>
        <v>#N/A</v>
      </c>
      <c r="G192" s="20" t="s">
        <v>277</v>
      </c>
    </row>
    <row r="193" spans="1:7" x14ac:dyDescent="0.2">
      <c r="A193" s="17">
        <v>248</v>
      </c>
      <c r="B193" s="17">
        <v>226</v>
      </c>
      <c r="C193" s="17" t="s">
        <v>39</v>
      </c>
      <c r="D193" s="17" t="str">
        <f t="shared" si="2"/>
        <v>S. epidermidis</v>
      </c>
      <c r="E193" s="17">
        <v>1</v>
      </c>
      <c r="F193" s="17" t="e" cm="1">
        <f t="array" ref="F193">_xlfn.XLOOKUP(G193,AST!X$2:X500,AST!P$2:P500)</f>
        <v>#N/A</v>
      </c>
      <c r="G193" s="20" t="s">
        <v>278</v>
      </c>
    </row>
    <row r="194" spans="1:7" x14ac:dyDescent="0.2">
      <c r="A194" s="17">
        <v>249</v>
      </c>
      <c r="B194" s="17">
        <v>71</v>
      </c>
      <c r="C194" s="17" t="s">
        <v>29</v>
      </c>
      <c r="D194" s="17" t="str">
        <f t="shared" si="2"/>
        <v>NAS</v>
      </c>
      <c r="E194" s="17">
        <v>0</v>
      </c>
      <c r="F194" s="17" t="e" cm="1">
        <f t="array" ref="F194">_xlfn.XLOOKUP(G194,AST!X$2:X501,AST!P$2:P501)</f>
        <v>#N/A</v>
      </c>
      <c r="G194" s="20" t="s">
        <v>279</v>
      </c>
    </row>
    <row r="195" spans="1:7" x14ac:dyDescent="0.2">
      <c r="A195" s="17">
        <v>250</v>
      </c>
      <c r="B195" s="17">
        <v>92</v>
      </c>
      <c r="C195" s="17" t="s">
        <v>37</v>
      </c>
      <c r="D195" s="17" t="str">
        <f t="shared" ref="D195:D214" si="3">IF(C195="epidermidis", "S. epidermidis", "NAS")</f>
        <v>NAS</v>
      </c>
      <c r="E195" s="17">
        <v>0</v>
      </c>
      <c r="F195" s="17" t="e" cm="1">
        <f t="array" ref="F195">_xlfn.XLOOKUP(G195,AST!X$2:X502,AST!P$2:P502)</f>
        <v>#N/A</v>
      </c>
      <c r="G195" s="20" t="s">
        <v>280</v>
      </c>
    </row>
    <row r="196" spans="1:7" x14ac:dyDescent="0.2">
      <c r="A196" s="17">
        <v>252</v>
      </c>
      <c r="B196" s="17">
        <v>5</v>
      </c>
      <c r="C196" s="17" t="s">
        <v>29</v>
      </c>
      <c r="D196" s="17" t="str">
        <f t="shared" si="3"/>
        <v>NAS</v>
      </c>
      <c r="E196" s="17">
        <v>0</v>
      </c>
      <c r="F196" s="17" t="e" cm="1">
        <f t="array" ref="F196">_xlfn.XLOOKUP(G196,AST!X$2:X503,AST!P$2:P503)</f>
        <v>#N/A</v>
      </c>
      <c r="G196" s="20" t="s">
        <v>281</v>
      </c>
    </row>
    <row r="197" spans="1:7" x14ac:dyDescent="0.2">
      <c r="A197" s="17">
        <v>253</v>
      </c>
      <c r="B197" s="17">
        <v>101</v>
      </c>
      <c r="C197" s="17" t="s">
        <v>29</v>
      </c>
      <c r="D197" s="17" t="str">
        <f t="shared" si="3"/>
        <v>NAS</v>
      </c>
      <c r="E197" s="17">
        <v>0</v>
      </c>
      <c r="F197" s="17" t="e" cm="1">
        <f t="array" ref="F197">_xlfn.XLOOKUP(G197,AST!X$2:X504,AST!P$2:P504)</f>
        <v>#N/A</v>
      </c>
      <c r="G197" s="20" t="s">
        <v>282</v>
      </c>
    </row>
    <row r="198" spans="1:7" x14ac:dyDescent="0.2">
      <c r="A198" s="17">
        <v>254</v>
      </c>
      <c r="B198" s="17">
        <v>29</v>
      </c>
      <c r="C198" s="17" t="s">
        <v>29</v>
      </c>
      <c r="D198" s="17" t="str">
        <f t="shared" si="3"/>
        <v>NAS</v>
      </c>
      <c r="E198" s="17">
        <v>0</v>
      </c>
      <c r="F198" s="17" t="e" cm="1">
        <f t="array" ref="F198">_xlfn.XLOOKUP(G198,AST!X$2:X505,AST!P$2:P505)</f>
        <v>#N/A</v>
      </c>
      <c r="G198" s="20" t="s">
        <v>283</v>
      </c>
    </row>
    <row r="199" spans="1:7" x14ac:dyDescent="0.2">
      <c r="A199" s="17">
        <v>255</v>
      </c>
      <c r="B199" s="17">
        <v>236</v>
      </c>
      <c r="C199" s="17" t="s">
        <v>36</v>
      </c>
      <c r="D199" s="17" t="str">
        <f t="shared" si="3"/>
        <v>NAS</v>
      </c>
      <c r="E199" s="17">
        <v>0</v>
      </c>
      <c r="F199" s="17" t="e" cm="1">
        <f t="array" ref="F199">_xlfn.XLOOKUP(G199,AST!X$2:X506,AST!P$2:P506)</f>
        <v>#N/A</v>
      </c>
      <c r="G199" s="20" t="s">
        <v>284</v>
      </c>
    </row>
    <row r="200" spans="1:7" x14ac:dyDescent="0.2">
      <c r="A200" s="17">
        <v>256</v>
      </c>
      <c r="B200" s="17">
        <v>191</v>
      </c>
      <c r="C200" s="17" t="s">
        <v>77</v>
      </c>
      <c r="D200" s="17" t="str">
        <f t="shared" si="3"/>
        <v>NAS</v>
      </c>
      <c r="E200" s="17">
        <v>0</v>
      </c>
      <c r="F200" s="17" t="e" cm="1">
        <f t="array" ref="F200">_xlfn.XLOOKUP(G200,AST!X$2:X507,AST!P$2:P507)</f>
        <v>#N/A</v>
      </c>
      <c r="G200" s="20" t="s">
        <v>285</v>
      </c>
    </row>
    <row r="201" spans="1:7" x14ac:dyDescent="0.2">
      <c r="A201" s="17">
        <v>259</v>
      </c>
      <c r="B201" s="17">
        <v>42</v>
      </c>
      <c r="C201" s="17" t="s">
        <v>29</v>
      </c>
      <c r="D201" s="17" t="str">
        <f t="shared" si="3"/>
        <v>NAS</v>
      </c>
      <c r="E201" s="17">
        <v>0</v>
      </c>
      <c r="F201" s="17" t="e" cm="1">
        <f t="array" ref="F201">_xlfn.XLOOKUP(G201,AST!X$2:X508,AST!P$2:P508)</f>
        <v>#N/A</v>
      </c>
      <c r="G201" s="20" t="s">
        <v>286</v>
      </c>
    </row>
    <row r="202" spans="1:7" x14ac:dyDescent="0.2">
      <c r="A202" s="17">
        <v>260</v>
      </c>
      <c r="B202" s="17">
        <v>179</v>
      </c>
      <c r="C202" s="17" t="s">
        <v>59</v>
      </c>
      <c r="D202" s="17" t="str">
        <f t="shared" si="3"/>
        <v>NAS</v>
      </c>
      <c r="E202" s="17">
        <v>0</v>
      </c>
      <c r="F202" s="17" t="e" cm="1">
        <f t="array" ref="F202">_xlfn.XLOOKUP(G202,AST!X$2:X509,AST!P$2:P509)</f>
        <v>#N/A</v>
      </c>
      <c r="G202" s="20" t="s">
        <v>287</v>
      </c>
    </row>
    <row r="203" spans="1:7" x14ac:dyDescent="0.2">
      <c r="A203" s="17">
        <v>261</v>
      </c>
      <c r="B203" s="17">
        <v>245</v>
      </c>
      <c r="C203" s="17" t="s">
        <v>39</v>
      </c>
      <c r="D203" s="17" t="str">
        <f t="shared" si="3"/>
        <v>S. epidermidis</v>
      </c>
      <c r="E203" s="17">
        <v>1</v>
      </c>
      <c r="F203" s="17" t="e" cm="1">
        <f t="array" ref="F203">_xlfn.XLOOKUP(G203,AST!X$2:X510,AST!P$2:P510)</f>
        <v>#N/A</v>
      </c>
      <c r="G203" s="20" t="s">
        <v>288</v>
      </c>
    </row>
    <row r="204" spans="1:7" x14ac:dyDescent="0.2">
      <c r="A204" s="17">
        <v>262</v>
      </c>
      <c r="B204" s="17">
        <v>102</v>
      </c>
      <c r="C204" s="17" t="s">
        <v>29</v>
      </c>
      <c r="D204" s="17" t="str">
        <f t="shared" si="3"/>
        <v>NAS</v>
      </c>
      <c r="E204" s="17">
        <v>0</v>
      </c>
      <c r="F204" s="17" t="e" cm="1">
        <f t="array" ref="F204">_xlfn.XLOOKUP(G204,AST!X$2:X511,AST!P$2:P511)</f>
        <v>#N/A</v>
      </c>
      <c r="G204" s="20" t="s">
        <v>289</v>
      </c>
    </row>
    <row r="205" spans="1:7" x14ac:dyDescent="0.2">
      <c r="A205" s="17">
        <v>263</v>
      </c>
      <c r="B205" s="17">
        <v>196</v>
      </c>
      <c r="C205" s="17" t="s">
        <v>29</v>
      </c>
      <c r="D205" s="17" t="str">
        <f t="shared" si="3"/>
        <v>NAS</v>
      </c>
      <c r="E205" s="17">
        <v>0</v>
      </c>
      <c r="F205" s="17" t="e" cm="1">
        <f t="array" ref="F205">_xlfn.XLOOKUP(G205,AST!X$2:X512,AST!P$2:P512)</f>
        <v>#N/A</v>
      </c>
      <c r="G205" s="20" t="s">
        <v>290</v>
      </c>
    </row>
    <row r="206" spans="1:7" x14ac:dyDescent="0.2">
      <c r="A206" s="17">
        <v>265</v>
      </c>
      <c r="B206" s="17">
        <v>170</v>
      </c>
      <c r="C206" s="17" t="s">
        <v>29</v>
      </c>
      <c r="D206" s="17" t="str">
        <f t="shared" si="3"/>
        <v>NAS</v>
      </c>
      <c r="E206" s="17">
        <v>0</v>
      </c>
      <c r="F206" s="17" t="e" cm="1">
        <f t="array" ref="F206">_xlfn.XLOOKUP(G206,AST!X$2:X513,AST!P$2:P513)</f>
        <v>#N/A</v>
      </c>
      <c r="G206" s="20" t="s">
        <v>291</v>
      </c>
    </row>
    <row r="207" spans="1:7" x14ac:dyDescent="0.2">
      <c r="A207" s="17">
        <v>266</v>
      </c>
      <c r="B207" s="17">
        <v>229</v>
      </c>
      <c r="C207" s="17" t="s">
        <v>29</v>
      </c>
      <c r="D207" s="17" t="str">
        <f t="shared" si="3"/>
        <v>NAS</v>
      </c>
      <c r="E207" s="17">
        <v>0</v>
      </c>
      <c r="F207" s="17" t="e" cm="1">
        <f t="array" ref="F207">_xlfn.XLOOKUP(G207,AST!X$2:X514,AST!P$2:P514)</f>
        <v>#N/A</v>
      </c>
      <c r="G207" s="20" t="s">
        <v>292</v>
      </c>
    </row>
    <row r="208" spans="1:7" x14ac:dyDescent="0.2">
      <c r="A208" s="17">
        <v>267</v>
      </c>
      <c r="B208" s="17">
        <v>220</v>
      </c>
      <c r="C208" s="17" t="s">
        <v>29</v>
      </c>
      <c r="D208" s="17" t="str">
        <f t="shared" si="3"/>
        <v>NAS</v>
      </c>
      <c r="E208" s="17">
        <v>0</v>
      </c>
      <c r="F208" s="17" t="e" cm="1">
        <f t="array" ref="F208">_xlfn.XLOOKUP(G208,AST!X$2:X515,AST!P$2:P515)</f>
        <v>#N/A</v>
      </c>
      <c r="G208" s="20" t="s">
        <v>293</v>
      </c>
    </row>
    <row r="209" spans="1:7" x14ac:dyDescent="0.2">
      <c r="A209" s="17">
        <v>270</v>
      </c>
      <c r="B209" s="17">
        <v>11</v>
      </c>
      <c r="C209" s="17" t="s">
        <v>29</v>
      </c>
      <c r="D209" s="17" t="str">
        <f t="shared" si="3"/>
        <v>NAS</v>
      </c>
      <c r="E209" s="17">
        <v>0</v>
      </c>
      <c r="F209" s="17" t="e" cm="1">
        <f t="array" ref="F209">_xlfn.XLOOKUP(G209,AST!X$2:X516,AST!P$2:P516)</f>
        <v>#N/A</v>
      </c>
      <c r="G209" s="20" t="s">
        <v>294</v>
      </c>
    </row>
    <row r="210" spans="1:7" x14ac:dyDescent="0.2">
      <c r="A210" s="17">
        <v>272</v>
      </c>
      <c r="B210" s="17">
        <v>22</v>
      </c>
      <c r="C210" s="17" t="s">
        <v>29</v>
      </c>
      <c r="D210" s="17" t="str">
        <f t="shared" si="3"/>
        <v>NAS</v>
      </c>
      <c r="E210" s="17">
        <v>0</v>
      </c>
      <c r="F210" s="17" t="e" cm="1">
        <f t="array" ref="F210">_xlfn.XLOOKUP(G210,AST!X$2:X517,AST!P$2:P517)</f>
        <v>#N/A</v>
      </c>
      <c r="G210" s="20" t="s">
        <v>295</v>
      </c>
    </row>
    <row r="211" spans="1:7" x14ac:dyDescent="0.2">
      <c r="A211" s="17">
        <v>273</v>
      </c>
      <c r="B211" s="17">
        <v>164</v>
      </c>
      <c r="C211" s="17" t="s">
        <v>37</v>
      </c>
      <c r="D211" s="17" t="str">
        <f t="shared" si="3"/>
        <v>NAS</v>
      </c>
      <c r="E211" s="17">
        <v>0</v>
      </c>
      <c r="F211" s="17" t="e" cm="1">
        <f t="array" ref="F211">_xlfn.XLOOKUP(G211,AST!X$2:X518,AST!P$2:P518)</f>
        <v>#N/A</v>
      </c>
      <c r="G211" s="20" t="s">
        <v>296</v>
      </c>
    </row>
    <row r="212" spans="1:7" x14ac:dyDescent="0.2">
      <c r="A212" s="17">
        <v>274</v>
      </c>
      <c r="B212" s="17">
        <v>168</v>
      </c>
      <c r="C212" s="17" t="s">
        <v>59</v>
      </c>
      <c r="D212" s="17" t="str">
        <f t="shared" si="3"/>
        <v>NAS</v>
      </c>
      <c r="E212" s="17">
        <v>1</v>
      </c>
      <c r="F212" s="17" t="e" cm="1">
        <f t="array" ref="F212">_xlfn.XLOOKUP(G212,AST!X$2:X519,AST!P$2:P519)</f>
        <v>#N/A</v>
      </c>
      <c r="G212" s="20" t="s">
        <v>297</v>
      </c>
    </row>
    <row r="213" spans="1:7" x14ac:dyDescent="0.2">
      <c r="A213" s="17">
        <v>275</v>
      </c>
      <c r="B213" s="17">
        <v>27</v>
      </c>
      <c r="C213" s="17" t="s">
        <v>29</v>
      </c>
      <c r="D213" s="17" t="str">
        <f t="shared" si="3"/>
        <v>NAS</v>
      </c>
      <c r="E213" s="17">
        <v>0</v>
      </c>
      <c r="F213" s="17" t="e" cm="1">
        <f t="array" ref="F213">_xlfn.XLOOKUP(G213,AST!X$2:X520,AST!P$2:P520)</f>
        <v>#N/A</v>
      </c>
      <c r="G213" s="20" t="s">
        <v>298</v>
      </c>
    </row>
    <row r="214" spans="1:7" x14ac:dyDescent="0.2">
      <c r="A214" s="17">
        <v>276</v>
      </c>
      <c r="B214" s="17">
        <v>156</v>
      </c>
      <c r="C214" s="17" t="s">
        <v>57</v>
      </c>
      <c r="D214" s="17" t="str">
        <f t="shared" si="3"/>
        <v>NAS</v>
      </c>
      <c r="E214" s="17">
        <v>0</v>
      </c>
      <c r="F214" s="17" t="e" cm="1">
        <f t="array" ref="F214">_xlfn.XLOOKUP(G214,AST!X$2:X521,AST!P$2:P521)</f>
        <v>#N/A</v>
      </c>
      <c r="G214" s="20" t="s">
        <v>299</v>
      </c>
    </row>
  </sheetData>
  <autoFilter ref="C1:C215" xr:uid="{B9132F15-6118-8842-B76B-407309B6AC01}"/>
  <sortState xmlns:xlrd2="http://schemas.microsoft.com/office/spreadsheetml/2017/richdata2" ref="T43:U58">
    <sortCondition descending="1" ref="U43:U58"/>
  </sortState>
  <mergeCells count="1">
    <mergeCell ref="U12:AB12"/>
  </mergeCells>
  <pageMargins left="0.7" right="0.7" top="0.75" bottom="0.75" header="0.3" footer="0.3"/>
  <pageSetup orientation="portrait" horizontalDpi="0" verticalDpi="0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BA01F-B31A-4871-A4CE-F941C9EA68D8}">
  <dimension ref="A1:V435"/>
  <sheetViews>
    <sheetView topLeftCell="A408" workbookViewId="0">
      <selection activeCell="F16" sqref="F16"/>
    </sheetView>
  </sheetViews>
  <sheetFormatPr baseColWidth="10" defaultColWidth="8.83203125" defaultRowHeight="15" x14ac:dyDescent="0.2"/>
  <cols>
    <col min="1" max="1" width="10.6640625" style="11" bestFit="1" customWidth="1"/>
    <col min="9" max="9" width="17.5" bestFit="1" customWidth="1"/>
    <col min="11" max="11" width="21.83203125" bestFit="1" customWidth="1"/>
    <col min="19" max="19" width="10.83203125" bestFit="1" customWidth="1"/>
  </cols>
  <sheetData>
    <row r="1" spans="1:22" x14ac:dyDescent="0.2">
      <c r="A1" s="1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</v>
      </c>
      <c r="I1" t="s">
        <v>9</v>
      </c>
      <c r="J1" t="s">
        <v>17</v>
      </c>
      <c r="K1" t="s">
        <v>10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S1" t="s">
        <v>24</v>
      </c>
      <c r="U1" t="s">
        <v>9</v>
      </c>
      <c r="V1" t="s">
        <v>10</v>
      </c>
    </row>
    <row r="2" spans="1:22" x14ac:dyDescent="0.2">
      <c r="A2" s="11">
        <v>44742</v>
      </c>
      <c r="B2" t="s">
        <v>2</v>
      </c>
      <c r="C2">
        <v>200051</v>
      </c>
      <c r="G2">
        <v>1</v>
      </c>
      <c r="H2" t="s">
        <v>3</v>
      </c>
      <c r="I2" t="s">
        <v>25</v>
      </c>
      <c r="K2" t="s">
        <v>25</v>
      </c>
      <c r="M2">
        <v>0</v>
      </c>
      <c r="N2">
        <v>0</v>
      </c>
      <c r="P2">
        <v>0</v>
      </c>
      <c r="S2" t="str">
        <f>C2&amp;H2&amp;U2</f>
        <v>200051LDO</v>
      </c>
      <c r="T2" t="str">
        <f>C2&amp;H2&amp;V2</f>
        <v>200051LPF</v>
      </c>
      <c r="U2" t="s">
        <v>9</v>
      </c>
      <c r="V2" t="s">
        <v>10</v>
      </c>
    </row>
    <row r="3" spans="1:22" x14ac:dyDescent="0.2">
      <c r="A3" s="11">
        <v>44742</v>
      </c>
      <c r="B3" t="s">
        <v>2</v>
      </c>
      <c r="C3">
        <v>200051</v>
      </c>
      <c r="G3">
        <v>1</v>
      </c>
      <c r="H3" t="s">
        <v>4</v>
      </c>
      <c r="I3" t="s">
        <v>26</v>
      </c>
      <c r="K3" t="s">
        <v>25</v>
      </c>
      <c r="M3">
        <v>1</v>
      </c>
      <c r="N3">
        <v>0</v>
      </c>
      <c r="O3">
        <v>1</v>
      </c>
      <c r="P3">
        <v>0</v>
      </c>
      <c r="S3" t="str">
        <f t="shared" ref="S3:S66" si="0">C3&amp;H3&amp;U3</f>
        <v>200051RDO</v>
      </c>
      <c r="T3" t="str">
        <f t="shared" ref="T3:T66" si="1">C3&amp;H3&amp;V3</f>
        <v>200051RPF</v>
      </c>
      <c r="U3" t="s">
        <v>9</v>
      </c>
      <c r="V3" t="s">
        <v>10</v>
      </c>
    </row>
    <row r="4" spans="1:22" x14ac:dyDescent="0.2">
      <c r="A4" s="11">
        <v>44728</v>
      </c>
      <c r="B4" t="s">
        <v>2</v>
      </c>
      <c r="C4">
        <v>200224</v>
      </c>
      <c r="G4">
        <v>1</v>
      </c>
      <c r="H4" t="s">
        <v>3</v>
      </c>
      <c r="I4" t="s">
        <v>27</v>
      </c>
      <c r="K4" t="s">
        <v>25</v>
      </c>
      <c r="M4">
        <v>1</v>
      </c>
      <c r="N4">
        <v>0</v>
      </c>
      <c r="O4">
        <v>1</v>
      </c>
      <c r="P4">
        <v>0</v>
      </c>
      <c r="S4" t="str">
        <f t="shared" si="0"/>
        <v>200224LDO</v>
      </c>
      <c r="T4" t="str">
        <f t="shared" si="1"/>
        <v>200224LPF</v>
      </c>
      <c r="U4" t="s">
        <v>9</v>
      </c>
      <c r="V4" t="s">
        <v>10</v>
      </c>
    </row>
    <row r="5" spans="1:22" x14ac:dyDescent="0.2">
      <c r="A5" s="11">
        <v>44728</v>
      </c>
      <c r="B5" t="s">
        <v>2</v>
      </c>
      <c r="C5">
        <v>200224</v>
      </c>
      <c r="G5">
        <v>1</v>
      </c>
      <c r="H5" t="s">
        <v>4</v>
      </c>
      <c r="I5" t="s">
        <v>25</v>
      </c>
      <c r="K5" t="s">
        <v>25</v>
      </c>
      <c r="M5">
        <v>0</v>
      </c>
      <c r="N5">
        <v>0</v>
      </c>
      <c r="P5">
        <v>0</v>
      </c>
      <c r="S5" t="str">
        <f t="shared" si="0"/>
        <v>200224RDO</v>
      </c>
      <c r="T5" t="str">
        <f t="shared" si="1"/>
        <v>200224RPF</v>
      </c>
      <c r="U5" t="s">
        <v>9</v>
      </c>
      <c r="V5" t="s">
        <v>10</v>
      </c>
    </row>
    <row r="6" spans="1:22" x14ac:dyDescent="0.2">
      <c r="A6" s="11">
        <v>44728</v>
      </c>
      <c r="B6" t="s">
        <v>2</v>
      </c>
      <c r="C6">
        <v>200225</v>
      </c>
      <c r="G6">
        <v>1</v>
      </c>
      <c r="H6" t="s">
        <v>3</v>
      </c>
      <c r="I6" t="s">
        <v>28</v>
      </c>
      <c r="K6" t="s">
        <v>29</v>
      </c>
      <c r="M6">
        <v>1</v>
      </c>
      <c r="N6">
        <v>1</v>
      </c>
      <c r="O6">
        <v>1</v>
      </c>
      <c r="P6">
        <v>1</v>
      </c>
      <c r="Q6">
        <v>1</v>
      </c>
      <c r="S6" t="str">
        <f t="shared" si="0"/>
        <v>200225LDO</v>
      </c>
      <c r="T6" t="str">
        <f t="shared" si="1"/>
        <v>200225LPF</v>
      </c>
      <c r="U6" t="s">
        <v>9</v>
      </c>
      <c r="V6" t="s">
        <v>10</v>
      </c>
    </row>
    <row r="7" spans="1:22" x14ac:dyDescent="0.2">
      <c r="A7" s="11">
        <v>44728</v>
      </c>
      <c r="B7" t="s">
        <v>2</v>
      </c>
      <c r="C7">
        <v>200225</v>
      </c>
      <c r="G7">
        <v>1</v>
      </c>
      <c r="H7" t="s">
        <v>4</v>
      </c>
      <c r="I7" t="s">
        <v>27</v>
      </c>
      <c r="J7" t="s">
        <v>30</v>
      </c>
      <c r="K7" t="s">
        <v>25</v>
      </c>
      <c r="M7">
        <v>1</v>
      </c>
      <c r="N7">
        <v>0</v>
      </c>
      <c r="O7">
        <v>1</v>
      </c>
      <c r="P7">
        <v>0</v>
      </c>
      <c r="S7" t="str">
        <f t="shared" si="0"/>
        <v>200225RDO</v>
      </c>
      <c r="T7" t="str">
        <f t="shared" si="1"/>
        <v>200225RPF</v>
      </c>
      <c r="U7" t="s">
        <v>9</v>
      </c>
      <c r="V7" t="s">
        <v>10</v>
      </c>
    </row>
    <row r="8" spans="1:22" x14ac:dyDescent="0.2">
      <c r="A8" s="11">
        <v>44742</v>
      </c>
      <c r="B8" t="s">
        <v>2</v>
      </c>
      <c r="C8">
        <v>200289</v>
      </c>
      <c r="G8">
        <v>1</v>
      </c>
      <c r="H8" t="s">
        <v>3</v>
      </c>
      <c r="I8" t="s">
        <v>31</v>
      </c>
      <c r="K8" t="s">
        <v>25</v>
      </c>
      <c r="M8">
        <v>1</v>
      </c>
      <c r="N8">
        <v>0</v>
      </c>
      <c r="O8">
        <v>1</v>
      </c>
      <c r="P8">
        <v>0</v>
      </c>
      <c r="S8" t="str">
        <f t="shared" si="0"/>
        <v>200289LDO</v>
      </c>
      <c r="T8" t="str">
        <f t="shared" si="1"/>
        <v>200289LPF</v>
      </c>
      <c r="U8" t="s">
        <v>9</v>
      </c>
      <c r="V8" t="s">
        <v>10</v>
      </c>
    </row>
    <row r="9" spans="1:22" x14ac:dyDescent="0.2">
      <c r="A9" s="11">
        <v>44742</v>
      </c>
      <c r="B9" t="s">
        <v>2</v>
      </c>
      <c r="C9">
        <v>200289</v>
      </c>
      <c r="G9">
        <v>1</v>
      </c>
      <c r="H9" t="s">
        <v>4</v>
      </c>
      <c r="I9" t="s">
        <v>25</v>
      </c>
      <c r="K9" t="s">
        <v>25</v>
      </c>
      <c r="M9">
        <v>0</v>
      </c>
      <c r="N9">
        <v>0</v>
      </c>
      <c r="P9">
        <v>0</v>
      </c>
      <c r="S9" t="str">
        <f t="shared" si="0"/>
        <v>200289RDO</v>
      </c>
      <c r="T9" t="str">
        <f t="shared" si="1"/>
        <v>200289RPF</v>
      </c>
      <c r="U9" t="s">
        <v>9</v>
      </c>
      <c r="V9" t="s">
        <v>10</v>
      </c>
    </row>
    <row r="10" spans="1:22" x14ac:dyDescent="0.2">
      <c r="A10" s="11">
        <v>44714</v>
      </c>
      <c r="B10" t="s">
        <v>2</v>
      </c>
      <c r="C10">
        <v>200294</v>
      </c>
      <c r="G10">
        <v>1</v>
      </c>
      <c r="H10" t="s">
        <v>3</v>
      </c>
      <c r="I10" t="s">
        <v>26</v>
      </c>
      <c r="K10" t="s">
        <v>25</v>
      </c>
      <c r="M10">
        <v>1</v>
      </c>
      <c r="N10">
        <v>0</v>
      </c>
      <c r="O10">
        <v>1</v>
      </c>
      <c r="P10">
        <v>0</v>
      </c>
      <c r="S10" t="str">
        <f t="shared" si="0"/>
        <v>200294LDO</v>
      </c>
      <c r="T10" t="str">
        <f t="shared" si="1"/>
        <v>200294LPF</v>
      </c>
      <c r="U10" t="s">
        <v>9</v>
      </c>
      <c r="V10" t="s">
        <v>10</v>
      </c>
    </row>
    <row r="11" spans="1:22" x14ac:dyDescent="0.2">
      <c r="A11" s="11">
        <v>44714</v>
      </c>
      <c r="B11" t="s">
        <v>2</v>
      </c>
      <c r="C11">
        <v>200294</v>
      </c>
      <c r="G11">
        <v>1</v>
      </c>
      <c r="H11" t="s">
        <v>4</v>
      </c>
      <c r="I11" t="s">
        <v>25</v>
      </c>
      <c r="K11" t="s">
        <v>25</v>
      </c>
      <c r="M11">
        <v>0</v>
      </c>
      <c r="N11">
        <v>0</v>
      </c>
      <c r="P11">
        <v>0</v>
      </c>
      <c r="S11" t="str">
        <f t="shared" si="0"/>
        <v>200294RDO</v>
      </c>
      <c r="T11" t="str">
        <f t="shared" si="1"/>
        <v>200294RPF</v>
      </c>
      <c r="U11" t="s">
        <v>9</v>
      </c>
      <c r="V11" t="s">
        <v>10</v>
      </c>
    </row>
    <row r="12" spans="1:22" x14ac:dyDescent="0.2">
      <c r="A12" s="11">
        <v>44714</v>
      </c>
      <c r="B12" t="s">
        <v>2</v>
      </c>
      <c r="C12">
        <v>200309</v>
      </c>
      <c r="G12">
        <v>1</v>
      </c>
      <c r="H12" t="s">
        <v>3</v>
      </c>
      <c r="I12" t="s">
        <v>32</v>
      </c>
      <c r="K12" t="s">
        <v>25</v>
      </c>
      <c r="M12">
        <v>1</v>
      </c>
      <c r="N12">
        <v>0</v>
      </c>
      <c r="O12">
        <v>1</v>
      </c>
      <c r="P12">
        <v>0</v>
      </c>
      <c r="S12" t="str">
        <f t="shared" si="0"/>
        <v>200309LDO</v>
      </c>
      <c r="T12" t="str">
        <f t="shared" si="1"/>
        <v>200309LPF</v>
      </c>
      <c r="U12" t="s">
        <v>9</v>
      </c>
      <c r="V12" t="s">
        <v>10</v>
      </c>
    </row>
    <row r="13" spans="1:22" x14ac:dyDescent="0.2">
      <c r="A13" s="11">
        <v>44714</v>
      </c>
      <c r="B13" t="s">
        <v>2</v>
      </c>
      <c r="C13">
        <v>200309</v>
      </c>
      <c r="G13">
        <v>1</v>
      </c>
      <c r="H13" t="s">
        <v>4</v>
      </c>
      <c r="I13" t="s">
        <v>25</v>
      </c>
      <c r="K13" t="s">
        <v>25</v>
      </c>
      <c r="M13">
        <v>0</v>
      </c>
      <c r="N13">
        <v>0</v>
      </c>
      <c r="P13">
        <v>0</v>
      </c>
      <c r="S13" t="str">
        <f t="shared" si="0"/>
        <v>200309RDO</v>
      </c>
      <c r="T13" t="str">
        <f t="shared" si="1"/>
        <v>200309RPF</v>
      </c>
      <c r="U13" t="s">
        <v>9</v>
      </c>
      <c r="V13" t="s">
        <v>10</v>
      </c>
    </row>
    <row r="14" spans="1:22" x14ac:dyDescent="0.2">
      <c r="A14" s="11">
        <v>44728</v>
      </c>
      <c r="B14" t="s">
        <v>2</v>
      </c>
      <c r="C14">
        <v>201087</v>
      </c>
      <c r="G14">
        <v>1</v>
      </c>
      <c r="H14" t="s">
        <v>3</v>
      </c>
      <c r="I14" t="s">
        <v>25</v>
      </c>
      <c r="K14" t="s">
        <v>25</v>
      </c>
      <c r="M14">
        <v>0</v>
      </c>
      <c r="N14">
        <v>0</v>
      </c>
      <c r="P14">
        <v>0</v>
      </c>
      <c r="S14" t="str">
        <f t="shared" si="0"/>
        <v>201087LDO</v>
      </c>
      <c r="T14" t="str">
        <f t="shared" si="1"/>
        <v>201087LPF</v>
      </c>
      <c r="U14" t="s">
        <v>9</v>
      </c>
      <c r="V14" t="s">
        <v>10</v>
      </c>
    </row>
    <row r="15" spans="1:22" x14ac:dyDescent="0.2">
      <c r="A15" s="11">
        <v>44728</v>
      </c>
      <c r="B15" t="s">
        <v>2</v>
      </c>
      <c r="C15">
        <v>201087</v>
      </c>
      <c r="G15">
        <v>1</v>
      </c>
      <c r="H15" t="s">
        <v>4</v>
      </c>
      <c r="I15" t="s">
        <v>33</v>
      </c>
      <c r="K15" t="s">
        <v>34</v>
      </c>
      <c r="M15">
        <v>1</v>
      </c>
      <c r="N15">
        <v>1</v>
      </c>
      <c r="O15">
        <v>1</v>
      </c>
      <c r="P15">
        <v>1</v>
      </c>
      <c r="Q15">
        <v>1</v>
      </c>
      <c r="S15" t="str">
        <f t="shared" si="0"/>
        <v>201087RDO</v>
      </c>
      <c r="T15" t="str">
        <f t="shared" si="1"/>
        <v>201087RPF</v>
      </c>
      <c r="U15" t="s">
        <v>9</v>
      </c>
      <c r="V15" t="s">
        <v>10</v>
      </c>
    </row>
    <row r="16" spans="1:22" x14ac:dyDescent="0.2">
      <c r="A16" s="11">
        <v>44708</v>
      </c>
      <c r="B16" t="s">
        <v>2</v>
      </c>
      <c r="C16">
        <v>201694</v>
      </c>
      <c r="G16">
        <v>3</v>
      </c>
      <c r="H16" t="s">
        <v>3</v>
      </c>
      <c r="I16" t="s">
        <v>35</v>
      </c>
      <c r="K16" t="s">
        <v>36</v>
      </c>
      <c r="M16">
        <v>1</v>
      </c>
      <c r="N16">
        <v>1</v>
      </c>
      <c r="O16">
        <v>0</v>
      </c>
      <c r="P16">
        <v>0</v>
      </c>
      <c r="Q16">
        <v>1</v>
      </c>
      <c r="S16" t="str">
        <f t="shared" si="0"/>
        <v>201694LDO</v>
      </c>
      <c r="T16" t="str">
        <f t="shared" si="1"/>
        <v>201694LPF</v>
      </c>
      <c r="U16" t="s">
        <v>9</v>
      </c>
      <c r="V16" t="s">
        <v>10</v>
      </c>
    </row>
    <row r="17" spans="1:22" x14ac:dyDescent="0.2">
      <c r="A17" s="11">
        <v>44708</v>
      </c>
      <c r="B17" t="s">
        <v>2</v>
      </c>
      <c r="C17">
        <v>201694</v>
      </c>
      <c r="G17">
        <v>3</v>
      </c>
      <c r="H17" t="s">
        <v>4</v>
      </c>
      <c r="I17" t="s">
        <v>25</v>
      </c>
      <c r="K17" t="s">
        <v>25</v>
      </c>
      <c r="M17">
        <v>0</v>
      </c>
      <c r="N17">
        <v>0</v>
      </c>
      <c r="P17">
        <v>0</v>
      </c>
      <c r="S17" t="str">
        <f t="shared" si="0"/>
        <v>201694RDO</v>
      </c>
      <c r="T17" t="str">
        <f t="shared" si="1"/>
        <v>201694RPF</v>
      </c>
      <c r="U17" t="s">
        <v>9</v>
      </c>
      <c r="V17" t="s">
        <v>10</v>
      </c>
    </row>
    <row r="18" spans="1:22" x14ac:dyDescent="0.2">
      <c r="A18" s="11">
        <v>44754</v>
      </c>
      <c r="B18" t="s">
        <v>2</v>
      </c>
      <c r="C18">
        <v>201789</v>
      </c>
      <c r="G18">
        <v>1</v>
      </c>
      <c r="H18" t="s">
        <v>3</v>
      </c>
      <c r="I18" t="s">
        <v>35</v>
      </c>
      <c r="K18" t="s">
        <v>25</v>
      </c>
      <c r="M18">
        <v>1</v>
      </c>
      <c r="N18">
        <v>0</v>
      </c>
      <c r="O18">
        <v>1</v>
      </c>
      <c r="P18">
        <v>0</v>
      </c>
      <c r="S18" t="str">
        <f t="shared" si="0"/>
        <v>201789LDO</v>
      </c>
      <c r="T18" t="str">
        <f t="shared" si="1"/>
        <v>201789LPF</v>
      </c>
      <c r="U18" t="s">
        <v>9</v>
      </c>
      <c r="V18" t="s">
        <v>10</v>
      </c>
    </row>
    <row r="19" spans="1:22" x14ac:dyDescent="0.2">
      <c r="A19" s="11">
        <v>44754</v>
      </c>
      <c r="B19" t="s">
        <v>2</v>
      </c>
      <c r="C19">
        <v>201789</v>
      </c>
      <c r="G19">
        <v>1</v>
      </c>
      <c r="H19" t="s">
        <v>4</v>
      </c>
      <c r="I19" t="s">
        <v>25</v>
      </c>
      <c r="K19" t="s">
        <v>37</v>
      </c>
      <c r="M19">
        <v>0</v>
      </c>
      <c r="N19">
        <v>1</v>
      </c>
      <c r="P19">
        <v>1</v>
      </c>
      <c r="Q19">
        <v>1</v>
      </c>
      <c r="S19" t="str">
        <f t="shared" si="0"/>
        <v>201789RDO</v>
      </c>
      <c r="T19" t="str">
        <f t="shared" si="1"/>
        <v>201789RPF</v>
      </c>
      <c r="U19" t="s">
        <v>9</v>
      </c>
      <c r="V19" t="s">
        <v>10</v>
      </c>
    </row>
    <row r="20" spans="1:22" x14ac:dyDescent="0.2">
      <c r="A20" s="11">
        <v>44742</v>
      </c>
      <c r="B20" t="s">
        <v>2</v>
      </c>
      <c r="C20">
        <v>202157</v>
      </c>
      <c r="G20">
        <v>1</v>
      </c>
      <c r="H20" t="s">
        <v>3</v>
      </c>
      <c r="I20" t="s">
        <v>32</v>
      </c>
      <c r="K20" t="s">
        <v>38</v>
      </c>
      <c r="M20">
        <v>1</v>
      </c>
      <c r="N20">
        <v>1</v>
      </c>
      <c r="O20">
        <v>1</v>
      </c>
      <c r="P20">
        <v>1</v>
      </c>
      <c r="Q20">
        <v>1</v>
      </c>
      <c r="S20" t="str">
        <f t="shared" si="0"/>
        <v>202157LDO</v>
      </c>
      <c r="T20" t="str">
        <f t="shared" si="1"/>
        <v>202157LPF</v>
      </c>
      <c r="U20" t="s">
        <v>9</v>
      </c>
      <c r="V20" t="s">
        <v>10</v>
      </c>
    </row>
    <row r="21" spans="1:22" x14ac:dyDescent="0.2">
      <c r="A21" s="11">
        <v>44742</v>
      </c>
      <c r="B21" t="s">
        <v>2</v>
      </c>
      <c r="C21">
        <v>202157</v>
      </c>
      <c r="G21">
        <v>1</v>
      </c>
      <c r="H21" t="s">
        <v>4</v>
      </c>
      <c r="I21" t="s">
        <v>33</v>
      </c>
      <c r="K21" t="s">
        <v>25</v>
      </c>
      <c r="M21">
        <v>1</v>
      </c>
      <c r="N21">
        <v>0</v>
      </c>
      <c r="O21">
        <v>1</v>
      </c>
      <c r="P21">
        <v>0</v>
      </c>
      <c r="S21" t="str">
        <f t="shared" si="0"/>
        <v>202157RDO</v>
      </c>
      <c r="T21" t="str">
        <f t="shared" si="1"/>
        <v>202157RPF</v>
      </c>
      <c r="U21" t="s">
        <v>9</v>
      </c>
      <c r="V21" t="s">
        <v>10</v>
      </c>
    </row>
    <row r="22" spans="1:22" x14ac:dyDescent="0.2">
      <c r="A22" s="11">
        <v>44728</v>
      </c>
      <c r="B22" t="s">
        <v>2</v>
      </c>
      <c r="C22">
        <v>202398</v>
      </c>
      <c r="G22">
        <v>3</v>
      </c>
      <c r="H22" t="s">
        <v>3</v>
      </c>
      <c r="I22" t="s">
        <v>25</v>
      </c>
      <c r="K22" t="s">
        <v>25</v>
      </c>
      <c r="M22">
        <v>0</v>
      </c>
      <c r="N22">
        <v>0</v>
      </c>
      <c r="P22">
        <v>0</v>
      </c>
      <c r="S22" t="str">
        <f t="shared" si="0"/>
        <v>202398LDO</v>
      </c>
      <c r="T22" t="str">
        <f t="shared" si="1"/>
        <v>202398LPF</v>
      </c>
      <c r="U22" t="s">
        <v>9</v>
      </c>
      <c r="V22" t="s">
        <v>10</v>
      </c>
    </row>
    <row r="23" spans="1:22" x14ac:dyDescent="0.2">
      <c r="A23" s="11">
        <v>44728</v>
      </c>
      <c r="B23" t="s">
        <v>2</v>
      </c>
      <c r="C23">
        <v>202398</v>
      </c>
      <c r="G23">
        <v>3</v>
      </c>
      <c r="H23" t="s">
        <v>4</v>
      </c>
      <c r="I23" t="s">
        <v>32</v>
      </c>
      <c r="K23" t="s">
        <v>25</v>
      </c>
      <c r="M23">
        <v>1</v>
      </c>
      <c r="N23">
        <v>0</v>
      </c>
      <c r="O23">
        <v>1</v>
      </c>
      <c r="P23">
        <v>0</v>
      </c>
      <c r="S23" t="str">
        <f t="shared" si="0"/>
        <v>202398RDO</v>
      </c>
      <c r="T23" t="str">
        <f t="shared" si="1"/>
        <v>202398RPF</v>
      </c>
      <c r="U23" t="s">
        <v>9</v>
      </c>
      <c r="V23" t="s">
        <v>10</v>
      </c>
    </row>
    <row r="24" spans="1:22" x14ac:dyDescent="0.2">
      <c r="A24" s="11">
        <v>44742</v>
      </c>
      <c r="B24" t="s">
        <v>2</v>
      </c>
      <c r="C24">
        <v>202511</v>
      </c>
      <c r="G24">
        <v>2</v>
      </c>
      <c r="H24" t="s">
        <v>3</v>
      </c>
      <c r="I24" t="s">
        <v>32</v>
      </c>
      <c r="J24" t="s">
        <v>29</v>
      </c>
      <c r="K24" t="s">
        <v>25</v>
      </c>
      <c r="M24">
        <v>1</v>
      </c>
      <c r="N24">
        <v>0</v>
      </c>
      <c r="O24">
        <v>1</v>
      </c>
      <c r="P24">
        <v>0</v>
      </c>
      <c r="S24" t="str">
        <f t="shared" si="0"/>
        <v>202511LDO</v>
      </c>
      <c r="T24" t="str">
        <f t="shared" si="1"/>
        <v>202511LPF</v>
      </c>
      <c r="U24" t="s">
        <v>9</v>
      </c>
      <c r="V24" t="s">
        <v>10</v>
      </c>
    </row>
    <row r="25" spans="1:22" x14ac:dyDescent="0.2">
      <c r="A25" s="11">
        <v>44742</v>
      </c>
      <c r="B25" t="s">
        <v>2</v>
      </c>
      <c r="C25">
        <v>202511</v>
      </c>
      <c r="G25">
        <v>2</v>
      </c>
      <c r="H25" t="s">
        <v>4</v>
      </c>
      <c r="I25" t="s">
        <v>32</v>
      </c>
      <c r="K25" t="s">
        <v>25</v>
      </c>
      <c r="M25">
        <v>1</v>
      </c>
      <c r="N25">
        <v>0</v>
      </c>
      <c r="O25">
        <v>1</v>
      </c>
      <c r="P25">
        <v>0</v>
      </c>
      <c r="S25" t="str">
        <f t="shared" si="0"/>
        <v>202511RDO</v>
      </c>
      <c r="T25" t="str">
        <f t="shared" si="1"/>
        <v>202511RPF</v>
      </c>
      <c r="U25" t="s">
        <v>9</v>
      </c>
      <c r="V25" t="s">
        <v>10</v>
      </c>
    </row>
    <row r="26" spans="1:22" x14ac:dyDescent="0.2">
      <c r="A26" s="11">
        <v>44728</v>
      </c>
      <c r="B26" t="s">
        <v>2</v>
      </c>
      <c r="C26">
        <v>202728</v>
      </c>
      <c r="G26">
        <v>1</v>
      </c>
      <c r="H26" t="s">
        <v>3</v>
      </c>
      <c r="I26" t="s">
        <v>33</v>
      </c>
      <c r="J26" t="s">
        <v>39</v>
      </c>
      <c r="K26" t="s">
        <v>25</v>
      </c>
      <c r="M26">
        <v>1</v>
      </c>
      <c r="N26">
        <v>0</v>
      </c>
      <c r="O26">
        <v>1</v>
      </c>
      <c r="P26">
        <v>0</v>
      </c>
      <c r="S26" t="str">
        <f t="shared" si="0"/>
        <v>202728LDO</v>
      </c>
      <c r="T26" t="str">
        <f t="shared" si="1"/>
        <v>202728LPF</v>
      </c>
      <c r="U26" t="s">
        <v>9</v>
      </c>
      <c r="V26" t="s">
        <v>10</v>
      </c>
    </row>
    <row r="27" spans="1:22" x14ac:dyDescent="0.2">
      <c r="A27" s="11">
        <v>44728</v>
      </c>
      <c r="B27" t="s">
        <v>2</v>
      </c>
      <c r="C27">
        <v>202728</v>
      </c>
      <c r="G27">
        <v>1</v>
      </c>
      <c r="H27" t="s">
        <v>4</v>
      </c>
      <c r="I27" t="s">
        <v>25</v>
      </c>
      <c r="K27" t="s">
        <v>25</v>
      </c>
      <c r="M27">
        <v>0</v>
      </c>
      <c r="N27">
        <v>0</v>
      </c>
      <c r="P27">
        <v>0</v>
      </c>
      <c r="S27" t="str">
        <f t="shared" si="0"/>
        <v>202728RDO</v>
      </c>
      <c r="T27" t="str">
        <f t="shared" si="1"/>
        <v>202728RPF</v>
      </c>
      <c r="U27" t="s">
        <v>9</v>
      </c>
      <c r="V27" t="s">
        <v>10</v>
      </c>
    </row>
    <row r="28" spans="1:22" x14ac:dyDescent="0.2">
      <c r="A28" s="11">
        <v>44728</v>
      </c>
      <c r="B28" t="s">
        <v>2</v>
      </c>
      <c r="C28">
        <v>202915</v>
      </c>
      <c r="G28">
        <v>2</v>
      </c>
      <c r="H28" t="s">
        <v>3</v>
      </c>
      <c r="I28" t="s">
        <v>33</v>
      </c>
      <c r="K28" t="s">
        <v>29</v>
      </c>
      <c r="M28">
        <v>1</v>
      </c>
      <c r="N28">
        <v>1</v>
      </c>
      <c r="O28">
        <v>1</v>
      </c>
      <c r="P28">
        <v>1</v>
      </c>
      <c r="Q28">
        <v>1</v>
      </c>
      <c r="S28" t="str">
        <f t="shared" si="0"/>
        <v>202915LDO</v>
      </c>
      <c r="T28" t="str">
        <f t="shared" si="1"/>
        <v>202915LPF</v>
      </c>
      <c r="U28" t="s">
        <v>9</v>
      </c>
      <c r="V28" t="s">
        <v>10</v>
      </c>
    </row>
    <row r="29" spans="1:22" x14ac:dyDescent="0.2">
      <c r="A29" s="11">
        <v>44728</v>
      </c>
      <c r="B29" t="s">
        <v>2</v>
      </c>
      <c r="C29">
        <v>202915</v>
      </c>
      <c r="G29">
        <v>2</v>
      </c>
      <c r="H29" t="s">
        <v>4</v>
      </c>
      <c r="I29" t="s">
        <v>32</v>
      </c>
      <c r="K29" t="s">
        <v>25</v>
      </c>
      <c r="M29">
        <v>1</v>
      </c>
      <c r="N29">
        <v>0</v>
      </c>
      <c r="O29">
        <v>1</v>
      </c>
      <c r="P29">
        <v>0</v>
      </c>
      <c r="S29" t="str">
        <f t="shared" si="0"/>
        <v>202915RDO</v>
      </c>
      <c r="T29" t="str">
        <f t="shared" si="1"/>
        <v>202915RPF</v>
      </c>
      <c r="U29" t="s">
        <v>9</v>
      </c>
      <c r="V29" t="s">
        <v>10</v>
      </c>
    </row>
    <row r="30" spans="1:22" x14ac:dyDescent="0.2">
      <c r="A30" s="11">
        <v>44728</v>
      </c>
      <c r="B30" t="s">
        <v>2</v>
      </c>
      <c r="C30">
        <v>203047</v>
      </c>
      <c r="G30">
        <v>3</v>
      </c>
      <c r="H30" t="s">
        <v>3</v>
      </c>
      <c r="I30" t="s">
        <v>32</v>
      </c>
      <c r="K30" t="s">
        <v>39</v>
      </c>
      <c r="M30">
        <v>1</v>
      </c>
      <c r="N30">
        <v>1</v>
      </c>
      <c r="O30">
        <v>0</v>
      </c>
      <c r="P30">
        <v>0</v>
      </c>
      <c r="Q30">
        <v>1</v>
      </c>
      <c r="S30" t="str">
        <f t="shared" si="0"/>
        <v>203047LDO</v>
      </c>
      <c r="T30" t="str">
        <f t="shared" si="1"/>
        <v>203047LPF</v>
      </c>
      <c r="U30" t="s">
        <v>9</v>
      </c>
      <c r="V30" t="s">
        <v>10</v>
      </c>
    </row>
    <row r="31" spans="1:22" x14ac:dyDescent="0.2">
      <c r="A31" s="11">
        <v>44728</v>
      </c>
      <c r="B31" t="s">
        <v>2</v>
      </c>
      <c r="C31">
        <v>203047</v>
      </c>
      <c r="G31">
        <v>3</v>
      </c>
      <c r="H31" t="s">
        <v>4</v>
      </c>
      <c r="I31" t="s">
        <v>32</v>
      </c>
      <c r="K31" t="s">
        <v>39</v>
      </c>
      <c r="M31">
        <v>1</v>
      </c>
      <c r="N31">
        <v>1</v>
      </c>
      <c r="O31">
        <v>0</v>
      </c>
      <c r="P31">
        <v>0</v>
      </c>
      <c r="Q31">
        <v>1</v>
      </c>
      <c r="S31" t="str">
        <f t="shared" si="0"/>
        <v>203047RDO</v>
      </c>
      <c r="T31" t="str">
        <f t="shared" si="1"/>
        <v>203047RPF</v>
      </c>
      <c r="U31" t="s">
        <v>9</v>
      </c>
      <c r="V31" t="s">
        <v>10</v>
      </c>
    </row>
    <row r="32" spans="1:22" x14ac:dyDescent="0.2">
      <c r="A32" s="11">
        <v>44714</v>
      </c>
      <c r="B32" t="s">
        <v>2</v>
      </c>
      <c r="C32">
        <v>203638</v>
      </c>
      <c r="G32">
        <v>3</v>
      </c>
      <c r="H32" t="s">
        <v>3</v>
      </c>
      <c r="I32" t="s">
        <v>35</v>
      </c>
      <c r="K32" t="s">
        <v>36</v>
      </c>
      <c r="M32">
        <v>1</v>
      </c>
      <c r="N32">
        <v>1</v>
      </c>
      <c r="O32">
        <v>0</v>
      </c>
      <c r="P32">
        <v>0</v>
      </c>
      <c r="Q32">
        <v>1</v>
      </c>
      <c r="S32" t="str">
        <f t="shared" si="0"/>
        <v>203638LDO</v>
      </c>
      <c r="T32" t="str">
        <f t="shared" si="1"/>
        <v>203638LPF</v>
      </c>
      <c r="U32" t="s">
        <v>9</v>
      </c>
      <c r="V32" t="s">
        <v>10</v>
      </c>
    </row>
    <row r="33" spans="1:22" x14ac:dyDescent="0.2">
      <c r="A33" s="11">
        <v>44714</v>
      </c>
      <c r="B33" t="s">
        <v>2</v>
      </c>
      <c r="C33">
        <v>203638</v>
      </c>
      <c r="G33">
        <v>3</v>
      </c>
      <c r="H33" t="s">
        <v>4</v>
      </c>
      <c r="I33" t="s">
        <v>26</v>
      </c>
      <c r="K33" t="s">
        <v>37</v>
      </c>
      <c r="M33">
        <v>1</v>
      </c>
      <c r="N33">
        <v>1</v>
      </c>
      <c r="O33">
        <v>0</v>
      </c>
      <c r="P33">
        <v>0</v>
      </c>
      <c r="Q33">
        <v>1</v>
      </c>
      <c r="S33" t="str">
        <f t="shared" si="0"/>
        <v>203638RDO</v>
      </c>
      <c r="T33" t="str">
        <f t="shared" si="1"/>
        <v>203638RPF</v>
      </c>
      <c r="U33" t="s">
        <v>9</v>
      </c>
      <c r="V33" t="s">
        <v>10</v>
      </c>
    </row>
    <row r="34" spans="1:22" x14ac:dyDescent="0.2">
      <c r="A34" s="11">
        <v>44714</v>
      </c>
      <c r="B34" t="s">
        <v>2</v>
      </c>
      <c r="C34">
        <v>203783</v>
      </c>
      <c r="G34">
        <v>3</v>
      </c>
      <c r="H34" t="s">
        <v>3</v>
      </c>
      <c r="I34" t="s">
        <v>35</v>
      </c>
      <c r="K34" t="s">
        <v>36</v>
      </c>
      <c r="M34">
        <v>1</v>
      </c>
      <c r="N34">
        <v>1</v>
      </c>
      <c r="O34">
        <v>0</v>
      </c>
      <c r="P34">
        <v>0</v>
      </c>
      <c r="Q34">
        <v>1</v>
      </c>
      <c r="S34" t="str">
        <f t="shared" si="0"/>
        <v>203783LDO</v>
      </c>
      <c r="T34" t="str">
        <f t="shared" si="1"/>
        <v>203783LPF</v>
      </c>
      <c r="U34" t="s">
        <v>9</v>
      </c>
      <c r="V34" t="s">
        <v>10</v>
      </c>
    </row>
    <row r="35" spans="1:22" x14ac:dyDescent="0.2">
      <c r="A35" s="11">
        <v>44714</v>
      </c>
      <c r="B35" t="s">
        <v>2</v>
      </c>
      <c r="C35">
        <v>203783</v>
      </c>
      <c r="G35">
        <v>3</v>
      </c>
      <c r="H35" t="s">
        <v>4</v>
      </c>
      <c r="I35" t="s">
        <v>32</v>
      </c>
      <c r="K35" t="s">
        <v>39</v>
      </c>
      <c r="M35">
        <v>1</v>
      </c>
      <c r="N35">
        <v>1</v>
      </c>
      <c r="O35">
        <v>0</v>
      </c>
      <c r="P35">
        <v>0</v>
      </c>
      <c r="Q35">
        <v>1</v>
      </c>
      <c r="S35" t="str">
        <f t="shared" si="0"/>
        <v>203783RDO</v>
      </c>
      <c r="T35" t="str">
        <f t="shared" si="1"/>
        <v>203783RPF</v>
      </c>
      <c r="U35" t="s">
        <v>9</v>
      </c>
      <c r="V35" t="s">
        <v>10</v>
      </c>
    </row>
    <row r="36" spans="1:22" x14ac:dyDescent="0.2">
      <c r="A36" s="11">
        <v>44756</v>
      </c>
      <c r="B36" t="s">
        <v>2</v>
      </c>
      <c r="C36">
        <v>203913</v>
      </c>
      <c r="G36">
        <v>2</v>
      </c>
      <c r="H36" t="s">
        <v>4</v>
      </c>
      <c r="I36" t="s">
        <v>40</v>
      </c>
      <c r="K36" t="s">
        <v>25</v>
      </c>
      <c r="M36">
        <v>1</v>
      </c>
      <c r="S36" t="str">
        <f t="shared" si="0"/>
        <v>203913RDO</v>
      </c>
      <c r="T36" t="str">
        <f t="shared" si="1"/>
        <v>203913RPF</v>
      </c>
      <c r="U36" t="s">
        <v>9</v>
      </c>
      <c r="V36" t="s">
        <v>10</v>
      </c>
    </row>
    <row r="37" spans="1:22" x14ac:dyDescent="0.2">
      <c r="A37" s="11">
        <v>44742</v>
      </c>
      <c r="B37" t="s">
        <v>2</v>
      </c>
      <c r="C37">
        <v>204133</v>
      </c>
      <c r="G37">
        <v>1</v>
      </c>
      <c r="H37" t="s">
        <v>3</v>
      </c>
      <c r="I37" t="s">
        <v>25</v>
      </c>
      <c r="K37" t="s">
        <v>25</v>
      </c>
      <c r="M37">
        <v>0</v>
      </c>
      <c r="N37">
        <v>0</v>
      </c>
      <c r="P37">
        <v>0</v>
      </c>
      <c r="S37" t="str">
        <f t="shared" si="0"/>
        <v>204133LDO</v>
      </c>
      <c r="T37" t="str">
        <f t="shared" si="1"/>
        <v>204133LPF</v>
      </c>
      <c r="U37" t="s">
        <v>9</v>
      </c>
      <c r="V37" t="s">
        <v>10</v>
      </c>
    </row>
    <row r="38" spans="1:22" x14ac:dyDescent="0.2">
      <c r="A38" s="11">
        <v>44742</v>
      </c>
      <c r="B38" t="s">
        <v>2</v>
      </c>
      <c r="C38">
        <v>204133</v>
      </c>
      <c r="G38">
        <v>1</v>
      </c>
      <c r="H38" t="s">
        <v>4</v>
      </c>
      <c r="I38" t="s">
        <v>32</v>
      </c>
      <c r="K38" t="s">
        <v>25</v>
      </c>
      <c r="M38">
        <v>1</v>
      </c>
      <c r="N38">
        <v>0</v>
      </c>
      <c r="O38">
        <v>1</v>
      </c>
      <c r="P38">
        <v>0</v>
      </c>
      <c r="S38" t="str">
        <f t="shared" si="0"/>
        <v>204133RDO</v>
      </c>
      <c r="T38" t="str">
        <f t="shared" si="1"/>
        <v>204133RPF</v>
      </c>
      <c r="U38" t="s">
        <v>9</v>
      </c>
      <c r="V38" t="s">
        <v>10</v>
      </c>
    </row>
    <row r="39" spans="1:22" x14ac:dyDescent="0.2">
      <c r="A39" s="11">
        <v>44714</v>
      </c>
      <c r="B39" t="s">
        <v>2</v>
      </c>
      <c r="C39">
        <v>204181</v>
      </c>
      <c r="G39">
        <v>1</v>
      </c>
      <c r="H39" t="s">
        <v>3</v>
      </c>
      <c r="I39" t="s">
        <v>25</v>
      </c>
      <c r="K39" t="s">
        <v>25</v>
      </c>
      <c r="M39">
        <v>0</v>
      </c>
      <c r="N39">
        <v>0</v>
      </c>
      <c r="P39">
        <v>0</v>
      </c>
      <c r="S39" t="str">
        <f t="shared" si="0"/>
        <v>204181LDO</v>
      </c>
      <c r="T39" t="str">
        <f t="shared" si="1"/>
        <v>204181LPF</v>
      </c>
      <c r="U39" t="s">
        <v>9</v>
      </c>
      <c r="V39" t="s">
        <v>10</v>
      </c>
    </row>
    <row r="40" spans="1:22" x14ac:dyDescent="0.2">
      <c r="A40" s="11">
        <v>44714</v>
      </c>
      <c r="B40" t="s">
        <v>2</v>
      </c>
      <c r="C40">
        <v>204181</v>
      </c>
      <c r="G40">
        <v>1</v>
      </c>
      <c r="H40" t="s">
        <v>4</v>
      </c>
      <c r="I40" t="s">
        <v>26</v>
      </c>
      <c r="K40" t="s">
        <v>37</v>
      </c>
      <c r="M40">
        <v>1</v>
      </c>
      <c r="N40">
        <v>1</v>
      </c>
      <c r="O40">
        <v>0</v>
      </c>
      <c r="P40">
        <v>0</v>
      </c>
      <c r="Q40">
        <v>1</v>
      </c>
      <c r="S40" t="str">
        <f t="shared" si="0"/>
        <v>204181RDO</v>
      </c>
      <c r="T40" t="str">
        <f t="shared" si="1"/>
        <v>204181RPF</v>
      </c>
      <c r="U40" t="s">
        <v>9</v>
      </c>
      <c r="V40" t="s">
        <v>10</v>
      </c>
    </row>
    <row r="41" spans="1:22" x14ac:dyDescent="0.2">
      <c r="A41" s="11">
        <v>44728</v>
      </c>
      <c r="B41" t="s">
        <v>2</v>
      </c>
      <c r="C41">
        <v>204516</v>
      </c>
      <c r="G41">
        <v>1</v>
      </c>
      <c r="H41" t="s">
        <v>3</v>
      </c>
      <c r="I41" t="s">
        <v>32</v>
      </c>
      <c r="K41" t="s">
        <v>25</v>
      </c>
      <c r="M41">
        <v>1</v>
      </c>
      <c r="N41">
        <v>0</v>
      </c>
      <c r="O41">
        <v>1</v>
      </c>
      <c r="P41">
        <v>0</v>
      </c>
      <c r="S41" t="str">
        <f t="shared" si="0"/>
        <v>204516LDO</v>
      </c>
      <c r="T41" t="str">
        <f t="shared" si="1"/>
        <v>204516LPF</v>
      </c>
      <c r="U41" t="s">
        <v>9</v>
      </c>
      <c r="V41" t="s">
        <v>10</v>
      </c>
    </row>
    <row r="42" spans="1:22" x14ac:dyDescent="0.2">
      <c r="A42" s="11">
        <v>44728</v>
      </c>
      <c r="B42" t="s">
        <v>2</v>
      </c>
      <c r="C42">
        <v>204516</v>
      </c>
      <c r="G42">
        <v>1</v>
      </c>
      <c r="H42" t="s">
        <v>3</v>
      </c>
      <c r="I42" t="s">
        <v>32</v>
      </c>
      <c r="K42" t="s">
        <v>25</v>
      </c>
      <c r="M42">
        <v>1</v>
      </c>
      <c r="N42">
        <v>0</v>
      </c>
      <c r="O42">
        <v>1</v>
      </c>
      <c r="P42">
        <v>0</v>
      </c>
      <c r="S42" t="str">
        <f t="shared" si="0"/>
        <v>204516LDO</v>
      </c>
      <c r="T42" t="str">
        <f t="shared" si="1"/>
        <v>204516LPF</v>
      </c>
      <c r="U42" t="s">
        <v>9</v>
      </c>
      <c r="V42" t="s">
        <v>10</v>
      </c>
    </row>
    <row r="43" spans="1:22" x14ac:dyDescent="0.2">
      <c r="A43" s="11">
        <v>44728</v>
      </c>
      <c r="B43" t="s">
        <v>2</v>
      </c>
      <c r="C43">
        <v>204683</v>
      </c>
      <c r="G43">
        <v>1</v>
      </c>
      <c r="H43" t="s">
        <v>3</v>
      </c>
      <c r="I43" t="s">
        <v>28</v>
      </c>
      <c r="K43" t="s">
        <v>25</v>
      </c>
      <c r="M43">
        <v>1</v>
      </c>
      <c r="N43">
        <v>0</v>
      </c>
      <c r="O43">
        <v>1</v>
      </c>
      <c r="P43">
        <v>0</v>
      </c>
      <c r="S43" t="str">
        <f t="shared" si="0"/>
        <v>204683LDO</v>
      </c>
      <c r="T43" t="str">
        <f t="shared" si="1"/>
        <v>204683LPF</v>
      </c>
      <c r="U43" t="s">
        <v>9</v>
      </c>
      <c r="V43" t="s">
        <v>10</v>
      </c>
    </row>
    <row r="44" spans="1:22" x14ac:dyDescent="0.2">
      <c r="A44" s="11">
        <v>44728</v>
      </c>
      <c r="B44" t="s">
        <v>2</v>
      </c>
      <c r="C44">
        <v>204683</v>
      </c>
      <c r="G44">
        <v>1</v>
      </c>
      <c r="H44" t="s">
        <v>4</v>
      </c>
      <c r="I44" t="s">
        <v>40</v>
      </c>
      <c r="K44" t="s">
        <v>25</v>
      </c>
      <c r="M44">
        <v>1</v>
      </c>
      <c r="N44">
        <v>0</v>
      </c>
      <c r="O44">
        <v>1</v>
      </c>
      <c r="P44">
        <v>0</v>
      </c>
      <c r="S44" t="str">
        <f t="shared" si="0"/>
        <v>204683RDO</v>
      </c>
      <c r="T44" t="str">
        <f t="shared" si="1"/>
        <v>204683RPF</v>
      </c>
      <c r="U44" t="s">
        <v>9</v>
      </c>
      <c r="V44" t="s">
        <v>10</v>
      </c>
    </row>
    <row r="45" spans="1:22" x14ac:dyDescent="0.2">
      <c r="A45" s="11">
        <v>44728</v>
      </c>
      <c r="B45" t="s">
        <v>2</v>
      </c>
      <c r="C45">
        <v>205053</v>
      </c>
      <c r="G45">
        <v>1</v>
      </c>
      <c r="H45" t="s">
        <v>3</v>
      </c>
      <c r="I45" t="s">
        <v>33</v>
      </c>
      <c r="K45" t="s">
        <v>25</v>
      </c>
      <c r="M45">
        <v>1</v>
      </c>
      <c r="N45">
        <v>0</v>
      </c>
      <c r="O45">
        <v>1</v>
      </c>
      <c r="P45">
        <v>0</v>
      </c>
      <c r="S45" t="str">
        <f t="shared" si="0"/>
        <v>205053LDO</v>
      </c>
      <c r="T45" t="str">
        <f t="shared" si="1"/>
        <v>205053LPF</v>
      </c>
      <c r="U45" t="s">
        <v>9</v>
      </c>
      <c r="V45" t="s">
        <v>10</v>
      </c>
    </row>
    <row r="46" spans="1:22" x14ac:dyDescent="0.2">
      <c r="A46" s="11">
        <v>44728</v>
      </c>
      <c r="B46" t="s">
        <v>2</v>
      </c>
      <c r="C46">
        <v>205053</v>
      </c>
      <c r="G46">
        <v>1</v>
      </c>
      <c r="H46" t="s">
        <v>4</v>
      </c>
      <c r="I46" t="s">
        <v>33</v>
      </c>
      <c r="K46" t="s">
        <v>25</v>
      </c>
      <c r="M46">
        <v>1</v>
      </c>
      <c r="N46">
        <v>0</v>
      </c>
      <c r="O46">
        <v>1</v>
      </c>
      <c r="P46">
        <v>0</v>
      </c>
      <c r="S46" t="str">
        <f t="shared" si="0"/>
        <v>205053RDO</v>
      </c>
      <c r="T46" t="str">
        <f t="shared" si="1"/>
        <v>205053RPF</v>
      </c>
      <c r="U46" t="s">
        <v>9</v>
      </c>
      <c r="V46" t="s">
        <v>10</v>
      </c>
    </row>
    <row r="47" spans="1:22" x14ac:dyDescent="0.2">
      <c r="A47" s="11">
        <v>44721</v>
      </c>
      <c r="B47" t="s">
        <v>2</v>
      </c>
      <c r="C47">
        <v>205348</v>
      </c>
      <c r="G47">
        <v>3</v>
      </c>
      <c r="H47" t="s">
        <v>3</v>
      </c>
      <c r="I47" t="s">
        <v>25</v>
      </c>
      <c r="K47" t="s">
        <v>25</v>
      </c>
      <c r="M47">
        <v>0</v>
      </c>
      <c r="N47">
        <v>0</v>
      </c>
      <c r="P47">
        <v>0</v>
      </c>
      <c r="S47" t="str">
        <f t="shared" si="0"/>
        <v>205348LDO</v>
      </c>
      <c r="T47" t="str">
        <f t="shared" si="1"/>
        <v>205348LPF</v>
      </c>
      <c r="U47" t="s">
        <v>9</v>
      </c>
      <c r="V47" t="s">
        <v>10</v>
      </c>
    </row>
    <row r="48" spans="1:22" x14ac:dyDescent="0.2">
      <c r="A48" s="11">
        <v>44721</v>
      </c>
      <c r="B48" t="s">
        <v>2</v>
      </c>
      <c r="C48">
        <v>205348</v>
      </c>
      <c r="G48">
        <v>3</v>
      </c>
      <c r="H48" t="s">
        <v>4</v>
      </c>
      <c r="I48" t="s">
        <v>40</v>
      </c>
      <c r="K48" t="s">
        <v>25</v>
      </c>
      <c r="M48">
        <v>1</v>
      </c>
      <c r="N48">
        <v>0</v>
      </c>
      <c r="O48">
        <v>1</v>
      </c>
      <c r="P48">
        <v>0</v>
      </c>
      <c r="S48" t="str">
        <f t="shared" si="0"/>
        <v>205348RDO</v>
      </c>
      <c r="T48" t="str">
        <f t="shared" si="1"/>
        <v>205348RPF</v>
      </c>
      <c r="U48" t="s">
        <v>9</v>
      </c>
      <c r="V48" t="s">
        <v>10</v>
      </c>
    </row>
    <row r="49" spans="1:22" x14ac:dyDescent="0.2">
      <c r="A49" s="11">
        <v>44756</v>
      </c>
      <c r="B49" t="s">
        <v>2</v>
      </c>
      <c r="C49">
        <v>205437</v>
      </c>
      <c r="G49">
        <v>1</v>
      </c>
      <c r="H49" t="s">
        <v>3</v>
      </c>
      <c r="I49" t="s">
        <v>41</v>
      </c>
      <c r="K49" t="s">
        <v>25</v>
      </c>
      <c r="M49">
        <v>1</v>
      </c>
      <c r="N49">
        <v>0</v>
      </c>
      <c r="O49">
        <v>1</v>
      </c>
      <c r="P49">
        <v>0</v>
      </c>
      <c r="S49" t="str">
        <f t="shared" si="0"/>
        <v>205437LDO</v>
      </c>
      <c r="T49" t="str">
        <f t="shared" si="1"/>
        <v>205437LPF</v>
      </c>
      <c r="U49" t="s">
        <v>9</v>
      </c>
      <c r="V49" t="s">
        <v>10</v>
      </c>
    </row>
    <row r="50" spans="1:22" x14ac:dyDescent="0.2">
      <c r="A50" s="11">
        <v>44756</v>
      </c>
      <c r="B50" t="s">
        <v>2</v>
      </c>
      <c r="C50">
        <v>205437</v>
      </c>
      <c r="G50">
        <v>1</v>
      </c>
      <c r="H50" t="s">
        <v>4</v>
      </c>
      <c r="I50" t="s">
        <v>28</v>
      </c>
      <c r="K50" t="s">
        <v>25</v>
      </c>
      <c r="M50">
        <v>1</v>
      </c>
      <c r="N50">
        <v>0</v>
      </c>
      <c r="O50">
        <v>1</v>
      </c>
      <c r="P50">
        <v>0</v>
      </c>
      <c r="S50" t="str">
        <f t="shared" si="0"/>
        <v>205437RDO</v>
      </c>
      <c r="T50" t="str">
        <f t="shared" si="1"/>
        <v>205437RPF</v>
      </c>
      <c r="U50" t="s">
        <v>9</v>
      </c>
      <c r="V50" t="s">
        <v>10</v>
      </c>
    </row>
    <row r="51" spans="1:22" x14ac:dyDescent="0.2">
      <c r="A51" s="11">
        <v>44749</v>
      </c>
      <c r="B51" t="s">
        <v>2</v>
      </c>
      <c r="C51">
        <v>204681</v>
      </c>
      <c r="G51">
        <v>1</v>
      </c>
      <c r="H51" t="s">
        <v>3</v>
      </c>
      <c r="I51" t="s">
        <v>25</v>
      </c>
      <c r="K51" t="s">
        <v>25</v>
      </c>
      <c r="M51">
        <v>0</v>
      </c>
      <c r="N51">
        <v>0</v>
      </c>
      <c r="P51">
        <v>0</v>
      </c>
      <c r="S51" t="str">
        <f t="shared" si="0"/>
        <v>204681LDO</v>
      </c>
      <c r="T51" t="str">
        <f t="shared" si="1"/>
        <v>204681LPF</v>
      </c>
      <c r="U51" t="s">
        <v>9</v>
      </c>
      <c r="V51" t="s">
        <v>10</v>
      </c>
    </row>
    <row r="52" spans="1:22" x14ac:dyDescent="0.2">
      <c r="A52" s="11">
        <v>44749</v>
      </c>
      <c r="B52" t="s">
        <v>2</v>
      </c>
      <c r="C52">
        <v>204681</v>
      </c>
      <c r="G52">
        <v>1</v>
      </c>
      <c r="H52" t="s">
        <v>4</v>
      </c>
      <c r="I52" t="s">
        <v>25</v>
      </c>
      <c r="K52" t="s">
        <v>25</v>
      </c>
      <c r="M52">
        <v>0</v>
      </c>
      <c r="N52">
        <v>0</v>
      </c>
      <c r="P52">
        <v>0</v>
      </c>
      <c r="S52" t="str">
        <f t="shared" si="0"/>
        <v>204681RDO</v>
      </c>
      <c r="T52" t="str">
        <f t="shared" si="1"/>
        <v>204681RPF</v>
      </c>
      <c r="U52" t="s">
        <v>9</v>
      </c>
      <c r="V52" t="s">
        <v>10</v>
      </c>
    </row>
    <row r="53" spans="1:22" x14ac:dyDescent="0.2">
      <c r="A53" s="11">
        <v>44749</v>
      </c>
      <c r="B53" t="s">
        <v>2</v>
      </c>
      <c r="C53">
        <v>205751</v>
      </c>
      <c r="G53">
        <v>2</v>
      </c>
      <c r="H53" t="s">
        <v>3</v>
      </c>
      <c r="I53" t="s">
        <v>25</v>
      </c>
      <c r="K53" t="s">
        <v>25</v>
      </c>
      <c r="M53">
        <v>0</v>
      </c>
      <c r="N53">
        <v>0</v>
      </c>
      <c r="P53">
        <v>0</v>
      </c>
      <c r="S53" t="str">
        <f t="shared" si="0"/>
        <v>205751LDO</v>
      </c>
      <c r="T53" t="str">
        <f t="shared" si="1"/>
        <v>205751LPF</v>
      </c>
      <c r="U53" t="s">
        <v>9</v>
      </c>
      <c r="V53" t="s">
        <v>10</v>
      </c>
    </row>
    <row r="54" spans="1:22" x14ac:dyDescent="0.2">
      <c r="A54" s="11">
        <v>44749</v>
      </c>
      <c r="B54" t="s">
        <v>2</v>
      </c>
      <c r="C54">
        <v>205751</v>
      </c>
      <c r="G54">
        <v>2</v>
      </c>
      <c r="H54" t="s">
        <v>4</v>
      </c>
      <c r="I54" t="s">
        <v>25</v>
      </c>
      <c r="K54" t="s">
        <v>25</v>
      </c>
      <c r="M54">
        <v>0</v>
      </c>
      <c r="N54">
        <v>0</v>
      </c>
      <c r="P54">
        <v>0</v>
      </c>
      <c r="S54" t="str">
        <f t="shared" si="0"/>
        <v>205751RDO</v>
      </c>
      <c r="T54" t="str">
        <f t="shared" si="1"/>
        <v>205751RPF</v>
      </c>
      <c r="U54" t="s">
        <v>9</v>
      </c>
      <c r="V54" t="s">
        <v>10</v>
      </c>
    </row>
    <row r="55" spans="1:22" x14ac:dyDescent="0.2">
      <c r="A55" s="11">
        <v>44728</v>
      </c>
      <c r="B55" t="s">
        <v>2</v>
      </c>
      <c r="C55">
        <v>206196</v>
      </c>
      <c r="G55">
        <v>3</v>
      </c>
      <c r="H55" t="s">
        <v>3</v>
      </c>
      <c r="I55" t="s">
        <v>26</v>
      </c>
      <c r="K55" t="s">
        <v>37</v>
      </c>
      <c r="M55">
        <v>1</v>
      </c>
      <c r="N55">
        <v>1</v>
      </c>
      <c r="O55">
        <v>0</v>
      </c>
      <c r="P55">
        <v>0</v>
      </c>
      <c r="Q55">
        <v>1</v>
      </c>
      <c r="S55" t="str">
        <f t="shared" si="0"/>
        <v>206196LDO</v>
      </c>
      <c r="T55" t="str">
        <f t="shared" si="1"/>
        <v>206196LPF</v>
      </c>
      <c r="U55" t="s">
        <v>9</v>
      </c>
      <c r="V55" t="s">
        <v>10</v>
      </c>
    </row>
    <row r="56" spans="1:22" x14ac:dyDescent="0.2">
      <c r="A56" s="11">
        <v>44728</v>
      </c>
      <c r="B56" t="s">
        <v>2</v>
      </c>
      <c r="C56">
        <v>206196</v>
      </c>
      <c r="G56">
        <v>3</v>
      </c>
      <c r="H56" t="s">
        <v>4</v>
      </c>
      <c r="I56" t="s">
        <v>25</v>
      </c>
      <c r="K56" t="s">
        <v>25</v>
      </c>
      <c r="M56">
        <v>0</v>
      </c>
      <c r="N56">
        <v>0</v>
      </c>
      <c r="P56">
        <v>0</v>
      </c>
      <c r="S56" t="str">
        <f t="shared" si="0"/>
        <v>206196RDO</v>
      </c>
      <c r="T56" t="str">
        <f t="shared" si="1"/>
        <v>206196RPF</v>
      </c>
      <c r="U56" t="s">
        <v>9</v>
      </c>
      <c r="V56" t="s">
        <v>10</v>
      </c>
    </row>
    <row r="57" spans="1:22" x14ac:dyDescent="0.2">
      <c r="A57" s="11">
        <v>44756</v>
      </c>
      <c r="B57" t="s">
        <v>2</v>
      </c>
      <c r="C57">
        <v>206280</v>
      </c>
      <c r="G57">
        <v>2</v>
      </c>
      <c r="H57" t="s">
        <v>3</v>
      </c>
      <c r="I57" t="s">
        <v>32</v>
      </c>
      <c r="K57" t="s">
        <v>25</v>
      </c>
      <c r="M57">
        <v>1</v>
      </c>
      <c r="N57">
        <v>0</v>
      </c>
      <c r="O57">
        <v>1</v>
      </c>
      <c r="P57">
        <v>0</v>
      </c>
      <c r="S57" t="str">
        <f t="shared" si="0"/>
        <v>206280LDO</v>
      </c>
      <c r="T57" t="str">
        <f t="shared" si="1"/>
        <v>206280LPF</v>
      </c>
      <c r="U57" t="s">
        <v>9</v>
      </c>
      <c r="V57" t="s">
        <v>10</v>
      </c>
    </row>
    <row r="58" spans="1:22" x14ac:dyDescent="0.2">
      <c r="A58" s="11">
        <v>44756</v>
      </c>
      <c r="B58" t="s">
        <v>2</v>
      </c>
      <c r="C58">
        <v>206280</v>
      </c>
      <c r="G58">
        <v>2</v>
      </c>
      <c r="H58" t="s">
        <v>4</v>
      </c>
      <c r="I58" t="s">
        <v>25</v>
      </c>
      <c r="K58" t="s">
        <v>25</v>
      </c>
      <c r="M58">
        <v>0</v>
      </c>
      <c r="N58">
        <v>0</v>
      </c>
      <c r="P58">
        <v>0</v>
      </c>
      <c r="S58" t="str">
        <f t="shared" si="0"/>
        <v>206280RDO</v>
      </c>
      <c r="T58" t="str">
        <f t="shared" si="1"/>
        <v>206280RPF</v>
      </c>
      <c r="U58" t="s">
        <v>9</v>
      </c>
      <c r="V58" t="s">
        <v>10</v>
      </c>
    </row>
    <row r="59" spans="1:22" x14ac:dyDescent="0.2">
      <c r="A59" s="11">
        <v>44714</v>
      </c>
      <c r="B59" t="s">
        <v>2</v>
      </c>
      <c r="C59">
        <v>206354</v>
      </c>
      <c r="G59">
        <v>3</v>
      </c>
      <c r="H59" t="s">
        <v>3</v>
      </c>
      <c r="I59" t="s">
        <v>25</v>
      </c>
      <c r="K59" t="s">
        <v>25</v>
      </c>
      <c r="M59">
        <v>0</v>
      </c>
      <c r="N59">
        <v>0</v>
      </c>
      <c r="P59">
        <v>0</v>
      </c>
      <c r="S59" t="str">
        <f t="shared" si="0"/>
        <v>206354LDO</v>
      </c>
      <c r="T59" t="str">
        <f t="shared" si="1"/>
        <v>206354LPF</v>
      </c>
      <c r="U59" t="s">
        <v>9</v>
      </c>
      <c r="V59" t="s">
        <v>10</v>
      </c>
    </row>
    <row r="60" spans="1:22" x14ac:dyDescent="0.2">
      <c r="A60" s="11">
        <v>44714</v>
      </c>
      <c r="B60" t="s">
        <v>2</v>
      </c>
      <c r="C60">
        <v>206354</v>
      </c>
      <c r="G60">
        <v>3</v>
      </c>
      <c r="H60" t="s">
        <v>4</v>
      </c>
      <c r="I60" t="s">
        <v>33</v>
      </c>
      <c r="K60" t="s">
        <v>25</v>
      </c>
      <c r="M60">
        <v>1</v>
      </c>
      <c r="N60">
        <v>0</v>
      </c>
      <c r="O60">
        <v>1</v>
      </c>
      <c r="P60">
        <v>0</v>
      </c>
      <c r="S60" t="str">
        <f t="shared" si="0"/>
        <v>206354RDO</v>
      </c>
      <c r="T60" t="str">
        <f t="shared" si="1"/>
        <v>206354RPF</v>
      </c>
      <c r="U60" t="s">
        <v>9</v>
      </c>
      <c r="V60" t="s">
        <v>10</v>
      </c>
    </row>
    <row r="61" spans="1:22" x14ac:dyDescent="0.2">
      <c r="A61" s="11">
        <v>44728</v>
      </c>
      <c r="B61" t="s">
        <v>2</v>
      </c>
      <c r="C61">
        <v>206368</v>
      </c>
      <c r="G61">
        <v>1</v>
      </c>
      <c r="H61" t="s">
        <v>3</v>
      </c>
      <c r="I61" t="s">
        <v>26</v>
      </c>
      <c r="K61" t="s">
        <v>38</v>
      </c>
      <c r="M61">
        <v>1</v>
      </c>
      <c r="N61">
        <v>1</v>
      </c>
      <c r="O61">
        <v>1</v>
      </c>
      <c r="P61">
        <v>1</v>
      </c>
      <c r="Q61">
        <v>1</v>
      </c>
      <c r="S61" t="str">
        <f t="shared" si="0"/>
        <v>206368LDO</v>
      </c>
      <c r="T61" t="str">
        <f t="shared" si="1"/>
        <v>206368LPF</v>
      </c>
      <c r="U61" t="s">
        <v>9</v>
      </c>
      <c r="V61" t="s">
        <v>10</v>
      </c>
    </row>
    <row r="62" spans="1:22" x14ac:dyDescent="0.2">
      <c r="A62" s="11">
        <v>44728</v>
      </c>
      <c r="B62" t="s">
        <v>2</v>
      </c>
      <c r="C62">
        <v>206368</v>
      </c>
      <c r="G62">
        <v>1</v>
      </c>
      <c r="H62" t="s">
        <v>4</v>
      </c>
      <c r="I62" t="s">
        <v>25</v>
      </c>
      <c r="K62" t="s">
        <v>25</v>
      </c>
      <c r="M62">
        <v>0</v>
      </c>
      <c r="N62">
        <v>0</v>
      </c>
      <c r="P62">
        <v>0</v>
      </c>
      <c r="S62" t="str">
        <f t="shared" si="0"/>
        <v>206368RDO</v>
      </c>
      <c r="T62" t="str">
        <f t="shared" si="1"/>
        <v>206368RPF</v>
      </c>
      <c r="U62" t="s">
        <v>9</v>
      </c>
      <c r="V62" t="s">
        <v>10</v>
      </c>
    </row>
    <row r="63" spans="1:22" x14ac:dyDescent="0.2">
      <c r="A63" s="11">
        <v>44728</v>
      </c>
      <c r="B63" t="s">
        <v>2</v>
      </c>
      <c r="C63">
        <v>206441</v>
      </c>
      <c r="G63">
        <v>2</v>
      </c>
      <c r="H63" t="s">
        <v>3</v>
      </c>
      <c r="I63" t="s">
        <v>25</v>
      </c>
      <c r="K63" t="s">
        <v>42</v>
      </c>
      <c r="M63">
        <v>0</v>
      </c>
      <c r="N63">
        <v>1</v>
      </c>
      <c r="P63">
        <v>1</v>
      </c>
      <c r="Q63">
        <v>1</v>
      </c>
      <c r="S63" t="str">
        <f t="shared" si="0"/>
        <v>206441LDO</v>
      </c>
      <c r="T63" t="str">
        <f t="shared" si="1"/>
        <v>206441LPF</v>
      </c>
      <c r="U63" t="s">
        <v>9</v>
      </c>
      <c r="V63" t="s">
        <v>10</v>
      </c>
    </row>
    <row r="64" spans="1:22" x14ac:dyDescent="0.2">
      <c r="A64" s="11">
        <v>44728</v>
      </c>
      <c r="B64" t="s">
        <v>2</v>
      </c>
      <c r="C64">
        <v>206482</v>
      </c>
      <c r="G64">
        <v>2</v>
      </c>
      <c r="H64" t="s">
        <v>3</v>
      </c>
      <c r="I64" t="s">
        <v>33</v>
      </c>
      <c r="J64" t="s">
        <v>39</v>
      </c>
      <c r="K64" t="s">
        <v>25</v>
      </c>
      <c r="M64">
        <v>1</v>
      </c>
      <c r="N64">
        <v>0</v>
      </c>
      <c r="O64">
        <v>1</v>
      </c>
      <c r="P64">
        <v>0</v>
      </c>
      <c r="S64" t="str">
        <f t="shared" si="0"/>
        <v>206482LDO</v>
      </c>
      <c r="T64" t="str">
        <f t="shared" si="1"/>
        <v>206482LPF</v>
      </c>
      <c r="U64" t="s">
        <v>9</v>
      </c>
      <c r="V64" t="s">
        <v>10</v>
      </c>
    </row>
    <row r="65" spans="1:22" x14ac:dyDescent="0.2">
      <c r="A65" s="11">
        <v>44728</v>
      </c>
      <c r="B65" t="s">
        <v>2</v>
      </c>
      <c r="C65">
        <v>206482</v>
      </c>
      <c r="G65">
        <v>2</v>
      </c>
      <c r="H65" t="s">
        <v>4</v>
      </c>
      <c r="I65" t="s">
        <v>32</v>
      </c>
      <c r="J65" t="s">
        <v>30</v>
      </c>
      <c r="K65" t="s">
        <v>25</v>
      </c>
      <c r="M65">
        <v>1</v>
      </c>
      <c r="N65">
        <v>0</v>
      </c>
      <c r="O65">
        <v>1</v>
      </c>
      <c r="P65">
        <v>0</v>
      </c>
      <c r="S65" t="str">
        <f t="shared" si="0"/>
        <v>206482RDO</v>
      </c>
      <c r="T65" t="str">
        <f t="shared" si="1"/>
        <v>206482RPF</v>
      </c>
      <c r="U65" t="s">
        <v>9</v>
      </c>
      <c r="V65" t="s">
        <v>10</v>
      </c>
    </row>
    <row r="66" spans="1:22" x14ac:dyDescent="0.2">
      <c r="A66" s="11">
        <v>44728</v>
      </c>
      <c r="B66" t="s">
        <v>2</v>
      </c>
      <c r="C66">
        <v>206544</v>
      </c>
      <c r="G66">
        <v>3</v>
      </c>
      <c r="H66" t="s">
        <v>3</v>
      </c>
      <c r="I66" t="s">
        <v>33</v>
      </c>
      <c r="K66" t="s">
        <v>25</v>
      </c>
      <c r="M66">
        <v>1</v>
      </c>
      <c r="N66">
        <v>0</v>
      </c>
      <c r="O66">
        <v>1</v>
      </c>
      <c r="P66">
        <v>0</v>
      </c>
      <c r="S66" t="str">
        <f t="shared" si="0"/>
        <v>206544LDO</v>
      </c>
      <c r="T66" t="str">
        <f t="shared" si="1"/>
        <v>206544LPF</v>
      </c>
      <c r="U66" t="s">
        <v>9</v>
      </c>
      <c r="V66" t="s">
        <v>10</v>
      </c>
    </row>
    <row r="67" spans="1:22" x14ac:dyDescent="0.2">
      <c r="A67" s="11">
        <v>44728</v>
      </c>
      <c r="B67" t="s">
        <v>2</v>
      </c>
      <c r="C67">
        <v>206544</v>
      </c>
      <c r="G67">
        <v>3</v>
      </c>
      <c r="H67" t="s">
        <v>4</v>
      </c>
      <c r="I67" t="s">
        <v>33</v>
      </c>
      <c r="K67" t="s">
        <v>25</v>
      </c>
      <c r="M67">
        <v>1</v>
      </c>
      <c r="N67">
        <v>0</v>
      </c>
      <c r="O67">
        <v>1</v>
      </c>
      <c r="P67">
        <v>0</v>
      </c>
      <c r="S67" t="str">
        <f t="shared" ref="S67:S130" si="2">C67&amp;H67&amp;U67</f>
        <v>206544RDO</v>
      </c>
      <c r="T67" t="str">
        <f t="shared" ref="T67:T130" si="3">C67&amp;H67&amp;V67</f>
        <v>206544RPF</v>
      </c>
      <c r="U67" t="s">
        <v>9</v>
      </c>
      <c r="V67" t="s">
        <v>10</v>
      </c>
    </row>
    <row r="68" spans="1:22" x14ac:dyDescent="0.2">
      <c r="A68" s="11">
        <v>44728</v>
      </c>
      <c r="B68" t="s">
        <v>2</v>
      </c>
      <c r="C68">
        <v>206722</v>
      </c>
      <c r="G68">
        <v>3</v>
      </c>
      <c r="H68" t="s">
        <v>3</v>
      </c>
      <c r="I68" t="s">
        <v>27</v>
      </c>
      <c r="J68" t="s">
        <v>38</v>
      </c>
      <c r="K68" t="s">
        <v>25</v>
      </c>
      <c r="M68">
        <v>1</v>
      </c>
      <c r="N68">
        <v>0</v>
      </c>
      <c r="O68">
        <v>1</v>
      </c>
      <c r="P68">
        <v>0</v>
      </c>
      <c r="S68" t="str">
        <f t="shared" si="2"/>
        <v>206722LDO</v>
      </c>
      <c r="T68" t="str">
        <f t="shared" si="3"/>
        <v>206722LPF</v>
      </c>
      <c r="U68" t="s">
        <v>9</v>
      </c>
      <c r="V68" t="s">
        <v>10</v>
      </c>
    </row>
    <row r="69" spans="1:22" x14ac:dyDescent="0.2">
      <c r="A69" s="11">
        <v>44728</v>
      </c>
      <c r="B69" t="s">
        <v>2</v>
      </c>
      <c r="C69">
        <v>206722</v>
      </c>
      <c r="G69">
        <v>3</v>
      </c>
      <c r="H69" t="s">
        <v>4</v>
      </c>
      <c r="I69" t="s">
        <v>25</v>
      </c>
      <c r="K69" t="s">
        <v>25</v>
      </c>
      <c r="M69">
        <v>0</v>
      </c>
      <c r="N69">
        <v>0</v>
      </c>
      <c r="P69">
        <v>0</v>
      </c>
      <c r="S69" t="str">
        <f t="shared" si="2"/>
        <v>206722RDO</v>
      </c>
      <c r="T69" t="str">
        <f t="shared" si="3"/>
        <v>206722RPF</v>
      </c>
      <c r="U69" t="s">
        <v>9</v>
      </c>
      <c r="V69" t="s">
        <v>10</v>
      </c>
    </row>
    <row r="70" spans="1:22" x14ac:dyDescent="0.2">
      <c r="A70" s="11">
        <v>44756</v>
      </c>
      <c r="B70" t="s">
        <v>2</v>
      </c>
      <c r="C70">
        <v>206844</v>
      </c>
      <c r="G70">
        <v>2</v>
      </c>
      <c r="H70" t="s">
        <v>3</v>
      </c>
      <c r="I70" t="s">
        <v>25</v>
      </c>
      <c r="K70" t="s">
        <v>25</v>
      </c>
      <c r="M70">
        <v>0</v>
      </c>
      <c r="N70">
        <v>0</v>
      </c>
      <c r="P70">
        <v>0</v>
      </c>
      <c r="S70" t="str">
        <f t="shared" si="2"/>
        <v>206844LDO</v>
      </c>
      <c r="T70" t="str">
        <f t="shared" si="3"/>
        <v>206844LPF</v>
      </c>
      <c r="U70" t="s">
        <v>9</v>
      </c>
      <c r="V70" t="s">
        <v>10</v>
      </c>
    </row>
    <row r="71" spans="1:22" x14ac:dyDescent="0.2">
      <c r="A71" s="11">
        <v>44756</v>
      </c>
      <c r="B71" t="s">
        <v>2</v>
      </c>
      <c r="C71">
        <v>206844</v>
      </c>
      <c r="G71">
        <v>2</v>
      </c>
      <c r="H71" t="s">
        <v>4</v>
      </c>
      <c r="I71" t="s">
        <v>32</v>
      </c>
      <c r="K71" t="s">
        <v>25</v>
      </c>
      <c r="M71">
        <v>1</v>
      </c>
      <c r="N71">
        <v>0</v>
      </c>
      <c r="O71">
        <v>1</v>
      </c>
      <c r="P71">
        <v>0</v>
      </c>
      <c r="S71" t="str">
        <f t="shared" si="2"/>
        <v>206844RDO</v>
      </c>
      <c r="T71" t="str">
        <f t="shared" si="3"/>
        <v>206844RPF</v>
      </c>
      <c r="U71" t="s">
        <v>9</v>
      </c>
      <c r="V71" t="s">
        <v>10</v>
      </c>
    </row>
    <row r="72" spans="1:22" x14ac:dyDescent="0.2">
      <c r="A72" s="11">
        <v>44728</v>
      </c>
      <c r="B72" t="s">
        <v>2</v>
      </c>
      <c r="C72">
        <v>207000</v>
      </c>
      <c r="G72">
        <v>1</v>
      </c>
      <c r="H72" t="s">
        <v>3</v>
      </c>
      <c r="I72" t="s">
        <v>32</v>
      </c>
      <c r="K72" t="s">
        <v>25</v>
      </c>
      <c r="M72">
        <v>1</v>
      </c>
      <c r="N72">
        <v>0</v>
      </c>
      <c r="O72">
        <v>1</v>
      </c>
      <c r="P72">
        <v>0</v>
      </c>
      <c r="S72" t="str">
        <f t="shared" si="2"/>
        <v>207000LDO</v>
      </c>
      <c r="T72" t="str">
        <f t="shared" si="3"/>
        <v>207000LPF</v>
      </c>
      <c r="U72" t="s">
        <v>9</v>
      </c>
      <c r="V72" t="s">
        <v>10</v>
      </c>
    </row>
    <row r="73" spans="1:22" x14ac:dyDescent="0.2">
      <c r="A73" s="11">
        <v>44728</v>
      </c>
      <c r="B73" t="s">
        <v>2</v>
      </c>
      <c r="C73">
        <v>207000</v>
      </c>
      <c r="G73">
        <v>1</v>
      </c>
      <c r="H73" t="s">
        <v>4</v>
      </c>
      <c r="I73" t="s">
        <v>25</v>
      </c>
      <c r="K73" t="s">
        <v>25</v>
      </c>
      <c r="M73">
        <v>0</v>
      </c>
      <c r="N73">
        <v>0</v>
      </c>
      <c r="P73">
        <v>0</v>
      </c>
      <c r="S73" t="str">
        <f t="shared" si="2"/>
        <v>207000RDO</v>
      </c>
      <c r="T73" t="str">
        <f t="shared" si="3"/>
        <v>207000RPF</v>
      </c>
      <c r="U73" t="s">
        <v>9</v>
      </c>
      <c r="V73" t="s">
        <v>10</v>
      </c>
    </row>
    <row r="74" spans="1:22" x14ac:dyDescent="0.2">
      <c r="A74" s="11">
        <v>44756</v>
      </c>
      <c r="B74" t="s">
        <v>2</v>
      </c>
      <c r="C74">
        <v>400034</v>
      </c>
      <c r="G74">
        <v>2</v>
      </c>
      <c r="H74" t="s">
        <v>3</v>
      </c>
      <c r="I74" t="s">
        <v>26</v>
      </c>
      <c r="K74" t="s">
        <v>25</v>
      </c>
      <c r="M74">
        <v>1</v>
      </c>
      <c r="N74">
        <v>0</v>
      </c>
      <c r="O74">
        <v>1</v>
      </c>
      <c r="P74">
        <v>0</v>
      </c>
      <c r="S74" t="str">
        <f t="shared" si="2"/>
        <v>400034LDO</v>
      </c>
      <c r="T74" t="str">
        <f t="shared" si="3"/>
        <v>400034LPF</v>
      </c>
      <c r="U74" t="s">
        <v>9</v>
      </c>
      <c r="V74" t="s">
        <v>10</v>
      </c>
    </row>
    <row r="75" spans="1:22" x14ac:dyDescent="0.2">
      <c r="A75" s="11">
        <v>44756</v>
      </c>
      <c r="B75" t="s">
        <v>2</v>
      </c>
      <c r="C75">
        <v>400034</v>
      </c>
      <c r="G75">
        <v>2</v>
      </c>
      <c r="H75" t="s">
        <v>4</v>
      </c>
      <c r="I75" t="s">
        <v>33</v>
      </c>
      <c r="K75" t="s">
        <v>25</v>
      </c>
      <c r="M75">
        <v>1</v>
      </c>
      <c r="N75">
        <v>0</v>
      </c>
      <c r="O75">
        <v>1</v>
      </c>
      <c r="P75">
        <v>0</v>
      </c>
      <c r="S75" t="str">
        <f t="shared" si="2"/>
        <v>400034RDO</v>
      </c>
      <c r="T75" t="str">
        <f t="shared" si="3"/>
        <v>400034RPF</v>
      </c>
      <c r="U75" t="s">
        <v>9</v>
      </c>
      <c r="V75" t="s">
        <v>10</v>
      </c>
    </row>
    <row r="76" spans="1:22" x14ac:dyDescent="0.2">
      <c r="A76" s="11">
        <v>44728</v>
      </c>
      <c r="B76" t="s">
        <v>2</v>
      </c>
      <c r="C76">
        <v>400187</v>
      </c>
      <c r="G76">
        <v>1</v>
      </c>
      <c r="H76" t="s">
        <v>3</v>
      </c>
      <c r="I76" t="s">
        <v>25</v>
      </c>
      <c r="K76" t="s">
        <v>25</v>
      </c>
      <c r="M76">
        <v>0</v>
      </c>
      <c r="N76">
        <v>0</v>
      </c>
      <c r="P76">
        <v>0</v>
      </c>
      <c r="S76" t="str">
        <f t="shared" si="2"/>
        <v>400187LDO</v>
      </c>
      <c r="T76" t="str">
        <f t="shared" si="3"/>
        <v>400187LPF</v>
      </c>
      <c r="U76" t="s">
        <v>9</v>
      </c>
      <c r="V76" t="s">
        <v>10</v>
      </c>
    </row>
    <row r="77" spans="1:22" x14ac:dyDescent="0.2">
      <c r="A77" s="11">
        <v>44728</v>
      </c>
      <c r="B77" t="s">
        <v>2</v>
      </c>
      <c r="C77">
        <v>400187</v>
      </c>
      <c r="G77">
        <v>1</v>
      </c>
      <c r="H77" t="s">
        <v>4</v>
      </c>
      <c r="I77" t="s">
        <v>33</v>
      </c>
      <c r="K77" t="s">
        <v>25</v>
      </c>
      <c r="M77">
        <v>1</v>
      </c>
      <c r="N77">
        <v>0</v>
      </c>
      <c r="O77">
        <v>1</v>
      </c>
      <c r="P77">
        <v>0</v>
      </c>
      <c r="S77" t="str">
        <f t="shared" si="2"/>
        <v>400187RDO</v>
      </c>
      <c r="T77" t="str">
        <f t="shared" si="3"/>
        <v>400187RPF</v>
      </c>
      <c r="U77" t="s">
        <v>9</v>
      </c>
      <c r="V77" t="s">
        <v>10</v>
      </c>
    </row>
    <row r="78" spans="1:22" x14ac:dyDescent="0.2">
      <c r="A78" s="11">
        <v>44742</v>
      </c>
      <c r="B78" t="s">
        <v>2</v>
      </c>
      <c r="C78">
        <v>400443</v>
      </c>
      <c r="G78">
        <v>3</v>
      </c>
      <c r="H78" t="s">
        <v>3</v>
      </c>
      <c r="I78" t="s">
        <v>26</v>
      </c>
      <c r="K78" t="s">
        <v>37</v>
      </c>
      <c r="M78">
        <v>1</v>
      </c>
      <c r="N78">
        <v>1</v>
      </c>
      <c r="O78">
        <v>0</v>
      </c>
      <c r="P78">
        <v>0</v>
      </c>
      <c r="Q78">
        <v>1</v>
      </c>
      <c r="S78" t="str">
        <f t="shared" si="2"/>
        <v>400443LDO</v>
      </c>
      <c r="T78" t="str">
        <f t="shared" si="3"/>
        <v>400443LPF</v>
      </c>
      <c r="U78" t="s">
        <v>9</v>
      </c>
      <c r="V78" t="s">
        <v>10</v>
      </c>
    </row>
    <row r="79" spans="1:22" x14ac:dyDescent="0.2">
      <c r="A79" s="11">
        <v>44742</v>
      </c>
      <c r="B79" t="s">
        <v>2</v>
      </c>
      <c r="C79">
        <v>400443</v>
      </c>
      <c r="G79">
        <v>3</v>
      </c>
      <c r="H79" t="s">
        <v>4</v>
      </c>
      <c r="I79" t="s">
        <v>26</v>
      </c>
      <c r="K79" t="s">
        <v>37</v>
      </c>
      <c r="M79">
        <v>1</v>
      </c>
      <c r="N79">
        <v>1</v>
      </c>
      <c r="O79">
        <v>0</v>
      </c>
      <c r="P79">
        <v>0</v>
      </c>
      <c r="Q79">
        <v>1</v>
      </c>
      <c r="S79" t="str">
        <f t="shared" si="2"/>
        <v>400443RDO</v>
      </c>
      <c r="T79" t="str">
        <f t="shared" si="3"/>
        <v>400443RPF</v>
      </c>
      <c r="U79" t="s">
        <v>9</v>
      </c>
      <c r="V79" t="s">
        <v>10</v>
      </c>
    </row>
    <row r="80" spans="1:22" x14ac:dyDescent="0.2">
      <c r="A80" s="11">
        <v>44708</v>
      </c>
      <c r="B80" t="s">
        <v>2</v>
      </c>
      <c r="C80">
        <v>400683</v>
      </c>
      <c r="G80">
        <v>1</v>
      </c>
      <c r="H80" t="s">
        <v>3</v>
      </c>
      <c r="I80" t="s">
        <v>32</v>
      </c>
      <c r="K80" t="s">
        <v>25</v>
      </c>
      <c r="M80">
        <v>1</v>
      </c>
      <c r="N80">
        <v>0</v>
      </c>
      <c r="O80">
        <v>1</v>
      </c>
      <c r="P80">
        <v>0</v>
      </c>
      <c r="S80" t="str">
        <f t="shared" si="2"/>
        <v>400683LDO</v>
      </c>
      <c r="T80" t="str">
        <f t="shared" si="3"/>
        <v>400683LPF</v>
      </c>
      <c r="U80" t="s">
        <v>9</v>
      </c>
      <c r="V80" t="s">
        <v>10</v>
      </c>
    </row>
    <row r="81" spans="1:22" x14ac:dyDescent="0.2">
      <c r="A81" s="11">
        <v>44708</v>
      </c>
      <c r="B81" t="s">
        <v>2</v>
      </c>
      <c r="C81">
        <v>400683</v>
      </c>
      <c r="G81">
        <v>1</v>
      </c>
      <c r="H81" t="s">
        <v>4</v>
      </c>
      <c r="I81" t="s">
        <v>25</v>
      </c>
      <c r="K81" t="s">
        <v>25</v>
      </c>
      <c r="M81">
        <v>0</v>
      </c>
      <c r="N81">
        <v>0</v>
      </c>
      <c r="P81">
        <v>0</v>
      </c>
      <c r="S81" t="str">
        <f t="shared" si="2"/>
        <v>400683RDO</v>
      </c>
      <c r="T81" t="str">
        <f t="shared" si="3"/>
        <v>400683RPF</v>
      </c>
      <c r="U81" t="s">
        <v>9</v>
      </c>
      <c r="V81" t="s">
        <v>10</v>
      </c>
    </row>
    <row r="82" spans="1:22" x14ac:dyDescent="0.2">
      <c r="A82" s="11">
        <v>44756</v>
      </c>
      <c r="B82" t="s">
        <v>2</v>
      </c>
      <c r="C82">
        <v>400971</v>
      </c>
      <c r="G82">
        <v>3</v>
      </c>
      <c r="H82" t="s">
        <v>3</v>
      </c>
      <c r="I82" t="s">
        <v>33</v>
      </c>
      <c r="K82" t="s">
        <v>38</v>
      </c>
      <c r="M82">
        <v>1</v>
      </c>
      <c r="N82">
        <v>1</v>
      </c>
      <c r="O82">
        <v>0</v>
      </c>
      <c r="P82">
        <v>0</v>
      </c>
      <c r="Q82">
        <v>1</v>
      </c>
      <c r="S82" t="str">
        <f t="shared" si="2"/>
        <v>400971LDO</v>
      </c>
      <c r="T82" t="str">
        <f t="shared" si="3"/>
        <v>400971LPF</v>
      </c>
      <c r="U82" t="s">
        <v>9</v>
      </c>
      <c r="V82" t="s">
        <v>10</v>
      </c>
    </row>
    <row r="83" spans="1:22" x14ac:dyDescent="0.2">
      <c r="A83" s="11">
        <v>44756</v>
      </c>
      <c r="B83" t="s">
        <v>2</v>
      </c>
      <c r="C83">
        <v>400971</v>
      </c>
      <c r="G83">
        <v>3</v>
      </c>
      <c r="H83" t="s">
        <v>4</v>
      </c>
      <c r="I83" t="s">
        <v>25</v>
      </c>
      <c r="K83" t="s">
        <v>25</v>
      </c>
      <c r="M83">
        <v>0</v>
      </c>
      <c r="N83">
        <v>0</v>
      </c>
      <c r="P83">
        <v>0</v>
      </c>
      <c r="S83" t="str">
        <f t="shared" si="2"/>
        <v>400971RDO</v>
      </c>
      <c r="T83" t="str">
        <f t="shared" si="3"/>
        <v>400971RPF</v>
      </c>
      <c r="U83" t="s">
        <v>9</v>
      </c>
      <c r="V83" t="s">
        <v>10</v>
      </c>
    </row>
    <row r="84" spans="1:22" x14ac:dyDescent="0.2">
      <c r="A84" s="11">
        <v>44728</v>
      </c>
      <c r="B84" t="s">
        <v>2</v>
      </c>
      <c r="C84">
        <v>401123</v>
      </c>
      <c r="G84">
        <v>2</v>
      </c>
      <c r="H84" t="s">
        <v>4</v>
      </c>
      <c r="I84" t="s">
        <v>26</v>
      </c>
      <c r="K84" t="s">
        <v>29</v>
      </c>
      <c r="M84">
        <v>1</v>
      </c>
      <c r="O84">
        <v>1</v>
      </c>
      <c r="P84">
        <v>1</v>
      </c>
      <c r="Q84">
        <v>1</v>
      </c>
      <c r="S84" t="str">
        <f t="shared" si="2"/>
        <v>401123RDO</v>
      </c>
      <c r="T84" t="str">
        <f t="shared" si="3"/>
        <v>401123RPF</v>
      </c>
      <c r="U84" t="s">
        <v>9</v>
      </c>
      <c r="V84" t="s">
        <v>10</v>
      </c>
    </row>
    <row r="85" spans="1:22" x14ac:dyDescent="0.2">
      <c r="A85" s="11">
        <v>44714</v>
      </c>
      <c r="B85" t="s">
        <v>2</v>
      </c>
      <c r="C85">
        <v>401133</v>
      </c>
      <c r="G85">
        <v>3</v>
      </c>
      <c r="H85" t="s">
        <v>3</v>
      </c>
      <c r="I85" t="s">
        <v>33</v>
      </c>
      <c r="K85" t="s">
        <v>25</v>
      </c>
      <c r="M85">
        <v>1</v>
      </c>
      <c r="N85">
        <v>0</v>
      </c>
      <c r="O85">
        <v>1</v>
      </c>
      <c r="P85">
        <v>0</v>
      </c>
      <c r="S85" t="str">
        <f t="shared" si="2"/>
        <v>401133LDO</v>
      </c>
      <c r="T85" t="str">
        <f t="shared" si="3"/>
        <v>401133LPF</v>
      </c>
      <c r="U85" t="s">
        <v>9</v>
      </c>
      <c r="V85" t="s">
        <v>10</v>
      </c>
    </row>
    <row r="86" spans="1:22" x14ac:dyDescent="0.2">
      <c r="A86" s="11">
        <v>44714</v>
      </c>
      <c r="B86" t="s">
        <v>2</v>
      </c>
      <c r="C86">
        <v>401133</v>
      </c>
      <c r="G86">
        <v>3</v>
      </c>
      <c r="H86" t="s">
        <v>4</v>
      </c>
      <c r="I86" t="s">
        <v>25</v>
      </c>
      <c r="K86" t="s">
        <v>25</v>
      </c>
      <c r="M86">
        <v>0</v>
      </c>
      <c r="N86">
        <v>0</v>
      </c>
      <c r="P86">
        <v>0</v>
      </c>
      <c r="S86" t="str">
        <f t="shared" si="2"/>
        <v>401133RDO</v>
      </c>
      <c r="T86" t="str">
        <f t="shared" si="3"/>
        <v>401133RPF</v>
      </c>
      <c r="U86" t="s">
        <v>9</v>
      </c>
      <c r="V86" t="s">
        <v>10</v>
      </c>
    </row>
    <row r="87" spans="1:22" x14ac:dyDescent="0.2">
      <c r="A87" s="11">
        <v>44728</v>
      </c>
      <c r="B87" t="s">
        <v>2</v>
      </c>
      <c r="C87">
        <v>401352</v>
      </c>
      <c r="G87">
        <v>3</v>
      </c>
      <c r="H87" t="s">
        <v>3</v>
      </c>
      <c r="I87" t="s">
        <v>33</v>
      </c>
      <c r="K87" t="s">
        <v>25</v>
      </c>
      <c r="M87">
        <v>1</v>
      </c>
      <c r="N87">
        <v>0</v>
      </c>
      <c r="O87">
        <v>1</v>
      </c>
      <c r="P87">
        <v>0</v>
      </c>
      <c r="S87" t="str">
        <f t="shared" si="2"/>
        <v>401352LDO</v>
      </c>
      <c r="T87" t="str">
        <f t="shared" si="3"/>
        <v>401352LPF</v>
      </c>
      <c r="U87" t="s">
        <v>9</v>
      </c>
      <c r="V87" t="s">
        <v>10</v>
      </c>
    </row>
    <row r="88" spans="1:22" x14ac:dyDescent="0.2">
      <c r="A88" s="11">
        <v>44728</v>
      </c>
      <c r="B88" t="s">
        <v>2</v>
      </c>
      <c r="C88">
        <v>401352</v>
      </c>
      <c r="G88">
        <v>3</v>
      </c>
      <c r="H88" t="s">
        <v>4</v>
      </c>
      <c r="I88" t="s">
        <v>25</v>
      </c>
      <c r="K88" t="s">
        <v>25</v>
      </c>
      <c r="M88">
        <v>0</v>
      </c>
      <c r="N88">
        <v>0</v>
      </c>
      <c r="P88">
        <v>0</v>
      </c>
      <c r="S88" t="str">
        <f t="shared" si="2"/>
        <v>401352RDO</v>
      </c>
      <c r="T88" t="str">
        <f t="shared" si="3"/>
        <v>401352RPF</v>
      </c>
      <c r="U88" t="s">
        <v>9</v>
      </c>
      <c r="V88" t="s">
        <v>10</v>
      </c>
    </row>
    <row r="89" spans="1:22" x14ac:dyDescent="0.2">
      <c r="A89" s="11">
        <v>44728</v>
      </c>
      <c r="B89" t="s">
        <v>2</v>
      </c>
      <c r="C89">
        <v>401594</v>
      </c>
      <c r="G89">
        <v>3</v>
      </c>
      <c r="H89" t="s">
        <v>3</v>
      </c>
      <c r="I89" t="s">
        <v>33</v>
      </c>
      <c r="K89" t="s">
        <v>38</v>
      </c>
      <c r="M89">
        <v>1</v>
      </c>
      <c r="N89">
        <v>1</v>
      </c>
      <c r="O89">
        <v>0</v>
      </c>
      <c r="P89">
        <v>0</v>
      </c>
      <c r="Q89">
        <v>1</v>
      </c>
      <c r="S89" t="str">
        <f t="shared" si="2"/>
        <v>401594LDO</v>
      </c>
      <c r="T89" t="str">
        <f t="shared" si="3"/>
        <v>401594LPF</v>
      </c>
      <c r="U89" t="s">
        <v>9</v>
      </c>
      <c r="V89" t="s">
        <v>10</v>
      </c>
    </row>
    <row r="90" spans="1:22" x14ac:dyDescent="0.2">
      <c r="A90" s="11">
        <v>44728</v>
      </c>
      <c r="B90" t="s">
        <v>2</v>
      </c>
      <c r="C90">
        <v>401594</v>
      </c>
      <c r="G90">
        <v>3</v>
      </c>
      <c r="H90" t="s">
        <v>4</v>
      </c>
      <c r="I90" t="s">
        <v>25</v>
      </c>
      <c r="K90" t="s">
        <v>25</v>
      </c>
      <c r="M90">
        <v>0</v>
      </c>
      <c r="N90">
        <v>0</v>
      </c>
      <c r="P90">
        <v>0</v>
      </c>
      <c r="S90" t="str">
        <f t="shared" si="2"/>
        <v>401594RDO</v>
      </c>
      <c r="T90" t="str">
        <f t="shared" si="3"/>
        <v>401594RPF</v>
      </c>
      <c r="U90" t="s">
        <v>9</v>
      </c>
      <c r="V90" t="s">
        <v>10</v>
      </c>
    </row>
    <row r="91" spans="1:22" x14ac:dyDescent="0.2">
      <c r="A91" s="11">
        <v>44728</v>
      </c>
      <c r="B91" t="s">
        <v>2</v>
      </c>
      <c r="C91">
        <v>401601</v>
      </c>
      <c r="G91">
        <v>2</v>
      </c>
      <c r="H91" t="s">
        <v>3</v>
      </c>
      <c r="I91" t="s">
        <v>25</v>
      </c>
      <c r="K91" t="s">
        <v>25</v>
      </c>
      <c r="M91">
        <v>0</v>
      </c>
      <c r="N91">
        <v>0</v>
      </c>
      <c r="P91">
        <v>0</v>
      </c>
      <c r="S91" t="str">
        <f t="shared" si="2"/>
        <v>401601LDO</v>
      </c>
      <c r="T91" t="str">
        <f t="shared" si="3"/>
        <v>401601LPF</v>
      </c>
      <c r="U91" t="s">
        <v>9</v>
      </c>
      <c r="V91" t="s">
        <v>10</v>
      </c>
    </row>
    <row r="92" spans="1:22" x14ac:dyDescent="0.2">
      <c r="A92" s="11">
        <v>44728</v>
      </c>
      <c r="B92" t="s">
        <v>2</v>
      </c>
      <c r="C92">
        <v>401601</v>
      </c>
      <c r="G92">
        <v>2</v>
      </c>
      <c r="H92" t="s">
        <v>4</v>
      </c>
      <c r="I92" t="s">
        <v>43</v>
      </c>
      <c r="K92" t="s">
        <v>25</v>
      </c>
      <c r="M92">
        <v>1</v>
      </c>
      <c r="N92">
        <v>0</v>
      </c>
      <c r="O92">
        <v>1</v>
      </c>
      <c r="P92">
        <v>0</v>
      </c>
      <c r="S92" t="str">
        <f t="shared" si="2"/>
        <v>401601RDO</v>
      </c>
      <c r="T92" t="str">
        <f t="shared" si="3"/>
        <v>401601RPF</v>
      </c>
      <c r="U92" t="s">
        <v>9</v>
      </c>
      <c r="V92" t="s">
        <v>10</v>
      </c>
    </row>
    <row r="93" spans="1:22" x14ac:dyDescent="0.2">
      <c r="A93" s="11">
        <v>44728</v>
      </c>
      <c r="B93" t="s">
        <v>2</v>
      </c>
      <c r="C93">
        <v>401899</v>
      </c>
      <c r="G93">
        <v>3</v>
      </c>
      <c r="H93" t="s">
        <v>3</v>
      </c>
      <c r="I93" t="s">
        <v>32</v>
      </c>
      <c r="K93" t="s">
        <v>39</v>
      </c>
      <c r="M93">
        <v>1</v>
      </c>
      <c r="N93">
        <v>1</v>
      </c>
      <c r="O93">
        <v>0</v>
      </c>
      <c r="P93">
        <v>0</v>
      </c>
      <c r="Q93">
        <v>1</v>
      </c>
      <c r="S93" t="str">
        <f t="shared" si="2"/>
        <v>401899LDO</v>
      </c>
      <c r="T93" t="str">
        <f t="shared" si="3"/>
        <v>401899LPF</v>
      </c>
      <c r="U93" t="s">
        <v>9</v>
      </c>
      <c r="V93" t="s">
        <v>10</v>
      </c>
    </row>
    <row r="94" spans="1:22" x14ac:dyDescent="0.2">
      <c r="A94" s="11">
        <v>44728</v>
      </c>
      <c r="B94" t="s">
        <v>2</v>
      </c>
      <c r="C94">
        <v>401899</v>
      </c>
      <c r="G94">
        <v>3</v>
      </c>
      <c r="H94" t="s">
        <v>4</v>
      </c>
      <c r="I94" t="s">
        <v>33</v>
      </c>
      <c r="K94" t="s">
        <v>38</v>
      </c>
      <c r="M94">
        <v>1</v>
      </c>
      <c r="N94">
        <v>1</v>
      </c>
      <c r="O94">
        <v>0</v>
      </c>
      <c r="P94">
        <v>0</v>
      </c>
      <c r="Q94">
        <v>1</v>
      </c>
      <c r="S94" t="str">
        <f t="shared" si="2"/>
        <v>401899RDO</v>
      </c>
      <c r="T94" t="str">
        <f t="shared" si="3"/>
        <v>401899RPF</v>
      </c>
      <c r="U94" t="s">
        <v>9</v>
      </c>
      <c r="V94" t="s">
        <v>10</v>
      </c>
    </row>
    <row r="95" spans="1:22" x14ac:dyDescent="0.2">
      <c r="A95" s="11">
        <v>44728</v>
      </c>
      <c r="B95" t="s">
        <v>2</v>
      </c>
      <c r="C95">
        <v>401945</v>
      </c>
      <c r="G95">
        <v>2</v>
      </c>
      <c r="H95" t="s">
        <v>3</v>
      </c>
      <c r="I95" t="s">
        <v>25</v>
      </c>
      <c r="K95" t="s">
        <v>25</v>
      </c>
      <c r="M95">
        <v>0</v>
      </c>
      <c r="N95">
        <v>0</v>
      </c>
      <c r="P95">
        <v>0</v>
      </c>
      <c r="S95" t="str">
        <f t="shared" si="2"/>
        <v>401945LDO</v>
      </c>
      <c r="T95" t="str">
        <f t="shared" si="3"/>
        <v>401945LPF</v>
      </c>
      <c r="U95" t="s">
        <v>9</v>
      </c>
      <c r="V95" t="s">
        <v>10</v>
      </c>
    </row>
    <row r="96" spans="1:22" x14ac:dyDescent="0.2">
      <c r="A96" s="11">
        <v>44728</v>
      </c>
      <c r="B96" t="s">
        <v>2</v>
      </c>
      <c r="C96">
        <v>401945</v>
      </c>
      <c r="G96">
        <v>2</v>
      </c>
      <c r="H96" t="s">
        <v>4</v>
      </c>
      <c r="I96" t="s">
        <v>27</v>
      </c>
      <c r="J96" t="s">
        <v>38</v>
      </c>
      <c r="K96" t="s">
        <v>25</v>
      </c>
      <c r="M96">
        <v>1</v>
      </c>
      <c r="N96">
        <v>0</v>
      </c>
      <c r="O96">
        <v>1</v>
      </c>
      <c r="P96">
        <v>0</v>
      </c>
      <c r="S96" t="str">
        <f t="shared" si="2"/>
        <v>401945RDO</v>
      </c>
      <c r="T96" t="str">
        <f t="shared" si="3"/>
        <v>401945RPF</v>
      </c>
      <c r="U96" t="s">
        <v>9</v>
      </c>
      <c r="V96" t="s">
        <v>10</v>
      </c>
    </row>
    <row r="97" spans="1:22" x14ac:dyDescent="0.2">
      <c r="A97" s="11">
        <v>44756</v>
      </c>
      <c r="B97" t="s">
        <v>2</v>
      </c>
      <c r="C97">
        <v>402031</v>
      </c>
      <c r="G97">
        <v>2</v>
      </c>
      <c r="H97" t="s">
        <v>3</v>
      </c>
      <c r="I97" t="s">
        <v>25</v>
      </c>
      <c r="K97" t="s">
        <v>25</v>
      </c>
      <c r="M97">
        <v>0</v>
      </c>
      <c r="N97">
        <v>0</v>
      </c>
      <c r="P97">
        <v>0</v>
      </c>
      <c r="S97" t="str">
        <f t="shared" si="2"/>
        <v>402031LDO</v>
      </c>
      <c r="T97" t="str">
        <f t="shared" si="3"/>
        <v>402031LPF</v>
      </c>
      <c r="U97" t="s">
        <v>9</v>
      </c>
      <c r="V97" t="s">
        <v>10</v>
      </c>
    </row>
    <row r="98" spans="1:22" x14ac:dyDescent="0.2">
      <c r="A98" s="11">
        <v>44756</v>
      </c>
      <c r="B98" t="s">
        <v>2</v>
      </c>
      <c r="C98">
        <v>402031</v>
      </c>
      <c r="G98">
        <v>2</v>
      </c>
      <c r="H98" t="s">
        <v>4</v>
      </c>
      <c r="I98" t="s">
        <v>32</v>
      </c>
      <c r="K98" t="s">
        <v>25</v>
      </c>
      <c r="M98">
        <v>1</v>
      </c>
      <c r="N98">
        <v>0</v>
      </c>
      <c r="O98">
        <v>1</v>
      </c>
      <c r="P98">
        <v>0</v>
      </c>
      <c r="S98" t="str">
        <f t="shared" si="2"/>
        <v>402031RDO</v>
      </c>
      <c r="T98" t="str">
        <f t="shared" si="3"/>
        <v>402031RPF</v>
      </c>
      <c r="U98" t="s">
        <v>9</v>
      </c>
      <c r="V98" t="s">
        <v>10</v>
      </c>
    </row>
    <row r="99" spans="1:22" x14ac:dyDescent="0.2">
      <c r="A99" s="11">
        <v>44728</v>
      </c>
      <c r="B99" t="s">
        <v>2</v>
      </c>
      <c r="C99">
        <v>402158</v>
      </c>
      <c r="G99">
        <v>2</v>
      </c>
      <c r="H99" t="s">
        <v>3</v>
      </c>
      <c r="I99" t="s">
        <v>32</v>
      </c>
      <c r="K99" t="s">
        <v>25</v>
      </c>
      <c r="M99">
        <v>1</v>
      </c>
      <c r="N99">
        <v>0</v>
      </c>
      <c r="O99">
        <v>1</v>
      </c>
      <c r="P99">
        <v>0</v>
      </c>
      <c r="S99" t="str">
        <f t="shared" si="2"/>
        <v>402158LDO</v>
      </c>
      <c r="T99" t="str">
        <f t="shared" si="3"/>
        <v>402158LPF</v>
      </c>
      <c r="U99" t="s">
        <v>9</v>
      </c>
      <c r="V99" t="s">
        <v>10</v>
      </c>
    </row>
    <row r="100" spans="1:22" x14ac:dyDescent="0.2">
      <c r="A100" s="11">
        <v>44728</v>
      </c>
      <c r="B100" t="s">
        <v>2</v>
      </c>
      <c r="C100">
        <v>402158</v>
      </c>
      <c r="G100">
        <v>2</v>
      </c>
      <c r="H100" t="s">
        <v>4</v>
      </c>
      <c r="I100" t="s">
        <v>25</v>
      </c>
      <c r="K100" t="s">
        <v>25</v>
      </c>
      <c r="M100">
        <v>0</v>
      </c>
      <c r="N100">
        <v>0</v>
      </c>
      <c r="P100">
        <v>0</v>
      </c>
      <c r="S100" t="str">
        <f t="shared" si="2"/>
        <v>402158RDO</v>
      </c>
      <c r="T100" t="str">
        <f t="shared" si="3"/>
        <v>402158RPF</v>
      </c>
      <c r="U100" t="s">
        <v>9</v>
      </c>
      <c r="V100" t="s">
        <v>10</v>
      </c>
    </row>
    <row r="101" spans="1:22" x14ac:dyDescent="0.2">
      <c r="A101" s="11">
        <v>44742</v>
      </c>
      <c r="B101" t="s">
        <v>2</v>
      </c>
      <c r="C101">
        <v>402235</v>
      </c>
      <c r="G101">
        <v>3</v>
      </c>
      <c r="H101" t="s">
        <v>3</v>
      </c>
      <c r="I101" t="s">
        <v>26</v>
      </c>
      <c r="K101" t="s">
        <v>37</v>
      </c>
      <c r="M101">
        <v>1</v>
      </c>
      <c r="N101">
        <v>1</v>
      </c>
      <c r="O101">
        <v>0</v>
      </c>
      <c r="P101">
        <v>0</v>
      </c>
      <c r="Q101">
        <v>1</v>
      </c>
      <c r="S101" t="str">
        <f t="shared" si="2"/>
        <v>402235LDO</v>
      </c>
      <c r="T101" t="str">
        <f t="shared" si="3"/>
        <v>402235LPF</v>
      </c>
      <c r="U101" t="s">
        <v>9</v>
      </c>
      <c r="V101" t="s">
        <v>10</v>
      </c>
    </row>
    <row r="102" spans="1:22" x14ac:dyDescent="0.2">
      <c r="A102" s="11">
        <v>44742</v>
      </c>
      <c r="B102" t="s">
        <v>2</v>
      </c>
      <c r="C102">
        <v>402235</v>
      </c>
      <c r="G102">
        <v>3</v>
      </c>
      <c r="H102" t="s">
        <v>4</v>
      </c>
      <c r="I102" t="s">
        <v>33</v>
      </c>
      <c r="J102" t="s">
        <v>39</v>
      </c>
      <c r="K102" t="s">
        <v>38</v>
      </c>
      <c r="M102">
        <v>1</v>
      </c>
      <c r="N102">
        <v>1</v>
      </c>
      <c r="O102">
        <v>0</v>
      </c>
      <c r="P102">
        <v>0</v>
      </c>
      <c r="Q102">
        <v>1</v>
      </c>
      <c r="S102" t="str">
        <f t="shared" si="2"/>
        <v>402235RDO</v>
      </c>
      <c r="T102" t="str">
        <f t="shared" si="3"/>
        <v>402235RPF</v>
      </c>
      <c r="U102" t="s">
        <v>9</v>
      </c>
      <c r="V102" t="s">
        <v>10</v>
      </c>
    </row>
    <row r="103" spans="1:22" x14ac:dyDescent="0.2">
      <c r="A103" s="11">
        <v>44756</v>
      </c>
      <c r="B103" t="s">
        <v>2</v>
      </c>
      <c r="C103">
        <v>402301</v>
      </c>
      <c r="G103">
        <v>1</v>
      </c>
      <c r="H103" t="s">
        <v>3</v>
      </c>
      <c r="I103" t="s">
        <v>35</v>
      </c>
      <c r="K103" t="s">
        <v>25</v>
      </c>
      <c r="M103">
        <v>1</v>
      </c>
      <c r="N103">
        <v>0</v>
      </c>
      <c r="O103">
        <v>1</v>
      </c>
      <c r="P103">
        <v>0</v>
      </c>
      <c r="S103" t="str">
        <f t="shared" si="2"/>
        <v>402301LDO</v>
      </c>
      <c r="T103" t="str">
        <f t="shared" si="3"/>
        <v>402301LPF</v>
      </c>
      <c r="U103" t="s">
        <v>9</v>
      </c>
      <c r="V103" t="s">
        <v>10</v>
      </c>
    </row>
    <row r="104" spans="1:22" x14ac:dyDescent="0.2">
      <c r="A104" s="11">
        <v>44756</v>
      </c>
      <c r="B104" t="s">
        <v>2</v>
      </c>
      <c r="C104">
        <v>402301</v>
      </c>
      <c r="G104">
        <v>1</v>
      </c>
      <c r="H104" t="s">
        <v>4</v>
      </c>
      <c r="I104" t="s">
        <v>25</v>
      </c>
      <c r="K104" t="s">
        <v>25</v>
      </c>
      <c r="M104">
        <v>0</v>
      </c>
      <c r="N104">
        <v>0</v>
      </c>
      <c r="P104">
        <v>0</v>
      </c>
      <c r="S104" t="str">
        <f t="shared" si="2"/>
        <v>402301RDO</v>
      </c>
      <c r="T104" t="str">
        <f t="shared" si="3"/>
        <v>402301RPF</v>
      </c>
      <c r="U104" t="s">
        <v>9</v>
      </c>
      <c r="V104" t="s">
        <v>10</v>
      </c>
    </row>
    <row r="105" spans="1:22" x14ac:dyDescent="0.2">
      <c r="A105" s="11">
        <v>44756</v>
      </c>
      <c r="B105" t="s">
        <v>2</v>
      </c>
      <c r="C105">
        <v>403476</v>
      </c>
      <c r="G105">
        <v>1</v>
      </c>
      <c r="H105" t="s">
        <v>3</v>
      </c>
      <c r="I105" t="s">
        <v>25</v>
      </c>
      <c r="K105" t="s">
        <v>25</v>
      </c>
      <c r="M105">
        <v>0</v>
      </c>
      <c r="N105">
        <v>0</v>
      </c>
      <c r="P105">
        <v>0</v>
      </c>
      <c r="S105" t="str">
        <f t="shared" si="2"/>
        <v>403476LDO</v>
      </c>
      <c r="T105" t="str">
        <f t="shared" si="3"/>
        <v>403476LPF</v>
      </c>
      <c r="U105" t="s">
        <v>9</v>
      </c>
      <c r="V105" t="s">
        <v>10</v>
      </c>
    </row>
    <row r="106" spans="1:22" x14ac:dyDescent="0.2">
      <c r="A106" s="11">
        <v>44756</v>
      </c>
      <c r="B106" t="s">
        <v>2</v>
      </c>
      <c r="C106">
        <v>403476</v>
      </c>
      <c r="G106">
        <v>1</v>
      </c>
      <c r="H106" t="s">
        <v>4</v>
      </c>
      <c r="I106" t="s">
        <v>44</v>
      </c>
      <c r="K106" t="s">
        <v>25</v>
      </c>
      <c r="M106">
        <v>1</v>
      </c>
      <c r="N106">
        <v>0</v>
      </c>
      <c r="O106">
        <v>1</v>
      </c>
      <c r="P106">
        <v>0</v>
      </c>
      <c r="S106" t="str">
        <f t="shared" si="2"/>
        <v>403476RDO</v>
      </c>
      <c r="T106" t="str">
        <f t="shared" si="3"/>
        <v>403476RPF</v>
      </c>
      <c r="U106" t="s">
        <v>9</v>
      </c>
      <c r="V106" t="s">
        <v>10</v>
      </c>
    </row>
    <row r="107" spans="1:22" x14ac:dyDescent="0.2">
      <c r="A107" s="11">
        <v>44742</v>
      </c>
      <c r="B107" t="s">
        <v>2</v>
      </c>
      <c r="C107">
        <v>402638</v>
      </c>
      <c r="G107">
        <v>1</v>
      </c>
      <c r="H107" t="s">
        <v>3</v>
      </c>
      <c r="I107" t="s">
        <v>45</v>
      </c>
      <c r="K107" t="s">
        <v>25</v>
      </c>
      <c r="M107">
        <v>1</v>
      </c>
      <c r="N107">
        <v>0</v>
      </c>
      <c r="O107">
        <v>1</v>
      </c>
      <c r="P107">
        <v>0</v>
      </c>
      <c r="S107" t="str">
        <f t="shared" si="2"/>
        <v>402638LDO</v>
      </c>
      <c r="T107" t="str">
        <f t="shared" si="3"/>
        <v>402638LPF</v>
      </c>
      <c r="U107" t="s">
        <v>9</v>
      </c>
      <c r="V107" t="s">
        <v>10</v>
      </c>
    </row>
    <row r="108" spans="1:22" x14ac:dyDescent="0.2">
      <c r="A108" s="11">
        <v>44742</v>
      </c>
      <c r="B108" t="s">
        <v>2</v>
      </c>
      <c r="C108">
        <v>402638</v>
      </c>
      <c r="G108">
        <v>1</v>
      </c>
      <c r="H108" t="s">
        <v>4</v>
      </c>
      <c r="I108" t="s">
        <v>32</v>
      </c>
      <c r="K108" t="s">
        <v>25</v>
      </c>
      <c r="M108">
        <v>1</v>
      </c>
      <c r="N108">
        <v>0</v>
      </c>
      <c r="O108">
        <v>1</v>
      </c>
      <c r="P108">
        <v>0</v>
      </c>
      <c r="S108" t="str">
        <f t="shared" si="2"/>
        <v>402638RDO</v>
      </c>
      <c r="T108" t="str">
        <f t="shared" si="3"/>
        <v>402638RPF</v>
      </c>
      <c r="U108" t="s">
        <v>9</v>
      </c>
      <c r="V108" t="s">
        <v>10</v>
      </c>
    </row>
    <row r="109" spans="1:22" x14ac:dyDescent="0.2">
      <c r="A109" s="11">
        <v>44756</v>
      </c>
      <c r="B109" t="s">
        <v>2</v>
      </c>
      <c r="C109">
        <v>402969</v>
      </c>
      <c r="G109">
        <v>1</v>
      </c>
      <c r="H109" t="s">
        <v>3</v>
      </c>
      <c r="I109" t="s">
        <v>25</v>
      </c>
      <c r="K109" t="s">
        <v>25</v>
      </c>
      <c r="M109">
        <v>0</v>
      </c>
      <c r="N109">
        <v>0</v>
      </c>
      <c r="P109">
        <v>0</v>
      </c>
      <c r="S109" t="str">
        <f t="shared" si="2"/>
        <v>402969LDO</v>
      </c>
      <c r="T109" t="str">
        <f t="shared" si="3"/>
        <v>402969LPF</v>
      </c>
      <c r="U109" t="s">
        <v>9</v>
      </c>
      <c r="V109" t="s">
        <v>10</v>
      </c>
    </row>
    <row r="110" spans="1:22" x14ac:dyDescent="0.2">
      <c r="A110" s="11">
        <v>44756</v>
      </c>
      <c r="B110" t="s">
        <v>2</v>
      </c>
      <c r="C110">
        <v>402969</v>
      </c>
      <c r="G110">
        <v>1</v>
      </c>
      <c r="H110" t="s">
        <v>4</v>
      </c>
      <c r="I110" t="s">
        <v>31</v>
      </c>
      <c r="K110" t="s">
        <v>25</v>
      </c>
      <c r="M110">
        <v>1</v>
      </c>
      <c r="N110">
        <v>0</v>
      </c>
      <c r="O110">
        <v>1</v>
      </c>
      <c r="P110">
        <v>0</v>
      </c>
      <c r="S110" t="str">
        <f t="shared" si="2"/>
        <v>402969RDO</v>
      </c>
      <c r="T110" t="str">
        <f t="shared" si="3"/>
        <v>402969RPF</v>
      </c>
      <c r="U110" t="s">
        <v>9</v>
      </c>
      <c r="V110" t="s">
        <v>10</v>
      </c>
    </row>
    <row r="111" spans="1:22" x14ac:dyDescent="0.2">
      <c r="A111" s="11">
        <v>44742</v>
      </c>
      <c r="B111" t="s">
        <v>2</v>
      </c>
      <c r="C111">
        <v>403294</v>
      </c>
      <c r="G111">
        <v>1</v>
      </c>
      <c r="H111" t="s">
        <v>3</v>
      </c>
      <c r="I111" t="s">
        <v>33</v>
      </c>
      <c r="J111" t="s">
        <v>39</v>
      </c>
      <c r="K111" t="s">
        <v>25</v>
      </c>
      <c r="M111">
        <v>1</v>
      </c>
      <c r="N111">
        <v>0</v>
      </c>
      <c r="O111">
        <v>1</v>
      </c>
      <c r="P111">
        <v>0</v>
      </c>
      <c r="S111" t="str">
        <f t="shared" si="2"/>
        <v>403294LDO</v>
      </c>
      <c r="T111" t="str">
        <f t="shared" si="3"/>
        <v>403294LPF</v>
      </c>
      <c r="U111" t="s">
        <v>9</v>
      </c>
      <c r="V111" t="s">
        <v>10</v>
      </c>
    </row>
    <row r="112" spans="1:22" x14ac:dyDescent="0.2">
      <c r="A112" s="11">
        <v>44742</v>
      </c>
      <c r="B112" t="s">
        <v>2</v>
      </c>
      <c r="C112">
        <v>403294</v>
      </c>
      <c r="G112">
        <v>1</v>
      </c>
      <c r="H112" t="s">
        <v>4</v>
      </c>
      <c r="I112" t="s">
        <v>25</v>
      </c>
      <c r="K112" t="s">
        <v>25</v>
      </c>
      <c r="M112">
        <v>0</v>
      </c>
      <c r="N112">
        <v>0</v>
      </c>
      <c r="P112">
        <v>0</v>
      </c>
      <c r="S112" t="str">
        <f t="shared" si="2"/>
        <v>403294RDO</v>
      </c>
      <c r="T112" t="str">
        <f t="shared" si="3"/>
        <v>403294RPF</v>
      </c>
      <c r="U112" t="s">
        <v>9</v>
      </c>
      <c r="V112" t="s">
        <v>10</v>
      </c>
    </row>
    <row r="113" spans="1:22" x14ac:dyDescent="0.2">
      <c r="A113" s="11">
        <v>44756</v>
      </c>
      <c r="B113" t="s">
        <v>2</v>
      </c>
      <c r="C113">
        <v>403476</v>
      </c>
      <c r="G113">
        <v>1</v>
      </c>
      <c r="H113" t="s">
        <v>3</v>
      </c>
      <c r="I113" t="s">
        <v>25</v>
      </c>
      <c r="K113" t="s">
        <v>25</v>
      </c>
      <c r="M113">
        <v>0</v>
      </c>
      <c r="N113">
        <v>0</v>
      </c>
      <c r="P113">
        <v>0</v>
      </c>
      <c r="S113" t="str">
        <f t="shared" si="2"/>
        <v>403476LDO</v>
      </c>
      <c r="T113" t="str">
        <f t="shared" si="3"/>
        <v>403476LPF</v>
      </c>
      <c r="U113" t="s">
        <v>9</v>
      </c>
      <c r="V113" t="s">
        <v>10</v>
      </c>
    </row>
    <row r="114" spans="1:22" x14ac:dyDescent="0.2">
      <c r="A114" s="11">
        <v>44742</v>
      </c>
      <c r="B114" t="s">
        <v>2</v>
      </c>
      <c r="C114">
        <v>403585</v>
      </c>
      <c r="G114">
        <v>2</v>
      </c>
      <c r="H114" t="s">
        <v>3</v>
      </c>
      <c r="I114" t="s">
        <v>33</v>
      </c>
      <c r="K114" t="s">
        <v>37</v>
      </c>
      <c r="M114">
        <v>1</v>
      </c>
      <c r="N114">
        <v>1</v>
      </c>
      <c r="O114">
        <v>1</v>
      </c>
      <c r="P114">
        <v>1</v>
      </c>
      <c r="Q114">
        <v>1</v>
      </c>
      <c r="S114" t="str">
        <f t="shared" si="2"/>
        <v>403585LDO</v>
      </c>
      <c r="T114" t="str">
        <f t="shared" si="3"/>
        <v>403585LPF</v>
      </c>
      <c r="U114" t="s">
        <v>9</v>
      </c>
      <c r="V114" t="s">
        <v>10</v>
      </c>
    </row>
    <row r="115" spans="1:22" x14ac:dyDescent="0.2">
      <c r="A115" s="11">
        <v>44742</v>
      </c>
      <c r="B115" t="s">
        <v>2</v>
      </c>
      <c r="C115">
        <v>403585</v>
      </c>
      <c r="G115">
        <v>2</v>
      </c>
      <c r="H115" t="s">
        <v>4</v>
      </c>
      <c r="I115" t="s">
        <v>33</v>
      </c>
      <c r="K115" t="s">
        <v>25</v>
      </c>
      <c r="M115">
        <v>1</v>
      </c>
      <c r="N115">
        <v>0</v>
      </c>
      <c r="O115">
        <v>1</v>
      </c>
      <c r="P115">
        <v>0</v>
      </c>
      <c r="S115" t="str">
        <f t="shared" si="2"/>
        <v>403585RDO</v>
      </c>
      <c r="T115" t="str">
        <f t="shared" si="3"/>
        <v>403585RPF</v>
      </c>
      <c r="U115" t="s">
        <v>9</v>
      </c>
      <c r="V115" t="s">
        <v>10</v>
      </c>
    </row>
    <row r="116" spans="1:22" x14ac:dyDescent="0.2">
      <c r="A116" s="11">
        <v>44742</v>
      </c>
      <c r="B116" t="s">
        <v>2</v>
      </c>
      <c r="C116">
        <v>403989</v>
      </c>
      <c r="G116">
        <v>2</v>
      </c>
      <c r="H116" t="s">
        <v>3</v>
      </c>
      <c r="I116" t="s">
        <v>26</v>
      </c>
      <c r="K116" t="s">
        <v>37</v>
      </c>
      <c r="M116">
        <v>1</v>
      </c>
      <c r="N116">
        <v>1</v>
      </c>
      <c r="O116">
        <v>0</v>
      </c>
      <c r="P116">
        <v>0</v>
      </c>
      <c r="Q116">
        <v>1</v>
      </c>
      <c r="S116" t="str">
        <f t="shared" si="2"/>
        <v>403989LDO</v>
      </c>
      <c r="T116" t="str">
        <f t="shared" si="3"/>
        <v>403989LPF</v>
      </c>
      <c r="U116" t="s">
        <v>9</v>
      </c>
      <c r="V116" t="s">
        <v>10</v>
      </c>
    </row>
    <row r="117" spans="1:22" x14ac:dyDescent="0.2">
      <c r="A117" s="11">
        <v>44742</v>
      </c>
      <c r="B117" t="s">
        <v>2</v>
      </c>
      <c r="C117">
        <v>403989</v>
      </c>
      <c r="G117">
        <v>2</v>
      </c>
      <c r="H117" t="s">
        <v>4</v>
      </c>
      <c r="I117" t="s">
        <v>31</v>
      </c>
      <c r="J117" t="s">
        <v>38</v>
      </c>
      <c r="K117" t="s">
        <v>25</v>
      </c>
      <c r="M117">
        <v>1</v>
      </c>
      <c r="N117">
        <v>0</v>
      </c>
      <c r="O117">
        <v>1</v>
      </c>
      <c r="P117">
        <v>0</v>
      </c>
      <c r="S117" t="str">
        <f t="shared" si="2"/>
        <v>403989RDO</v>
      </c>
      <c r="T117" t="str">
        <f t="shared" si="3"/>
        <v>403989RPF</v>
      </c>
      <c r="U117" t="s">
        <v>9</v>
      </c>
      <c r="V117" t="s">
        <v>10</v>
      </c>
    </row>
    <row r="118" spans="1:22" x14ac:dyDescent="0.2">
      <c r="A118" s="11">
        <v>44708</v>
      </c>
      <c r="B118" t="s">
        <v>2</v>
      </c>
      <c r="C118">
        <v>404166</v>
      </c>
      <c r="G118">
        <v>2</v>
      </c>
      <c r="H118" t="s">
        <v>3</v>
      </c>
      <c r="I118" t="s">
        <v>25</v>
      </c>
      <c r="K118" t="s">
        <v>25</v>
      </c>
      <c r="M118">
        <v>0</v>
      </c>
      <c r="N118">
        <v>0</v>
      </c>
      <c r="P118">
        <v>0</v>
      </c>
      <c r="S118" t="str">
        <f t="shared" si="2"/>
        <v>404166LDO</v>
      </c>
      <c r="T118" t="str">
        <f t="shared" si="3"/>
        <v>404166LPF</v>
      </c>
      <c r="U118" t="s">
        <v>9</v>
      </c>
      <c r="V118" t="s">
        <v>10</v>
      </c>
    </row>
    <row r="119" spans="1:22" x14ac:dyDescent="0.2">
      <c r="A119" s="11">
        <v>44708</v>
      </c>
      <c r="B119" t="s">
        <v>2</v>
      </c>
      <c r="C119">
        <v>404166</v>
      </c>
      <c r="G119">
        <v>2</v>
      </c>
      <c r="H119" t="s">
        <v>4</v>
      </c>
      <c r="I119" t="s">
        <v>33</v>
      </c>
      <c r="K119" t="s">
        <v>25</v>
      </c>
      <c r="M119">
        <v>1</v>
      </c>
      <c r="N119">
        <v>0</v>
      </c>
      <c r="O119">
        <v>1</v>
      </c>
      <c r="P119">
        <v>0</v>
      </c>
      <c r="S119" t="str">
        <f t="shared" si="2"/>
        <v>404166RDO</v>
      </c>
      <c r="T119" t="str">
        <f t="shared" si="3"/>
        <v>404166RPF</v>
      </c>
      <c r="U119" t="s">
        <v>9</v>
      </c>
      <c r="V119" t="s">
        <v>10</v>
      </c>
    </row>
    <row r="120" spans="1:22" x14ac:dyDescent="0.2">
      <c r="A120" s="11">
        <v>44714</v>
      </c>
      <c r="B120" t="s">
        <v>2</v>
      </c>
      <c r="C120">
        <v>404326</v>
      </c>
      <c r="G120">
        <v>1</v>
      </c>
      <c r="H120" t="s">
        <v>3</v>
      </c>
      <c r="I120" t="s">
        <v>32</v>
      </c>
      <c r="K120" t="s">
        <v>25</v>
      </c>
      <c r="M120">
        <v>1</v>
      </c>
      <c r="N120">
        <v>0</v>
      </c>
      <c r="O120">
        <v>1</v>
      </c>
      <c r="P120">
        <v>0</v>
      </c>
      <c r="S120" t="str">
        <f t="shared" si="2"/>
        <v>404326LDO</v>
      </c>
      <c r="T120" t="str">
        <f t="shared" si="3"/>
        <v>404326LPF</v>
      </c>
      <c r="U120" t="s">
        <v>9</v>
      </c>
      <c r="V120" t="s">
        <v>10</v>
      </c>
    </row>
    <row r="121" spans="1:22" x14ac:dyDescent="0.2">
      <c r="A121" s="11">
        <v>44714</v>
      </c>
      <c r="B121" t="s">
        <v>2</v>
      </c>
      <c r="C121">
        <v>404326</v>
      </c>
      <c r="G121">
        <v>1</v>
      </c>
      <c r="H121" t="s">
        <v>4</v>
      </c>
      <c r="I121" t="s">
        <v>25</v>
      </c>
      <c r="K121" t="s">
        <v>25</v>
      </c>
      <c r="M121">
        <v>0</v>
      </c>
      <c r="N121">
        <v>0</v>
      </c>
      <c r="P121">
        <v>0</v>
      </c>
      <c r="S121" t="str">
        <f t="shared" si="2"/>
        <v>404326RDO</v>
      </c>
      <c r="T121" t="str">
        <f t="shared" si="3"/>
        <v>404326RPF</v>
      </c>
      <c r="U121" t="s">
        <v>9</v>
      </c>
      <c r="V121" t="s">
        <v>10</v>
      </c>
    </row>
    <row r="122" spans="1:22" x14ac:dyDescent="0.2">
      <c r="A122" s="11">
        <v>44708</v>
      </c>
      <c r="B122" t="s">
        <v>2</v>
      </c>
      <c r="C122">
        <v>404337</v>
      </c>
      <c r="G122">
        <v>1</v>
      </c>
      <c r="H122" t="s">
        <v>3</v>
      </c>
      <c r="I122" t="s">
        <v>25</v>
      </c>
      <c r="K122" t="s">
        <v>38</v>
      </c>
      <c r="M122">
        <v>0</v>
      </c>
      <c r="N122">
        <v>1</v>
      </c>
      <c r="P122">
        <v>1</v>
      </c>
      <c r="Q122">
        <v>1</v>
      </c>
      <c r="S122" t="str">
        <f t="shared" si="2"/>
        <v>404337LDO</v>
      </c>
      <c r="T122" t="str">
        <f t="shared" si="3"/>
        <v>404337LPF</v>
      </c>
      <c r="U122" t="s">
        <v>9</v>
      </c>
      <c r="V122" t="s">
        <v>10</v>
      </c>
    </row>
    <row r="123" spans="1:22" x14ac:dyDescent="0.2">
      <c r="A123" s="11">
        <v>44708</v>
      </c>
      <c r="B123" t="s">
        <v>2</v>
      </c>
      <c r="C123">
        <v>404337</v>
      </c>
      <c r="G123">
        <v>1</v>
      </c>
      <c r="H123" t="s">
        <v>4</v>
      </c>
      <c r="I123" t="s">
        <v>32</v>
      </c>
      <c r="K123" t="s">
        <v>25</v>
      </c>
      <c r="M123">
        <v>1</v>
      </c>
      <c r="N123">
        <v>0</v>
      </c>
      <c r="O123">
        <v>1</v>
      </c>
      <c r="P123">
        <v>0</v>
      </c>
      <c r="S123" t="str">
        <f t="shared" si="2"/>
        <v>404337RDO</v>
      </c>
      <c r="T123" t="str">
        <f t="shared" si="3"/>
        <v>404337RPF</v>
      </c>
      <c r="U123" t="s">
        <v>9</v>
      </c>
      <c r="V123" t="s">
        <v>10</v>
      </c>
    </row>
    <row r="124" spans="1:22" x14ac:dyDescent="0.2">
      <c r="A124" s="11">
        <v>44736</v>
      </c>
      <c r="B124" t="s">
        <v>2</v>
      </c>
      <c r="C124">
        <v>404344</v>
      </c>
      <c r="G124">
        <v>2</v>
      </c>
      <c r="H124" t="s">
        <v>3</v>
      </c>
      <c r="I124" t="s">
        <v>31</v>
      </c>
      <c r="K124" t="s">
        <v>38</v>
      </c>
      <c r="M124">
        <v>1</v>
      </c>
      <c r="N124">
        <v>1</v>
      </c>
      <c r="O124">
        <v>1</v>
      </c>
      <c r="P124">
        <v>1</v>
      </c>
      <c r="Q124">
        <v>1</v>
      </c>
      <c r="S124" t="str">
        <f t="shared" si="2"/>
        <v>404344LDO</v>
      </c>
      <c r="T124" t="str">
        <f t="shared" si="3"/>
        <v>404344LPF</v>
      </c>
      <c r="U124" t="s">
        <v>9</v>
      </c>
      <c r="V124" t="s">
        <v>10</v>
      </c>
    </row>
    <row r="125" spans="1:22" x14ac:dyDescent="0.2">
      <c r="A125" s="11">
        <v>44736</v>
      </c>
      <c r="B125" t="s">
        <v>2</v>
      </c>
      <c r="C125">
        <v>404344</v>
      </c>
      <c r="G125">
        <v>2</v>
      </c>
      <c r="H125" t="s">
        <v>4</v>
      </c>
      <c r="I125" t="s">
        <v>25</v>
      </c>
      <c r="K125" t="s">
        <v>42</v>
      </c>
      <c r="M125">
        <v>0</v>
      </c>
      <c r="N125">
        <v>1</v>
      </c>
      <c r="P125">
        <v>1</v>
      </c>
      <c r="Q125">
        <v>1</v>
      </c>
      <c r="S125" t="str">
        <f t="shared" si="2"/>
        <v>404344RDO</v>
      </c>
      <c r="T125" t="str">
        <f t="shared" si="3"/>
        <v>404344RPF</v>
      </c>
      <c r="U125" t="s">
        <v>9</v>
      </c>
      <c r="V125" t="s">
        <v>10</v>
      </c>
    </row>
    <row r="126" spans="1:22" x14ac:dyDescent="0.2">
      <c r="A126" s="11">
        <v>44756</v>
      </c>
      <c r="B126" t="s">
        <v>2</v>
      </c>
      <c r="C126">
        <v>404623</v>
      </c>
      <c r="G126">
        <v>1</v>
      </c>
      <c r="H126" t="s">
        <v>3</v>
      </c>
      <c r="I126" t="s">
        <v>32</v>
      </c>
      <c r="K126" t="s">
        <v>39</v>
      </c>
      <c r="M126">
        <v>1</v>
      </c>
      <c r="N126">
        <v>1</v>
      </c>
      <c r="O126">
        <v>0</v>
      </c>
      <c r="P126">
        <v>0</v>
      </c>
      <c r="Q126">
        <v>1</v>
      </c>
      <c r="S126" t="str">
        <f t="shared" si="2"/>
        <v>404623LDO</v>
      </c>
      <c r="T126" t="str">
        <f t="shared" si="3"/>
        <v>404623LPF</v>
      </c>
      <c r="U126" t="s">
        <v>9</v>
      </c>
      <c r="V126" t="s">
        <v>10</v>
      </c>
    </row>
    <row r="127" spans="1:22" x14ac:dyDescent="0.2">
      <c r="A127" s="11">
        <v>44756</v>
      </c>
      <c r="B127" t="s">
        <v>2</v>
      </c>
      <c r="C127">
        <v>404623</v>
      </c>
      <c r="G127">
        <v>1</v>
      </c>
      <c r="H127" t="s">
        <v>4</v>
      </c>
      <c r="I127" t="s">
        <v>25</v>
      </c>
      <c r="K127" t="s">
        <v>25</v>
      </c>
      <c r="M127">
        <v>0</v>
      </c>
      <c r="N127">
        <v>0</v>
      </c>
      <c r="P127">
        <v>0</v>
      </c>
      <c r="S127" t="str">
        <f t="shared" si="2"/>
        <v>404623RDO</v>
      </c>
      <c r="T127" t="str">
        <f t="shared" si="3"/>
        <v>404623RPF</v>
      </c>
      <c r="U127" t="s">
        <v>9</v>
      </c>
      <c r="V127" t="s">
        <v>10</v>
      </c>
    </row>
    <row r="128" spans="1:22" x14ac:dyDescent="0.2">
      <c r="A128" s="11">
        <v>44742</v>
      </c>
      <c r="B128" t="s">
        <v>2</v>
      </c>
      <c r="C128">
        <v>404717</v>
      </c>
      <c r="G128">
        <v>3</v>
      </c>
      <c r="H128" t="s">
        <v>3</v>
      </c>
      <c r="I128" t="s">
        <v>32</v>
      </c>
      <c r="K128" t="s">
        <v>25</v>
      </c>
      <c r="M128">
        <v>1</v>
      </c>
      <c r="N128">
        <v>0</v>
      </c>
      <c r="O128">
        <v>1</v>
      </c>
      <c r="P128">
        <v>0</v>
      </c>
      <c r="S128" t="str">
        <f t="shared" si="2"/>
        <v>404717LDO</v>
      </c>
      <c r="T128" t="str">
        <f t="shared" si="3"/>
        <v>404717LPF</v>
      </c>
      <c r="U128" t="s">
        <v>9</v>
      </c>
      <c r="V128" t="s">
        <v>10</v>
      </c>
    </row>
    <row r="129" spans="1:22" x14ac:dyDescent="0.2">
      <c r="A129" s="11">
        <v>44742</v>
      </c>
      <c r="B129" t="s">
        <v>2</v>
      </c>
      <c r="C129">
        <v>404717</v>
      </c>
      <c r="G129">
        <v>3</v>
      </c>
      <c r="H129" t="s">
        <v>4</v>
      </c>
      <c r="I129" t="s">
        <v>32</v>
      </c>
      <c r="K129" t="s">
        <v>25</v>
      </c>
      <c r="M129">
        <v>1</v>
      </c>
      <c r="N129">
        <v>0</v>
      </c>
      <c r="O129">
        <v>1</v>
      </c>
      <c r="P129">
        <v>0</v>
      </c>
      <c r="S129" t="str">
        <f t="shared" si="2"/>
        <v>404717RDO</v>
      </c>
      <c r="T129" t="str">
        <f t="shared" si="3"/>
        <v>404717RPF</v>
      </c>
      <c r="U129" t="s">
        <v>9</v>
      </c>
      <c r="V129" t="s">
        <v>10</v>
      </c>
    </row>
    <row r="130" spans="1:22" x14ac:dyDescent="0.2">
      <c r="A130" s="11">
        <v>44708</v>
      </c>
      <c r="B130" t="s">
        <v>2</v>
      </c>
      <c r="C130">
        <v>405715</v>
      </c>
      <c r="G130">
        <v>1</v>
      </c>
      <c r="H130" t="s">
        <v>3</v>
      </c>
      <c r="I130" t="s">
        <v>33</v>
      </c>
      <c r="K130" t="s">
        <v>38</v>
      </c>
      <c r="M130">
        <v>1</v>
      </c>
      <c r="N130">
        <v>1</v>
      </c>
      <c r="O130">
        <v>0</v>
      </c>
      <c r="P130">
        <v>0</v>
      </c>
      <c r="Q130">
        <v>1</v>
      </c>
      <c r="S130" t="str">
        <f t="shared" si="2"/>
        <v>405715LDO</v>
      </c>
      <c r="T130" t="str">
        <f t="shared" si="3"/>
        <v>405715LPF</v>
      </c>
      <c r="U130" t="s">
        <v>9</v>
      </c>
      <c r="V130" t="s">
        <v>10</v>
      </c>
    </row>
    <row r="131" spans="1:22" x14ac:dyDescent="0.2">
      <c r="A131" s="11">
        <v>44708</v>
      </c>
      <c r="B131" t="s">
        <v>2</v>
      </c>
      <c r="C131">
        <v>405715</v>
      </c>
      <c r="G131">
        <v>1</v>
      </c>
      <c r="H131" t="s">
        <v>4</v>
      </c>
      <c r="I131" t="s">
        <v>25</v>
      </c>
      <c r="K131" t="s">
        <v>38</v>
      </c>
      <c r="M131">
        <v>0</v>
      </c>
      <c r="N131">
        <v>1</v>
      </c>
      <c r="P131">
        <v>1</v>
      </c>
      <c r="Q131">
        <v>1</v>
      </c>
      <c r="S131" t="str">
        <f t="shared" ref="S131:S191" si="4">C131&amp;H131&amp;U131</f>
        <v>405715RDO</v>
      </c>
      <c r="T131" t="str">
        <f t="shared" ref="T131:T191" si="5">C131&amp;H131&amp;V131</f>
        <v>405715RPF</v>
      </c>
      <c r="U131" t="s">
        <v>9</v>
      </c>
      <c r="V131" t="s">
        <v>10</v>
      </c>
    </row>
    <row r="132" spans="1:22" x14ac:dyDescent="0.2">
      <c r="A132" s="11">
        <v>44721</v>
      </c>
      <c r="B132" t="s">
        <v>2</v>
      </c>
      <c r="C132">
        <v>700633</v>
      </c>
      <c r="G132">
        <v>3</v>
      </c>
      <c r="H132" t="s">
        <v>3</v>
      </c>
      <c r="I132" t="s">
        <v>43</v>
      </c>
      <c r="K132" t="s">
        <v>25</v>
      </c>
      <c r="M132">
        <v>1</v>
      </c>
      <c r="N132">
        <v>0</v>
      </c>
      <c r="O132">
        <v>1</v>
      </c>
      <c r="P132">
        <v>0</v>
      </c>
      <c r="S132" t="str">
        <f t="shared" si="4"/>
        <v>700633LDO</v>
      </c>
      <c r="T132" t="str">
        <f t="shared" si="5"/>
        <v>700633LPF</v>
      </c>
      <c r="U132" t="s">
        <v>9</v>
      </c>
      <c r="V132" t="s">
        <v>10</v>
      </c>
    </row>
    <row r="133" spans="1:22" x14ac:dyDescent="0.2">
      <c r="A133" s="11">
        <v>44721</v>
      </c>
      <c r="B133" t="s">
        <v>2</v>
      </c>
      <c r="C133">
        <v>700633</v>
      </c>
      <c r="G133">
        <v>3</v>
      </c>
      <c r="H133" t="s">
        <v>4</v>
      </c>
      <c r="I133" t="s">
        <v>25</v>
      </c>
      <c r="K133" t="s">
        <v>25</v>
      </c>
      <c r="M133">
        <v>0</v>
      </c>
      <c r="N133">
        <v>0</v>
      </c>
      <c r="P133">
        <v>0</v>
      </c>
      <c r="S133" t="str">
        <f t="shared" si="4"/>
        <v>700633RDO</v>
      </c>
      <c r="T133" t="str">
        <f t="shared" si="5"/>
        <v>700633RPF</v>
      </c>
      <c r="U133" t="s">
        <v>9</v>
      </c>
      <c r="V133" t="s">
        <v>10</v>
      </c>
    </row>
    <row r="134" spans="1:22" x14ac:dyDescent="0.2">
      <c r="A134" s="11">
        <v>44736</v>
      </c>
      <c r="B134" t="s">
        <v>2</v>
      </c>
      <c r="C134">
        <v>701091</v>
      </c>
      <c r="G134">
        <v>1</v>
      </c>
      <c r="H134" t="s">
        <v>4</v>
      </c>
      <c r="I134" t="s">
        <v>33</v>
      </c>
      <c r="K134" t="s">
        <v>25</v>
      </c>
      <c r="M134">
        <v>1</v>
      </c>
      <c r="N134">
        <v>0</v>
      </c>
      <c r="O134">
        <v>1</v>
      </c>
      <c r="P134">
        <v>0</v>
      </c>
      <c r="S134" t="str">
        <f t="shared" si="4"/>
        <v>701091RDO</v>
      </c>
      <c r="T134" t="str">
        <f t="shared" si="5"/>
        <v>701091RPF</v>
      </c>
      <c r="U134" t="s">
        <v>9</v>
      </c>
      <c r="V134" t="s">
        <v>10</v>
      </c>
    </row>
    <row r="135" spans="1:22" x14ac:dyDescent="0.2">
      <c r="A135" s="11">
        <v>44736</v>
      </c>
      <c r="B135" t="s">
        <v>2</v>
      </c>
      <c r="C135">
        <v>701136</v>
      </c>
      <c r="G135">
        <v>1</v>
      </c>
      <c r="H135" t="s">
        <v>3</v>
      </c>
      <c r="I135" t="s">
        <v>25</v>
      </c>
      <c r="K135" t="s">
        <v>25</v>
      </c>
      <c r="M135">
        <v>0</v>
      </c>
      <c r="N135">
        <v>0</v>
      </c>
      <c r="P135">
        <v>0</v>
      </c>
      <c r="S135" t="str">
        <f t="shared" si="4"/>
        <v>701136LDO</v>
      </c>
      <c r="T135" t="str">
        <f t="shared" si="5"/>
        <v>701136LPF</v>
      </c>
      <c r="U135" t="s">
        <v>9</v>
      </c>
      <c r="V135" t="s">
        <v>10</v>
      </c>
    </row>
    <row r="136" spans="1:22" x14ac:dyDescent="0.2">
      <c r="A136" s="11">
        <v>44736</v>
      </c>
      <c r="B136" t="s">
        <v>2</v>
      </c>
      <c r="C136">
        <v>701136</v>
      </c>
      <c r="G136">
        <v>1</v>
      </c>
      <c r="H136" t="s">
        <v>4</v>
      </c>
      <c r="I136" t="s">
        <v>27</v>
      </c>
      <c r="J136" t="s">
        <v>46</v>
      </c>
      <c r="K136" t="s">
        <v>25</v>
      </c>
      <c r="M136">
        <v>1</v>
      </c>
      <c r="N136">
        <v>0</v>
      </c>
      <c r="O136">
        <v>1</v>
      </c>
      <c r="P136">
        <v>0</v>
      </c>
      <c r="S136" t="str">
        <f t="shared" si="4"/>
        <v>701136RDO</v>
      </c>
      <c r="T136" t="str">
        <f t="shared" si="5"/>
        <v>701136RPF</v>
      </c>
      <c r="U136" t="s">
        <v>9</v>
      </c>
      <c r="V136" t="s">
        <v>10</v>
      </c>
    </row>
    <row r="137" spans="1:22" x14ac:dyDescent="0.2">
      <c r="A137" s="11">
        <v>44736</v>
      </c>
      <c r="B137" t="s">
        <v>2</v>
      </c>
      <c r="C137">
        <v>701238</v>
      </c>
      <c r="G137">
        <v>1</v>
      </c>
      <c r="H137" t="s">
        <v>3</v>
      </c>
      <c r="I137" t="s">
        <v>47</v>
      </c>
      <c r="K137" t="s">
        <v>25</v>
      </c>
      <c r="M137">
        <v>1</v>
      </c>
      <c r="N137">
        <v>0</v>
      </c>
      <c r="O137">
        <v>1</v>
      </c>
      <c r="P137">
        <v>0</v>
      </c>
      <c r="S137" t="str">
        <f t="shared" si="4"/>
        <v>701238LDO</v>
      </c>
      <c r="T137" t="str">
        <f t="shared" si="5"/>
        <v>701238LPF</v>
      </c>
      <c r="U137" t="s">
        <v>9</v>
      </c>
      <c r="V137" t="s">
        <v>10</v>
      </c>
    </row>
    <row r="138" spans="1:22" x14ac:dyDescent="0.2">
      <c r="A138" s="11">
        <v>44736</v>
      </c>
      <c r="B138" t="s">
        <v>2</v>
      </c>
      <c r="C138">
        <v>701238</v>
      </c>
      <c r="G138">
        <v>1</v>
      </c>
      <c r="H138" t="s">
        <v>4</v>
      </c>
      <c r="I138" t="s">
        <v>32</v>
      </c>
      <c r="K138" t="s">
        <v>37</v>
      </c>
      <c r="M138">
        <v>1</v>
      </c>
      <c r="N138">
        <v>1</v>
      </c>
      <c r="O138">
        <v>1</v>
      </c>
      <c r="P138">
        <v>1</v>
      </c>
      <c r="Q138">
        <v>1</v>
      </c>
      <c r="S138" t="str">
        <f t="shared" si="4"/>
        <v>701238RDO</v>
      </c>
      <c r="T138" t="str">
        <f t="shared" si="5"/>
        <v>701238RPF</v>
      </c>
      <c r="U138" t="s">
        <v>9</v>
      </c>
      <c r="V138" t="s">
        <v>10</v>
      </c>
    </row>
    <row r="139" spans="1:22" x14ac:dyDescent="0.2">
      <c r="A139" s="11">
        <v>44742</v>
      </c>
      <c r="B139" t="s">
        <v>2</v>
      </c>
      <c r="C139">
        <v>701676</v>
      </c>
      <c r="G139">
        <v>2</v>
      </c>
      <c r="H139" t="s">
        <v>3</v>
      </c>
      <c r="I139" t="s">
        <v>32</v>
      </c>
      <c r="K139" t="s">
        <v>25</v>
      </c>
      <c r="M139">
        <v>1</v>
      </c>
      <c r="N139">
        <v>0</v>
      </c>
      <c r="O139">
        <v>1</v>
      </c>
      <c r="P139">
        <v>0</v>
      </c>
      <c r="S139" t="str">
        <f t="shared" si="4"/>
        <v>701676LDO</v>
      </c>
      <c r="T139" t="str">
        <f t="shared" si="5"/>
        <v>701676LPF</v>
      </c>
      <c r="U139" t="s">
        <v>9</v>
      </c>
      <c r="V139" t="s">
        <v>10</v>
      </c>
    </row>
    <row r="140" spans="1:22" x14ac:dyDescent="0.2">
      <c r="A140" s="11">
        <v>44742</v>
      </c>
      <c r="B140" t="s">
        <v>2</v>
      </c>
      <c r="C140">
        <v>701676</v>
      </c>
      <c r="G140">
        <v>2</v>
      </c>
      <c r="H140" t="s">
        <v>4</v>
      </c>
      <c r="I140" t="s">
        <v>31</v>
      </c>
      <c r="J140" t="s">
        <v>39</v>
      </c>
      <c r="K140" t="s">
        <v>25</v>
      </c>
      <c r="M140">
        <v>1</v>
      </c>
      <c r="N140">
        <v>0</v>
      </c>
      <c r="O140">
        <v>1</v>
      </c>
      <c r="P140">
        <v>0</v>
      </c>
      <c r="S140" t="str">
        <f t="shared" si="4"/>
        <v>701676RDO</v>
      </c>
      <c r="T140" t="str">
        <f t="shared" si="5"/>
        <v>701676RPF</v>
      </c>
      <c r="U140" t="s">
        <v>9</v>
      </c>
      <c r="V140" t="s">
        <v>10</v>
      </c>
    </row>
    <row r="141" spans="1:22" x14ac:dyDescent="0.2">
      <c r="A141" s="11">
        <v>44756</v>
      </c>
      <c r="B141" t="s">
        <v>2</v>
      </c>
      <c r="C141">
        <v>701960</v>
      </c>
      <c r="G141">
        <v>3</v>
      </c>
      <c r="H141" t="s">
        <v>3</v>
      </c>
      <c r="I141" t="s">
        <v>25</v>
      </c>
      <c r="K141" t="s">
        <v>25</v>
      </c>
      <c r="M141">
        <v>0</v>
      </c>
      <c r="N141">
        <v>0</v>
      </c>
      <c r="P141">
        <v>0</v>
      </c>
      <c r="S141" t="str">
        <f t="shared" si="4"/>
        <v>701960LDO</v>
      </c>
      <c r="T141" t="str">
        <f t="shared" si="5"/>
        <v>701960LPF</v>
      </c>
      <c r="U141" t="s">
        <v>9</v>
      </c>
      <c r="V141" t="s">
        <v>10</v>
      </c>
    </row>
    <row r="142" spans="1:22" x14ac:dyDescent="0.2">
      <c r="A142" s="11">
        <v>44708</v>
      </c>
      <c r="B142" t="s">
        <v>2</v>
      </c>
      <c r="C142">
        <v>702130</v>
      </c>
      <c r="G142">
        <v>2</v>
      </c>
      <c r="H142" t="s">
        <v>3</v>
      </c>
      <c r="I142" t="s">
        <v>48</v>
      </c>
      <c r="K142" t="s">
        <v>38</v>
      </c>
      <c r="M142">
        <v>1</v>
      </c>
      <c r="N142">
        <v>1</v>
      </c>
      <c r="O142">
        <v>1</v>
      </c>
      <c r="P142">
        <v>1</v>
      </c>
      <c r="Q142">
        <v>1</v>
      </c>
      <c r="S142" t="str">
        <f t="shared" si="4"/>
        <v>702130LDO</v>
      </c>
      <c r="T142" t="str">
        <f t="shared" si="5"/>
        <v>702130LPF</v>
      </c>
      <c r="U142" t="s">
        <v>9</v>
      </c>
      <c r="V142" t="s">
        <v>10</v>
      </c>
    </row>
    <row r="143" spans="1:22" x14ac:dyDescent="0.2">
      <c r="A143" s="11">
        <v>44708</v>
      </c>
      <c r="B143" t="s">
        <v>2</v>
      </c>
      <c r="C143">
        <v>702130</v>
      </c>
      <c r="G143">
        <v>2</v>
      </c>
      <c r="H143" t="s">
        <v>4</v>
      </c>
      <c r="I143" t="s">
        <v>32</v>
      </c>
      <c r="K143" t="s">
        <v>25</v>
      </c>
      <c r="M143">
        <v>1</v>
      </c>
      <c r="N143">
        <v>0</v>
      </c>
      <c r="O143">
        <v>1</v>
      </c>
      <c r="P143">
        <v>0</v>
      </c>
      <c r="S143" t="str">
        <f t="shared" si="4"/>
        <v>702130RDO</v>
      </c>
      <c r="T143" t="str">
        <f t="shared" si="5"/>
        <v>702130RPF</v>
      </c>
      <c r="U143" t="s">
        <v>9</v>
      </c>
      <c r="V143" t="s">
        <v>10</v>
      </c>
    </row>
    <row r="144" spans="1:22" x14ac:dyDescent="0.2">
      <c r="A144" s="11">
        <v>44756</v>
      </c>
      <c r="B144" t="s">
        <v>2</v>
      </c>
      <c r="C144">
        <v>702396</v>
      </c>
      <c r="G144">
        <v>3</v>
      </c>
      <c r="H144" t="s">
        <v>3</v>
      </c>
      <c r="I144" t="s">
        <v>32</v>
      </c>
      <c r="K144" t="s">
        <v>39</v>
      </c>
      <c r="M144">
        <v>1</v>
      </c>
      <c r="N144">
        <v>1</v>
      </c>
      <c r="O144">
        <v>0</v>
      </c>
      <c r="P144">
        <v>0</v>
      </c>
      <c r="Q144">
        <v>1</v>
      </c>
      <c r="S144" t="str">
        <f t="shared" si="4"/>
        <v>702396LDO</v>
      </c>
      <c r="T144" t="str">
        <f t="shared" si="5"/>
        <v>702396LPF</v>
      </c>
      <c r="U144" t="s">
        <v>9</v>
      </c>
      <c r="V144" t="s">
        <v>10</v>
      </c>
    </row>
    <row r="145" spans="1:22" x14ac:dyDescent="0.2">
      <c r="A145" s="11">
        <v>44756</v>
      </c>
      <c r="B145" t="s">
        <v>2</v>
      </c>
      <c r="C145">
        <v>702396</v>
      </c>
      <c r="G145">
        <v>3</v>
      </c>
      <c r="H145" t="s">
        <v>4</v>
      </c>
      <c r="I145" t="s">
        <v>25</v>
      </c>
      <c r="K145" t="s">
        <v>39</v>
      </c>
      <c r="M145">
        <v>0</v>
      </c>
      <c r="N145">
        <v>1</v>
      </c>
      <c r="P145">
        <v>1</v>
      </c>
      <c r="Q145">
        <v>1</v>
      </c>
      <c r="S145" t="str">
        <f t="shared" si="4"/>
        <v>702396RDO</v>
      </c>
      <c r="T145" t="str">
        <f t="shared" si="5"/>
        <v>702396RPF</v>
      </c>
      <c r="U145" t="s">
        <v>9</v>
      </c>
      <c r="V145" t="s">
        <v>10</v>
      </c>
    </row>
    <row r="146" spans="1:22" x14ac:dyDescent="0.2">
      <c r="A146" s="11">
        <v>44736</v>
      </c>
      <c r="B146" t="s">
        <v>2</v>
      </c>
      <c r="C146">
        <v>703083</v>
      </c>
      <c r="G146">
        <v>1</v>
      </c>
      <c r="H146" t="s">
        <v>3</v>
      </c>
      <c r="I146" t="s">
        <v>25</v>
      </c>
      <c r="K146" t="s">
        <v>25</v>
      </c>
      <c r="M146">
        <v>0</v>
      </c>
      <c r="N146">
        <v>0</v>
      </c>
      <c r="P146">
        <v>0</v>
      </c>
      <c r="S146" t="str">
        <f t="shared" si="4"/>
        <v>703083LDO</v>
      </c>
      <c r="T146" t="str">
        <f t="shared" si="5"/>
        <v>703083LPF</v>
      </c>
      <c r="U146" t="s">
        <v>9</v>
      </c>
      <c r="V146" t="s">
        <v>10</v>
      </c>
    </row>
    <row r="147" spans="1:22" x14ac:dyDescent="0.2">
      <c r="A147" s="11">
        <v>44736</v>
      </c>
      <c r="B147" t="s">
        <v>2</v>
      </c>
      <c r="C147">
        <v>703083</v>
      </c>
      <c r="G147">
        <v>1</v>
      </c>
      <c r="H147" t="s">
        <v>4</v>
      </c>
      <c r="I147" t="s">
        <v>33</v>
      </c>
      <c r="J147" t="s">
        <v>36</v>
      </c>
      <c r="K147" t="s">
        <v>25</v>
      </c>
      <c r="M147">
        <v>1</v>
      </c>
      <c r="N147">
        <v>0</v>
      </c>
      <c r="O147">
        <v>1</v>
      </c>
      <c r="P147">
        <v>0</v>
      </c>
      <c r="S147" t="str">
        <f t="shared" si="4"/>
        <v>703083RDO</v>
      </c>
      <c r="T147" t="str">
        <f t="shared" si="5"/>
        <v>703083RPF</v>
      </c>
      <c r="U147" t="s">
        <v>9</v>
      </c>
      <c r="V147" t="s">
        <v>10</v>
      </c>
    </row>
    <row r="148" spans="1:22" x14ac:dyDescent="0.2">
      <c r="A148" s="11">
        <v>44756</v>
      </c>
      <c r="B148" t="s">
        <v>2</v>
      </c>
      <c r="C148">
        <v>703436</v>
      </c>
      <c r="G148">
        <v>2</v>
      </c>
      <c r="H148" t="s">
        <v>3</v>
      </c>
      <c r="I148" t="s">
        <v>25</v>
      </c>
      <c r="K148" t="s">
        <v>25</v>
      </c>
      <c r="M148">
        <v>0</v>
      </c>
      <c r="N148">
        <v>0</v>
      </c>
      <c r="P148">
        <v>0</v>
      </c>
      <c r="S148" t="str">
        <f t="shared" si="4"/>
        <v>703436LDO</v>
      </c>
      <c r="T148" t="str">
        <f t="shared" si="5"/>
        <v>703436LPF</v>
      </c>
      <c r="U148" t="s">
        <v>9</v>
      </c>
      <c r="V148" t="s">
        <v>10</v>
      </c>
    </row>
    <row r="149" spans="1:22" x14ac:dyDescent="0.2">
      <c r="A149" s="11">
        <v>44756</v>
      </c>
      <c r="B149" t="s">
        <v>2</v>
      </c>
      <c r="C149">
        <v>703436</v>
      </c>
      <c r="G149">
        <v>2</v>
      </c>
      <c r="H149" t="s">
        <v>4</v>
      </c>
      <c r="I149" t="s">
        <v>26</v>
      </c>
      <c r="K149" t="s">
        <v>25</v>
      </c>
      <c r="M149">
        <v>1</v>
      </c>
      <c r="N149">
        <v>0</v>
      </c>
      <c r="O149">
        <v>1</v>
      </c>
      <c r="P149">
        <v>0</v>
      </c>
      <c r="S149" t="str">
        <f t="shared" si="4"/>
        <v>703436RDO</v>
      </c>
      <c r="T149" t="str">
        <f t="shared" si="5"/>
        <v>703436RPF</v>
      </c>
      <c r="U149" t="s">
        <v>9</v>
      </c>
      <c r="V149" t="s">
        <v>10</v>
      </c>
    </row>
    <row r="150" spans="1:22" x14ac:dyDescent="0.2">
      <c r="A150" s="11">
        <v>44714</v>
      </c>
      <c r="B150" t="s">
        <v>2</v>
      </c>
      <c r="C150">
        <v>703561</v>
      </c>
      <c r="G150">
        <v>3</v>
      </c>
      <c r="H150" t="s">
        <v>3</v>
      </c>
      <c r="I150" t="s">
        <v>33</v>
      </c>
      <c r="K150" t="s">
        <v>38</v>
      </c>
      <c r="M150">
        <v>1</v>
      </c>
      <c r="N150">
        <v>1</v>
      </c>
      <c r="O150">
        <v>0</v>
      </c>
      <c r="P150">
        <v>0</v>
      </c>
      <c r="Q150">
        <v>1</v>
      </c>
      <c r="S150" t="str">
        <f t="shared" si="4"/>
        <v>703561LDO</v>
      </c>
      <c r="T150" t="str">
        <f t="shared" si="5"/>
        <v>703561LPF</v>
      </c>
      <c r="U150" t="s">
        <v>9</v>
      </c>
      <c r="V150" t="s">
        <v>10</v>
      </c>
    </row>
    <row r="151" spans="1:22" x14ac:dyDescent="0.2">
      <c r="A151" s="11">
        <v>44714</v>
      </c>
      <c r="B151" t="s">
        <v>2</v>
      </c>
      <c r="C151">
        <v>703561</v>
      </c>
      <c r="G151">
        <v>3</v>
      </c>
      <c r="H151" t="s">
        <v>4</v>
      </c>
      <c r="I151" t="s">
        <v>25</v>
      </c>
      <c r="K151" t="s">
        <v>38</v>
      </c>
      <c r="M151">
        <v>0</v>
      </c>
      <c r="N151">
        <v>1</v>
      </c>
      <c r="P151">
        <v>1</v>
      </c>
      <c r="Q151">
        <v>1</v>
      </c>
      <c r="S151" t="str">
        <f t="shared" si="4"/>
        <v>703561RDO</v>
      </c>
      <c r="T151" t="str">
        <f t="shared" si="5"/>
        <v>703561RPF</v>
      </c>
      <c r="U151" t="s">
        <v>9</v>
      </c>
      <c r="V151" t="s">
        <v>10</v>
      </c>
    </row>
    <row r="152" spans="1:22" x14ac:dyDescent="0.2">
      <c r="A152" s="11">
        <v>44756</v>
      </c>
      <c r="B152" t="s">
        <v>2</v>
      </c>
      <c r="C152">
        <v>704105</v>
      </c>
      <c r="G152">
        <v>3</v>
      </c>
      <c r="H152" t="s">
        <v>3</v>
      </c>
      <c r="I152" t="s">
        <v>35</v>
      </c>
      <c r="K152" t="s">
        <v>25</v>
      </c>
      <c r="M152">
        <v>1</v>
      </c>
      <c r="N152">
        <v>0</v>
      </c>
      <c r="O152">
        <v>1</v>
      </c>
      <c r="P152">
        <v>0</v>
      </c>
      <c r="S152" t="str">
        <f t="shared" si="4"/>
        <v>704105LDO</v>
      </c>
      <c r="T152" t="str">
        <f t="shared" si="5"/>
        <v>704105LPF</v>
      </c>
      <c r="U152" t="s">
        <v>9</v>
      </c>
      <c r="V152" t="s">
        <v>10</v>
      </c>
    </row>
    <row r="153" spans="1:22" x14ac:dyDescent="0.2">
      <c r="A153" s="11">
        <v>44756</v>
      </c>
      <c r="B153" t="s">
        <v>2</v>
      </c>
      <c r="C153">
        <v>704105</v>
      </c>
      <c r="G153">
        <v>3</v>
      </c>
      <c r="H153" t="s">
        <v>4</v>
      </c>
      <c r="I153" t="s">
        <v>25</v>
      </c>
      <c r="K153" t="s">
        <v>25</v>
      </c>
      <c r="M153">
        <v>0</v>
      </c>
      <c r="N153">
        <v>0</v>
      </c>
      <c r="P153">
        <v>0</v>
      </c>
      <c r="S153" t="str">
        <f t="shared" si="4"/>
        <v>704105RDO</v>
      </c>
      <c r="T153" t="str">
        <f t="shared" si="5"/>
        <v>704105RPF</v>
      </c>
      <c r="U153" t="s">
        <v>9</v>
      </c>
      <c r="V153" t="s">
        <v>10</v>
      </c>
    </row>
    <row r="154" spans="1:22" x14ac:dyDescent="0.2">
      <c r="A154" s="11">
        <v>44714</v>
      </c>
      <c r="B154" t="s">
        <v>2</v>
      </c>
      <c r="C154">
        <v>704761</v>
      </c>
      <c r="G154">
        <v>3</v>
      </c>
      <c r="H154" t="s">
        <v>4</v>
      </c>
      <c r="I154" t="s">
        <v>33</v>
      </c>
      <c r="K154" t="s">
        <v>38</v>
      </c>
      <c r="M154">
        <v>1</v>
      </c>
      <c r="N154">
        <v>1</v>
      </c>
      <c r="O154">
        <v>0</v>
      </c>
      <c r="P154">
        <v>0</v>
      </c>
      <c r="Q154">
        <v>1</v>
      </c>
      <c r="S154" t="str">
        <f t="shared" si="4"/>
        <v>704761RDO</v>
      </c>
      <c r="T154" t="str">
        <f t="shared" si="5"/>
        <v>704761RPF</v>
      </c>
      <c r="U154" t="s">
        <v>9</v>
      </c>
      <c r="V154" t="s">
        <v>10</v>
      </c>
    </row>
    <row r="155" spans="1:22" x14ac:dyDescent="0.2">
      <c r="A155" s="11">
        <v>44742</v>
      </c>
      <c r="B155" t="s">
        <v>2</v>
      </c>
      <c r="C155">
        <v>705674</v>
      </c>
      <c r="G155">
        <v>3</v>
      </c>
      <c r="H155" t="s">
        <v>3</v>
      </c>
      <c r="I155" t="s">
        <v>33</v>
      </c>
      <c r="K155" t="s">
        <v>38</v>
      </c>
      <c r="M155">
        <v>1</v>
      </c>
      <c r="N155">
        <v>1</v>
      </c>
      <c r="O155">
        <v>0</v>
      </c>
      <c r="P155">
        <v>0</v>
      </c>
      <c r="Q155">
        <v>1</v>
      </c>
      <c r="S155" t="str">
        <f t="shared" si="4"/>
        <v>705674LDO</v>
      </c>
      <c r="T155" t="str">
        <f t="shared" si="5"/>
        <v>705674LPF</v>
      </c>
      <c r="U155" t="s">
        <v>9</v>
      </c>
      <c r="V155" t="s">
        <v>10</v>
      </c>
    </row>
    <row r="156" spans="1:22" x14ac:dyDescent="0.2">
      <c r="A156" s="11">
        <v>44742</v>
      </c>
      <c r="B156" t="s">
        <v>2</v>
      </c>
      <c r="C156">
        <v>705674</v>
      </c>
      <c r="G156">
        <v>3</v>
      </c>
      <c r="H156" t="s">
        <v>4</v>
      </c>
      <c r="I156" t="s">
        <v>43</v>
      </c>
      <c r="J156" t="s">
        <v>46</v>
      </c>
      <c r="K156" t="s">
        <v>25</v>
      </c>
      <c r="M156">
        <v>1</v>
      </c>
      <c r="N156">
        <v>0</v>
      </c>
      <c r="O156">
        <v>1</v>
      </c>
      <c r="P156">
        <v>0</v>
      </c>
      <c r="S156" t="str">
        <f t="shared" si="4"/>
        <v>705674RDO</v>
      </c>
      <c r="T156" t="str">
        <f t="shared" si="5"/>
        <v>705674RPF</v>
      </c>
      <c r="U156" t="s">
        <v>9</v>
      </c>
      <c r="V156" t="s">
        <v>10</v>
      </c>
    </row>
    <row r="157" spans="1:22" x14ac:dyDescent="0.2">
      <c r="A157" s="11">
        <v>44714</v>
      </c>
      <c r="B157" t="s">
        <v>2</v>
      </c>
      <c r="C157">
        <v>707087</v>
      </c>
      <c r="G157">
        <v>2</v>
      </c>
      <c r="H157" t="s">
        <v>3</v>
      </c>
      <c r="I157" t="s">
        <v>31</v>
      </c>
      <c r="K157" t="s">
        <v>25</v>
      </c>
      <c r="M157">
        <v>1</v>
      </c>
      <c r="N157">
        <v>0</v>
      </c>
      <c r="O157">
        <v>1</v>
      </c>
      <c r="P157">
        <v>0</v>
      </c>
      <c r="S157" t="str">
        <f t="shared" si="4"/>
        <v>707087LDO</v>
      </c>
      <c r="T157" t="str">
        <f t="shared" si="5"/>
        <v>707087LPF</v>
      </c>
      <c r="U157" t="s">
        <v>9</v>
      </c>
      <c r="V157" t="s">
        <v>10</v>
      </c>
    </row>
    <row r="158" spans="1:22" x14ac:dyDescent="0.2">
      <c r="A158" s="11">
        <v>44714</v>
      </c>
      <c r="B158" t="s">
        <v>2</v>
      </c>
      <c r="C158">
        <v>707087</v>
      </c>
      <c r="G158">
        <v>2</v>
      </c>
      <c r="H158" t="s">
        <v>4</v>
      </c>
      <c r="I158" t="s">
        <v>25</v>
      </c>
      <c r="K158" t="s">
        <v>25</v>
      </c>
      <c r="M158">
        <v>0</v>
      </c>
      <c r="N158">
        <v>0</v>
      </c>
      <c r="P158">
        <v>0</v>
      </c>
      <c r="S158" t="str">
        <f t="shared" si="4"/>
        <v>707087RDO</v>
      </c>
      <c r="T158" t="str">
        <f t="shared" si="5"/>
        <v>707087RPF</v>
      </c>
      <c r="U158" t="s">
        <v>9</v>
      </c>
      <c r="V158" t="s">
        <v>10</v>
      </c>
    </row>
    <row r="159" spans="1:22" x14ac:dyDescent="0.2">
      <c r="A159" s="11">
        <v>44742</v>
      </c>
      <c r="B159" t="s">
        <v>2</v>
      </c>
      <c r="C159">
        <v>800860</v>
      </c>
      <c r="G159">
        <v>2</v>
      </c>
      <c r="H159" t="s">
        <v>4</v>
      </c>
      <c r="I159" t="s">
        <v>32</v>
      </c>
      <c r="J159" t="s">
        <v>37</v>
      </c>
      <c r="K159" t="s">
        <v>25</v>
      </c>
      <c r="M159">
        <v>1</v>
      </c>
      <c r="N159">
        <v>0</v>
      </c>
      <c r="O159">
        <v>1</v>
      </c>
      <c r="P159">
        <v>0</v>
      </c>
      <c r="S159" t="str">
        <f t="shared" si="4"/>
        <v>800860RDO</v>
      </c>
      <c r="T159" t="str">
        <f t="shared" si="5"/>
        <v>800860RPF</v>
      </c>
      <c r="U159" t="s">
        <v>9</v>
      </c>
      <c r="V159" t="s">
        <v>10</v>
      </c>
    </row>
    <row r="160" spans="1:22" x14ac:dyDescent="0.2">
      <c r="A160" s="11">
        <v>44736</v>
      </c>
      <c r="B160" t="s">
        <v>2</v>
      </c>
      <c r="C160">
        <v>802145</v>
      </c>
      <c r="G160">
        <v>2</v>
      </c>
      <c r="H160" t="s">
        <v>3</v>
      </c>
      <c r="I160" t="s">
        <v>25</v>
      </c>
      <c r="K160" t="s">
        <v>25</v>
      </c>
      <c r="M160">
        <v>0</v>
      </c>
      <c r="N160">
        <v>0</v>
      </c>
      <c r="P160">
        <v>0</v>
      </c>
      <c r="S160" t="str">
        <f t="shared" si="4"/>
        <v>802145LDO</v>
      </c>
      <c r="T160" t="str">
        <f t="shared" si="5"/>
        <v>802145LPF</v>
      </c>
      <c r="U160" t="s">
        <v>9</v>
      </c>
      <c r="V160" t="s">
        <v>10</v>
      </c>
    </row>
    <row r="161" spans="1:22" x14ac:dyDescent="0.2">
      <c r="A161" s="11">
        <v>44736</v>
      </c>
      <c r="B161" t="s">
        <v>2</v>
      </c>
      <c r="C161">
        <v>802145</v>
      </c>
      <c r="G161">
        <v>2</v>
      </c>
      <c r="H161" t="s">
        <v>4</v>
      </c>
      <c r="I161" t="s">
        <v>47</v>
      </c>
      <c r="K161" t="s">
        <v>49</v>
      </c>
      <c r="M161">
        <v>1</v>
      </c>
      <c r="N161">
        <v>1</v>
      </c>
      <c r="O161">
        <v>0</v>
      </c>
      <c r="P161">
        <v>0</v>
      </c>
      <c r="Q161">
        <v>1</v>
      </c>
      <c r="S161" t="str">
        <f t="shared" si="4"/>
        <v>802145RDO</v>
      </c>
      <c r="T161" t="str">
        <f t="shared" si="5"/>
        <v>802145RPF</v>
      </c>
      <c r="U161" t="s">
        <v>9</v>
      </c>
      <c r="V161" t="s">
        <v>10</v>
      </c>
    </row>
    <row r="162" spans="1:22" x14ac:dyDescent="0.2">
      <c r="A162" s="11">
        <v>44708</v>
      </c>
      <c r="B162" t="s">
        <v>2</v>
      </c>
      <c r="C162">
        <v>802181</v>
      </c>
      <c r="G162">
        <v>2</v>
      </c>
      <c r="H162" t="s">
        <v>3</v>
      </c>
      <c r="I162" t="s">
        <v>33</v>
      </c>
      <c r="K162" t="s">
        <v>25</v>
      </c>
      <c r="M162">
        <v>1</v>
      </c>
      <c r="N162">
        <v>0</v>
      </c>
      <c r="O162">
        <v>1</v>
      </c>
      <c r="P162">
        <v>0</v>
      </c>
      <c r="S162" t="str">
        <f t="shared" si="4"/>
        <v>802181LDO</v>
      </c>
      <c r="T162" t="str">
        <f t="shared" si="5"/>
        <v>802181LPF</v>
      </c>
      <c r="U162" t="s">
        <v>9</v>
      </c>
      <c r="V162" t="s">
        <v>10</v>
      </c>
    </row>
    <row r="163" spans="1:22" x14ac:dyDescent="0.2">
      <c r="A163" s="11">
        <v>44708</v>
      </c>
      <c r="B163" t="s">
        <v>2</v>
      </c>
      <c r="C163">
        <v>802181</v>
      </c>
      <c r="G163">
        <v>2</v>
      </c>
      <c r="H163" t="s">
        <v>4</v>
      </c>
      <c r="I163" t="s">
        <v>33</v>
      </c>
      <c r="K163" t="s">
        <v>25</v>
      </c>
      <c r="M163">
        <v>1</v>
      </c>
      <c r="N163">
        <v>0</v>
      </c>
      <c r="O163">
        <v>1</v>
      </c>
      <c r="P163">
        <v>0</v>
      </c>
      <c r="S163" t="str">
        <f t="shared" si="4"/>
        <v>802181RDO</v>
      </c>
      <c r="T163" t="str">
        <f t="shared" si="5"/>
        <v>802181RPF</v>
      </c>
      <c r="U163" t="s">
        <v>9</v>
      </c>
      <c r="V163" t="s">
        <v>10</v>
      </c>
    </row>
    <row r="164" spans="1:22" x14ac:dyDescent="0.2">
      <c r="A164" s="11">
        <v>44736</v>
      </c>
      <c r="B164" t="s">
        <v>2</v>
      </c>
      <c r="C164">
        <v>802366</v>
      </c>
      <c r="G164">
        <v>2</v>
      </c>
      <c r="H164" t="s">
        <v>3</v>
      </c>
      <c r="I164" t="s">
        <v>32</v>
      </c>
      <c r="K164" t="s">
        <v>25</v>
      </c>
      <c r="M164">
        <v>1</v>
      </c>
      <c r="N164">
        <v>0</v>
      </c>
      <c r="O164">
        <v>1</v>
      </c>
      <c r="P164">
        <v>0</v>
      </c>
      <c r="S164" t="str">
        <f t="shared" si="4"/>
        <v>802366LDO</v>
      </c>
      <c r="T164" t="str">
        <f t="shared" si="5"/>
        <v>802366LPF</v>
      </c>
      <c r="U164" t="s">
        <v>9</v>
      </c>
      <c r="V164" t="s">
        <v>10</v>
      </c>
    </row>
    <row r="165" spans="1:22" x14ac:dyDescent="0.2">
      <c r="A165" s="11">
        <v>44736</v>
      </c>
      <c r="B165" t="s">
        <v>2</v>
      </c>
      <c r="C165">
        <v>802366</v>
      </c>
      <c r="G165">
        <v>2</v>
      </c>
      <c r="H165" t="s">
        <v>4</v>
      </c>
      <c r="I165" t="s">
        <v>32</v>
      </c>
      <c r="K165" t="s">
        <v>25</v>
      </c>
      <c r="M165">
        <v>1</v>
      </c>
      <c r="N165">
        <v>0</v>
      </c>
      <c r="O165">
        <v>1</v>
      </c>
      <c r="P165">
        <v>0</v>
      </c>
      <c r="S165" t="str">
        <f t="shared" si="4"/>
        <v>802366RDO</v>
      </c>
      <c r="T165" t="str">
        <f t="shared" si="5"/>
        <v>802366RPF</v>
      </c>
      <c r="U165" t="s">
        <v>9</v>
      </c>
      <c r="V165" t="s">
        <v>10</v>
      </c>
    </row>
    <row r="166" spans="1:22" x14ac:dyDescent="0.2">
      <c r="A166" s="11">
        <v>44736</v>
      </c>
      <c r="B166" t="s">
        <v>2</v>
      </c>
      <c r="C166">
        <v>802516</v>
      </c>
      <c r="G166">
        <v>2</v>
      </c>
      <c r="H166" t="s">
        <v>3</v>
      </c>
      <c r="I166" t="s">
        <v>25</v>
      </c>
      <c r="K166" t="s">
        <v>38</v>
      </c>
      <c r="M166">
        <v>0</v>
      </c>
      <c r="N166">
        <v>1</v>
      </c>
      <c r="P166">
        <v>1</v>
      </c>
      <c r="Q166">
        <v>1</v>
      </c>
      <c r="S166" t="str">
        <f t="shared" si="4"/>
        <v>802516LDO</v>
      </c>
      <c r="T166" t="str">
        <f t="shared" si="5"/>
        <v>802516LPF</v>
      </c>
      <c r="U166" t="s">
        <v>9</v>
      </c>
      <c r="V166" t="s">
        <v>10</v>
      </c>
    </row>
    <row r="167" spans="1:22" x14ac:dyDescent="0.2">
      <c r="A167" s="11">
        <v>44736</v>
      </c>
      <c r="B167" t="s">
        <v>2</v>
      </c>
      <c r="C167">
        <v>802701</v>
      </c>
      <c r="G167">
        <v>3</v>
      </c>
      <c r="H167" t="s">
        <v>3</v>
      </c>
      <c r="I167" t="s">
        <v>32</v>
      </c>
      <c r="K167" t="s">
        <v>25</v>
      </c>
      <c r="M167">
        <v>1</v>
      </c>
      <c r="N167">
        <v>0</v>
      </c>
      <c r="O167">
        <v>1</v>
      </c>
      <c r="P167">
        <v>0</v>
      </c>
      <c r="S167" t="str">
        <f t="shared" si="4"/>
        <v>802701LDO</v>
      </c>
      <c r="T167" t="str">
        <f t="shared" si="5"/>
        <v>802701LPF</v>
      </c>
      <c r="U167" t="s">
        <v>9</v>
      </c>
      <c r="V167" t="s">
        <v>10</v>
      </c>
    </row>
    <row r="168" spans="1:22" x14ac:dyDescent="0.2">
      <c r="A168" s="11">
        <v>44736</v>
      </c>
      <c r="B168" t="s">
        <v>2</v>
      </c>
      <c r="C168">
        <v>802701</v>
      </c>
      <c r="G168">
        <v>3</v>
      </c>
      <c r="H168" t="s">
        <v>4</v>
      </c>
      <c r="I168" t="s">
        <v>25</v>
      </c>
      <c r="K168" t="s">
        <v>25</v>
      </c>
      <c r="M168">
        <v>0</v>
      </c>
      <c r="N168">
        <v>0</v>
      </c>
      <c r="P168">
        <v>0</v>
      </c>
      <c r="S168" t="str">
        <f t="shared" si="4"/>
        <v>802701RDO</v>
      </c>
      <c r="T168" t="str">
        <f t="shared" si="5"/>
        <v>802701RPF</v>
      </c>
      <c r="U168" t="s">
        <v>9</v>
      </c>
      <c r="V168" t="s">
        <v>10</v>
      </c>
    </row>
    <row r="169" spans="1:22" x14ac:dyDescent="0.2">
      <c r="A169" s="11">
        <v>44736</v>
      </c>
      <c r="B169" t="s">
        <v>2</v>
      </c>
      <c r="C169">
        <v>802869</v>
      </c>
      <c r="G169">
        <v>2</v>
      </c>
      <c r="H169" t="s">
        <v>3</v>
      </c>
      <c r="I169" t="s">
        <v>25</v>
      </c>
      <c r="K169" t="s">
        <v>25</v>
      </c>
      <c r="M169">
        <v>0</v>
      </c>
      <c r="N169">
        <v>0</v>
      </c>
      <c r="P169">
        <v>0</v>
      </c>
      <c r="S169" t="str">
        <f t="shared" si="4"/>
        <v>802869LDO</v>
      </c>
      <c r="T169" t="str">
        <f t="shared" si="5"/>
        <v>802869LPF</v>
      </c>
      <c r="U169" t="s">
        <v>9</v>
      </c>
      <c r="V169" t="s">
        <v>10</v>
      </c>
    </row>
    <row r="170" spans="1:22" x14ac:dyDescent="0.2">
      <c r="A170" s="11">
        <v>44736</v>
      </c>
      <c r="B170" t="s">
        <v>2</v>
      </c>
      <c r="C170">
        <v>802869</v>
      </c>
      <c r="G170">
        <v>2</v>
      </c>
      <c r="H170" t="s">
        <v>4</v>
      </c>
      <c r="I170" t="s">
        <v>32</v>
      </c>
      <c r="K170" t="s">
        <v>25</v>
      </c>
      <c r="M170">
        <v>1</v>
      </c>
      <c r="N170">
        <v>0</v>
      </c>
      <c r="O170">
        <v>1</v>
      </c>
      <c r="P170">
        <v>0</v>
      </c>
      <c r="S170" t="str">
        <f t="shared" si="4"/>
        <v>802869RDO</v>
      </c>
      <c r="T170" t="str">
        <f t="shared" si="5"/>
        <v>802869RPF</v>
      </c>
      <c r="U170" t="s">
        <v>9</v>
      </c>
      <c r="V170" t="s">
        <v>10</v>
      </c>
    </row>
    <row r="171" spans="1:22" x14ac:dyDescent="0.2">
      <c r="A171" s="11">
        <v>44714</v>
      </c>
      <c r="B171" t="s">
        <v>2</v>
      </c>
      <c r="C171">
        <v>802939</v>
      </c>
      <c r="G171">
        <v>3</v>
      </c>
      <c r="H171" t="s">
        <v>3</v>
      </c>
      <c r="I171" t="s">
        <v>33</v>
      </c>
      <c r="K171" t="s">
        <v>39</v>
      </c>
      <c r="M171">
        <v>1</v>
      </c>
      <c r="N171">
        <v>1</v>
      </c>
      <c r="O171">
        <v>1</v>
      </c>
      <c r="P171">
        <v>1</v>
      </c>
      <c r="Q171">
        <v>1</v>
      </c>
      <c r="S171" t="str">
        <f t="shared" si="4"/>
        <v>802939LDO</v>
      </c>
      <c r="T171" t="str">
        <f t="shared" si="5"/>
        <v>802939LPF</v>
      </c>
      <c r="U171" t="s">
        <v>9</v>
      </c>
      <c r="V171" t="s">
        <v>10</v>
      </c>
    </row>
    <row r="172" spans="1:22" x14ac:dyDescent="0.2">
      <c r="A172" s="11">
        <v>44714</v>
      </c>
      <c r="B172" t="s">
        <v>2</v>
      </c>
      <c r="C172">
        <v>802939</v>
      </c>
      <c r="G172">
        <v>3</v>
      </c>
      <c r="H172" t="s">
        <v>4</v>
      </c>
      <c r="I172" t="s">
        <v>32</v>
      </c>
      <c r="K172" t="s">
        <v>50</v>
      </c>
      <c r="M172">
        <v>1</v>
      </c>
      <c r="N172">
        <v>1</v>
      </c>
      <c r="O172">
        <v>1</v>
      </c>
      <c r="P172">
        <v>1</v>
      </c>
      <c r="Q172">
        <v>1</v>
      </c>
      <c r="S172" t="str">
        <f t="shared" si="4"/>
        <v>802939RDO</v>
      </c>
      <c r="T172" t="str">
        <f t="shared" si="5"/>
        <v>802939RPF</v>
      </c>
      <c r="U172" t="s">
        <v>9</v>
      </c>
      <c r="V172" t="s">
        <v>10</v>
      </c>
    </row>
    <row r="173" spans="1:22" x14ac:dyDescent="0.2">
      <c r="A173" s="11">
        <v>44736</v>
      </c>
      <c r="B173" t="s">
        <v>2</v>
      </c>
      <c r="C173">
        <v>803001</v>
      </c>
      <c r="G173">
        <v>1</v>
      </c>
      <c r="H173" t="s">
        <v>3</v>
      </c>
      <c r="I173" t="s">
        <v>25</v>
      </c>
      <c r="K173" t="s">
        <v>25</v>
      </c>
      <c r="M173">
        <v>0</v>
      </c>
      <c r="N173">
        <v>0</v>
      </c>
      <c r="P173">
        <v>0</v>
      </c>
      <c r="S173" t="str">
        <f t="shared" si="4"/>
        <v>803001LDO</v>
      </c>
      <c r="T173" t="str">
        <f t="shared" si="5"/>
        <v>803001LPF</v>
      </c>
      <c r="U173" t="s">
        <v>9</v>
      </c>
      <c r="V173" t="s">
        <v>10</v>
      </c>
    </row>
    <row r="174" spans="1:22" x14ac:dyDescent="0.2">
      <c r="A174" s="11">
        <v>44736</v>
      </c>
      <c r="B174" t="s">
        <v>2</v>
      </c>
      <c r="C174">
        <v>803001</v>
      </c>
      <c r="G174">
        <v>1</v>
      </c>
      <c r="H174" t="s">
        <v>4</v>
      </c>
      <c r="I174" t="s">
        <v>25</v>
      </c>
      <c r="K174" t="s">
        <v>25</v>
      </c>
      <c r="M174">
        <v>0</v>
      </c>
      <c r="N174">
        <v>0</v>
      </c>
      <c r="P174">
        <v>0</v>
      </c>
      <c r="S174" t="str">
        <f t="shared" si="4"/>
        <v>803001RDO</v>
      </c>
      <c r="T174" t="str">
        <f t="shared" si="5"/>
        <v>803001RPF</v>
      </c>
      <c r="U174" t="s">
        <v>9</v>
      </c>
      <c r="V174" t="s">
        <v>10</v>
      </c>
    </row>
    <row r="175" spans="1:22" x14ac:dyDescent="0.2">
      <c r="A175" s="11">
        <v>44742</v>
      </c>
      <c r="B175" t="s">
        <v>2</v>
      </c>
      <c r="C175">
        <v>803410</v>
      </c>
      <c r="G175">
        <v>1</v>
      </c>
      <c r="H175" t="s">
        <v>3</v>
      </c>
      <c r="I175" t="s">
        <v>31</v>
      </c>
      <c r="K175" t="s">
        <v>25</v>
      </c>
      <c r="M175">
        <v>1</v>
      </c>
      <c r="N175">
        <v>0</v>
      </c>
      <c r="O175">
        <v>1</v>
      </c>
      <c r="P175">
        <v>0</v>
      </c>
      <c r="S175" t="str">
        <f t="shared" si="4"/>
        <v>803410LDO</v>
      </c>
      <c r="T175" t="str">
        <f t="shared" si="5"/>
        <v>803410LPF</v>
      </c>
      <c r="U175" t="s">
        <v>9</v>
      </c>
      <c r="V175" t="s">
        <v>10</v>
      </c>
    </row>
    <row r="176" spans="1:22" x14ac:dyDescent="0.2">
      <c r="A176" s="11">
        <v>44742</v>
      </c>
      <c r="B176" t="s">
        <v>2</v>
      </c>
      <c r="C176">
        <v>803410</v>
      </c>
      <c r="G176">
        <v>1</v>
      </c>
      <c r="H176" t="s">
        <v>4</v>
      </c>
      <c r="I176" t="s">
        <v>51</v>
      </c>
      <c r="K176" t="s">
        <v>25</v>
      </c>
      <c r="M176">
        <v>1</v>
      </c>
      <c r="N176">
        <v>0</v>
      </c>
      <c r="O176">
        <v>1</v>
      </c>
      <c r="P176">
        <v>0</v>
      </c>
      <c r="S176" t="str">
        <f t="shared" si="4"/>
        <v>803410RDO</v>
      </c>
      <c r="T176" t="str">
        <f t="shared" si="5"/>
        <v>803410RPF</v>
      </c>
      <c r="U176" t="s">
        <v>9</v>
      </c>
      <c r="V176" t="s">
        <v>10</v>
      </c>
    </row>
    <row r="177" spans="1:22" x14ac:dyDescent="0.2">
      <c r="A177" s="11">
        <v>44736</v>
      </c>
      <c r="B177" t="s">
        <v>2</v>
      </c>
      <c r="C177">
        <v>803471</v>
      </c>
      <c r="G177">
        <v>3</v>
      </c>
      <c r="H177" t="s">
        <v>3</v>
      </c>
      <c r="I177" t="s">
        <v>25</v>
      </c>
      <c r="K177" t="s">
        <v>25</v>
      </c>
      <c r="M177">
        <v>0</v>
      </c>
      <c r="N177">
        <v>0</v>
      </c>
      <c r="P177">
        <v>0</v>
      </c>
      <c r="S177" t="str">
        <f t="shared" si="4"/>
        <v>803471LDO</v>
      </c>
      <c r="T177" t="str">
        <f t="shared" si="5"/>
        <v>803471LPF</v>
      </c>
      <c r="U177" t="s">
        <v>9</v>
      </c>
      <c r="V177" t="s">
        <v>10</v>
      </c>
    </row>
    <row r="178" spans="1:22" x14ac:dyDescent="0.2">
      <c r="A178" s="11">
        <v>44736</v>
      </c>
      <c r="B178" t="s">
        <v>2</v>
      </c>
      <c r="C178">
        <v>803471</v>
      </c>
      <c r="G178">
        <v>3</v>
      </c>
      <c r="H178" t="s">
        <v>4</v>
      </c>
      <c r="I178" t="s">
        <v>35</v>
      </c>
      <c r="K178" t="s">
        <v>36</v>
      </c>
      <c r="M178">
        <v>1</v>
      </c>
      <c r="N178">
        <v>1</v>
      </c>
      <c r="O178">
        <v>0</v>
      </c>
      <c r="P178">
        <v>0</v>
      </c>
      <c r="Q178">
        <v>1</v>
      </c>
      <c r="S178" t="str">
        <f t="shared" si="4"/>
        <v>803471RDO</v>
      </c>
      <c r="T178" t="str">
        <f t="shared" si="5"/>
        <v>803471RPF</v>
      </c>
      <c r="U178" t="s">
        <v>9</v>
      </c>
      <c r="V178" t="s">
        <v>10</v>
      </c>
    </row>
    <row r="179" spans="1:22" x14ac:dyDescent="0.2">
      <c r="A179" s="11">
        <v>44742</v>
      </c>
      <c r="B179" t="s">
        <v>2</v>
      </c>
      <c r="C179">
        <v>805570</v>
      </c>
      <c r="G179">
        <v>3</v>
      </c>
      <c r="H179" t="s">
        <v>3</v>
      </c>
      <c r="I179" t="s">
        <v>33</v>
      </c>
      <c r="K179" t="s">
        <v>38</v>
      </c>
      <c r="M179">
        <v>1</v>
      </c>
      <c r="N179">
        <v>1</v>
      </c>
      <c r="O179">
        <v>0</v>
      </c>
      <c r="P179">
        <v>0</v>
      </c>
      <c r="Q179">
        <v>1</v>
      </c>
      <c r="S179" t="str">
        <f t="shared" si="4"/>
        <v>805570LDO</v>
      </c>
      <c r="T179" t="str">
        <f t="shared" si="5"/>
        <v>805570LPF</v>
      </c>
      <c r="U179" t="s">
        <v>9</v>
      </c>
      <c r="V179" t="s">
        <v>10</v>
      </c>
    </row>
    <row r="180" spans="1:22" x14ac:dyDescent="0.2">
      <c r="A180" s="11">
        <v>44742</v>
      </c>
      <c r="B180" t="s">
        <v>2</v>
      </c>
      <c r="C180">
        <v>805570</v>
      </c>
      <c r="G180">
        <v>3</v>
      </c>
      <c r="H180" t="s">
        <v>4</v>
      </c>
      <c r="I180" t="s">
        <v>51</v>
      </c>
      <c r="K180" t="s">
        <v>52</v>
      </c>
      <c r="M180">
        <v>1</v>
      </c>
      <c r="N180">
        <v>1</v>
      </c>
      <c r="S180" t="str">
        <f t="shared" si="4"/>
        <v>805570RDO</v>
      </c>
      <c r="T180" t="str">
        <f t="shared" si="5"/>
        <v>805570RPF</v>
      </c>
      <c r="U180" t="s">
        <v>9</v>
      </c>
      <c r="V180" t="s">
        <v>10</v>
      </c>
    </row>
    <row r="181" spans="1:22" x14ac:dyDescent="0.2">
      <c r="A181" s="11">
        <v>44714</v>
      </c>
      <c r="B181" t="s">
        <v>2</v>
      </c>
      <c r="C181">
        <v>806446</v>
      </c>
      <c r="G181">
        <v>2</v>
      </c>
      <c r="H181" t="s">
        <v>3</v>
      </c>
      <c r="I181" t="s">
        <v>32</v>
      </c>
      <c r="K181" t="s">
        <v>25</v>
      </c>
      <c r="M181">
        <v>1</v>
      </c>
      <c r="N181">
        <v>0</v>
      </c>
      <c r="O181">
        <v>1</v>
      </c>
      <c r="P181">
        <v>0</v>
      </c>
      <c r="S181" t="str">
        <f t="shared" si="4"/>
        <v>806446LDO</v>
      </c>
      <c r="T181" t="str">
        <f t="shared" si="5"/>
        <v>806446LPF</v>
      </c>
      <c r="U181" t="s">
        <v>9</v>
      </c>
      <c r="V181" t="s">
        <v>10</v>
      </c>
    </row>
    <row r="182" spans="1:22" x14ac:dyDescent="0.2">
      <c r="A182" s="11">
        <v>44714</v>
      </c>
      <c r="B182" t="s">
        <v>2</v>
      </c>
      <c r="C182">
        <v>806446</v>
      </c>
      <c r="G182">
        <v>2</v>
      </c>
      <c r="H182" t="s">
        <v>4</v>
      </c>
      <c r="I182" t="s">
        <v>33</v>
      </c>
      <c r="K182" t="s">
        <v>25</v>
      </c>
      <c r="M182">
        <v>1</v>
      </c>
      <c r="N182">
        <v>0</v>
      </c>
      <c r="O182">
        <v>1</v>
      </c>
      <c r="P182">
        <v>0</v>
      </c>
      <c r="S182" t="str">
        <f t="shared" si="4"/>
        <v>806446RDO</v>
      </c>
      <c r="T182" t="str">
        <f t="shared" si="5"/>
        <v>806446RPF</v>
      </c>
      <c r="U182" t="s">
        <v>9</v>
      </c>
      <c r="V182" t="s">
        <v>10</v>
      </c>
    </row>
    <row r="183" spans="1:22" x14ac:dyDescent="0.2">
      <c r="A183" s="11">
        <v>44893</v>
      </c>
      <c r="B183" t="s">
        <v>5</v>
      </c>
      <c r="C183">
        <v>144</v>
      </c>
      <c r="G183">
        <v>1</v>
      </c>
      <c r="H183" t="s">
        <v>3</v>
      </c>
      <c r="I183" t="s">
        <v>39</v>
      </c>
      <c r="K183" t="s">
        <v>25</v>
      </c>
      <c r="M183">
        <v>1</v>
      </c>
      <c r="N183">
        <v>0</v>
      </c>
      <c r="O183">
        <v>1</v>
      </c>
      <c r="P183">
        <v>0</v>
      </c>
      <c r="S183" t="str">
        <f t="shared" si="4"/>
        <v>144LDO</v>
      </c>
      <c r="T183" t="str">
        <f t="shared" si="5"/>
        <v>144LPF</v>
      </c>
      <c r="U183" t="s">
        <v>9</v>
      </c>
      <c r="V183" t="s">
        <v>10</v>
      </c>
    </row>
    <row r="184" spans="1:22" x14ac:dyDescent="0.2">
      <c r="A184" s="11">
        <v>44893</v>
      </c>
      <c r="B184" t="s">
        <v>5</v>
      </c>
      <c r="C184">
        <v>144</v>
      </c>
      <c r="G184">
        <v>1</v>
      </c>
      <c r="H184" t="s">
        <v>4</v>
      </c>
      <c r="I184" t="s">
        <v>53</v>
      </c>
      <c r="K184" t="s">
        <v>25</v>
      </c>
      <c r="M184">
        <v>1</v>
      </c>
      <c r="N184">
        <v>0</v>
      </c>
      <c r="O184">
        <v>1</v>
      </c>
      <c r="P184">
        <v>0</v>
      </c>
      <c r="S184" t="str">
        <f t="shared" si="4"/>
        <v>144RDO</v>
      </c>
      <c r="T184" t="str">
        <f t="shared" si="5"/>
        <v>144RPF</v>
      </c>
      <c r="U184" t="s">
        <v>9</v>
      </c>
      <c r="V184" t="s">
        <v>10</v>
      </c>
    </row>
    <row r="185" spans="1:22" x14ac:dyDescent="0.2">
      <c r="A185" s="11">
        <v>44886</v>
      </c>
      <c r="B185" t="s">
        <v>5</v>
      </c>
      <c r="C185">
        <v>149</v>
      </c>
      <c r="G185">
        <v>2</v>
      </c>
      <c r="H185" t="s">
        <v>4</v>
      </c>
      <c r="I185" t="s">
        <v>25</v>
      </c>
      <c r="K185" t="s">
        <v>37</v>
      </c>
      <c r="M185">
        <v>0</v>
      </c>
      <c r="O185">
        <v>0</v>
      </c>
      <c r="P185">
        <v>1</v>
      </c>
      <c r="S185" t="str">
        <f t="shared" si="4"/>
        <v>149RDO</v>
      </c>
      <c r="T185" t="str">
        <f t="shared" si="5"/>
        <v>149RPF</v>
      </c>
      <c r="U185" t="s">
        <v>9</v>
      </c>
      <c r="V185" t="s">
        <v>10</v>
      </c>
    </row>
    <row r="186" spans="1:22" x14ac:dyDescent="0.2">
      <c r="A186" s="11">
        <v>44879</v>
      </c>
      <c r="B186" t="s">
        <v>5</v>
      </c>
      <c r="C186">
        <v>157</v>
      </c>
      <c r="G186">
        <v>1</v>
      </c>
      <c r="H186" t="s">
        <v>3</v>
      </c>
      <c r="I186" t="s">
        <v>25</v>
      </c>
      <c r="K186" t="s">
        <v>38</v>
      </c>
      <c r="M186">
        <v>0</v>
      </c>
      <c r="N186">
        <v>1</v>
      </c>
      <c r="P186">
        <v>1</v>
      </c>
      <c r="Q186">
        <v>1</v>
      </c>
      <c r="S186" t="str">
        <f t="shared" si="4"/>
        <v>157LDO</v>
      </c>
      <c r="T186" t="str">
        <f t="shared" si="5"/>
        <v>157LPF</v>
      </c>
      <c r="U186" t="s">
        <v>9</v>
      </c>
      <c r="V186" t="s">
        <v>10</v>
      </c>
    </row>
    <row r="187" spans="1:22" x14ac:dyDescent="0.2">
      <c r="A187" s="11">
        <v>44866</v>
      </c>
      <c r="B187" t="s">
        <v>5</v>
      </c>
      <c r="C187">
        <v>166</v>
      </c>
      <c r="G187">
        <v>3</v>
      </c>
      <c r="H187" t="s">
        <v>3</v>
      </c>
      <c r="I187" t="s">
        <v>25</v>
      </c>
      <c r="K187" t="s">
        <v>36</v>
      </c>
      <c r="M187">
        <v>0</v>
      </c>
      <c r="N187">
        <v>1</v>
      </c>
      <c r="P187">
        <v>1</v>
      </c>
      <c r="Q187">
        <v>1</v>
      </c>
      <c r="S187" t="str">
        <f t="shared" si="4"/>
        <v>166LDO</v>
      </c>
      <c r="T187" t="str">
        <f t="shared" si="5"/>
        <v>166LPF</v>
      </c>
      <c r="U187" t="s">
        <v>9</v>
      </c>
      <c r="V187" t="s">
        <v>10</v>
      </c>
    </row>
    <row r="188" spans="1:22" x14ac:dyDescent="0.2">
      <c r="A188" s="11">
        <v>44872</v>
      </c>
      <c r="B188" t="s">
        <v>5</v>
      </c>
      <c r="C188">
        <v>186</v>
      </c>
      <c r="G188">
        <v>2</v>
      </c>
      <c r="H188" t="s">
        <v>3</v>
      </c>
      <c r="I188" t="s">
        <v>39</v>
      </c>
      <c r="K188" t="s">
        <v>25</v>
      </c>
      <c r="M188">
        <v>1</v>
      </c>
      <c r="N188">
        <v>0</v>
      </c>
      <c r="O188">
        <v>1</v>
      </c>
      <c r="P188">
        <v>0</v>
      </c>
      <c r="S188" t="str">
        <f t="shared" si="4"/>
        <v>186LDO</v>
      </c>
      <c r="T188" t="str">
        <f t="shared" si="5"/>
        <v>186LPF</v>
      </c>
      <c r="U188" t="s">
        <v>9</v>
      </c>
      <c r="V188" t="s">
        <v>10</v>
      </c>
    </row>
    <row r="189" spans="1:22" x14ac:dyDescent="0.2">
      <c r="A189" s="11">
        <v>44872</v>
      </c>
      <c r="B189" t="s">
        <v>5</v>
      </c>
      <c r="C189">
        <v>186</v>
      </c>
      <c r="G189">
        <v>2</v>
      </c>
      <c r="H189" t="s">
        <v>4</v>
      </c>
      <c r="I189" t="s">
        <v>39</v>
      </c>
      <c r="K189" t="s">
        <v>25</v>
      </c>
      <c r="M189">
        <v>1</v>
      </c>
      <c r="N189">
        <v>0</v>
      </c>
      <c r="O189">
        <v>1</v>
      </c>
      <c r="P189">
        <v>0</v>
      </c>
      <c r="S189" t="str">
        <f t="shared" si="4"/>
        <v>186RDO</v>
      </c>
      <c r="T189" t="str">
        <f t="shared" si="5"/>
        <v>186RPF</v>
      </c>
      <c r="U189" t="s">
        <v>9</v>
      </c>
      <c r="V189" t="s">
        <v>10</v>
      </c>
    </row>
    <row r="190" spans="1:22" x14ac:dyDescent="0.2">
      <c r="A190" s="11">
        <v>44893</v>
      </c>
      <c r="B190" t="s">
        <v>5</v>
      </c>
      <c r="C190">
        <v>188</v>
      </c>
      <c r="G190">
        <v>3</v>
      </c>
      <c r="H190" t="s">
        <v>3</v>
      </c>
      <c r="I190" t="s">
        <v>53</v>
      </c>
      <c r="K190" t="s">
        <v>37</v>
      </c>
      <c r="M190">
        <v>1</v>
      </c>
      <c r="N190">
        <v>1</v>
      </c>
      <c r="O190">
        <v>1</v>
      </c>
      <c r="P190">
        <v>1</v>
      </c>
      <c r="Q190">
        <v>1</v>
      </c>
      <c r="S190" t="str">
        <f t="shared" si="4"/>
        <v>188LDO</v>
      </c>
      <c r="T190" t="str">
        <f t="shared" si="5"/>
        <v>188LPF</v>
      </c>
      <c r="U190" t="s">
        <v>9</v>
      </c>
      <c r="V190" t="s">
        <v>10</v>
      </c>
    </row>
    <row r="191" spans="1:22" x14ac:dyDescent="0.2">
      <c r="A191" s="11">
        <v>44907</v>
      </c>
      <c r="B191" t="s">
        <v>5</v>
      </c>
      <c r="C191">
        <v>195</v>
      </c>
      <c r="G191">
        <v>3</v>
      </c>
      <c r="H191" t="s">
        <v>3</v>
      </c>
      <c r="I191" t="s">
        <v>55</v>
      </c>
      <c r="K191" t="s">
        <v>37</v>
      </c>
      <c r="M191">
        <v>1</v>
      </c>
      <c r="N191">
        <v>1</v>
      </c>
      <c r="O191">
        <v>1</v>
      </c>
      <c r="P191">
        <v>1</v>
      </c>
      <c r="Q191">
        <v>1</v>
      </c>
      <c r="S191" t="str">
        <f t="shared" si="4"/>
        <v>195LDO</v>
      </c>
      <c r="T191" t="str">
        <f t="shared" si="5"/>
        <v>195LPF</v>
      </c>
      <c r="U191" t="s">
        <v>9</v>
      </c>
      <c r="V191" t="s">
        <v>10</v>
      </c>
    </row>
    <row r="192" spans="1:22" x14ac:dyDescent="0.2">
      <c r="A192" s="11">
        <v>44907</v>
      </c>
      <c r="B192" t="s">
        <v>5</v>
      </c>
      <c r="C192">
        <v>195</v>
      </c>
      <c r="G192">
        <v>3</v>
      </c>
      <c r="H192" t="s">
        <v>4</v>
      </c>
      <c r="I192" t="s">
        <v>25</v>
      </c>
      <c r="K192" t="s">
        <v>25</v>
      </c>
      <c r="M192">
        <v>0</v>
      </c>
      <c r="N192">
        <v>0</v>
      </c>
      <c r="P192">
        <v>0</v>
      </c>
      <c r="S192" t="str">
        <f t="shared" ref="S192:S253" si="6">C192&amp;H192&amp;U192</f>
        <v>195RDO</v>
      </c>
      <c r="T192" t="str">
        <f t="shared" ref="T192:T253" si="7">C192&amp;H192&amp;V192</f>
        <v>195RPF</v>
      </c>
      <c r="U192" t="s">
        <v>9</v>
      </c>
      <c r="V192" t="s">
        <v>10</v>
      </c>
    </row>
    <row r="193" spans="1:22" x14ac:dyDescent="0.2">
      <c r="A193" s="11">
        <v>44872</v>
      </c>
      <c r="B193" t="s">
        <v>5</v>
      </c>
      <c r="C193">
        <v>204</v>
      </c>
      <c r="G193">
        <v>2</v>
      </c>
      <c r="H193" t="s">
        <v>3</v>
      </c>
      <c r="I193" t="s">
        <v>53</v>
      </c>
      <c r="K193" t="s">
        <v>55</v>
      </c>
      <c r="M193">
        <v>1</v>
      </c>
      <c r="N193">
        <v>1</v>
      </c>
      <c r="O193">
        <v>1</v>
      </c>
      <c r="P193">
        <v>1</v>
      </c>
      <c r="Q193">
        <v>1</v>
      </c>
      <c r="S193" t="str">
        <f t="shared" si="6"/>
        <v>204LDO</v>
      </c>
      <c r="T193" t="str">
        <f t="shared" si="7"/>
        <v>204LPF</v>
      </c>
      <c r="U193" t="s">
        <v>9</v>
      </c>
      <c r="V193" t="s">
        <v>10</v>
      </c>
    </row>
    <row r="194" spans="1:22" x14ac:dyDescent="0.2">
      <c r="A194" s="11">
        <v>44872</v>
      </c>
      <c r="B194" t="s">
        <v>5</v>
      </c>
      <c r="C194">
        <v>204</v>
      </c>
      <c r="G194">
        <v>2</v>
      </c>
      <c r="H194" t="s">
        <v>4</v>
      </c>
      <c r="I194" t="s">
        <v>25</v>
      </c>
      <c r="K194" t="s">
        <v>38</v>
      </c>
      <c r="M194">
        <v>0</v>
      </c>
      <c r="N194">
        <v>1</v>
      </c>
      <c r="P194">
        <v>1</v>
      </c>
      <c r="Q194">
        <v>1</v>
      </c>
      <c r="S194" t="str">
        <f t="shared" si="6"/>
        <v>204RDO</v>
      </c>
      <c r="T194" t="str">
        <f t="shared" si="7"/>
        <v>204RPF</v>
      </c>
      <c r="U194" t="s">
        <v>9</v>
      </c>
      <c r="V194" t="s">
        <v>10</v>
      </c>
    </row>
    <row r="195" spans="1:22" x14ac:dyDescent="0.2">
      <c r="A195" s="11">
        <v>44893</v>
      </c>
      <c r="B195" t="s">
        <v>5</v>
      </c>
      <c r="C195">
        <v>219</v>
      </c>
      <c r="G195">
        <v>2</v>
      </c>
      <c r="H195" t="s">
        <v>3</v>
      </c>
      <c r="I195" t="s">
        <v>25</v>
      </c>
      <c r="K195" t="s">
        <v>53</v>
      </c>
      <c r="M195">
        <v>0</v>
      </c>
      <c r="N195">
        <v>1</v>
      </c>
      <c r="P195">
        <v>1</v>
      </c>
      <c r="Q195">
        <v>1</v>
      </c>
      <c r="S195" t="str">
        <f t="shared" si="6"/>
        <v>219LDO</v>
      </c>
      <c r="T195" t="str">
        <f t="shared" si="7"/>
        <v>219LPF</v>
      </c>
      <c r="U195" t="s">
        <v>9</v>
      </c>
      <c r="V195" t="s">
        <v>10</v>
      </c>
    </row>
    <row r="196" spans="1:22" x14ac:dyDescent="0.2">
      <c r="A196" s="11">
        <v>44893</v>
      </c>
      <c r="B196" t="s">
        <v>5</v>
      </c>
      <c r="C196">
        <v>219</v>
      </c>
      <c r="G196">
        <v>2</v>
      </c>
      <c r="H196" t="s">
        <v>4</v>
      </c>
      <c r="I196" t="s">
        <v>39</v>
      </c>
      <c r="K196" t="s">
        <v>25</v>
      </c>
      <c r="M196">
        <v>1</v>
      </c>
      <c r="N196">
        <v>0</v>
      </c>
      <c r="O196">
        <v>1</v>
      </c>
      <c r="P196">
        <v>0</v>
      </c>
      <c r="S196" t="str">
        <f t="shared" si="6"/>
        <v>219RDO</v>
      </c>
      <c r="T196" t="str">
        <f t="shared" si="7"/>
        <v>219RPF</v>
      </c>
      <c r="U196" t="s">
        <v>9</v>
      </c>
      <c r="V196" t="s">
        <v>10</v>
      </c>
    </row>
    <row r="197" spans="1:22" x14ac:dyDescent="0.2">
      <c r="A197" s="11">
        <v>44872</v>
      </c>
      <c r="B197" t="s">
        <v>5</v>
      </c>
      <c r="C197">
        <v>220</v>
      </c>
      <c r="G197">
        <v>2</v>
      </c>
      <c r="H197" t="s">
        <v>3</v>
      </c>
      <c r="I197" t="s">
        <v>25</v>
      </c>
      <c r="K197" t="s">
        <v>38</v>
      </c>
      <c r="M197">
        <v>0</v>
      </c>
      <c r="N197">
        <v>1</v>
      </c>
      <c r="P197">
        <v>1</v>
      </c>
      <c r="Q197">
        <v>1</v>
      </c>
      <c r="S197" t="str">
        <f t="shared" si="6"/>
        <v>220LDO</v>
      </c>
      <c r="T197" t="str">
        <f t="shared" si="7"/>
        <v>220LPF</v>
      </c>
      <c r="U197" t="s">
        <v>9</v>
      </c>
      <c r="V197" t="s">
        <v>10</v>
      </c>
    </row>
    <row r="198" spans="1:22" x14ac:dyDescent="0.2">
      <c r="A198" s="11">
        <v>44907</v>
      </c>
      <c r="B198" t="s">
        <v>5</v>
      </c>
      <c r="C198">
        <v>223</v>
      </c>
      <c r="G198">
        <v>1</v>
      </c>
      <c r="H198" t="s">
        <v>3</v>
      </c>
      <c r="I198" t="s">
        <v>38</v>
      </c>
      <c r="K198" t="s">
        <v>38</v>
      </c>
      <c r="M198">
        <v>1</v>
      </c>
      <c r="N198">
        <v>1</v>
      </c>
      <c r="O198">
        <v>0</v>
      </c>
      <c r="P198">
        <v>0</v>
      </c>
      <c r="Q198">
        <v>1</v>
      </c>
      <c r="S198" t="str">
        <f t="shared" si="6"/>
        <v>223LDO</v>
      </c>
      <c r="T198" t="str">
        <f t="shared" si="7"/>
        <v>223LPF</v>
      </c>
      <c r="U198" t="s">
        <v>9</v>
      </c>
      <c r="V198" t="s">
        <v>10</v>
      </c>
    </row>
    <row r="199" spans="1:22" x14ac:dyDescent="0.2">
      <c r="A199" s="11">
        <v>44907</v>
      </c>
      <c r="B199" t="s">
        <v>5</v>
      </c>
      <c r="C199">
        <v>223</v>
      </c>
      <c r="G199">
        <v>1</v>
      </c>
      <c r="H199" t="s">
        <v>4</v>
      </c>
      <c r="I199" t="s">
        <v>25</v>
      </c>
      <c r="K199" t="s">
        <v>25</v>
      </c>
      <c r="M199">
        <v>0</v>
      </c>
      <c r="N199">
        <v>0</v>
      </c>
      <c r="P199">
        <v>0</v>
      </c>
      <c r="S199" t="str">
        <f t="shared" si="6"/>
        <v>223RDO</v>
      </c>
      <c r="T199" t="str">
        <f t="shared" si="7"/>
        <v>223RPF</v>
      </c>
      <c r="U199" t="s">
        <v>9</v>
      </c>
      <c r="V199" t="s">
        <v>10</v>
      </c>
    </row>
    <row r="200" spans="1:22" x14ac:dyDescent="0.2">
      <c r="A200" s="11">
        <v>44872</v>
      </c>
      <c r="B200" t="s">
        <v>5</v>
      </c>
      <c r="C200">
        <v>243</v>
      </c>
      <c r="G200">
        <v>2</v>
      </c>
      <c r="H200" t="s">
        <v>3</v>
      </c>
      <c r="I200" t="s">
        <v>53</v>
      </c>
      <c r="K200" t="s">
        <v>53</v>
      </c>
      <c r="M200">
        <v>1</v>
      </c>
      <c r="N200">
        <v>1</v>
      </c>
      <c r="O200">
        <v>0</v>
      </c>
      <c r="P200">
        <v>0</v>
      </c>
      <c r="Q200">
        <v>1</v>
      </c>
      <c r="S200" t="str">
        <f t="shared" si="6"/>
        <v>243LDO</v>
      </c>
      <c r="T200" t="str">
        <f t="shared" si="7"/>
        <v>243LPF</v>
      </c>
      <c r="U200" t="s">
        <v>9</v>
      </c>
      <c r="V200" t="s">
        <v>10</v>
      </c>
    </row>
    <row r="201" spans="1:22" x14ac:dyDescent="0.2">
      <c r="A201" s="11">
        <v>44872</v>
      </c>
      <c r="B201" t="s">
        <v>5</v>
      </c>
      <c r="C201">
        <v>243</v>
      </c>
      <c r="G201">
        <v>2</v>
      </c>
      <c r="H201" t="s">
        <v>4</v>
      </c>
      <c r="I201" t="s">
        <v>29</v>
      </c>
      <c r="K201" t="s">
        <v>37</v>
      </c>
      <c r="M201">
        <v>1</v>
      </c>
      <c r="N201">
        <v>1</v>
      </c>
      <c r="O201">
        <v>1</v>
      </c>
      <c r="P201">
        <v>1</v>
      </c>
      <c r="Q201">
        <v>1</v>
      </c>
      <c r="S201" t="str">
        <f t="shared" si="6"/>
        <v>243RDO</v>
      </c>
      <c r="T201" t="str">
        <f t="shared" si="7"/>
        <v>243RPF</v>
      </c>
      <c r="U201" t="s">
        <v>9</v>
      </c>
      <c r="V201" t="s">
        <v>10</v>
      </c>
    </row>
    <row r="202" spans="1:22" x14ac:dyDescent="0.2">
      <c r="A202" s="11">
        <v>44907</v>
      </c>
      <c r="B202" t="s">
        <v>5</v>
      </c>
      <c r="C202">
        <v>244</v>
      </c>
      <c r="G202">
        <v>1</v>
      </c>
      <c r="H202" t="s">
        <v>3</v>
      </c>
      <c r="I202" t="s">
        <v>55</v>
      </c>
      <c r="K202" t="s">
        <v>25</v>
      </c>
      <c r="M202">
        <v>1</v>
      </c>
      <c r="N202">
        <v>0</v>
      </c>
      <c r="O202">
        <v>1</v>
      </c>
      <c r="P202">
        <v>0</v>
      </c>
      <c r="S202" t="str">
        <f t="shared" si="6"/>
        <v>244LDO</v>
      </c>
      <c r="T202" t="str">
        <f t="shared" si="7"/>
        <v>244LPF</v>
      </c>
      <c r="U202" t="s">
        <v>9</v>
      </c>
      <c r="V202" t="s">
        <v>10</v>
      </c>
    </row>
    <row r="203" spans="1:22" x14ac:dyDescent="0.2">
      <c r="A203" s="11">
        <v>44907</v>
      </c>
      <c r="B203" t="s">
        <v>5</v>
      </c>
      <c r="C203">
        <v>244</v>
      </c>
      <c r="G203">
        <v>1</v>
      </c>
      <c r="H203" t="s">
        <v>4</v>
      </c>
      <c r="I203" t="s">
        <v>39</v>
      </c>
      <c r="K203" t="s">
        <v>56</v>
      </c>
      <c r="M203">
        <v>1</v>
      </c>
      <c r="N203">
        <v>1</v>
      </c>
      <c r="O203">
        <v>1</v>
      </c>
      <c r="P203">
        <v>1</v>
      </c>
      <c r="Q203">
        <v>1</v>
      </c>
      <c r="S203" t="str">
        <f t="shared" si="6"/>
        <v>244RDO</v>
      </c>
      <c r="T203" t="str">
        <f t="shared" si="7"/>
        <v>244RPF</v>
      </c>
      <c r="U203" t="s">
        <v>9</v>
      </c>
      <c r="V203" t="s">
        <v>10</v>
      </c>
    </row>
    <row r="204" spans="1:22" x14ac:dyDescent="0.2">
      <c r="A204" s="11">
        <v>44886</v>
      </c>
      <c r="B204" t="s">
        <v>5</v>
      </c>
      <c r="C204">
        <v>251</v>
      </c>
      <c r="G204">
        <v>1</v>
      </c>
      <c r="H204" t="s">
        <v>3</v>
      </c>
      <c r="I204" t="s">
        <v>39</v>
      </c>
      <c r="K204" t="s">
        <v>29</v>
      </c>
      <c r="M204">
        <v>1</v>
      </c>
      <c r="N204">
        <v>1</v>
      </c>
      <c r="O204">
        <v>1</v>
      </c>
      <c r="P204">
        <v>1</v>
      </c>
      <c r="Q204">
        <v>1</v>
      </c>
      <c r="S204" t="str">
        <f t="shared" si="6"/>
        <v>251LDO</v>
      </c>
      <c r="T204" t="str">
        <f t="shared" si="7"/>
        <v>251LPF</v>
      </c>
      <c r="U204" t="s">
        <v>9</v>
      </c>
      <c r="V204" t="s">
        <v>10</v>
      </c>
    </row>
    <row r="205" spans="1:22" x14ac:dyDescent="0.2">
      <c r="A205" s="11">
        <v>44886</v>
      </c>
      <c r="B205" t="s">
        <v>5</v>
      </c>
      <c r="C205">
        <v>251</v>
      </c>
      <c r="G205">
        <v>1</v>
      </c>
      <c r="H205" t="s">
        <v>4</v>
      </c>
      <c r="I205" t="s">
        <v>25</v>
      </c>
      <c r="K205" t="s">
        <v>37</v>
      </c>
      <c r="M205">
        <v>0</v>
      </c>
      <c r="N205">
        <v>1</v>
      </c>
      <c r="P205">
        <v>1</v>
      </c>
      <c r="Q205">
        <v>1</v>
      </c>
      <c r="S205" t="str">
        <f t="shared" si="6"/>
        <v>251RDO</v>
      </c>
      <c r="T205" t="str">
        <f t="shared" si="7"/>
        <v>251RPF</v>
      </c>
      <c r="U205" t="s">
        <v>9</v>
      </c>
      <c r="V205" t="s">
        <v>10</v>
      </c>
    </row>
    <row r="206" spans="1:22" x14ac:dyDescent="0.2">
      <c r="A206" s="11">
        <v>44886</v>
      </c>
      <c r="B206" t="s">
        <v>5</v>
      </c>
      <c r="C206">
        <v>263</v>
      </c>
      <c r="G206">
        <v>1</v>
      </c>
      <c r="H206" t="s">
        <v>3</v>
      </c>
      <c r="I206" t="s">
        <v>25</v>
      </c>
      <c r="K206" t="s">
        <v>25</v>
      </c>
      <c r="M206">
        <v>0</v>
      </c>
      <c r="N206">
        <v>0</v>
      </c>
      <c r="P206">
        <v>0</v>
      </c>
      <c r="S206" t="str">
        <f t="shared" si="6"/>
        <v>263LDO</v>
      </c>
      <c r="T206" t="str">
        <f t="shared" si="7"/>
        <v>263LPF</v>
      </c>
      <c r="U206" t="s">
        <v>9</v>
      </c>
      <c r="V206" t="s">
        <v>10</v>
      </c>
    </row>
    <row r="207" spans="1:22" x14ac:dyDescent="0.2">
      <c r="A207" s="11">
        <v>44886</v>
      </c>
      <c r="B207" t="s">
        <v>5</v>
      </c>
      <c r="C207">
        <v>264</v>
      </c>
      <c r="G207">
        <v>3</v>
      </c>
      <c r="H207" t="s">
        <v>4</v>
      </c>
      <c r="I207" t="s">
        <v>25</v>
      </c>
      <c r="K207" t="s">
        <v>38</v>
      </c>
      <c r="M207">
        <v>0</v>
      </c>
      <c r="N207">
        <v>1</v>
      </c>
      <c r="P207">
        <v>1</v>
      </c>
      <c r="Q207">
        <v>1</v>
      </c>
      <c r="S207" t="str">
        <f t="shared" si="6"/>
        <v>264RDO</v>
      </c>
      <c r="T207" t="str">
        <f t="shared" si="7"/>
        <v>264RPF</v>
      </c>
      <c r="U207" t="s">
        <v>9</v>
      </c>
      <c r="V207" t="s">
        <v>10</v>
      </c>
    </row>
    <row r="208" spans="1:22" x14ac:dyDescent="0.2">
      <c r="A208" s="11">
        <v>44886</v>
      </c>
      <c r="B208" t="s">
        <v>5</v>
      </c>
      <c r="C208">
        <v>271</v>
      </c>
      <c r="G208">
        <v>3</v>
      </c>
      <c r="H208" t="s">
        <v>3</v>
      </c>
      <c r="I208" t="s">
        <v>38</v>
      </c>
      <c r="K208" t="s">
        <v>57</v>
      </c>
      <c r="M208">
        <v>1</v>
      </c>
      <c r="N208">
        <v>1</v>
      </c>
      <c r="O208">
        <v>1</v>
      </c>
      <c r="P208">
        <v>1</v>
      </c>
      <c r="Q208">
        <v>1</v>
      </c>
      <c r="S208" t="str">
        <f t="shared" si="6"/>
        <v>271LDO</v>
      </c>
      <c r="T208" t="str">
        <f t="shared" si="7"/>
        <v>271LPF</v>
      </c>
      <c r="U208" t="s">
        <v>9</v>
      </c>
      <c r="V208" t="s">
        <v>10</v>
      </c>
    </row>
    <row r="209" spans="1:22" x14ac:dyDescent="0.2">
      <c r="A209" s="11">
        <v>44886</v>
      </c>
      <c r="B209" t="s">
        <v>5</v>
      </c>
      <c r="C209">
        <v>271</v>
      </c>
      <c r="G209">
        <v>3</v>
      </c>
      <c r="H209" t="s">
        <v>4</v>
      </c>
      <c r="I209" t="s">
        <v>25</v>
      </c>
      <c r="K209" t="s">
        <v>58</v>
      </c>
      <c r="M209">
        <v>0</v>
      </c>
      <c r="N209">
        <v>1</v>
      </c>
      <c r="P209">
        <v>1</v>
      </c>
      <c r="Q209">
        <v>1</v>
      </c>
      <c r="S209" t="str">
        <f t="shared" si="6"/>
        <v>271RDO</v>
      </c>
      <c r="T209" t="str">
        <f t="shared" si="7"/>
        <v>271RPF</v>
      </c>
      <c r="U209" t="s">
        <v>9</v>
      </c>
      <c r="V209" t="s">
        <v>10</v>
      </c>
    </row>
    <row r="210" spans="1:22" x14ac:dyDescent="0.2">
      <c r="A210" s="11">
        <v>44893</v>
      </c>
      <c r="B210" t="s">
        <v>5</v>
      </c>
      <c r="C210">
        <v>279</v>
      </c>
      <c r="G210">
        <v>1</v>
      </c>
      <c r="H210" t="s">
        <v>3</v>
      </c>
      <c r="I210" t="s">
        <v>39</v>
      </c>
      <c r="K210" t="s">
        <v>59</v>
      </c>
      <c r="M210">
        <v>1</v>
      </c>
      <c r="N210">
        <v>1</v>
      </c>
      <c r="O210">
        <v>1</v>
      </c>
      <c r="P210">
        <v>1</v>
      </c>
      <c r="Q210">
        <v>1</v>
      </c>
      <c r="S210" t="str">
        <f t="shared" si="6"/>
        <v>279LDO</v>
      </c>
      <c r="T210" t="str">
        <f t="shared" si="7"/>
        <v>279LPF</v>
      </c>
      <c r="U210" t="s">
        <v>9</v>
      </c>
      <c r="V210" t="s">
        <v>10</v>
      </c>
    </row>
    <row r="211" spans="1:22" x14ac:dyDescent="0.2">
      <c r="A211" s="11">
        <v>44893</v>
      </c>
      <c r="B211" t="s">
        <v>5</v>
      </c>
      <c r="C211">
        <v>279</v>
      </c>
      <c r="G211">
        <v>1</v>
      </c>
      <c r="H211" t="s">
        <v>4</v>
      </c>
      <c r="I211" t="s">
        <v>25</v>
      </c>
      <c r="K211" t="s">
        <v>60</v>
      </c>
      <c r="M211">
        <v>0</v>
      </c>
      <c r="N211">
        <v>1</v>
      </c>
      <c r="P211">
        <v>1</v>
      </c>
      <c r="Q211">
        <v>1</v>
      </c>
      <c r="S211" t="str">
        <f t="shared" si="6"/>
        <v>279RDO</v>
      </c>
      <c r="T211" t="str">
        <f t="shared" si="7"/>
        <v>279RPF</v>
      </c>
      <c r="U211" t="s">
        <v>9</v>
      </c>
      <c r="V211" t="s">
        <v>10</v>
      </c>
    </row>
    <row r="212" spans="1:22" x14ac:dyDescent="0.2">
      <c r="A212" s="11">
        <v>44893</v>
      </c>
      <c r="B212" t="s">
        <v>5</v>
      </c>
      <c r="C212">
        <v>294</v>
      </c>
      <c r="G212">
        <v>2</v>
      </c>
      <c r="H212" t="s">
        <v>3</v>
      </c>
      <c r="I212" t="s">
        <v>39</v>
      </c>
      <c r="K212" t="s">
        <v>39</v>
      </c>
      <c r="M212">
        <v>1</v>
      </c>
      <c r="N212">
        <v>1</v>
      </c>
      <c r="O212">
        <v>0</v>
      </c>
      <c r="P212">
        <v>0</v>
      </c>
      <c r="Q212">
        <v>1</v>
      </c>
      <c r="S212" t="str">
        <f t="shared" si="6"/>
        <v>294LDO</v>
      </c>
      <c r="T212" t="str">
        <f t="shared" si="7"/>
        <v>294LPF</v>
      </c>
      <c r="U212" t="s">
        <v>9</v>
      </c>
      <c r="V212" t="s">
        <v>10</v>
      </c>
    </row>
    <row r="213" spans="1:22" x14ac:dyDescent="0.2">
      <c r="A213" s="11">
        <v>44893</v>
      </c>
      <c r="B213" t="s">
        <v>5</v>
      </c>
      <c r="C213">
        <v>294</v>
      </c>
      <c r="G213">
        <v>2</v>
      </c>
      <c r="H213" t="s">
        <v>4</v>
      </c>
      <c r="I213" t="s">
        <v>25</v>
      </c>
      <c r="K213" t="s">
        <v>38</v>
      </c>
      <c r="M213">
        <v>0</v>
      </c>
      <c r="N213">
        <v>1</v>
      </c>
      <c r="P213">
        <v>1</v>
      </c>
      <c r="Q213">
        <v>1</v>
      </c>
      <c r="S213" t="str">
        <f t="shared" si="6"/>
        <v>294RDO</v>
      </c>
      <c r="T213" t="str">
        <f t="shared" si="7"/>
        <v>294RPF</v>
      </c>
      <c r="U213" t="s">
        <v>9</v>
      </c>
      <c r="V213" t="s">
        <v>10</v>
      </c>
    </row>
    <row r="214" spans="1:22" x14ac:dyDescent="0.2">
      <c r="A214" s="11">
        <v>44893</v>
      </c>
      <c r="B214" t="s">
        <v>5</v>
      </c>
      <c r="C214">
        <v>296</v>
      </c>
      <c r="G214">
        <v>2</v>
      </c>
      <c r="H214" t="s">
        <v>3</v>
      </c>
      <c r="I214" t="s">
        <v>25</v>
      </c>
      <c r="K214" t="s">
        <v>25</v>
      </c>
      <c r="M214">
        <v>0</v>
      </c>
      <c r="N214">
        <v>0</v>
      </c>
      <c r="P214">
        <v>0</v>
      </c>
      <c r="S214" t="str">
        <f t="shared" si="6"/>
        <v>296LDO</v>
      </c>
      <c r="T214" t="str">
        <f t="shared" si="7"/>
        <v>296LPF</v>
      </c>
      <c r="U214" t="s">
        <v>9</v>
      </c>
      <c r="V214" t="s">
        <v>10</v>
      </c>
    </row>
    <row r="215" spans="1:22" x14ac:dyDescent="0.2">
      <c r="A215" s="11">
        <v>44893</v>
      </c>
      <c r="B215" t="s">
        <v>5</v>
      </c>
      <c r="C215">
        <v>296</v>
      </c>
      <c r="G215">
        <v>2</v>
      </c>
      <c r="H215" t="s">
        <v>4</v>
      </c>
      <c r="I215" t="s">
        <v>37</v>
      </c>
      <c r="K215" t="s">
        <v>37</v>
      </c>
      <c r="M215">
        <v>1</v>
      </c>
      <c r="N215">
        <v>1</v>
      </c>
      <c r="O215">
        <v>0</v>
      </c>
      <c r="P215">
        <v>0</v>
      </c>
      <c r="Q215">
        <v>1</v>
      </c>
      <c r="S215" t="str">
        <f t="shared" si="6"/>
        <v>296RDO</v>
      </c>
      <c r="T215" t="str">
        <f t="shared" si="7"/>
        <v>296RPF</v>
      </c>
      <c r="U215" t="s">
        <v>9</v>
      </c>
      <c r="V215" t="s">
        <v>10</v>
      </c>
    </row>
    <row r="216" spans="1:22" x14ac:dyDescent="0.2">
      <c r="A216" s="11">
        <v>44886</v>
      </c>
      <c r="B216" t="s">
        <v>5</v>
      </c>
      <c r="C216">
        <v>307</v>
      </c>
      <c r="G216">
        <v>2</v>
      </c>
      <c r="H216" t="s">
        <v>4</v>
      </c>
      <c r="I216" t="s">
        <v>46</v>
      </c>
      <c r="K216" t="s">
        <v>36</v>
      </c>
      <c r="M216">
        <v>1</v>
      </c>
      <c r="N216">
        <v>1</v>
      </c>
      <c r="O216">
        <v>1</v>
      </c>
      <c r="P216">
        <v>1</v>
      </c>
      <c r="Q216">
        <v>1</v>
      </c>
      <c r="S216" t="str">
        <f t="shared" si="6"/>
        <v>307RDO</v>
      </c>
      <c r="T216" t="str">
        <f t="shared" si="7"/>
        <v>307RPF</v>
      </c>
      <c r="U216" t="s">
        <v>9</v>
      </c>
      <c r="V216" t="s">
        <v>10</v>
      </c>
    </row>
    <row r="217" spans="1:22" x14ac:dyDescent="0.2">
      <c r="A217" s="11">
        <v>44893</v>
      </c>
      <c r="B217" t="s">
        <v>5</v>
      </c>
      <c r="C217">
        <v>313</v>
      </c>
      <c r="G217">
        <v>3</v>
      </c>
      <c r="H217" t="s">
        <v>3</v>
      </c>
      <c r="I217" t="s">
        <v>39</v>
      </c>
      <c r="K217" t="s">
        <v>25</v>
      </c>
      <c r="M217">
        <v>1</v>
      </c>
      <c r="N217">
        <v>0</v>
      </c>
      <c r="O217">
        <v>1</v>
      </c>
      <c r="P217">
        <v>0</v>
      </c>
      <c r="S217" t="str">
        <f t="shared" si="6"/>
        <v>313LDO</v>
      </c>
      <c r="T217" t="str">
        <f t="shared" si="7"/>
        <v>313LPF</v>
      </c>
      <c r="U217" t="s">
        <v>9</v>
      </c>
      <c r="V217" t="s">
        <v>10</v>
      </c>
    </row>
    <row r="218" spans="1:22" x14ac:dyDescent="0.2">
      <c r="A218" s="11">
        <v>44893</v>
      </c>
      <c r="B218" t="s">
        <v>5</v>
      </c>
      <c r="C218">
        <v>313</v>
      </c>
      <c r="G218">
        <v>3</v>
      </c>
      <c r="H218" t="s">
        <v>4</v>
      </c>
      <c r="I218" t="s">
        <v>25</v>
      </c>
      <c r="K218" t="s">
        <v>37</v>
      </c>
      <c r="M218">
        <v>0</v>
      </c>
      <c r="N218">
        <v>1</v>
      </c>
      <c r="P218">
        <v>1</v>
      </c>
      <c r="Q218">
        <v>1</v>
      </c>
      <c r="S218" t="str">
        <f t="shared" si="6"/>
        <v>313RDO</v>
      </c>
      <c r="T218" t="str">
        <f t="shared" si="7"/>
        <v>313RPF</v>
      </c>
      <c r="U218" t="s">
        <v>9</v>
      </c>
      <c r="V218" t="s">
        <v>10</v>
      </c>
    </row>
    <row r="219" spans="1:22" x14ac:dyDescent="0.2">
      <c r="A219" s="11">
        <v>44900</v>
      </c>
      <c r="B219" t="s">
        <v>5</v>
      </c>
      <c r="C219">
        <v>316</v>
      </c>
      <c r="G219">
        <v>2</v>
      </c>
      <c r="H219" t="s">
        <v>3</v>
      </c>
      <c r="I219" t="s">
        <v>37</v>
      </c>
      <c r="K219" t="s">
        <v>25</v>
      </c>
      <c r="M219">
        <v>1</v>
      </c>
      <c r="N219">
        <v>0</v>
      </c>
      <c r="O219">
        <v>1</v>
      </c>
      <c r="P219">
        <v>0</v>
      </c>
      <c r="S219" t="str">
        <f t="shared" si="6"/>
        <v>316LDO</v>
      </c>
      <c r="T219" t="str">
        <f t="shared" si="7"/>
        <v>316LPF</v>
      </c>
      <c r="U219" t="s">
        <v>9</v>
      </c>
      <c r="V219" t="s">
        <v>10</v>
      </c>
    </row>
    <row r="220" spans="1:22" x14ac:dyDescent="0.2">
      <c r="A220" s="11">
        <v>44900</v>
      </c>
      <c r="B220" t="s">
        <v>5</v>
      </c>
      <c r="C220">
        <v>316</v>
      </c>
      <c r="G220">
        <v>2</v>
      </c>
      <c r="H220" t="s">
        <v>4</v>
      </c>
      <c r="I220" t="s">
        <v>25</v>
      </c>
      <c r="K220" t="s">
        <v>25</v>
      </c>
      <c r="M220">
        <v>0</v>
      </c>
      <c r="N220">
        <v>0</v>
      </c>
      <c r="P220">
        <v>0</v>
      </c>
      <c r="S220" t="str">
        <f t="shared" si="6"/>
        <v>316RDO</v>
      </c>
      <c r="T220" t="str">
        <f t="shared" si="7"/>
        <v>316RPF</v>
      </c>
      <c r="U220" t="s">
        <v>9</v>
      </c>
      <c r="V220" t="s">
        <v>10</v>
      </c>
    </row>
    <row r="221" spans="1:22" x14ac:dyDescent="0.2">
      <c r="A221" s="11">
        <v>44886</v>
      </c>
      <c r="B221" t="s">
        <v>5</v>
      </c>
      <c r="C221">
        <v>317</v>
      </c>
      <c r="G221">
        <v>1</v>
      </c>
      <c r="H221" t="s">
        <v>3</v>
      </c>
      <c r="I221" t="s">
        <v>37</v>
      </c>
      <c r="K221" t="s">
        <v>37</v>
      </c>
      <c r="M221">
        <v>1</v>
      </c>
      <c r="N221">
        <v>1</v>
      </c>
      <c r="O221">
        <v>0</v>
      </c>
      <c r="P221">
        <v>0</v>
      </c>
      <c r="Q221">
        <v>1</v>
      </c>
      <c r="S221" t="str">
        <f t="shared" si="6"/>
        <v>317LDO</v>
      </c>
      <c r="T221" t="str">
        <f t="shared" si="7"/>
        <v>317LPF</v>
      </c>
      <c r="U221" t="s">
        <v>9</v>
      </c>
      <c r="V221" t="s">
        <v>10</v>
      </c>
    </row>
    <row r="222" spans="1:22" x14ac:dyDescent="0.2">
      <c r="A222" s="11">
        <v>44886</v>
      </c>
      <c r="B222" t="s">
        <v>5</v>
      </c>
      <c r="C222">
        <v>317</v>
      </c>
      <c r="G222">
        <v>1</v>
      </c>
      <c r="H222" t="s">
        <v>4</v>
      </c>
      <c r="I222" t="s">
        <v>37</v>
      </c>
      <c r="K222" t="s">
        <v>37</v>
      </c>
      <c r="M222">
        <v>1</v>
      </c>
      <c r="N222">
        <v>1</v>
      </c>
      <c r="O222">
        <v>0</v>
      </c>
      <c r="P222">
        <v>0</v>
      </c>
      <c r="Q222">
        <v>1</v>
      </c>
      <c r="S222" t="str">
        <f t="shared" si="6"/>
        <v>317RDO</v>
      </c>
      <c r="T222" t="str">
        <f t="shared" si="7"/>
        <v>317RPF</v>
      </c>
      <c r="U222" t="s">
        <v>9</v>
      </c>
      <c r="V222" t="s">
        <v>10</v>
      </c>
    </row>
    <row r="223" spans="1:22" x14ac:dyDescent="0.2">
      <c r="A223" s="11">
        <v>44893</v>
      </c>
      <c r="B223" t="s">
        <v>5</v>
      </c>
      <c r="C223">
        <v>320</v>
      </c>
      <c r="G223">
        <v>3</v>
      </c>
      <c r="H223" t="s">
        <v>3</v>
      </c>
      <c r="I223" t="s">
        <v>53</v>
      </c>
      <c r="K223" t="s">
        <v>53</v>
      </c>
      <c r="M223">
        <v>1</v>
      </c>
      <c r="N223">
        <v>1</v>
      </c>
      <c r="O223">
        <v>0</v>
      </c>
      <c r="P223">
        <v>0</v>
      </c>
      <c r="Q223">
        <v>1</v>
      </c>
      <c r="S223" t="str">
        <f t="shared" si="6"/>
        <v>320LDO</v>
      </c>
      <c r="T223" t="str">
        <f t="shared" si="7"/>
        <v>320LPF</v>
      </c>
      <c r="U223" t="s">
        <v>9</v>
      </c>
      <c r="V223" t="s">
        <v>10</v>
      </c>
    </row>
    <row r="224" spans="1:22" x14ac:dyDescent="0.2">
      <c r="A224" s="11">
        <v>44893</v>
      </c>
      <c r="B224" t="s">
        <v>5</v>
      </c>
      <c r="C224">
        <v>320</v>
      </c>
      <c r="G224">
        <v>3</v>
      </c>
      <c r="H224" t="s">
        <v>4</v>
      </c>
      <c r="I224" t="s">
        <v>53</v>
      </c>
      <c r="K224" t="s">
        <v>53</v>
      </c>
      <c r="M224">
        <v>1</v>
      </c>
      <c r="N224">
        <v>1</v>
      </c>
      <c r="O224">
        <v>0</v>
      </c>
      <c r="P224">
        <v>0</v>
      </c>
      <c r="Q224">
        <v>1</v>
      </c>
      <c r="S224" t="str">
        <f t="shared" si="6"/>
        <v>320RDO</v>
      </c>
      <c r="T224" t="str">
        <f t="shared" si="7"/>
        <v>320RPF</v>
      </c>
      <c r="U224" t="s">
        <v>9</v>
      </c>
      <c r="V224" t="s">
        <v>10</v>
      </c>
    </row>
    <row r="225" spans="1:22" x14ac:dyDescent="0.2">
      <c r="A225" s="11">
        <v>44900</v>
      </c>
      <c r="B225" t="s">
        <v>5</v>
      </c>
      <c r="C225">
        <v>330</v>
      </c>
      <c r="G225">
        <v>1</v>
      </c>
      <c r="H225" t="s">
        <v>3</v>
      </c>
      <c r="I225" t="s">
        <v>53</v>
      </c>
      <c r="K225" t="s">
        <v>55</v>
      </c>
      <c r="M225">
        <v>1</v>
      </c>
      <c r="N225">
        <v>1</v>
      </c>
      <c r="O225">
        <v>1</v>
      </c>
      <c r="P225">
        <v>1</v>
      </c>
      <c r="Q225">
        <v>1</v>
      </c>
      <c r="S225" t="str">
        <f t="shared" si="6"/>
        <v>330LDO</v>
      </c>
      <c r="T225" t="str">
        <f t="shared" si="7"/>
        <v>330LPF</v>
      </c>
      <c r="U225" t="s">
        <v>9</v>
      </c>
      <c r="V225" t="s">
        <v>10</v>
      </c>
    </row>
    <row r="226" spans="1:22" x14ac:dyDescent="0.2">
      <c r="A226" s="11">
        <v>44900</v>
      </c>
      <c r="B226" t="s">
        <v>5</v>
      </c>
      <c r="C226">
        <v>330</v>
      </c>
      <c r="G226">
        <v>1</v>
      </c>
      <c r="H226" t="s">
        <v>4</v>
      </c>
      <c r="I226" t="s">
        <v>25</v>
      </c>
      <c r="K226" t="s">
        <v>55</v>
      </c>
      <c r="M226">
        <v>0</v>
      </c>
      <c r="N226">
        <v>1</v>
      </c>
      <c r="P226">
        <v>1</v>
      </c>
      <c r="Q226">
        <v>1</v>
      </c>
      <c r="S226" t="str">
        <f t="shared" si="6"/>
        <v>330RDO</v>
      </c>
      <c r="T226" t="str">
        <f t="shared" si="7"/>
        <v>330RPF</v>
      </c>
      <c r="U226" t="s">
        <v>9</v>
      </c>
      <c r="V226" t="s">
        <v>10</v>
      </c>
    </row>
    <row r="227" spans="1:22" x14ac:dyDescent="0.2">
      <c r="A227" s="11">
        <v>44907</v>
      </c>
      <c r="B227" t="s">
        <v>5</v>
      </c>
      <c r="C227">
        <v>334</v>
      </c>
      <c r="G227">
        <v>3</v>
      </c>
      <c r="H227" t="s">
        <v>3</v>
      </c>
      <c r="I227" t="s">
        <v>55</v>
      </c>
      <c r="K227" t="s">
        <v>25</v>
      </c>
      <c r="M227">
        <v>1</v>
      </c>
      <c r="N227">
        <v>0</v>
      </c>
      <c r="O227">
        <v>1</v>
      </c>
      <c r="P227">
        <v>0</v>
      </c>
      <c r="S227" t="str">
        <f t="shared" si="6"/>
        <v>334LDO</v>
      </c>
      <c r="T227" t="str">
        <f t="shared" si="7"/>
        <v>334LPF</v>
      </c>
      <c r="U227" t="s">
        <v>9</v>
      </c>
      <c r="V227" t="s">
        <v>10</v>
      </c>
    </row>
    <row r="228" spans="1:22" x14ac:dyDescent="0.2">
      <c r="A228" s="11">
        <v>44907</v>
      </c>
      <c r="B228" t="s">
        <v>5</v>
      </c>
      <c r="C228">
        <v>334</v>
      </c>
      <c r="G228">
        <v>3</v>
      </c>
      <c r="H228" t="s">
        <v>4</v>
      </c>
      <c r="I228" t="s">
        <v>25</v>
      </c>
      <c r="K228" t="s">
        <v>39</v>
      </c>
      <c r="M228">
        <v>0</v>
      </c>
      <c r="N228">
        <v>1</v>
      </c>
      <c r="P228">
        <v>1</v>
      </c>
      <c r="Q228">
        <v>1</v>
      </c>
      <c r="S228" t="str">
        <f t="shared" si="6"/>
        <v>334RDO</v>
      </c>
      <c r="T228" t="str">
        <f t="shared" si="7"/>
        <v>334RPF</v>
      </c>
      <c r="U228" t="s">
        <v>9</v>
      </c>
      <c r="V228" t="s">
        <v>10</v>
      </c>
    </row>
    <row r="229" spans="1:22" x14ac:dyDescent="0.2">
      <c r="A229" s="11">
        <v>44872</v>
      </c>
      <c r="B229" t="s">
        <v>5</v>
      </c>
      <c r="C229">
        <v>342</v>
      </c>
      <c r="G229">
        <v>3</v>
      </c>
      <c r="H229" t="s">
        <v>3</v>
      </c>
      <c r="I229" t="s">
        <v>25</v>
      </c>
      <c r="K229" t="s">
        <v>38</v>
      </c>
      <c r="M229">
        <v>0</v>
      </c>
      <c r="N229">
        <v>1</v>
      </c>
      <c r="P229">
        <v>1</v>
      </c>
      <c r="Q229">
        <v>1</v>
      </c>
      <c r="S229" t="str">
        <f t="shared" si="6"/>
        <v>342LDO</v>
      </c>
      <c r="T229" t="str">
        <f t="shared" si="7"/>
        <v>342LPF</v>
      </c>
      <c r="U229" t="s">
        <v>9</v>
      </c>
      <c r="V229" t="s">
        <v>10</v>
      </c>
    </row>
    <row r="230" spans="1:22" x14ac:dyDescent="0.2">
      <c r="A230" s="11">
        <v>44872</v>
      </c>
      <c r="B230" t="s">
        <v>5</v>
      </c>
      <c r="C230">
        <v>342</v>
      </c>
      <c r="G230">
        <v>3</v>
      </c>
      <c r="H230" t="s">
        <v>4</v>
      </c>
      <c r="I230" t="s">
        <v>53</v>
      </c>
      <c r="K230" t="s">
        <v>37</v>
      </c>
      <c r="M230">
        <v>1</v>
      </c>
      <c r="N230">
        <v>1</v>
      </c>
      <c r="O230">
        <v>1</v>
      </c>
      <c r="P230">
        <v>1</v>
      </c>
      <c r="Q230">
        <v>1</v>
      </c>
      <c r="S230" t="str">
        <f t="shared" si="6"/>
        <v>342RDO</v>
      </c>
      <c r="T230" t="str">
        <f t="shared" si="7"/>
        <v>342RPF</v>
      </c>
      <c r="U230" t="s">
        <v>9</v>
      </c>
      <c r="V230" t="s">
        <v>10</v>
      </c>
    </row>
    <row r="231" spans="1:22" x14ac:dyDescent="0.2">
      <c r="A231" s="11">
        <v>44900</v>
      </c>
      <c r="B231" t="s">
        <v>5</v>
      </c>
      <c r="C231">
        <v>345</v>
      </c>
      <c r="G231">
        <v>2</v>
      </c>
      <c r="H231" t="s">
        <v>3</v>
      </c>
      <c r="I231" t="s">
        <v>25</v>
      </c>
      <c r="K231" t="s">
        <v>25</v>
      </c>
      <c r="M231">
        <v>0</v>
      </c>
      <c r="N231">
        <v>0</v>
      </c>
      <c r="P231">
        <v>0</v>
      </c>
      <c r="S231" t="str">
        <f t="shared" si="6"/>
        <v>345LDO</v>
      </c>
      <c r="T231" t="str">
        <f t="shared" si="7"/>
        <v>345LPF</v>
      </c>
      <c r="U231" t="s">
        <v>9</v>
      </c>
      <c r="V231" t="s">
        <v>10</v>
      </c>
    </row>
    <row r="232" spans="1:22" x14ac:dyDescent="0.2">
      <c r="A232" s="11">
        <v>44900</v>
      </c>
      <c r="B232" t="s">
        <v>5</v>
      </c>
      <c r="C232">
        <v>349</v>
      </c>
      <c r="G232">
        <v>1</v>
      </c>
      <c r="H232" t="s">
        <v>4</v>
      </c>
      <c r="I232" t="s">
        <v>38</v>
      </c>
      <c r="K232" t="s">
        <v>36</v>
      </c>
      <c r="M232">
        <v>1</v>
      </c>
      <c r="N232">
        <v>1</v>
      </c>
      <c r="O232">
        <v>1</v>
      </c>
      <c r="P232">
        <v>1</v>
      </c>
      <c r="Q232">
        <v>1</v>
      </c>
      <c r="S232" t="str">
        <f t="shared" si="6"/>
        <v>349RDO</v>
      </c>
      <c r="T232" t="str">
        <f t="shared" si="7"/>
        <v>349RPF</v>
      </c>
      <c r="U232" t="s">
        <v>9</v>
      </c>
      <c r="V232" t="s">
        <v>10</v>
      </c>
    </row>
    <row r="233" spans="1:22" x14ac:dyDescent="0.2">
      <c r="A233" s="11">
        <v>44900</v>
      </c>
      <c r="B233" t="s">
        <v>5</v>
      </c>
      <c r="C233">
        <v>354</v>
      </c>
      <c r="G233">
        <v>2</v>
      </c>
      <c r="H233" t="s">
        <v>3</v>
      </c>
      <c r="I233" t="s">
        <v>37</v>
      </c>
      <c r="K233" t="s">
        <v>77</v>
      </c>
      <c r="M233">
        <v>1</v>
      </c>
      <c r="N233">
        <v>1</v>
      </c>
      <c r="O233">
        <v>0</v>
      </c>
      <c r="P233">
        <v>0</v>
      </c>
      <c r="Q233">
        <v>1</v>
      </c>
      <c r="S233" t="str">
        <f t="shared" si="6"/>
        <v>354LDO</v>
      </c>
      <c r="T233" t="str">
        <f t="shared" si="7"/>
        <v>354LPF</v>
      </c>
      <c r="U233" t="s">
        <v>9</v>
      </c>
      <c r="V233" t="s">
        <v>10</v>
      </c>
    </row>
    <row r="234" spans="1:22" x14ac:dyDescent="0.2">
      <c r="A234" s="11">
        <v>44900</v>
      </c>
      <c r="B234" t="s">
        <v>5</v>
      </c>
      <c r="C234">
        <v>354</v>
      </c>
      <c r="G234">
        <v>2</v>
      </c>
      <c r="H234" t="s">
        <v>4</v>
      </c>
      <c r="I234" t="s">
        <v>25</v>
      </c>
      <c r="K234" t="s">
        <v>77</v>
      </c>
      <c r="M234">
        <v>0</v>
      </c>
      <c r="N234">
        <v>1</v>
      </c>
      <c r="P234">
        <v>1</v>
      </c>
      <c r="Q234">
        <v>1</v>
      </c>
      <c r="S234" t="str">
        <f t="shared" si="6"/>
        <v>354RDO</v>
      </c>
      <c r="T234" t="str">
        <f t="shared" si="7"/>
        <v>354RPF</v>
      </c>
      <c r="U234" t="s">
        <v>9</v>
      </c>
      <c r="V234" t="s">
        <v>10</v>
      </c>
    </row>
    <row r="235" spans="1:22" x14ac:dyDescent="0.2">
      <c r="A235" s="11">
        <v>44879</v>
      </c>
      <c r="B235" t="s">
        <v>5</v>
      </c>
      <c r="C235">
        <v>357</v>
      </c>
      <c r="G235">
        <v>3</v>
      </c>
      <c r="H235" t="s">
        <v>3</v>
      </c>
      <c r="I235" t="s">
        <v>36</v>
      </c>
      <c r="K235" t="s">
        <v>36</v>
      </c>
      <c r="M235">
        <v>1</v>
      </c>
      <c r="N235">
        <v>1</v>
      </c>
      <c r="O235">
        <v>0</v>
      </c>
      <c r="P235">
        <v>0</v>
      </c>
      <c r="Q235">
        <v>1</v>
      </c>
      <c r="S235" t="str">
        <f t="shared" si="6"/>
        <v>357LDO</v>
      </c>
      <c r="T235" t="str">
        <f t="shared" si="7"/>
        <v>357LPF</v>
      </c>
      <c r="U235" t="s">
        <v>9</v>
      </c>
      <c r="V235" t="s">
        <v>10</v>
      </c>
    </row>
    <row r="236" spans="1:22" x14ac:dyDescent="0.2">
      <c r="A236" s="11">
        <v>44879</v>
      </c>
      <c r="B236" t="s">
        <v>5</v>
      </c>
      <c r="C236">
        <v>357</v>
      </c>
      <c r="G236">
        <v>3</v>
      </c>
      <c r="H236" t="s">
        <v>4</v>
      </c>
      <c r="I236" t="s">
        <v>37</v>
      </c>
      <c r="K236" t="s">
        <v>37</v>
      </c>
      <c r="M236">
        <v>1</v>
      </c>
      <c r="N236">
        <v>1</v>
      </c>
      <c r="O236">
        <v>0</v>
      </c>
      <c r="P236">
        <v>0</v>
      </c>
      <c r="Q236">
        <v>1</v>
      </c>
      <c r="S236" t="str">
        <f t="shared" si="6"/>
        <v>357RDO</v>
      </c>
      <c r="T236" t="str">
        <f t="shared" si="7"/>
        <v>357RPF</v>
      </c>
      <c r="U236" t="s">
        <v>9</v>
      </c>
      <c r="V236" t="s">
        <v>10</v>
      </c>
    </row>
    <row r="237" spans="1:22" x14ac:dyDescent="0.2">
      <c r="A237" s="11">
        <v>44886</v>
      </c>
      <c r="B237" t="s">
        <v>5</v>
      </c>
      <c r="C237">
        <v>362</v>
      </c>
      <c r="G237">
        <v>2</v>
      </c>
      <c r="H237" t="s">
        <v>3</v>
      </c>
      <c r="I237" t="s">
        <v>25</v>
      </c>
      <c r="K237" t="s">
        <v>25</v>
      </c>
      <c r="M237">
        <v>0</v>
      </c>
      <c r="N237">
        <v>0</v>
      </c>
      <c r="P237">
        <v>0</v>
      </c>
      <c r="S237" t="str">
        <f t="shared" si="6"/>
        <v>362LDO</v>
      </c>
      <c r="T237" t="str">
        <f t="shared" si="7"/>
        <v>362LPF</v>
      </c>
      <c r="U237" t="s">
        <v>9</v>
      </c>
      <c r="V237" t="s">
        <v>10</v>
      </c>
    </row>
    <row r="238" spans="1:22" x14ac:dyDescent="0.2">
      <c r="A238" s="11">
        <v>44886</v>
      </c>
      <c r="B238" t="s">
        <v>5</v>
      </c>
      <c r="C238">
        <v>362</v>
      </c>
      <c r="G238">
        <v>2</v>
      </c>
      <c r="H238" t="s">
        <v>4</v>
      </c>
      <c r="I238" t="s">
        <v>29</v>
      </c>
      <c r="K238" t="s">
        <v>25</v>
      </c>
      <c r="M238">
        <v>1</v>
      </c>
      <c r="N238">
        <v>0</v>
      </c>
      <c r="O238">
        <v>1</v>
      </c>
      <c r="P238">
        <v>0</v>
      </c>
      <c r="S238" t="str">
        <f t="shared" si="6"/>
        <v>362RDO</v>
      </c>
      <c r="T238" t="str">
        <f t="shared" si="7"/>
        <v>362RPF</v>
      </c>
      <c r="U238" t="s">
        <v>9</v>
      </c>
      <c r="V238" t="s">
        <v>10</v>
      </c>
    </row>
    <row r="239" spans="1:22" x14ac:dyDescent="0.2">
      <c r="A239" s="11">
        <v>44886</v>
      </c>
      <c r="B239" t="s">
        <v>5</v>
      </c>
      <c r="C239">
        <v>363</v>
      </c>
      <c r="G239">
        <v>1</v>
      </c>
      <c r="H239" t="s">
        <v>3</v>
      </c>
      <c r="I239" t="s">
        <v>25</v>
      </c>
      <c r="K239" t="s">
        <v>25</v>
      </c>
      <c r="M239">
        <v>0</v>
      </c>
      <c r="N239">
        <v>0</v>
      </c>
      <c r="P239">
        <v>0</v>
      </c>
      <c r="S239" t="str">
        <f t="shared" si="6"/>
        <v>363LDO</v>
      </c>
      <c r="T239" t="str">
        <f t="shared" si="7"/>
        <v>363LPF</v>
      </c>
      <c r="U239" t="s">
        <v>9</v>
      </c>
      <c r="V239" t="s">
        <v>10</v>
      </c>
    </row>
    <row r="240" spans="1:22" x14ac:dyDescent="0.2">
      <c r="A240" s="11">
        <v>44886</v>
      </c>
      <c r="B240" t="s">
        <v>5</v>
      </c>
      <c r="C240">
        <v>363</v>
      </c>
      <c r="G240">
        <v>1</v>
      </c>
      <c r="H240" t="s">
        <v>4</v>
      </c>
      <c r="I240" t="s">
        <v>57</v>
      </c>
      <c r="K240" t="s">
        <v>25</v>
      </c>
      <c r="M240">
        <v>1</v>
      </c>
      <c r="N240">
        <v>0</v>
      </c>
      <c r="O240">
        <v>1</v>
      </c>
      <c r="P240">
        <v>0</v>
      </c>
      <c r="S240" t="str">
        <f t="shared" si="6"/>
        <v>363RDO</v>
      </c>
      <c r="T240" t="str">
        <f t="shared" si="7"/>
        <v>363RPF</v>
      </c>
      <c r="U240" t="s">
        <v>9</v>
      </c>
      <c r="V240" t="s">
        <v>10</v>
      </c>
    </row>
    <row r="241" spans="1:22" x14ac:dyDescent="0.2">
      <c r="A241" s="11">
        <v>44907</v>
      </c>
      <c r="B241" t="s">
        <v>5</v>
      </c>
      <c r="C241">
        <v>374</v>
      </c>
      <c r="G241">
        <v>1</v>
      </c>
      <c r="H241" t="s">
        <v>3</v>
      </c>
      <c r="I241" t="s">
        <v>57</v>
      </c>
      <c r="K241" t="s">
        <v>25</v>
      </c>
      <c r="M241">
        <v>1</v>
      </c>
      <c r="N241">
        <v>0</v>
      </c>
      <c r="O241">
        <v>1</v>
      </c>
      <c r="P241">
        <v>0</v>
      </c>
      <c r="S241" t="str">
        <f t="shared" si="6"/>
        <v>374LDO</v>
      </c>
      <c r="T241" t="str">
        <f t="shared" si="7"/>
        <v>374LPF</v>
      </c>
      <c r="U241" t="s">
        <v>9</v>
      </c>
      <c r="V241" t="s">
        <v>10</v>
      </c>
    </row>
    <row r="242" spans="1:22" x14ac:dyDescent="0.2">
      <c r="A242" s="11">
        <v>44907</v>
      </c>
      <c r="B242" t="s">
        <v>5</v>
      </c>
      <c r="C242">
        <v>374</v>
      </c>
      <c r="G242">
        <v>1</v>
      </c>
      <c r="H242" t="s">
        <v>4</v>
      </c>
      <c r="I242" t="s">
        <v>57</v>
      </c>
      <c r="K242" t="s">
        <v>36</v>
      </c>
      <c r="M242">
        <v>1</v>
      </c>
      <c r="N242">
        <v>1</v>
      </c>
      <c r="O242">
        <v>1</v>
      </c>
      <c r="P242">
        <v>1</v>
      </c>
      <c r="Q242">
        <v>1</v>
      </c>
      <c r="S242" t="str">
        <f t="shared" si="6"/>
        <v>374RDO</v>
      </c>
      <c r="T242" t="str">
        <f t="shared" si="7"/>
        <v>374RPF</v>
      </c>
      <c r="U242" t="s">
        <v>9</v>
      </c>
      <c r="V242" t="s">
        <v>10</v>
      </c>
    </row>
    <row r="243" spans="1:22" x14ac:dyDescent="0.2">
      <c r="A243" s="11">
        <v>44900</v>
      </c>
      <c r="B243" t="s">
        <v>5</v>
      </c>
      <c r="C243">
        <v>377</v>
      </c>
      <c r="G243">
        <v>1</v>
      </c>
      <c r="H243" t="s">
        <v>3</v>
      </c>
      <c r="I243" t="s">
        <v>38</v>
      </c>
      <c r="K243" t="s">
        <v>25</v>
      </c>
      <c r="M243">
        <v>1</v>
      </c>
      <c r="N243">
        <v>0</v>
      </c>
      <c r="O243">
        <v>1</v>
      </c>
      <c r="P243">
        <v>0</v>
      </c>
      <c r="S243" t="str">
        <f t="shared" si="6"/>
        <v>377LDO</v>
      </c>
      <c r="T243" t="str">
        <f t="shared" si="7"/>
        <v>377LPF</v>
      </c>
      <c r="U243" t="s">
        <v>9</v>
      </c>
      <c r="V243" t="s">
        <v>10</v>
      </c>
    </row>
    <row r="244" spans="1:22" x14ac:dyDescent="0.2">
      <c r="A244" s="11">
        <v>44900</v>
      </c>
      <c r="B244" t="s">
        <v>5</v>
      </c>
      <c r="C244">
        <v>377</v>
      </c>
      <c r="G244">
        <v>1</v>
      </c>
      <c r="H244" t="s">
        <v>4</v>
      </c>
      <c r="I244" t="s">
        <v>37</v>
      </c>
      <c r="K244" t="s">
        <v>25</v>
      </c>
      <c r="M244">
        <v>1</v>
      </c>
      <c r="N244">
        <v>0</v>
      </c>
      <c r="O244">
        <v>1</v>
      </c>
      <c r="P244">
        <v>0</v>
      </c>
      <c r="S244" t="str">
        <f t="shared" si="6"/>
        <v>377RDO</v>
      </c>
      <c r="T244" t="str">
        <f t="shared" si="7"/>
        <v>377RPF</v>
      </c>
      <c r="U244" t="s">
        <v>9</v>
      </c>
      <c r="V244" t="s">
        <v>10</v>
      </c>
    </row>
    <row r="245" spans="1:22" x14ac:dyDescent="0.2">
      <c r="A245" s="11">
        <v>44907</v>
      </c>
      <c r="B245" t="s">
        <v>5</v>
      </c>
      <c r="C245">
        <v>378</v>
      </c>
      <c r="G245">
        <v>3</v>
      </c>
      <c r="H245" t="s">
        <v>3</v>
      </c>
      <c r="I245" t="s">
        <v>39</v>
      </c>
      <c r="K245" t="s">
        <v>39</v>
      </c>
      <c r="M245">
        <v>1</v>
      </c>
      <c r="N245">
        <v>1</v>
      </c>
      <c r="O245">
        <v>0</v>
      </c>
      <c r="P245">
        <v>0</v>
      </c>
      <c r="Q245">
        <v>1</v>
      </c>
      <c r="S245" t="str">
        <f t="shared" si="6"/>
        <v>378LDO</v>
      </c>
      <c r="T245" t="str">
        <f t="shared" si="7"/>
        <v>378LPF</v>
      </c>
      <c r="U245" t="s">
        <v>9</v>
      </c>
      <c r="V245" t="s">
        <v>10</v>
      </c>
    </row>
    <row r="246" spans="1:22" x14ac:dyDescent="0.2">
      <c r="A246" s="11">
        <v>44907</v>
      </c>
      <c r="B246" t="s">
        <v>5</v>
      </c>
      <c r="C246">
        <v>378</v>
      </c>
      <c r="G246">
        <v>3</v>
      </c>
      <c r="H246" t="s">
        <v>4</v>
      </c>
      <c r="I246" t="s">
        <v>25</v>
      </c>
      <c r="K246" t="s">
        <v>25</v>
      </c>
      <c r="M246">
        <v>0</v>
      </c>
      <c r="N246">
        <v>0</v>
      </c>
      <c r="P246">
        <v>0</v>
      </c>
      <c r="S246" t="str">
        <f t="shared" si="6"/>
        <v>378RDO</v>
      </c>
      <c r="T246" t="str">
        <f t="shared" si="7"/>
        <v>378RPF</v>
      </c>
      <c r="U246" t="s">
        <v>9</v>
      </c>
      <c r="V246" t="s">
        <v>10</v>
      </c>
    </row>
    <row r="247" spans="1:22" x14ac:dyDescent="0.2">
      <c r="A247" s="11">
        <v>44907</v>
      </c>
      <c r="B247" t="s">
        <v>5</v>
      </c>
      <c r="C247">
        <v>386</v>
      </c>
      <c r="G247">
        <v>1</v>
      </c>
      <c r="H247" t="s">
        <v>3</v>
      </c>
      <c r="I247" t="s">
        <v>39</v>
      </c>
      <c r="K247" t="s">
        <v>25</v>
      </c>
      <c r="M247">
        <v>1</v>
      </c>
      <c r="N247">
        <v>0</v>
      </c>
      <c r="O247">
        <v>1</v>
      </c>
      <c r="P247">
        <v>0</v>
      </c>
      <c r="S247" t="str">
        <f t="shared" si="6"/>
        <v>386LDO</v>
      </c>
      <c r="T247" t="str">
        <f t="shared" si="7"/>
        <v>386LPF</v>
      </c>
      <c r="U247" t="s">
        <v>9</v>
      </c>
      <c r="V247" t="s">
        <v>10</v>
      </c>
    </row>
    <row r="248" spans="1:22" x14ac:dyDescent="0.2">
      <c r="A248" s="11">
        <v>44907</v>
      </c>
      <c r="B248" t="s">
        <v>5</v>
      </c>
      <c r="C248">
        <v>386</v>
      </c>
      <c r="G248">
        <v>1</v>
      </c>
      <c r="H248" t="s">
        <v>4</v>
      </c>
      <c r="I248" t="s">
        <v>25</v>
      </c>
      <c r="K248" t="s">
        <v>25</v>
      </c>
      <c r="M248">
        <v>0</v>
      </c>
      <c r="N248">
        <v>0</v>
      </c>
      <c r="P248">
        <v>0</v>
      </c>
      <c r="S248" t="str">
        <f t="shared" si="6"/>
        <v>386RDO</v>
      </c>
      <c r="T248" t="str">
        <f t="shared" si="7"/>
        <v>386RPF</v>
      </c>
      <c r="U248" t="s">
        <v>9</v>
      </c>
      <c r="V248" t="s">
        <v>10</v>
      </c>
    </row>
    <row r="249" spans="1:22" x14ac:dyDescent="0.2">
      <c r="A249" s="11">
        <v>44907</v>
      </c>
      <c r="B249" t="s">
        <v>5</v>
      </c>
      <c r="C249">
        <v>388</v>
      </c>
      <c r="G249">
        <v>1</v>
      </c>
      <c r="H249" t="s">
        <v>3</v>
      </c>
      <c r="I249" t="s">
        <v>39</v>
      </c>
      <c r="K249" t="s">
        <v>25</v>
      </c>
      <c r="M249">
        <v>1</v>
      </c>
      <c r="N249">
        <v>0</v>
      </c>
      <c r="O249">
        <v>1</v>
      </c>
      <c r="P249">
        <v>0</v>
      </c>
      <c r="S249" t="str">
        <f t="shared" si="6"/>
        <v>388LDO</v>
      </c>
      <c r="T249" t="str">
        <f t="shared" si="7"/>
        <v>388LPF</v>
      </c>
      <c r="U249" t="s">
        <v>9</v>
      </c>
      <c r="V249" t="s">
        <v>10</v>
      </c>
    </row>
    <row r="250" spans="1:22" x14ac:dyDescent="0.2">
      <c r="A250" s="11">
        <v>44907</v>
      </c>
      <c r="B250" t="s">
        <v>5</v>
      </c>
      <c r="C250">
        <v>400</v>
      </c>
      <c r="G250">
        <v>3</v>
      </c>
      <c r="H250" t="s">
        <v>3</v>
      </c>
      <c r="I250" t="s">
        <v>53</v>
      </c>
      <c r="K250" t="s">
        <v>25</v>
      </c>
      <c r="M250">
        <v>1</v>
      </c>
      <c r="N250">
        <v>0</v>
      </c>
      <c r="O250">
        <v>1</v>
      </c>
      <c r="P250">
        <v>0</v>
      </c>
      <c r="S250" t="str">
        <f t="shared" si="6"/>
        <v>400LDO</v>
      </c>
      <c r="T250" t="str">
        <f t="shared" si="7"/>
        <v>400LPF</v>
      </c>
      <c r="U250" t="s">
        <v>9</v>
      </c>
      <c r="V250" t="s">
        <v>10</v>
      </c>
    </row>
    <row r="251" spans="1:22" x14ac:dyDescent="0.2">
      <c r="A251" s="11">
        <v>44907</v>
      </c>
      <c r="B251" t="s">
        <v>5</v>
      </c>
      <c r="C251">
        <v>400</v>
      </c>
      <c r="G251">
        <v>3</v>
      </c>
      <c r="H251" t="s">
        <v>4</v>
      </c>
      <c r="I251" t="s">
        <v>39</v>
      </c>
      <c r="K251" t="s">
        <v>39</v>
      </c>
      <c r="M251">
        <v>1</v>
      </c>
      <c r="N251">
        <v>1</v>
      </c>
      <c r="O251">
        <v>0</v>
      </c>
      <c r="P251">
        <v>0</v>
      </c>
      <c r="Q251">
        <v>1</v>
      </c>
      <c r="S251" t="str">
        <f t="shared" si="6"/>
        <v>400RDO</v>
      </c>
      <c r="T251" t="str">
        <f t="shared" si="7"/>
        <v>400RPF</v>
      </c>
      <c r="U251" t="s">
        <v>9</v>
      </c>
      <c r="V251" t="s">
        <v>10</v>
      </c>
    </row>
    <row r="252" spans="1:22" x14ac:dyDescent="0.2">
      <c r="A252" s="11">
        <v>44893</v>
      </c>
      <c r="B252" t="s">
        <v>5</v>
      </c>
      <c r="C252">
        <v>416</v>
      </c>
      <c r="G252">
        <v>3</v>
      </c>
      <c r="H252" t="s">
        <v>3</v>
      </c>
      <c r="I252" t="s">
        <v>37</v>
      </c>
      <c r="K252" t="s">
        <v>25</v>
      </c>
      <c r="M252">
        <v>1</v>
      </c>
      <c r="N252">
        <v>0</v>
      </c>
      <c r="O252">
        <v>1</v>
      </c>
      <c r="P252">
        <v>0</v>
      </c>
      <c r="S252" t="str">
        <f t="shared" si="6"/>
        <v>416LDO</v>
      </c>
      <c r="T252" t="str">
        <f t="shared" si="7"/>
        <v>416LPF</v>
      </c>
      <c r="U252" t="s">
        <v>9</v>
      </c>
      <c r="V252" t="s">
        <v>10</v>
      </c>
    </row>
    <row r="253" spans="1:22" x14ac:dyDescent="0.2">
      <c r="A253" s="11">
        <v>44893</v>
      </c>
      <c r="B253" t="s">
        <v>5</v>
      </c>
      <c r="C253">
        <v>416</v>
      </c>
      <c r="G253">
        <v>3</v>
      </c>
      <c r="H253" t="s">
        <v>4</v>
      </c>
      <c r="I253" t="s">
        <v>25</v>
      </c>
      <c r="K253" t="s">
        <v>55</v>
      </c>
      <c r="M253">
        <v>0</v>
      </c>
      <c r="N253">
        <v>1</v>
      </c>
      <c r="P253">
        <v>1</v>
      </c>
      <c r="Q253">
        <v>1</v>
      </c>
      <c r="S253" t="str">
        <f t="shared" si="6"/>
        <v>416RDO</v>
      </c>
      <c r="T253" t="str">
        <f t="shared" si="7"/>
        <v>416RPF</v>
      </c>
      <c r="U253" t="s">
        <v>9</v>
      </c>
      <c r="V253" t="s">
        <v>10</v>
      </c>
    </row>
    <row r="254" spans="1:22" x14ac:dyDescent="0.2">
      <c r="A254" s="11">
        <v>44872</v>
      </c>
      <c r="B254" t="s">
        <v>5</v>
      </c>
      <c r="C254">
        <v>788</v>
      </c>
      <c r="G254">
        <v>1</v>
      </c>
      <c r="H254" t="s">
        <v>3</v>
      </c>
      <c r="I254" t="s">
        <v>25</v>
      </c>
      <c r="K254" t="s">
        <v>25</v>
      </c>
      <c r="M254">
        <v>0</v>
      </c>
      <c r="N254">
        <v>0</v>
      </c>
      <c r="P254">
        <v>0</v>
      </c>
      <c r="S254" t="str">
        <f t="shared" ref="S254:S315" si="8">C254&amp;H254&amp;U254</f>
        <v>788LDO</v>
      </c>
      <c r="T254" t="str">
        <f t="shared" ref="T254:T315" si="9">C254&amp;H254&amp;V254</f>
        <v>788LPF</v>
      </c>
      <c r="U254" t="s">
        <v>9</v>
      </c>
      <c r="V254" t="s">
        <v>10</v>
      </c>
    </row>
    <row r="255" spans="1:22" x14ac:dyDescent="0.2">
      <c r="A255" s="11">
        <v>44872</v>
      </c>
      <c r="B255" t="s">
        <v>5</v>
      </c>
      <c r="C255">
        <v>788</v>
      </c>
      <c r="G255">
        <v>1</v>
      </c>
      <c r="H255" t="s">
        <v>4</v>
      </c>
      <c r="I255" t="s">
        <v>29</v>
      </c>
      <c r="K255" t="s">
        <v>58</v>
      </c>
      <c r="M255">
        <v>1</v>
      </c>
      <c r="N255">
        <v>1</v>
      </c>
      <c r="O255">
        <v>1</v>
      </c>
      <c r="P255">
        <v>1</v>
      </c>
      <c r="Q255">
        <v>1</v>
      </c>
      <c r="S255" t="str">
        <f t="shared" si="8"/>
        <v>788RDO</v>
      </c>
      <c r="T255" t="str">
        <f t="shared" si="9"/>
        <v>788RPF</v>
      </c>
      <c r="U255" t="s">
        <v>9</v>
      </c>
      <c r="V255" t="s">
        <v>10</v>
      </c>
    </row>
    <row r="256" spans="1:22" x14ac:dyDescent="0.2">
      <c r="A256" s="11">
        <v>44872</v>
      </c>
      <c r="B256" t="s">
        <v>5</v>
      </c>
      <c r="C256">
        <v>798</v>
      </c>
      <c r="G256">
        <v>2</v>
      </c>
      <c r="H256" t="s">
        <v>3</v>
      </c>
      <c r="I256" t="s">
        <v>37</v>
      </c>
      <c r="K256" t="s">
        <v>36</v>
      </c>
      <c r="M256">
        <v>1</v>
      </c>
      <c r="N256">
        <v>1</v>
      </c>
      <c r="O256">
        <v>1</v>
      </c>
      <c r="P256">
        <v>1</v>
      </c>
      <c r="Q256">
        <v>1</v>
      </c>
      <c r="S256" t="str">
        <f t="shared" si="8"/>
        <v>798LDO</v>
      </c>
      <c r="T256" t="str">
        <f t="shared" si="9"/>
        <v>798LPF</v>
      </c>
      <c r="U256" t="s">
        <v>9</v>
      </c>
      <c r="V256" t="s">
        <v>10</v>
      </c>
    </row>
    <row r="257" spans="1:22" x14ac:dyDescent="0.2">
      <c r="A257" s="11">
        <v>44872</v>
      </c>
      <c r="B257" t="s">
        <v>5</v>
      </c>
      <c r="C257">
        <v>798</v>
      </c>
      <c r="G257">
        <v>2</v>
      </c>
      <c r="H257" t="s">
        <v>4</v>
      </c>
      <c r="I257" t="s">
        <v>37</v>
      </c>
      <c r="K257" t="s">
        <v>36</v>
      </c>
      <c r="M257">
        <v>1</v>
      </c>
      <c r="N257">
        <v>1</v>
      </c>
      <c r="O257">
        <v>1</v>
      </c>
      <c r="P257">
        <v>1</v>
      </c>
      <c r="Q257">
        <v>1</v>
      </c>
      <c r="S257" t="str">
        <f t="shared" si="8"/>
        <v>798RDO</v>
      </c>
      <c r="T257" t="str">
        <f t="shared" si="9"/>
        <v>798RPF</v>
      </c>
      <c r="U257" t="s">
        <v>9</v>
      </c>
      <c r="V257" t="s">
        <v>10</v>
      </c>
    </row>
    <row r="258" spans="1:22" x14ac:dyDescent="0.2">
      <c r="A258" s="11">
        <v>44893</v>
      </c>
      <c r="B258" t="s">
        <v>5</v>
      </c>
      <c r="C258">
        <v>814</v>
      </c>
      <c r="G258">
        <v>1</v>
      </c>
      <c r="H258" t="s">
        <v>3</v>
      </c>
      <c r="I258" t="s">
        <v>39</v>
      </c>
      <c r="K258" t="s">
        <v>39</v>
      </c>
      <c r="M258">
        <v>1</v>
      </c>
      <c r="N258">
        <v>1</v>
      </c>
      <c r="O258">
        <v>0</v>
      </c>
      <c r="P258">
        <v>0</v>
      </c>
      <c r="Q258">
        <v>1</v>
      </c>
      <c r="S258" t="str">
        <f t="shared" si="8"/>
        <v>814LDO</v>
      </c>
      <c r="T258" t="str">
        <f t="shared" si="9"/>
        <v>814LPF</v>
      </c>
      <c r="U258" t="s">
        <v>9</v>
      </c>
      <c r="V258" t="s">
        <v>10</v>
      </c>
    </row>
    <row r="259" spans="1:22" x14ac:dyDescent="0.2">
      <c r="A259" s="11">
        <v>44893</v>
      </c>
      <c r="B259" t="s">
        <v>5</v>
      </c>
      <c r="C259">
        <v>814</v>
      </c>
      <c r="G259">
        <v>1</v>
      </c>
      <c r="H259" t="s">
        <v>4</v>
      </c>
      <c r="I259" t="s">
        <v>25</v>
      </c>
      <c r="K259" t="s">
        <v>25</v>
      </c>
      <c r="M259">
        <v>0</v>
      </c>
      <c r="N259">
        <v>0</v>
      </c>
      <c r="P259">
        <v>0</v>
      </c>
      <c r="S259" t="str">
        <f t="shared" si="8"/>
        <v>814RDO</v>
      </c>
      <c r="T259" t="str">
        <f t="shared" si="9"/>
        <v>814RPF</v>
      </c>
      <c r="U259" t="s">
        <v>9</v>
      </c>
      <c r="V259" t="s">
        <v>10</v>
      </c>
    </row>
    <row r="260" spans="1:22" x14ac:dyDescent="0.2">
      <c r="A260" s="11">
        <v>44872</v>
      </c>
      <c r="B260" t="s">
        <v>5</v>
      </c>
      <c r="C260">
        <v>824</v>
      </c>
      <c r="G260">
        <v>2</v>
      </c>
      <c r="H260" t="s">
        <v>3</v>
      </c>
      <c r="I260" t="s">
        <v>38</v>
      </c>
      <c r="K260" t="s">
        <v>25</v>
      </c>
      <c r="M260">
        <v>1</v>
      </c>
      <c r="N260">
        <v>0</v>
      </c>
      <c r="O260">
        <v>1</v>
      </c>
      <c r="P260">
        <v>0</v>
      </c>
      <c r="S260" t="str">
        <f t="shared" si="8"/>
        <v>824LDO</v>
      </c>
      <c r="T260" t="str">
        <f t="shared" si="9"/>
        <v>824LPF</v>
      </c>
      <c r="U260" t="s">
        <v>9</v>
      </c>
      <c r="V260" t="s">
        <v>10</v>
      </c>
    </row>
    <row r="261" spans="1:22" x14ac:dyDescent="0.2">
      <c r="A261" s="11">
        <v>44872</v>
      </c>
      <c r="B261" t="s">
        <v>5</v>
      </c>
      <c r="C261">
        <v>824</v>
      </c>
      <c r="G261">
        <v>2</v>
      </c>
      <c r="H261" t="s">
        <v>4</v>
      </c>
      <c r="I261" t="s">
        <v>39</v>
      </c>
      <c r="K261" t="s">
        <v>25</v>
      </c>
      <c r="M261">
        <v>1</v>
      </c>
      <c r="N261">
        <v>0</v>
      </c>
      <c r="O261">
        <v>1</v>
      </c>
      <c r="P261">
        <v>0</v>
      </c>
      <c r="S261" t="str">
        <f t="shared" si="8"/>
        <v>824RDO</v>
      </c>
      <c r="T261" t="str">
        <f t="shared" si="9"/>
        <v>824RPF</v>
      </c>
      <c r="U261" t="s">
        <v>9</v>
      </c>
      <c r="V261" t="s">
        <v>10</v>
      </c>
    </row>
    <row r="262" spans="1:22" x14ac:dyDescent="0.2">
      <c r="A262" s="11">
        <v>44872</v>
      </c>
      <c r="B262" t="s">
        <v>5</v>
      </c>
      <c r="C262">
        <v>834</v>
      </c>
      <c r="G262">
        <v>1</v>
      </c>
      <c r="H262" t="s">
        <v>3</v>
      </c>
      <c r="I262" t="s">
        <v>38</v>
      </c>
      <c r="K262" t="s">
        <v>36</v>
      </c>
      <c r="M262">
        <v>1</v>
      </c>
      <c r="N262">
        <v>1</v>
      </c>
      <c r="O262">
        <v>1</v>
      </c>
      <c r="P262">
        <v>1</v>
      </c>
      <c r="Q262">
        <v>1</v>
      </c>
      <c r="S262" t="str">
        <f t="shared" si="8"/>
        <v>834LDO</v>
      </c>
      <c r="T262" t="str">
        <f t="shared" si="9"/>
        <v>834LPF</v>
      </c>
      <c r="U262" t="s">
        <v>9</v>
      </c>
      <c r="V262" t="s">
        <v>10</v>
      </c>
    </row>
    <row r="263" spans="1:22" x14ac:dyDescent="0.2">
      <c r="A263" s="11">
        <v>44866</v>
      </c>
      <c r="B263" t="s">
        <v>5</v>
      </c>
      <c r="C263">
        <v>918</v>
      </c>
      <c r="G263">
        <v>3</v>
      </c>
      <c r="H263" t="s">
        <v>3</v>
      </c>
      <c r="I263" t="s">
        <v>39</v>
      </c>
      <c r="K263" t="s">
        <v>39</v>
      </c>
      <c r="M263">
        <v>1</v>
      </c>
      <c r="N263">
        <v>1</v>
      </c>
      <c r="O263">
        <v>0</v>
      </c>
      <c r="P263">
        <v>0</v>
      </c>
      <c r="Q263">
        <v>1</v>
      </c>
      <c r="S263" t="str">
        <f t="shared" si="8"/>
        <v>918LDO</v>
      </c>
      <c r="T263" t="str">
        <f t="shared" si="9"/>
        <v>918LPF</v>
      </c>
      <c r="U263" t="s">
        <v>9</v>
      </c>
      <c r="V263" t="s">
        <v>10</v>
      </c>
    </row>
    <row r="264" spans="1:22" x14ac:dyDescent="0.2">
      <c r="A264" s="11">
        <v>44866</v>
      </c>
      <c r="B264" t="s">
        <v>5</v>
      </c>
      <c r="C264">
        <v>918</v>
      </c>
      <c r="G264">
        <v>3</v>
      </c>
      <c r="H264" t="s">
        <v>4</v>
      </c>
      <c r="I264" t="s">
        <v>39</v>
      </c>
      <c r="K264" t="s">
        <v>37</v>
      </c>
      <c r="M264">
        <v>1</v>
      </c>
      <c r="N264">
        <v>1</v>
      </c>
      <c r="O264">
        <v>1</v>
      </c>
      <c r="P264">
        <v>1</v>
      </c>
      <c r="Q264">
        <v>1</v>
      </c>
      <c r="S264" t="str">
        <f t="shared" si="8"/>
        <v>918RDO</v>
      </c>
      <c r="T264" t="str">
        <f t="shared" si="9"/>
        <v>918RPF</v>
      </c>
      <c r="U264" t="s">
        <v>9</v>
      </c>
      <c r="V264" t="s">
        <v>10</v>
      </c>
    </row>
    <row r="265" spans="1:22" x14ac:dyDescent="0.2">
      <c r="A265" s="11">
        <v>44872</v>
      </c>
      <c r="B265" t="s">
        <v>5</v>
      </c>
      <c r="C265">
        <v>945</v>
      </c>
      <c r="G265">
        <v>3</v>
      </c>
      <c r="H265" t="s">
        <v>3</v>
      </c>
      <c r="I265" t="s">
        <v>39</v>
      </c>
      <c r="K265" t="s">
        <v>25</v>
      </c>
      <c r="M265">
        <v>1</v>
      </c>
      <c r="N265">
        <v>0</v>
      </c>
      <c r="O265">
        <v>1</v>
      </c>
      <c r="P265">
        <v>0</v>
      </c>
      <c r="S265" t="str">
        <f t="shared" si="8"/>
        <v>945LDO</v>
      </c>
      <c r="T265" t="str">
        <f t="shared" si="9"/>
        <v>945LPF</v>
      </c>
      <c r="U265" t="s">
        <v>9</v>
      </c>
      <c r="V265" t="s">
        <v>10</v>
      </c>
    </row>
    <row r="266" spans="1:22" x14ac:dyDescent="0.2">
      <c r="A266" s="11">
        <v>44872</v>
      </c>
      <c r="B266" t="s">
        <v>5</v>
      </c>
      <c r="C266">
        <v>945</v>
      </c>
      <c r="G266">
        <v>3</v>
      </c>
      <c r="H266" t="s">
        <v>4</v>
      </c>
      <c r="I266" t="s">
        <v>25</v>
      </c>
      <c r="K266" t="s">
        <v>25</v>
      </c>
      <c r="M266">
        <v>0</v>
      </c>
      <c r="N266">
        <v>0</v>
      </c>
      <c r="P266">
        <v>0</v>
      </c>
      <c r="S266" t="str">
        <f t="shared" si="8"/>
        <v>945RDO</v>
      </c>
      <c r="T266" t="str">
        <f t="shared" si="9"/>
        <v>945RPF</v>
      </c>
      <c r="U266" t="s">
        <v>9</v>
      </c>
      <c r="V266" t="s">
        <v>10</v>
      </c>
    </row>
    <row r="267" spans="1:22" x14ac:dyDescent="0.2">
      <c r="A267" s="11">
        <v>44872</v>
      </c>
      <c r="B267" t="s">
        <v>5</v>
      </c>
      <c r="C267">
        <v>954</v>
      </c>
      <c r="G267">
        <v>2</v>
      </c>
      <c r="H267" t="s">
        <v>3</v>
      </c>
      <c r="I267" t="s">
        <v>25</v>
      </c>
      <c r="K267" t="s">
        <v>25</v>
      </c>
      <c r="M267">
        <v>0</v>
      </c>
      <c r="N267">
        <v>0</v>
      </c>
      <c r="P267">
        <v>0</v>
      </c>
      <c r="S267" t="str">
        <f t="shared" si="8"/>
        <v>954LDO</v>
      </c>
      <c r="T267" t="str">
        <f t="shared" si="9"/>
        <v>954LPF</v>
      </c>
      <c r="U267" t="s">
        <v>9</v>
      </c>
      <c r="V267" t="s">
        <v>10</v>
      </c>
    </row>
    <row r="268" spans="1:22" x14ac:dyDescent="0.2">
      <c r="A268" s="11">
        <v>44872</v>
      </c>
      <c r="B268" t="s">
        <v>5</v>
      </c>
      <c r="C268">
        <v>954</v>
      </c>
      <c r="G268">
        <v>2</v>
      </c>
      <c r="H268" t="s">
        <v>4</v>
      </c>
      <c r="I268" t="s">
        <v>53</v>
      </c>
      <c r="K268" t="s">
        <v>25</v>
      </c>
      <c r="M268">
        <v>1</v>
      </c>
      <c r="N268">
        <v>0</v>
      </c>
      <c r="O268">
        <v>1</v>
      </c>
      <c r="P268">
        <v>0</v>
      </c>
      <c r="S268" t="str">
        <f t="shared" si="8"/>
        <v>954RDO</v>
      </c>
      <c r="T268" t="str">
        <f t="shared" si="9"/>
        <v>954RPF</v>
      </c>
      <c r="U268" t="s">
        <v>9</v>
      </c>
      <c r="V268" t="s">
        <v>10</v>
      </c>
    </row>
    <row r="269" spans="1:22" x14ac:dyDescent="0.2">
      <c r="A269" s="11">
        <v>44879</v>
      </c>
      <c r="B269" t="s">
        <v>5</v>
      </c>
      <c r="C269">
        <v>976</v>
      </c>
      <c r="G269">
        <v>2</v>
      </c>
      <c r="H269" t="s">
        <v>3</v>
      </c>
      <c r="I269" t="s">
        <v>25</v>
      </c>
      <c r="K269" t="s">
        <v>25</v>
      </c>
      <c r="M269">
        <v>0</v>
      </c>
      <c r="N269">
        <v>0</v>
      </c>
      <c r="P269">
        <v>0</v>
      </c>
      <c r="S269" t="str">
        <f t="shared" si="8"/>
        <v>976LDO</v>
      </c>
      <c r="T269" t="str">
        <f t="shared" si="9"/>
        <v>976LPF</v>
      </c>
      <c r="U269" t="s">
        <v>9</v>
      </c>
      <c r="V269" t="s">
        <v>10</v>
      </c>
    </row>
    <row r="270" spans="1:22" x14ac:dyDescent="0.2">
      <c r="A270" s="11">
        <v>44879</v>
      </c>
      <c r="B270" t="s">
        <v>5</v>
      </c>
      <c r="C270">
        <v>976</v>
      </c>
      <c r="G270">
        <v>2</v>
      </c>
      <c r="H270" t="s">
        <v>4</v>
      </c>
      <c r="I270" t="s">
        <v>36</v>
      </c>
      <c r="K270" t="s">
        <v>36</v>
      </c>
      <c r="M270">
        <v>1</v>
      </c>
      <c r="N270">
        <v>1</v>
      </c>
      <c r="O270">
        <v>0</v>
      </c>
      <c r="P270">
        <v>0</v>
      </c>
      <c r="Q270">
        <v>1</v>
      </c>
      <c r="S270" t="str">
        <f t="shared" si="8"/>
        <v>976RDO</v>
      </c>
      <c r="T270" t="str">
        <f t="shared" si="9"/>
        <v>976RPF</v>
      </c>
      <c r="U270" t="s">
        <v>9</v>
      </c>
      <c r="V270" t="s">
        <v>10</v>
      </c>
    </row>
    <row r="271" spans="1:22" x14ac:dyDescent="0.2">
      <c r="A271" s="11">
        <v>44872</v>
      </c>
      <c r="B271" t="s">
        <v>5</v>
      </c>
      <c r="C271">
        <v>980</v>
      </c>
      <c r="G271">
        <v>2</v>
      </c>
      <c r="H271" t="s">
        <v>4</v>
      </c>
      <c r="I271" t="s">
        <v>53</v>
      </c>
      <c r="K271" t="s">
        <v>25</v>
      </c>
      <c r="M271">
        <v>1</v>
      </c>
      <c r="N271">
        <v>0</v>
      </c>
      <c r="O271">
        <v>1</v>
      </c>
      <c r="P271">
        <v>0</v>
      </c>
      <c r="S271" t="str">
        <f t="shared" si="8"/>
        <v>980RDO</v>
      </c>
      <c r="T271" t="str">
        <f t="shared" si="9"/>
        <v>980RPF</v>
      </c>
      <c r="U271" t="s">
        <v>9</v>
      </c>
      <c r="V271" t="s">
        <v>10</v>
      </c>
    </row>
    <row r="272" spans="1:22" x14ac:dyDescent="0.2">
      <c r="A272" s="11">
        <v>45030</v>
      </c>
      <c r="B272" t="s">
        <v>6</v>
      </c>
      <c r="C272">
        <v>33</v>
      </c>
      <c r="D272">
        <v>45089</v>
      </c>
      <c r="E272">
        <v>45159</v>
      </c>
      <c r="F272">
        <v>70</v>
      </c>
      <c r="G272">
        <v>2</v>
      </c>
      <c r="H272" t="s">
        <v>3</v>
      </c>
      <c r="I272" t="s">
        <v>61</v>
      </c>
      <c r="K272" t="s">
        <v>39</v>
      </c>
      <c r="M272">
        <v>1</v>
      </c>
      <c r="N272">
        <v>1</v>
      </c>
      <c r="O272">
        <v>0</v>
      </c>
      <c r="P272">
        <v>0</v>
      </c>
      <c r="Q272">
        <v>1</v>
      </c>
      <c r="S272" t="str">
        <f t="shared" si="8"/>
        <v>33LDO</v>
      </c>
      <c r="T272" t="str">
        <f t="shared" si="9"/>
        <v>33LPF</v>
      </c>
      <c r="U272" t="s">
        <v>9</v>
      </c>
      <c r="V272" t="s">
        <v>10</v>
      </c>
    </row>
    <row r="273" spans="1:22" x14ac:dyDescent="0.2">
      <c r="A273" s="11">
        <v>45044</v>
      </c>
      <c r="B273" t="s">
        <v>6</v>
      </c>
      <c r="C273">
        <v>386</v>
      </c>
      <c r="D273">
        <v>45100</v>
      </c>
      <c r="E273">
        <v>45159</v>
      </c>
      <c r="F273">
        <v>59</v>
      </c>
      <c r="G273">
        <v>1</v>
      </c>
      <c r="H273" t="s">
        <v>3</v>
      </c>
      <c r="I273" t="s">
        <v>61</v>
      </c>
      <c r="K273" t="s">
        <v>39</v>
      </c>
      <c r="M273">
        <v>1</v>
      </c>
      <c r="N273">
        <v>1</v>
      </c>
      <c r="O273">
        <v>0</v>
      </c>
      <c r="P273">
        <v>0</v>
      </c>
      <c r="Q273">
        <v>1</v>
      </c>
      <c r="S273" t="str">
        <f t="shared" si="8"/>
        <v>386LDO</v>
      </c>
      <c r="T273" t="str">
        <f t="shared" si="9"/>
        <v>386LPF</v>
      </c>
      <c r="U273" t="s">
        <v>9</v>
      </c>
      <c r="V273" t="s">
        <v>10</v>
      </c>
    </row>
    <row r="274" spans="1:22" x14ac:dyDescent="0.2">
      <c r="A274" s="11">
        <v>45044</v>
      </c>
      <c r="B274" t="s">
        <v>6</v>
      </c>
      <c r="C274">
        <v>460</v>
      </c>
      <c r="D274">
        <v>45105</v>
      </c>
      <c r="E274">
        <v>45159</v>
      </c>
      <c r="F274">
        <v>54</v>
      </c>
      <c r="G274">
        <v>2</v>
      </c>
      <c r="H274" t="s">
        <v>3</v>
      </c>
      <c r="I274" t="s">
        <v>61</v>
      </c>
      <c r="K274" t="s">
        <v>39</v>
      </c>
      <c r="M274">
        <v>1</v>
      </c>
      <c r="N274">
        <v>1</v>
      </c>
      <c r="O274">
        <v>0</v>
      </c>
      <c r="P274">
        <v>0</v>
      </c>
      <c r="Q274">
        <v>1</v>
      </c>
      <c r="S274" t="str">
        <f t="shared" si="8"/>
        <v>460LDO</v>
      </c>
      <c r="T274" t="str">
        <f t="shared" si="9"/>
        <v>460LPF</v>
      </c>
      <c r="U274" t="s">
        <v>9</v>
      </c>
      <c r="V274" t="s">
        <v>10</v>
      </c>
    </row>
    <row r="275" spans="1:22" x14ac:dyDescent="0.2">
      <c r="A275" s="11">
        <v>45005</v>
      </c>
      <c r="B275" t="s">
        <v>6</v>
      </c>
      <c r="C275">
        <v>618</v>
      </c>
      <c r="D275">
        <v>45058</v>
      </c>
      <c r="E275">
        <v>45072</v>
      </c>
      <c r="F275">
        <v>14</v>
      </c>
      <c r="G275">
        <v>3</v>
      </c>
      <c r="H275" t="s">
        <v>3</v>
      </c>
      <c r="I275" t="s">
        <v>25</v>
      </c>
      <c r="K275" t="s">
        <v>25</v>
      </c>
      <c r="M275">
        <v>0</v>
      </c>
      <c r="N275">
        <v>0</v>
      </c>
      <c r="P275">
        <v>0</v>
      </c>
      <c r="S275" t="str">
        <f t="shared" si="8"/>
        <v>618LDO</v>
      </c>
      <c r="T275" t="str">
        <f t="shared" si="9"/>
        <v>618LPF</v>
      </c>
      <c r="U275" t="s">
        <v>9</v>
      </c>
      <c r="V275" t="s">
        <v>10</v>
      </c>
    </row>
    <row r="276" spans="1:22" x14ac:dyDescent="0.2">
      <c r="A276" s="11">
        <v>44981</v>
      </c>
      <c r="B276" t="s">
        <v>6</v>
      </c>
      <c r="C276">
        <v>641</v>
      </c>
      <c r="D276">
        <v>45035</v>
      </c>
      <c r="E276">
        <v>45044</v>
      </c>
      <c r="F276">
        <v>9</v>
      </c>
      <c r="G276">
        <v>1</v>
      </c>
      <c r="H276" t="s">
        <v>3</v>
      </c>
      <c r="I276" t="s">
        <v>61</v>
      </c>
      <c r="K276" t="s">
        <v>61</v>
      </c>
      <c r="M276">
        <v>1</v>
      </c>
      <c r="N276">
        <v>1</v>
      </c>
      <c r="O276">
        <v>0</v>
      </c>
      <c r="P276">
        <v>0</v>
      </c>
      <c r="Q276">
        <v>1</v>
      </c>
      <c r="S276" t="str">
        <f t="shared" si="8"/>
        <v>641LDO</v>
      </c>
      <c r="T276" t="str">
        <f t="shared" si="9"/>
        <v>641LPF</v>
      </c>
      <c r="U276" t="s">
        <v>9</v>
      </c>
      <c r="V276" t="s">
        <v>10</v>
      </c>
    </row>
    <row r="277" spans="1:22" x14ac:dyDescent="0.2">
      <c r="A277" s="11">
        <v>44981</v>
      </c>
      <c r="B277" t="s">
        <v>6</v>
      </c>
      <c r="C277">
        <v>641</v>
      </c>
      <c r="D277">
        <v>45035</v>
      </c>
      <c r="E277">
        <v>45044</v>
      </c>
      <c r="F277">
        <v>9</v>
      </c>
      <c r="G277">
        <v>1</v>
      </c>
      <c r="H277" t="s">
        <v>4</v>
      </c>
      <c r="I277" t="s">
        <v>61</v>
      </c>
      <c r="K277" t="s">
        <v>25</v>
      </c>
      <c r="M277">
        <v>1</v>
      </c>
      <c r="N277">
        <v>0</v>
      </c>
      <c r="O277">
        <v>1</v>
      </c>
      <c r="P277">
        <v>0</v>
      </c>
      <c r="S277" t="str">
        <f t="shared" si="8"/>
        <v>641RDO</v>
      </c>
      <c r="T277" t="str">
        <f t="shared" si="9"/>
        <v>641RPF</v>
      </c>
      <c r="U277" t="s">
        <v>9</v>
      </c>
      <c r="V277" t="s">
        <v>10</v>
      </c>
    </row>
    <row r="278" spans="1:22" x14ac:dyDescent="0.2">
      <c r="A278" s="11">
        <v>44804</v>
      </c>
      <c r="B278" t="s">
        <v>6</v>
      </c>
      <c r="C278">
        <v>925</v>
      </c>
      <c r="D278">
        <v>44865</v>
      </c>
      <c r="E278">
        <v>44875</v>
      </c>
      <c r="F278">
        <v>10</v>
      </c>
      <c r="G278">
        <v>1</v>
      </c>
      <c r="H278" t="s">
        <v>3</v>
      </c>
      <c r="I278" t="s">
        <v>61</v>
      </c>
      <c r="K278" t="s">
        <v>62</v>
      </c>
      <c r="M278">
        <v>1</v>
      </c>
      <c r="N278">
        <v>1</v>
      </c>
      <c r="O278">
        <v>1</v>
      </c>
      <c r="P278">
        <v>1</v>
      </c>
      <c r="Q278">
        <v>1</v>
      </c>
      <c r="S278" t="str">
        <f t="shared" si="8"/>
        <v>925LDO</v>
      </c>
      <c r="T278" t="str">
        <f t="shared" si="9"/>
        <v>925LPF</v>
      </c>
      <c r="U278" t="s">
        <v>9</v>
      </c>
      <c r="V278" t="s">
        <v>10</v>
      </c>
    </row>
    <row r="279" spans="1:22" x14ac:dyDescent="0.2">
      <c r="A279" s="11">
        <v>44804</v>
      </c>
      <c r="B279" t="s">
        <v>6</v>
      </c>
      <c r="C279">
        <v>925</v>
      </c>
      <c r="D279">
        <v>44865</v>
      </c>
      <c r="E279">
        <v>44875</v>
      </c>
      <c r="F279">
        <v>10</v>
      </c>
      <c r="G279">
        <v>1</v>
      </c>
      <c r="H279" t="s">
        <v>4</v>
      </c>
      <c r="I279" t="s">
        <v>25</v>
      </c>
      <c r="K279" t="s">
        <v>25</v>
      </c>
      <c r="M279">
        <v>0</v>
      </c>
      <c r="N279">
        <v>0</v>
      </c>
      <c r="P279">
        <v>0</v>
      </c>
      <c r="S279" t="str">
        <f t="shared" si="8"/>
        <v>925RDO</v>
      </c>
      <c r="T279" t="str">
        <f t="shared" si="9"/>
        <v>925RPF</v>
      </c>
      <c r="U279" t="s">
        <v>9</v>
      </c>
      <c r="V279" t="s">
        <v>10</v>
      </c>
    </row>
    <row r="280" spans="1:22" x14ac:dyDescent="0.2">
      <c r="A280" s="11">
        <v>45044</v>
      </c>
      <c r="B280" t="s">
        <v>6</v>
      </c>
      <c r="C280">
        <v>1053</v>
      </c>
      <c r="D280">
        <v>45097</v>
      </c>
      <c r="E280">
        <v>45159</v>
      </c>
      <c r="F280">
        <v>62</v>
      </c>
      <c r="G280">
        <v>2</v>
      </c>
      <c r="H280" t="s">
        <v>3</v>
      </c>
      <c r="I280" t="s">
        <v>25</v>
      </c>
      <c r="K280" t="s">
        <v>39</v>
      </c>
      <c r="M280">
        <v>0</v>
      </c>
      <c r="N280">
        <v>1</v>
      </c>
      <c r="P280">
        <v>1</v>
      </c>
      <c r="Q280">
        <v>1</v>
      </c>
      <c r="S280" t="str">
        <f t="shared" si="8"/>
        <v>1053LDO</v>
      </c>
      <c r="T280" t="str">
        <f t="shared" si="9"/>
        <v>1053LPF</v>
      </c>
      <c r="U280" t="s">
        <v>9</v>
      </c>
      <c r="V280" t="s">
        <v>10</v>
      </c>
    </row>
    <row r="281" spans="1:22" x14ac:dyDescent="0.2">
      <c r="A281" s="11">
        <v>45044</v>
      </c>
      <c r="B281" t="s">
        <v>6</v>
      </c>
      <c r="C281">
        <v>1053</v>
      </c>
      <c r="D281">
        <v>45097</v>
      </c>
      <c r="E281">
        <v>45159</v>
      </c>
      <c r="F281">
        <v>62</v>
      </c>
      <c r="G281">
        <v>2</v>
      </c>
      <c r="H281" t="s">
        <v>4</v>
      </c>
      <c r="I281" t="s">
        <v>61</v>
      </c>
      <c r="K281" t="s">
        <v>39</v>
      </c>
      <c r="M281">
        <v>1</v>
      </c>
      <c r="N281">
        <v>1</v>
      </c>
      <c r="O281">
        <v>0</v>
      </c>
      <c r="P281">
        <v>0</v>
      </c>
      <c r="Q281">
        <v>1</v>
      </c>
      <c r="S281" t="str">
        <f t="shared" si="8"/>
        <v>1053RDO</v>
      </c>
      <c r="T281" t="str">
        <f t="shared" si="9"/>
        <v>1053RPF</v>
      </c>
      <c r="U281" t="s">
        <v>9</v>
      </c>
      <c r="V281" t="s">
        <v>10</v>
      </c>
    </row>
    <row r="282" spans="1:22" x14ac:dyDescent="0.2">
      <c r="A282" s="11">
        <v>45044</v>
      </c>
      <c r="B282" t="s">
        <v>6</v>
      </c>
      <c r="C282">
        <v>1085</v>
      </c>
      <c r="D282">
        <v>45094</v>
      </c>
      <c r="E282">
        <v>45159</v>
      </c>
      <c r="F282">
        <v>65</v>
      </c>
      <c r="G282">
        <v>3</v>
      </c>
      <c r="H282" t="s">
        <v>4</v>
      </c>
      <c r="I282" t="s">
        <v>61</v>
      </c>
      <c r="K282" t="s">
        <v>39</v>
      </c>
      <c r="M282">
        <v>1</v>
      </c>
      <c r="N282">
        <v>1</v>
      </c>
      <c r="O282">
        <v>0</v>
      </c>
      <c r="P282">
        <v>0</v>
      </c>
      <c r="Q282">
        <v>1</v>
      </c>
      <c r="S282" t="str">
        <f t="shared" si="8"/>
        <v>1085RDO</v>
      </c>
      <c r="T282" t="str">
        <f t="shared" si="9"/>
        <v>1085RPF</v>
      </c>
      <c r="U282" t="s">
        <v>9</v>
      </c>
      <c r="V282" t="s">
        <v>10</v>
      </c>
    </row>
    <row r="283" spans="1:22" x14ac:dyDescent="0.2">
      <c r="A283" s="11">
        <v>44965</v>
      </c>
      <c r="B283" t="s">
        <v>6</v>
      </c>
      <c r="C283">
        <v>1278</v>
      </c>
      <c r="D283">
        <v>45026</v>
      </c>
      <c r="E283">
        <v>45030</v>
      </c>
      <c r="F283">
        <v>4</v>
      </c>
      <c r="G283">
        <v>1</v>
      </c>
      <c r="H283" t="s">
        <v>3</v>
      </c>
      <c r="I283" t="s">
        <v>61</v>
      </c>
      <c r="K283" t="s">
        <v>62</v>
      </c>
      <c r="M283">
        <v>1</v>
      </c>
      <c r="N283">
        <v>1</v>
      </c>
      <c r="O283">
        <v>1</v>
      </c>
      <c r="P283">
        <v>1</v>
      </c>
      <c r="Q283">
        <v>1</v>
      </c>
      <c r="S283" t="str">
        <f t="shared" si="8"/>
        <v>1278LDO</v>
      </c>
      <c r="T283" t="str">
        <f t="shared" si="9"/>
        <v>1278LPF</v>
      </c>
      <c r="U283" t="s">
        <v>9</v>
      </c>
      <c r="V283" t="s">
        <v>10</v>
      </c>
    </row>
    <row r="284" spans="1:22" x14ac:dyDescent="0.2">
      <c r="A284" s="11">
        <v>44965</v>
      </c>
      <c r="B284" t="s">
        <v>6</v>
      </c>
      <c r="C284">
        <v>1278</v>
      </c>
      <c r="D284">
        <v>45026</v>
      </c>
      <c r="E284">
        <v>45030</v>
      </c>
      <c r="F284">
        <v>4</v>
      </c>
      <c r="G284">
        <v>1</v>
      </c>
      <c r="H284" t="s">
        <v>4</v>
      </c>
      <c r="I284" t="s">
        <v>25</v>
      </c>
      <c r="K284" t="s">
        <v>62</v>
      </c>
      <c r="M284">
        <v>0</v>
      </c>
      <c r="N284">
        <v>1</v>
      </c>
      <c r="P284">
        <v>1</v>
      </c>
      <c r="Q284">
        <v>1</v>
      </c>
      <c r="S284" t="str">
        <f t="shared" si="8"/>
        <v>1278RDO</v>
      </c>
      <c r="T284" t="str">
        <f t="shared" si="9"/>
        <v>1278RPF</v>
      </c>
      <c r="U284" t="s">
        <v>9</v>
      </c>
      <c r="V284" t="s">
        <v>10</v>
      </c>
    </row>
    <row r="285" spans="1:22" x14ac:dyDescent="0.2">
      <c r="A285" s="11">
        <v>44804</v>
      </c>
      <c r="B285" t="s">
        <v>6</v>
      </c>
      <c r="C285">
        <v>1606</v>
      </c>
      <c r="D285">
        <v>44850</v>
      </c>
      <c r="E285">
        <v>44875</v>
      </c>
      <c r="F285">
        <v>25</v>
      </c>
      <c r="G285">
        <v>2</v>
      </c>
      <c r="H285" t="s">
        <v>3</v>
      </c>
      <c r="I285" t="s">
        <v>61</v>
      </c>
      <c r="K285" t="s">
        <v>25</v>
      </c>
      <c r="M285">
        <v>1</v>
      </c>
      <c r="N285">
        <v>0</v>
      </c>
      <c r="O285">
        <v>1</v>
      </c>
      <c r="P285">
        <v>0</v>
      </c>
      <c r="S285" t="str">
        <f t="shared" si="8"/>
        <v>1606LDO</v>
      </c>
      <c r="T285" t="str">
        <f t="shared" si="9"/>
        <v>1606LPF</v>
      </c>
      <c r="U285" t="s">
        <v>9</v>
      </c>
      <c r="V285" t="s">
        <v>10</v>
      </c>
    </row>
    <row r="286" spans="1:22" x14ac:dyDescent="0.2">
      <c r="A286" s="11">
        <v>44804</v>
      </c>
      <c r="B286" t="s">
        <v>6</v>
      </c>
      <c r="C286">
        <v>1606</v>
      </c>
      <c r="D286">
        <v>44850</v>
      </c>
      <c r="E286">
        <v>44875</v>
      </c>
      <c r="F286">
        <v>25</v>
      </c>
      <c r="G286">
        <v>2</v>
      </c>
      <c r="H286" t="s">
        <v>4</v>
      </c>
      <c r="I286" t="s">
        <v>25</v>
      </c>
      <c r="K286" t="s">
        <v>25</v>
      </c>
      <c r="M286">
        <v>0</v>
      </c>
      <c r="N286">
        <v>0</v>
      </c>
      <c r="P286">
        <v>0</v>
      </c>
      <c r="S286" t="str">
        <f t="shared" si="8"/>
        <v>1606RDO</v>
      </c>
      <c r="T286" t="str">
        <f t="shared" si="9"/>
        <v>1606RPF</v>
      </c>
      <c r="U286" t="s">
        <v>9</v>
      </c>
      <c r="V286" t="s">
        <v>10</v>
      </c>
    </row>
    <row r="287" spans="1:22" x14ac:dyDescent="0.2">
      <c r="A287" s="11">
        <v>44949</v>
      </c>
      <c r="B287" t="s">
        <v>6</v>
      </c>
      <c r="C287">
        <v>1612</v>
      </c>
      <c r="D287">
        <v>45006</v>
      </c>
      <c r="E287">
        <v>45030</v>
      </c>
      <c r="F287">
        <v>24</v>
      </c>
      <c r="G287">
        <v>1</v>
      </c>
      <c r="H287" t="s">
        <v>3</v>
      </c>
      <c r="I287" t="s">
        <v>61</v>
      </c>
      <c r="K287" t="s">
        <v>62</v>
      </c>
      <c r="M287">
        <v>1</v>
      </c>
      <c r="N287">
        <v>1</v>
      </c>
      <c r="O287">
        <v>1</v>
      </c>
      <c r="P287">
        <v>1</v>
      </c>
      <c r="Q287">
        <v>1</v>
      </c>
      <c r="S287" t="str">
        <f t="shared" si="8"/>
        <v>1612LDO</v>
      </c>
      <c r="T287" t="str">
        <f t="shared" si="9"/>
        <v>1612LPF</v>
      </c>
      <c r="U287" t="s">
        <v>9</v>
      </c>
      <c r="V287" t="s">
        <v>10</v>
      </c>
    </row>
    <row r="288" spans="1:22" x14ac:dyDescent="0.2">
      <c r="A288" s="11">
        <v>44949</v>
      </c>
      <c r="B288" t="s">
        <v>6</v>
      </c>
      <c r="C288">
        <v>1612</v>
      </c>
      <c r="D288">
        <v>45006</v>
      </c>
      <c r="E288">
        <v>45030</v>
      </c>
      <c r="F288">
        <v>24</v>
      </c>
      <c r="G288">
        <v>1</v>
      </c>
      <c r="H288" t="s">
        <v>4</v>
      </c>
      <c r="I288" t="s">
        <v>61</v>
      </c>
      <c r="K288" t="s">
        <v>62</v>
      </c>
      <c r="M288">
        <v>1</v>
      </c>
      <c r="N288">
        <v>1</v>
      </c>
      <c r="O288">
        <v>1</v>
      </c>
      <c r="P288">
        <v>1</v>
      </c>
      <c r="Q288">
        <v>1</v>
      </c>
      <c r="S288" t="str">
        <f t="shared" si="8"/>
        <v>1612RDO</v>
      </c>
      <c r="T288" t="str">
        <f t="shared" si="9"/>
        <v>1612RPF</v>
      </c>
      <c r="U288" t="s">
        <v>9</v>
      </c>
      <c r="V288" t="s">
        <v>10</v>
      </c>
    </row>
    <row r="289" spans="1:22" x14ac:dyDescent="0.2">
      <c r="A289" s="11">
        <v>44965</v>
      </c>
      <c r="B289" t="s">
        <v>6</v>
      </c>
      <c r="C289">
        <v>1671</v>
      </c>
      <c r="D289">
        <v>45021</v>
      </c>
      <c r="E289">
        <v>45030</v>
      </c>
      <c r="F289">
        <v>9</v>
      </c>
      <c r="G289">
        <v>1</v>
      </c>
      <c r="H289" t="s">
        <v>3</v>
      </c>
      <c r="I289" t="s">
        <v>61</v>
      </c>
      <c r="K289" t="s">
        <v>25</v>
      </c>
      <c r="M289">
        <v>1</v>
      </c>
      <c r="N289">
        <v>0</v>
      </c>
      <c r="O289">
        <v>1</v>
      </c>
      <c r="P289">
        <v>0</v>
      </c>
      <c r="S289" t="str">
        <f t="shared" si="8"/>
        <v>1671LDO</v>
      </c>
      <c r="T289" t="str">
        <f t="shared" si="9"/>
        <v>1671LPF</v>
      </c>
      <c r="U289" t="s">
        <v>9</v>
      </c>
      <c r="V289" t="s">
        <v>10</v>
      </c>
    </row>
    <row r="290" spans="1:22" x14ac:dyDescent="0.2">
      <c r="A290" s="11">
        <v>44965</v>
      </c>
      <c r="B290" t="s">
        <v>6</v>
      </c>
      <c r="C290">
        <v>1671</v>
      </c>
      <c r="D290">
        <v>45021</v>
      </c>
      <c r="E290">
        <v>45030</v>
      </c>
      <c r="F290">
        <v>9</v>
      </c>
      <c r="G290">
        <v>1</v>
      </c>
      <c r="H290" t="s">
        <v>4</v>
      </c>
      <c r="I290" t="s">
        <v>61</v>
      </c>
      <c r="K290" t="s">
        <v>25</v>
      </c>
      <c r="M290">
        <v>1</v>
      </c>
      <c r="N290">
        <v>0</v>
      </c>
      <c r="O290">
        <v>1</v>
      </c>
      <c r="P290">
        <v>0</v>
      </c>
      <c r="S290" t="str">
        <f t="shared" si="8"/>
        <v>1671RDO</v>
      </c>
      <c r="T290" t="str">
        <f t="shared" si="9"/>
        <v>1671RPF</v>
      </c>
      <c r="U290" t="s">
        <v>9</v>
      </c>
      <c r="V290" t="s">
        <v>10</v>
      </c>
    </row>
    <row r="291" spans="1:22" x14ac:dyDescent="0.2">
      <c r="A291" s="11">
        <v>44804</v>
      </c>
      <c r="B291" t="s">
        <v>6</v>
      </c>
      <c r="C291">
        <v>1864</v>
      </c>
      <c r="D291">
        <v>44863</v>
      </c>
      <c r="E291">
        <v>44875</v>
      </c>
      <c r="F291">
        <v>12</v>
      </c>
      <c r="G291">
        <v>3</v>
      </c>
      <c r="H291" t="s">
        <v>3</v>
      </c>
      <c r="I291" t="s">
        <v>61</v>
      </c>
      <c r="K291" t="s">
        <v>61</v>
      </c>
      <c r="M291">
        <v>1</v>
      </c>
      <c r="N291">
        <v>1</v>
      </c>
      <c r="O291">
        <v>0</v>
      </c>
      <c r="P291">
        <v>0</v>
      </c>
      <c r="Q291">
        <v>1</v>
      </c>
      <c r="S291" t="str">
        <f t="shared" si="8"/>
        <v>1864LDO</v>
      </c>
      <c r="T291" t="str">
        <f t="shared" si="9"/>
        <v>1864LPF</v>
      </c>
      <c r="U291" t="s">
        <v>9</v>
      </c>
      <c r="V291" t="s">
        <v>10</v>
      </c>
    </row>
    <row r="292" spans="1:22" x14ac:dyDescent="0.2">
      <c r="A292" s="11">
        <v>44804</v>
      </c>
      <c r="B292" t="s">
        <v>6</v>
      </c>
      <c r="C292">
        <v>1864</v>
      </c>
      <c r="D292">
        <v>44863</v>
      </c>
      <c r="E292">
        <v>44875</v>
      </c>
      <c r="F292">
        <v>12</v>
      </c>
      <c r="G292">
        <v>3</v>
      </c>
      <c r="H292" t="s">
        <v>4</v>
      </c>
      <c r="I292" t="s">
        <v>25</v>
      </c>
      <c r="K292" t="s">
        <v>25</v>
      </c>
      <c r="M292">
        <v>0</v>
      </c>
      <c r="N292">
        <v>0</v>
      </c>
      <c r="P292">
        <v>0</v>
      </c>
      <c r="S292" t="str">
        <f t="shared" si="8"/>
        <v>1864RDO</v>
      </c>
      <c r="T292" t="str">
        <f t="shared" si="9"/>
        <v>1864RPF</v>
      </c>
      <c r="U292" t="s">
        <v>9</v>
      </c>
      <c r="V292" t="s">
        <v>10</v>
      </c>
    </row>
    <row r="293" spans="1:22" x14ac:dyDescent="0.2">
      <c r="A293" s="11">
        <v>44949</v>
      </c>
      <c r="B293" t="s">
        <v>6</v>
      </c>
      <c r="C293">
        <v>1991</v>
      </c>
      <c r="D293">
        <v>45007</v>
      </c>
      <c r="E293">
        <v>45030</v>
      </c>
      <c r="F293">
        <v>23</v>
      </c>
      <c r="G293">
        <v>1</v>
      </c>
      <c r="H293" t="s">
        <v>4</v>
      </c>
      <c r="I293" t="s">
        <v>61</v>
      </c>
      <c r="K293" t="s">
        <v>25</v>
      </c>
      <c r="M293">
        <v>1</v>
      </c>
      <c r="N293">
        <v>0</v>
      </c>
      <c r="O293">
        <v>1</v>
      </c>
      <c r="P293">
        <v>0</v>
      </c>
      <c r="S293" t="str">
        <f t="shared" si="8"/>
        <v>1991RDO</v>
      </c>
      <c r="T293" t="str">
        <f t="shared" si="9"/>
        <v>1991RPF</v>
      </c>
      <c r="U293" t="s">
        <v>9</v>
      </c>
      <c r="V293" t="s">
        <v>10</v>
      </c>
    </row>
    <row r="294" spans="1:22" x14ac:dyDescent="0.2">
      <c r="A294" s="11">
        <v>44804</v>
      </c>
      <c r="B294" t="s">
        <v>6</v>
      </c>
      <c r="C294">
        <v>2120</v>
      </c>
      <c r="D294">
        <v>44865</v>
      </c>
      <c r="E294">
        <v>44875</v>
      </c>
      <c r="F294">
        <v>10</v>
      </c>
      <c r="G294">
        <v>1</v>
      </c>
      <c r="H294" t="s">
        <v>3</v>
      </c>
      <c r="I294" t="s">
        <v>61</v>
      </c>
      <c r="K294" t="s">
        <v>25</v>
      </c>
      <c r="M294">
        <v>1</v>
      </c>
      <c r="N294">
        <v>0</v>
      </c>
      <c r="O294">
        <v>1</v>
      </c>
      <c r="P294">
        <v>0</v>
      </c>
      <c r="S294" t="str">
        <f t="shared" si="8"/>
        <v>2120LDO</v>
      </c>
      <c r="T294" t="str">
        <f t="shared" si="9"/>
        <v>2120LPF</v>
      </c>
      <c r="U294" t="s">
        <v>9</v>
      </c>
      <c r="V294" t="s">
        <v>10</v>
      </c>
    </row>
    <row r="295" spans="1:22" x14ac:dyDescent="0.2">
      <c r="A295" s="11">
        <v>44804</v>
      </c>
      <c r="B295" t="s">
        <v>6</v>
      </c>
      <c r="C295">
        <v>2120</v>
      </c>
      <c r="D295">
        <v>44865</v>
      </c>
      <c r="E295">
        <v>44875</v>
      </c>
      <c r="F295">
        <v>10</v>
      </c>
      <c r="G295">
        <v>1</v>
      </c>
      <c r="H295" t="s">
        <v>4</v>
      </c>
      <c r="I295" t="s">
        <v>25</v>
      </c>
      <c r="K295" t="s">
        <v>62</v>
      </c>
      <c r="M295">
        <v>0</v>
      </c>
      <c r="N295">
        <v>1</v>
      </c>
      <c r="P295">
        <v>1</v>
      </c>
      <c r="Q295">
        <v>1</v>
      </c>
      <c r="S295" t="str">
        <f t="shared" si="8"/>
        <v>2120RDO</v>
      </c>
      <c r="T295" t="str">
        <f t="shared" si="9"/>
        <v>2120RPF</v>
      </c>
      <c r="U295" t="s">
        <v>9</v>
      </c>
      <c r="V295" t="s">
        <v>10</v>
      </c>
    </row>
    <row r="296" spans="1:22" x14ac:dyDescent="0.2">
      <c r="A296" s="11">
        <v>44804</v>
      </c>
      <c r="B296" t="s">
        <v>6</v>
      </c>
      <c r="C296">
        <v>2213</v>
      </c>
      <c r="D296">
        <v>44856</v>
      </c>
      <c r="E296">
        <v>44875</v>
      </c>
      <c r="F296">
        <v>19</v>
      </c>
      <c r="G296">
        <v>1</v>
      </c>
      <c r="H296" t="s">
        <v>3</v>
      </c>
      <c r="I296" t="s">
        <v>63</v>
      </c>
      <c r="K296" t="s">
        <v>25</v>
      </c>
      <c r="M296">
        <v>1</v>
      </c>
      <c r="N296">
        <v>0</v>
      </c>
      <c r="O296">
        <v>1</v>
      </c>
      <c r="P296">
        <v>0</v>
      </c>
      <c r="S296" t="str">
        <f t="shared" si="8"/>
        <v>2213LDO</v>
      </c>
      <c r="T296" t="str">
        <f t="shared" si="9"/>
        <v>2213LPF</v>
      </c>
      <c r="U296" t="s">
        <v>9</v>
      </c>
      <c r="V296" t="s">
        <v>10</v>
      </c>
    </row>
    <row r="297" spans="1:22" x14ac:dyDescent="0.2">
      <c r="A297" s="11">
        <v>44804</v>
      </c>
      <c r="B297" t="s">
        <v>6</v>
      </c>
      <c r="C297">
        <v>2213</v>
      </c>
      <c r="D297">
        <v>44856</v>
      </c>
      <c r="E297">
        <v>44875</v>
      </c>
      <c r="F297">
        <v>19</v>
      </c>
      <c r="G297">
        <v>1</v>
      </c>
      <c r="H297" t="s">
        <v>4</v>
      </c>
      <c r="I297" t="s">
        <v>25</v>
      </c>
      <c r="K297" t="s">
        <v>25</v>
      </c>
      <c r="M297">
        <v>0</v>
      </c>
      <c r="N297">
        <v>0</v>
      </c>
      <c r="P297">
        <v>0</v>
      </c>
      <c r="S297" t="str">
        <f t="shared" si="8"/>
        <v>2213RDO</v>
      </c>
      <c r="T297" t="str">
        <f t="shared" si="9"/>
        <v>2213RPF</v>
      </c>
      <c r="U297" t="s">
        <v>9</v>
      </c>
      <c r="V297" t="s">
        <v>10</v>
      </c>
    </row>
    <row r="298" spans="1:22" x14ac:dyDescent="0.2">
      <c r="A298" s="11">
        <v>44804</v>
      </c>
      <c r="B298" t="s">
        <v>6</v>
      </c>
      <c r="C298">
        <v>2433</v>
      </c>
      <c r="D298">
        <v>44863</v>
      </c>
      <c r="E298">
        <v>44875</v>
      </c>
      <c r="F298">
        <v>12</v>
      </c>
      <c r="G298">
        <v>2</v>
      </c>
      <c r="H298" t="s">
        <v>3</v>
      </c>
      <c r="I298" t="s">
        <v>61</v>
      </c>
      <c r="K298" t="s">
        <v>25</v>
      </c>
      <c r="M298">
        <v>1</v>
      </c>
      <c r="N298">
        <v>0</v>
      </c>
      <c r="O298">
        <v>1</v>
      </c>
      <c r="P298">
        <v>0</v>
      </c>
      <c r="S298" t="str">
        <f t="shared" si="8"/>
        <v>2433LDO</v>
      </c>
      <c r="T298" t="str">
        <f t="shared" si="9"/>
        <v>2433LPF</v>
      </c>
      <c r="U298" t="s">
        <v>9</v>
      </c>
      <c r="V298" t="s">
        <v>10</v>
      </c>
    </row>
    <row r="299" spans="1:22" x14ac:dyDescent="0.2">
      <c r="A299" s="11">
        <v>44804</v>
      </c>
      <c r="B299" t="s">
        <v>6</v>
      </c>
      <c r="C299">
        <v>2433</v>
      </c>
      <c r="D299">
        <v>44863</v>
      </c>
      <c r="E299">
        <v>44875</v>
      </c>
      <c r="F299">
        <v>12</v>
      </c>
      <c r="G299">
        <v>2</v>
      </c>
      <c r="H299" t="s">
        <v>4</v>
      </c>
      <c r="I299" t="s">
        <v>61</v>
      </c>
      <c r="K299" t="s">
        <v>25</v>
      </c>
      <c r="M299">
        <v>1</v>
      </c>
      <c r="N299">
        <v>0</v>
      </c>
      <c r="O299">
        <v>1</v>
      </c>
      <c r="P299">
        <v>0</v>
      </c>
      <c r="S299" t="str">
        <f t="shared" si="8"/>
        <v>2433RDO</v>
      </c>
      <c r="T299" t="str">
        <f t="shared" si="9"/>
        <v>2433RPF</v>
      </c>
      <c r="U299" t="s">
        <v>9</v>
      </c>
      <c r="V299" t="s">
        <v>10</v>
      </c>
    </row>
    <row r="300" spans="1:22" x14ac:dyDescent="0.2">
      <c r="A300" s="11">
        <v>44965</v>
      </c>
      <c r="B300" t="s">
        <v>6</v>
      </c>
      <c r="C300">
        <v>2504</v>
      </c>
      <c r="D300">
        <v>45023</v>
      </c>
      <c r="E300">
        <v>45030</v>
      </c>
      <c r="F300">
        <v>7</v>
      </c>
      <c r="G300">
        <v>2</v>
      </c>
      <c r="H300" t="s">
        <v>3</v>
      </c>
      <c r="I300" t="s">
        <v>61</v>
      </c>
      <c r="K300" t="s">
        <v>25</v>
      </c>
      <c r="M300">
        <v>1</v>
      </c>
      <c r="N300">
        <v>0</v>
      </c>
      <c r="O300">
        <v>1</v>
      </c>
      <c r="P300">
        <v>0</v>
      </c>
      <c r="S300" t="str">
        <f t="shared" si="8"/>
        <v>2504LDO</v>
      </c>
      <c r="T300" t="str">
        <f t="shared" si="9"/>
        <v>2504LPF</v>
      </c>
      <c r="U300" t="s">
        <v>9</v>
      </c>
      <c r="V300" t="s">
        <v>10</v>
      </c>
    </row>
    <row r="301" spans="1:22" x14ac:dyDescent="0.2">
      <c r="A301" s="11">
        <v>44965</v>
      </c>
      <c r="B301" t="s">
        <v>6</v>
      </c>
      <c r="C301">
        <v>2504</v>
      </c>
      <c r="D301">
        <v>45023</v>
      </c>
      <c r="E301">
        <v>45030</v>
      </c>
      <c r="F301">
        <v>7</v>
      </c>
      <c r="G301">
        <v>2</v>
      </c>
      <c r="H301" t="s">
        <v>4</v>
      </c>
      <c r="I301" t="s">
        <v>61</v>
      </c>
      <c r="K301" t="s">
        <v>62</v>
      </c>
      <c r="M301">
        <v>1</v>
      </c>
      <c r="N301">
        <v>1</v>
      </c>
      <c r="O301">
        <v>1</v>
      </c>
      <c r="P301">
        <v>1</v>
      </c>
      <c r="Q301">
        <v>1</v>
      </c>
      <c r="S301" t="str">
        <f t="shared" si="8"/>
        <v>2504RDO</v>
      </c>
      <c r="T301" t="str">
        <f t="shared" si="9"/>
        <v>2504RPF</v>
      </c>
      <c r="U301" t="s">
        <v>9</v>
      </c>
      <c r="V301" t="s">
        <v>10</v>
      </c>
    </row>
    <row r="302" spans="1:22" x14ac:dyDescent="0.2">
      <c r="A302" s="11">
        <v>44804</v>
      </c>
      <c r="B302" t="s">
        <v>6</v>
      </c>
      <c r="C302">
        <v>2569</v>
      </c>
      <c r="D302">
        <v>44854</v>
      </c>
      <c r="E302">
        <v>44875</v>
      </c>
      <c r="F302">
        <v>21</v>
      </c>
      <c r="G302">
        <v>1</v>
      </c>
      <c r="H302" t="s">
        <v>3</v>
      </c>
      <c r="I302" t="s">
        <v>25</v>
      </c>
      <c r="K302" t="s">
        <v>25</v>
      </c>
      <c r="M302">
        <v>0</v>
      </c>
      <c r="N302">
        <v>0</v>
      </c>
      <c r="P302">
        <v>0</v>
      </c>
      <c r="S302" t="str">
        <f t="shared" si="8"/>
        <v>2569LDO</v>
      </c>
      <c r="T302" t="str">
        <f t="shared" si="9"/>
        <v>2569LPF</v>
      </c>
      <c r="U302" t="s">
        <v>9</v>
      </c>
      <c r="V302" t="s">
        <v>10</v>
      </c>
    </row>
    <row r="303" spans="1:22" x14ac:dyDescent="0.2">
      <c r="A303" s="11">
        <v>44804</v>
      </c>
      <c r="B303" t="s">
        <v>6</v>
      </c>
      <c r="C303">
        <v>2569</v>
      </c>
      <c r="D303">
        <v>44854</v>
      </c>
      <c r="E303">
        <v>44875</v>
      </c>
      <c r="F303">
        <v>21</v>
      </c>
      <c r="G303">
        <v>1</v>
      </c>
      <c r="H303" t="s">
        <v>4</v>
      </c>
      <c r="I303" t="s">
        <v>61</v>
      </c>
      <c r="K303" t="s">
        <v>25</v>
      </c>
      <c r="M303">
        <v>1</v>
      </c>
      <c r="N303">
        <v>0</v>
      </c>
      <c r="O303">
        <v>1</v>
      </c>
      <c r="P303">
        <v>0</v>
      </c>
      <c r="S303" t="str">
        <f t="shared" si="8"/>
        <v>2569RDO</v>
      </c>
      <c r="T303" t="str">
        <f t="shared" si="9"/>
        <v>2569RPF</v>
      </c>
      <c r="U303" t="s">
        <v>9</v>
      </c>
      <c r="V303" t="s">
        <v>10</v>
      </c>
    </row>
    <row r="304" spans="1:22" x14ac:dyDescent="0.2">
      <c r="A304" s="11">
        <v>45044</v>
      </c>
      <c r="B304" t="s">
        <v>6</v>
      </c>
      <c r="C304">
        <v>2615</v>
      </c>
      <c r="D304">
        <v>45106</v>
      </c>
      <c r="E304">
        <v>45159</v>
      </c>
      <c r="F304">
        <v>53</v>
      </c>
      <c r="G304">
        <v>2</v>
      </c>
      <c r="H304" t="s">
        <v>4</v>
      </c>
      <c r="I304" t="s">
        <v>61</v>
      </c>
      <c r="K304" t="s">
        <v>39</v>
      </c>
      <c r="M304">
        <v>1</v>
      </c>
      <c r="N304">
        <v>1</v>
      </c>
      <c r="O304">
        <v>0</v>
      </c>
      <c r="P304">
        <v>0</v>
      </c>
      <c r="Q304">
        <v>1</v>
      </c>
      <c r="S304" t="str">
        <f t="shared" si="8"/>
        <v>2615RDO</v>
      </c>
      <c r="T304" t="str">
        <f t="shared" si="9"/>
        <v>2615RPF</v>
      </c>
      <c r="U304" t="s">
        <v>9</v>
      </c>
      <c r="V304" t="s">
        <v>10</v>
      </c>
    </row>
    <row r="305" spans="1:22" x14ac:dyDescent="0.2">
      <c r="A305" s="11">
        <v>44804</v>
      </c>
      <c r="B305" t="s">
        <v>6</v>
      </c>
      <c r="C305">
        <v>2707</v>
      </c>
      <c r="D305">
        <v>44863</v>
      </c>
      <c r="E305">
        <v>44875</v>
      </c>
      <c r="F305">
        <v>12</v>
      </c>
      <c r="G305">
        <v>1</v>
      </c>
      <c r="H305" t="s">
        <v>3</v>
      </c>
      <c r="I305" t="s">
        <v>61</v>
      </c>
      <c r="K305" t="s">
        <v>62</v>
      </c>
      <c r="M305">
        <v>1</v>
      </c>
      <c r="N305">
        <v>1</v>
      </c>
      <c r="O305">
        <v>1</v>
      </c>
      <c r="P305">
        <v>1</v>
      </c>
      <c r="Q305">
        <v>1</v>
      </c>
      <c r="S305" t="str">
        <f t="shared" si="8"/>
        <v>2707LDO</v>
      </c>
      <c r="T305" t="str">
        <f t="shared" si="9"/>
        <v>2707LPF</v>
      </c>
      <c r="U305" t="s">
        <v>9</v>
      </c>
      <c r="V305" t="s">
        <v>10</v>
      </c>
    </row>
    <row r="306" spans="1:22" x14ac:dyDescent="0.2">
      <c r="A306" s="11">
        <v>44804</v>
      </c>
      <c r="B306" t="s">
        <v>6</v>
      </c>
      <c r="C306">
        <v>2707</v>
      </c>
      <c r="D306">
        <v>44863</v>
      </c>
      <c r="E306">
        <v>44875</v>
      </c>
      <c r="F306">
        <v>12</v>
      </c>
      <c r="G306">
        <v>1</v>
      </c>
      <c r="H306" t="s">
        <v>4</v>
      </c>
      <c r="I306" t="s">
        <v>61</v>
      </c>
      <c r="K306" t="s">
        <v>62</v>
      </c>
      <c r="M306">
        <v>1</v>
      </c>
      <c r="N306">
        <v>1</v>
      </c>
      <c r="O306">
        <v>1</v>
      </c>
      <c r="P306">
        <v>1</v>
      </c>
      <c r="Q306">
        <v>1</v>
      </c>
      <c r="S306" t="str">
        <f t="shared" si="8"/>
        <v>2707RDO</v>
      </c>
      <c r="T306" t="str">
        <f t="shared" si="9"/>
        <v>2707RPF</v>
      </c>
      <c r="U306" t="s">
        <v>9</v>
      </c>
      <c r="V306" t="s">
        <v>10</v>
      </c>
    </row>
    <row r="307" spans="1:22" x14ac:dyDescent="0.2">
      <c r="A307" s="11">
        <v>44804</v>
      </c>
      <c r="B307" t="s">
        <v>6</v>
      </c>
      <c r="C307">
        <v>2710</v>
      </c>
      <c r="D307">
        <v>44857</v>
      </c>
      <c r="E307">
        <v>44875</v>
      </c>
      <c r="F307">
        <v>18</v>
      </c>
      <c r="G307">
        <v>1</v>
      </c>
      <c r="H307" t="s">
        <v>3</v>
      </c>
      <c r="I307" t="s">
        <v>61</v>
      </c>
      <c r="K307" t="s">
        <v>25</v>
      </c>
      <c r="M307">
        <v>1</v>
      </c>
      <c r="N307">
        <v>0</v>
      </c>
      <c r="O307">
        <v>1</v>
      </c>
      <c r="P307">
        <v>0</v>
      </c>
      <c r="S307" t="str">
        <f t="shared" si="8"/>
        <v>2710LDO</v>
      </c>
      <c r="T307" t="str">
        <f t="shared" si="9"/>
        <v>2710LPF</v>
      </c>
      <c r="U307" t="s">
        <v>9</v>
      </c>
      <c r="V307" t="s">
        <v>10</v>
      </c>
    </row>
    <row r="308" spans="1:22" x14ac:dyDescent="0.2">
      <c r="A308" s="11">
        <v>44804</v>
      </c>
      <c r="B308" t="s">
        <v>6</v>
      </c>
      <c r="C308">
        <v>2710</v>
      </c>
      <c r="D308">
        <v>44857</v>
      </c>
      <c r="E308">
        <v>44875</v>
      </c>
      <c r="F308">
        <v>18</v>
      </c>
      <c r="G308">
        <v>1</v>
      </c>
      <c r="H308" t="s">
        <v>4</v>
      </c>
      <c r="I308" t="s">
        <v>61</v>
      </c>
      <c r="K308" t="s">
        <v>25</v>
      </c>
      <c r="M308">
        <v>1</v>
      </c>
      <c r="N308">
        <v>0</v>
      </c>
      <c r="O308">
        <v>1</v>
      </c>
      <c r="P308">
        <v>0</v>
      </c>
      <c r="S308" t="str">
        <f t="shared" si="8"/>
        <v>2710RDO</v>
      </c>
      <c r="T308" t="str">
        <f t="shared" si="9"/>
        <v>2710RPF</v>
      </c>
      <c r="U308" t="s">
        <v>9</v>
      </c>
      <c r="V308" t="s">
        <v>10</v>
      </c>
    </row>
    <row r="309" spans="1:22" x14ac:dyDescent="0.2">
      <c r="A309" s="11">
        <v>44804</v>
      </c>
      <c r="B309" t="s">
        <v>6</v>
      </c>
      <c r="C309">
        <v>2778</v>
      </c>
      <c r="D309">
        <v>44855</v>
      </c>
      <c r="E309">
        <v>44875</v>
      </c>
      <c r="F309">
        <v>20</v>
      </c>
      <c r="G309">
        <v>2</v>
      </c>
      <c r="H309" t="s">
        <v>3</v>
      </c>
      <c r="I309" t="s">
        <v>25</v>
      </c>
      <c r="K309" t="s">
        <v>62</v>
      </c>
      <c r="M309">
        <v>0</v>
      </c>
      <c r="N309">
        <v>1</v>
      </c>
      <c r="P309">
        <v>1</v>
      </c>
      <c r="Q309">
        <v>1</v>
      </c>
      <c r="S309" t="str">
        <f t="shared" si="8"/>
        <v>2778LDO</v>
      </c>
      <c r="T309" t="str">
        <f t="shared" si="9"/>
        <v>2778LPF</v>
      </c>
      <c r="U309" t="s">
        <v>9</v>
      </c>
      <c r="V309" t="s">
        <v>10</v>
      </c>
    </row>
    <row r="310" spans="1:22" x14ac:dyDescent="0.2">
      <c r="A310" s="11">
        <v>44804</v>
      </c>
      <c r="B310" t="s">
        <v>6</v>
      </c>
      <c r="C310">
        <v>2778</v>
      </c>
      <c r="D310">
        <v>44855</v>
      </c>
      <c r="E310">
        <v>44875</v>
      </c>
      <c r="F310">
        <v>20</v>
      </c>
      <c r="G310">
        <v>2</v>
      </c>
      <c r="H310" t="s">
        <v>4</v>
      </c>
      <c r="I310" t="s">
        <v>61</v>
      </c>
      <c r="K310" t="s">
        <v>62</v>
      </c>
      <c r="M310">
        <v>1</v>
      </c>
      <c r="N310">
        <v>1</v>
      </c>
      <c r="O310">
        <v>1</v>
      </c>
      <c r="P310">
        <v>1</v>
      </c>
      <c r="Q310">
        <v>1</v>
      </c>
      <c r="S310" t="str">
        <f t="shared" si="8"/>
        <v>2778RDO</v>
      </c>
      <c r="T310" t="str">
        <f t="shared" si="9"/>
        <v>2778RPF</v>
      </c>
      <c r="U310" t="s">
        <v>9</v>
      </c>
      <c r="V310" t="s">
        <v>10</v>
      </c>
    </row>
    <row r="311" spans="1:22" x14ac:dyDescent="0.2">
      <c r="A311" s="11">
        <v>44804</v>
      </c>
      <c r="B311" t="s">
        <v>6</v>
      </c>
      <c r="C311">
        <v>2838</v>
      </c>
      <c r="D311">
        <v>44864</v>
      </c>
      <c r="E311">
        <v>44875</v>
      </c>
      <c r="F311">
        <v>11</v>
      </c>
      <c r="G311">
        <v>3</v>
      </c>
      <c r="H311" t="s">
        <v>3</v>
      </c>
      <c r="I311" t="s">
        <v>61</v>
      </c>
      <c r="K311" t="s">
        <v>25</v>
      </c>
      <c r="M311">
        <v>1</v>
      </c>
      <c r="N311">
        <v>0</v>
      </c>
      <c r="O311">
        <v>1</v>
      </c>
      <c r="P311">
        <v>0</v>
      </c>
      <c r="S311" t="str">
        <f t="shared" si="8"/>
        <v>2838LDO</v>
      </c>
      <c r="T311" t="str">
        <f t="shared" si="9"/>
        <v>2838LPF</v>
      </c>
      <c r="U311" t="s">
        <v>9</v>
      </c>
      <c r="V311" t="s">
        <v>10</v>
      </c>
    </row>
    <row r="312" spans="1:22" x14ac:dyDescent="0.2">
      <c r="A312" s="11">
        <v>44804</v>
      </c>
      <c r="B312" t="s">
        <v>6</v>
      </c>
      <c r="C312">
        <v>2838</v>
      </c>
      <c r="D312">
        <v>44864</v>
      </c>
      <c r="E312">
        <v>44875</v>
      </c>
      <c r="F312">
        <v>11</v>
      </c>
      <c r="G312">
        <v>3</v>
      </c>
      <c r="H312" t="s">
        <v>4</v>
      </c>
      <c r="I312" t="s">
        <v>25</v>
      </c>
      <c r="K312" t="s">
        <v>25</v>
      </c>
      <c r="M312">
        <v>0</v>
      </c>
      <c r="N312">
        <v>0</v>
      </c>
      <c r="P312">
        <v>0</v>
      </c>
      <c r="S312" t="str">
        <f t="shared" si="8"/>
        <v>2838RDO</v>
      </c>
      <c r="T312" t="str">
        <f t="shared" si="9"/>
        <v>2838RPF</v>
      </c>
      <c r="U312" t="s">
        <v>9</v>
      </c>
      <c r="V312" t="s">
        <v>10</v>
      </c>
    </row>
    <row r="313" spans="1:22" x14ac:dyDescent="0.2">
      <c r="A313" s="11">
        <v>44804</v>
      </c>
      <c r="B313" t="s">
        <v>6</v>
      </c>
      <c r="C313">
        <v>3087</v>
      </c>
      <c r="D313">
        <v>44850</v>
      </c>
      <c r="E313">
        <v>44875</v>
      </c>
      <c r="F313">
        <v>25</v>
      </c>
      <c r="G313">
        <v>3</v>
      </c>
      <c r="H313" t="s">
        <v>3</v>
      </c>
      <c r="I313" t="s">
        <v>25</v>
      </c>
      <c r="K313" t="s">
        <v>25</v>
      </c>
      <c r="M313">
        <v>0</v>
      </c>
      <c r="N313">
        <v>0</v>
      </c>
      <c r="P313">
        <v>0</v>
      </c>
      <c r="S313" t="str">
        <f t="shared" si="8"/>
        <v>3087LDO</v>
      </c>
      <c r="T313" t="str">
        <f t="shared" si="9"/>
        <v>3087LPF</v>
      </c>
      <c r="U313" t="s">
        <v>9</v>
      </c>
      <c r="V313" t="s">
        <v>10</v>
      </c>
    </row>
    <row r="314" spans="1:22" x14ac:dyDescent="0.2">
      <c r="A314" s="11">
        <v>44804</v>
      </c>
      <c r="B314" t="s">
        <v>6</v>
      </c>
      <c r="C314">
        <v>3177</v>
      </c>
      <c r="D314">
        <v>44835</v>
      </c>
      <c r="E314">
        <v>44875</v>
      </c>
      <c r="F314">
        <v>40</v>
      </c>
      <c r="G314">
        <v>1</v>
      </c>
      <c r="H314" t="s">
        <v>3</v>
      </c>
      <c r="I314" t="s">
        <v>25</v>
      </c>
      <c r="K314" t="s">
        <v>62</v>
      </c>
      <c r="M314">
        <v>0</v>
      </c>
      <c r="N314">
        <v>1</v>
      </c>
      <c r="P314">
        <v>1</v>
      </c>
      <c r="Q314">
        <v>1</v>
      </c>
      <c r="S314" t="str">
        <f t="shared" si="8"/>
        <v>3177LDO</v>
      </c>
      <c r="T314" t="str">
        <f t="shared" si="9"/>
        <v>3177LPF</v>
      </c>
      <c r="U314" t="s">
        <v>9</v>
      </c>
      <c r="V314" t="s">
        <v>10</v>
      </c>
    </row>
    <row r="315" spans="1:22" x14ac:dyDescent="0.2">
      <c r="A315" s="11">
        <v>44804</v>
      </c>
      <c r="B315" t="s">
        <v>6</v>
      </c>
      <c r="C315">
        <v>3177</v>
      </c>
      <c r="D315">
        <v>44835</v>
      </c>
      <c r="E315">
        <v>44875</v>
      </c>
      <c r="F315">
        <v>40</v>
      </c>
      <c r="G315">
        <v>1</v>
      </c>
      <c r="H315" t="s">
        <v>4</v>
      </c>
      <c r="I315" t="s">
        <v>61</v>
      </c>
      <c r="K315" t="s">
        <v>25</v>
      </c>
      <c r="M315">
        <v>1</v>
      </c>
      <c r="N315">
        <v>0</v>
      </c>
      <c r="O315">
        <v>1</v>
      </c>
      <c r="P315">
        <v>0</v>
      </c>
      <c r="S315" t="str">
        <f t="shared" si="8"/>
        <v>3177RDO</v>
      </c>
      <c r="T315" t="str">
        <f t="shared" si="9"/>
        <v>3177RPF</v>
      </c>
      <c r="U315" t="s">
        <v>9</v>
      </c>
      <c r="V315" t="s">
        <v>10</v>
      </c>
    </row>
    <row r="316" spans="1:22" x14ac:dyDescent="0.2">
      <c r="A316" s="11">
        <v>44804</v>
      </c>
      <c r="B316" t="s">
        <v>6</v>
      </c>
      <c r="C316">
        <v>3246</v>
      </c>
      <c r="D316">
        <v>44858</v>
      </c>
      <c r="E316">
        <v>44875</v>
      </c>
      <c r="F316">
        <v>17</v>
      </c>
      <c r="G316">
        <v>3</v>
      </c>
      <c r="H316" t="s">
        <v>3</v>
      </c>
      <c r="I316" t="s">
        <v>25</v>
      </c>
      <c r="K316" t="s">
        <v>25</v>
      </c>
      <c r="M316">
        <v>0</v>
      </c>
      <c r="N316">
        <v>0</v>
      </c>
      <c r="P316">
        <v>0</v>
      </c>
      <c r="S316" t="str">
        <f t="shared" ref="S316:S376" si="10">C316&amp;H316&amp;U316</f>
        <v>3246LDO</v>
      </c>
      <c r="T316" t="str">
        <f t="shared" ref="T316:T376" si="11">C316&amp;H316&amp;V316</f>
        <v>3246LPF</v>
      </c>
      <c r="U316" t="s">
        <v>9</v>
      </c>
      <c r="V316" t="s">
        <v>10</v>
      </c>
    </row>
    <row r="317" spans="1:22" x14ac:dyDescent="0.2">
      <c r="A317" s="11">
        <v>44804</v>
      </c>
      <c r="B317" t="s">
        <v>6</v>
      </c>
      <c r="C317">
        <v>3246</v>
      </c>
      <c r="D317">
        <v>44858</v>
      </c>
      <c r="E317">
        <v>44875</v>
      </c>
      <c r="F317">
        <v>17</v>
      </c>
      <c r="G317">
        <v>3</v>
      </c>
      <c r="H317" t="s">
        <v>4</v>
      </c>
      <c r="I317" t="s">
        <v>61</v>
      </c>
      <c r="K317" t="s">
        <v>25</v>
      </c>
      <c r="M317">
        <v>1</v>
      </c>
      <c r="N317">
        <v>0</v>
      </c>
      <c r="O317">
        <v>1</v>
      </c>
      <c r="P317">
        <v>0</v>
      </c>
      <c r="S317" t="str">
        <f t="shared" si="10"/>
        <v>3246RDO</v>
      </c>
      <c r="T317" t="str">
        <f t="shared" si="11"/>
        <v>3246RPF</v>
      </c>
      <c r="U317" t="s">
        <v>9</v>
      </c>
      <c r="V317" t="s">
        <v>10</v>
      </c>
    </row>
    <row r="318" spans="1:22" x14ac:dyDescent="0.2">
      <c r="A318" s="11">
        <v>44804</v>
      </c>
      <c r="B318" t="s">
        <v>6</v>
      </c>
      <c r="C318">
        <v>3267</v>
      </c>
      <c r="D318">
        <v>44854</v>
      </c>
      <c r="E318">
        <v>44875</v>
      </c>
      <c r="F318">
        <v>21</v>
      </c>
      <c r="G318">
        <v>1</v>
      </c>
      <c r="H318" t="s">
        <v>3</v>
      </c>
      <c r="I318" t="s">
        <v>65</v>
      </c>
      <c r="K318" t="s">
        <v>25</v>
      </c>
      <c r="M318">
        <v>1</v>
      </c>
      <c r="N318">
        <v>0</v>
      </c>
      <c r="O318">
        <v>1</v>
      </c>
      <c r="P318">
        <v>0</v>
      </c>
      <c r="S318" t="str">
        <f t="shared" si="10"/>
        <v>3267LDO</v>
      </c>
      <c r="T318" t="str">
        <f t="shared" si="11"/>
        <v>3267LPF</v>
      </c>
      <c r="U318" t="s">
        <v>9</v>
      </c>
      <c r="V318" t="s">
        <v>10</v>
      </c>
    </row>
    <row r="319" spans="1:22" x14ac:dyDescent="0.2">
      <c r="A319" s="11">
        <v>44804</v>
      </c>
      <c r="B319" t="s">
        <v>6</v>
      </c>
      <c r="C319">
        <v>3267</v>
      </c>
      <c r="D319">
        <v>44854</v>
      </c>
      <c r="E319">
        <v>44875</v>
      </c>
      <c r="F319">
        <v>21</v>
      </c>
      <c r="G319">
        <v>1</v>
      </c>
      <c r="H319" t="s">
        <v>4</v>
      </c>
      <c r="I319" t="s">
        <v>61</v>
      </c>
      <c r="K319" t="s">
        <v>25</v>
      </c>
      <c r="M319">
        <v>1</v>
      </c>
      <c r="N319">
        <v>0</v>
      </c>
      <c r="O319">
        <v>1</v>
      </c>
      <c r="P319">
        <v>0</v>
      </c>
      <c r="S319" t="str">
        <f t="shared" si="10"/>
        <v>3267RDO</v>
      </c>
      <c r="T319" t="str">
        <f t="shared" si="11"/>
        <v>3267RPF</v>
      </c>
      <c r="U319" t="s">
        <v>9</v>
      </c>
      <c r="V319" t="s">
        <v>10</v>
      </c>
    </row>
    <row r="320" spans="1:22" x14ac:dyDescent="0.2">
      <c r="A320" s="11">
        <v>44965</v>
      </c>
      <c r="B320" t="s">
        <v>6</v>
      </c>
      <c r="C320">
        <v>3286</v>
      </c>
      <c r="D320">
        <v>45015</v>
      </c>
      <c r="E320">
        <v>45030</v>
      </c>
      <c r="F320">
        <v>15</v>
      </c>
      <c r="G320">
        <v>3</v>
      </c>
      <c r="H320" t="s">
        <v>3</v>
      </c>
      <c r="I320" t="s">
        <v>61</v>
      </c>
      <c r="K320" t="s">
        <v>61</v>
      </c>
      <c r="M320">
        <v>1</v>
      </c>
      <c r="N320">
        <v>1</v>
      </c>
      <c r="O320">
        <v>0</v>
      </c>
      <c r="P320">
        <v>0</v>
      </c>
      <c r="Q320">
        <v>1</v>
      </c>
      <c r="S320" t="str">
        <f t="shared" si="10"/>
        <v>3286LDO</v>
      </c>
      <c r="T320" t="str">
        <f t="shared" si="11"/>
        <v>3286LPF</v>
      </c>
      <c r="U320" t="s">
        <v>9</v>
      </c>
      <c r="V320" t="s">
        <v>10</v>
      </c>
    </row>
    <row r="321" spans="1:22" x14ac:dyDescent="0.2">
      <c r="A321" s="11">
        <v>44804</v>
      </c>
      <c r="B321" t="s">
        <v>6</v>
      </c>
      <c r="C321">
        <v>3414</v>
      </c>
      <c r="D321">
        <v>44857</v>
      </c>
      <c r="E321">
        <v>44875</v>
      </c>
      <c r="F321">
        <v>18</v>
      </c>
      <c r="G321">
        <v>3</v>
      </c>
      <c r="H321" t="s">
        <v>3</v>
      </c>
      <c r="I321" t="s">
        <v>61</v>
      </c>
      <c r="K321" t="s">
        <v>61</v>
      </c>
      <c r="M321">
        <v>1</v>
      </c>
      <c r="N321">
        <v>1</v>
      </c>
      <c r="O321">
        <v>0</v>
      </c>
      <c r="P321">
        <v>0</v>
      </c>
      <c r="Q321">
        <v>1</v>
      </c>
      <c r="S321" t="str">
        <f t="shared" si="10"/>
        <v>3414LDO</v>
      </c>
      <c r="T321" t="str">
        <f t="shared" si="11"/>
        <v>3414LPF</v>
      </c>
      <c r="U321" t="s">
        <v>9</v>
      </c>
      <c r="V321" t="s">
        <v>10</v>
      </c>
    </row>
    <row r="322" spans="1:22" x14ac:dyDescent="0.2">
      <c r="A322" s="11">
        <v>44804</v>
      </c>
      <c r="B322" t="s">
        <v>6</v>
      </c>
      <c r="C322">
        <v>3414</v>
      </c>
      <c r="D322">
        <v>44857</v>
      </c>
      <c r="E322">
        <v>44875</v>
      </c>
      <c r="F322">
        <v>18</v>
      </c>
      <c r="G322">
        <v>3</v>
      </c>
      <c r="H322" t="s">
        <v>4</v>
      </c>
      <c r="I322" t="s">
        <v>61</v>
      </c>
      <c r="K322" t="s">
        <v>61</v>
      </c>
      <c r="M322">
        <v>1</v>
      </c>
      <c r="N322">
        <v>1</v>
      </c>
      <c r="O322">
        <v>0</v>
      </c>
      <c r="P322">
        <v>0</v>
      </c>
      <c r="Q322">
        <v>1</v>
      </c>
      <c r="S322" t="str">
        <f t="shared" si="10"/>
        <v>3414RDO</v>
      </c>
      <c r="T322" t="str">
        <f t="shared" si="11"/>
        <v>3414RPF</v>
      </c>
      <c r="U322" t="s">
        <v>9</v>
      </c>
      <c r="V322" t="s">
        <v>10</v>
      </c>
    </row>
    <row r="323" spans="1:22" x14ac:dyDescent="0.2">
      <c r="A323" s="11">
        <v>44804</v>
      </c>
      <c r="B323" t="s">
        <v>6</v>
      </c>
      <c r="C323">
        <v>3462</v>
      </c>
      <c r="D323">
        <v>44854</v>
      </c>
      <c r="E323">
        <v>44875</v>
      </c>
      <c r="F323">
        <v>21</v>
      </c>
      <c r="G323">
        <v>1</v>
      </c>
      <c r="H323" t="s">
        <v>3</v>
      </c>
      <c r="I323" t="s">
        <v>25</v>
      </c>
      <c r="K323" t="s">
        <v>25</v>
      </c>
      <c r="M323">
        <v>0</v>
      </c>
      <c r="N323">
        <v>0</v>
      </c>
      <c r="P323">
        <v>0</v>
      </c>
      <c r="S323" t="str">
        <f t="shared" si="10"/>
        <v>3462LDO</v>
      </c>
      <c r="T323" t="str">
        <f t="shared" si="11"/>
        <v>3462LPF</v>
      </c>
      <c r="U323" t="s">
        <v>9</v>
      </c>
      <c r="V323" t="s">
        <v>10</v>
      </c>
    </row>
    <row r="324" spans="1:22" x14ac:dyDescent="0.2">
      <c r="A324" s="11">
        <v>44804</v>
      </c>
      <c r="B324" t="s">
        <v>6</v>
      </c>
      <c r="C324">
        <v>3462</v>
      </c>
      <c r="D324">
        <v>44854</v>
      </c>
      <c r="E324">
        <v>44875</v>
      </c>
      <c r="F324">
        <v>21</v>
      </c>
      <c r="G324">
        <v>1</v>
      </c>
      <c r="H324" t="s">
        <v>4</v>
      </c>
      <c r="I324" t="s">
        <v>61</v>
      </c>
      <c r="K324" t="s">
        <v>62</v>
      </c>
      <c r="M324">
        <v>1</v>
      </c>
      <c r="N324">
        <v>1</v>
      </c>
      <c r="O324">
        <v>1</v>
      </c>
      <c r="P324">
        <v>1</v>
      </c>
      <c r="Q324">
        <v>1</v>
      </c>
      <c r="S324" t="str">
        <f t="shared" si="10"/>
        <v>3462RDO</v>
      </c>
      <c r="T324" t="str">
        <f t="shared" si="11"/>
        <v>3462RPF</v>
      </c>
      <c r="U324" t="s">
        <v>9</v>
      </c>
      <c r="V324" t="s">
        <v>10</v>
      </c>
    </row>
    <row r="325" spans="1:22" x14ac:dyDescent="0.2">
      <c r="A325" s="11">
        <v>44804</v>
      </c>
      <c r="B325" t="s">
        <v>6</v>
      </c>
      <c r="C325">
        <v>3474</v>
      </c>
      <c r="D325">
        <v>44866</v>
      </c>
      <c r="E325">
        <v>44875</v>
      </c>
      <c r="F325">
        <v>9</v>
      </c>
      <c r="G325">
        <v>3</v>
      </c>
      <c r="H325" t="s">
        <v>3</v>
      </c>
      <c r="I325" t="s">
        <v>66</v>
      </c>
      <c r="K325" t="s">
        <v>25</v>
      </c>
      <c r="M325">
        <v>1</v>
      </c>
      <c r="N325">
        <v>0</v>
      </c>
      <c r="O325">
        <v>1</v>
      </c>
      <c r="P325">
        <v>0</v>
      </c>
      <c r="S325" t="str">
        <f t="shared" si="10"/>
        <v>3474LDO</v>
      </c>
      <c r="T325" t="str">
        <f t="shared" si="11"/>
        <v>3474LPF</v>
      </c>
      <c r="U325" t="s">
        <v>9</v>
      </c>
      <c r="V325" t="s">
        <v>10</v>
      </c>
    </row>
    <row r="326" spans="1:22" x14ac:dyDescent="0.2">
      <c r="A326" s="11">
        <v>44804</v>
      </c>
      <c r="B326" t="s">
        <v>6</v>
      </c>
      <c r="C326">
        <v>3474</v>
      </c>
      <c r="D326">
        <v>44866</v>
      </c>
      <c r="E326">
        <v>44875</v>
      </c>
      <c r="F326">
        <v>9</v>
      </c>
      <c r="G326">
        <v>3</v>
      </c>
      <c r="H326" t="s">
        <v>4</v>
      </c>
      <c r="I326" t="s">
        <v>25</v>
      </c>
      <c r="K326" t="s">
        <v>65</v>
      </c>
      <c r="M326">
        <v>0</v>
      </c>
      <c r="N326">
        <v>1</v>
      </c>
      <c r="S326" t="str">
        <f t="shared" si="10"/>
        <v>3474RDO</v>
      </c>
      <c r="T326" t="str">
        <f t="shared" si="11"/>
        <v>3474RPF</v>
      </c>
      <c r="U326" t="s">
        <v>9</v>
      </c>
      <c r="V326" t="s">
        <v>10</v>
      </c>
    </row>
    <row r="327" spans="1:22" x14ac:dyDescent="0.2">
      <c r="A327" s="11">
        <v>44981</v>
      </c>
      <c r="B327" t="s">
        <v>6</v>
      </c>
      <c r="C327">
        <v>3483</v>
      </c>
      <c r="D327">
        <v>45034</v>
      </c>
      <c r="E327">
        <v>45044</v>
      </c>
      <c r="F327">
        <v>10</v>
      </c>
      <c r="G327">
        <v>1</v>
      </c>
      <c r="H327" t="s">
        <v>3</v>
      </c>
      <c r="I327" t="s">
        <v>61</v>
      </c>
      <c r="K327" t="s">
        <v>25</v>
      </c>
      <c r="M327">
        <v>1</v>
      </c>
      <c r="N327">
        <v>0</v>
      </c>
      <c r="O327">
        <v>1</v>
      </c>
      <c r="P327">
        <v>0</v>
      </c>
      <c r="S327" t="str">
        <f t="shared" si="10"/>
        <v>3483LDO</v>
      </c>
      <c r="T327" t="str">
        <f t="shared" si="11"/>
        <v>3483LPF</v>
      </c>
      <c r="U327" t="s">
        <v>9</v>
      </c>
      <c r="V327" t="s">
        <v>10</v>
      </c>
    </row>
    <row r="328" spans="1:22" x14ac:dyDescent="0.2">
      <c r="A328" s="11">
        <v>44981</v>
      </c>
      <c r="B328" t="s">
        <v>6</v>
      </c>
      <c r="C328">
        <v>3483</v>
      </c>
      <c r="D328">
        <v>45034</v>
      </c>
      <c r="E328">
        <v>45044</v>
      </c>
      <c r="F328">
        <v>10</v>
      </c>
      <c r="G328">
        <v>1</v>
      </c>
      <c r="H328" t="s">
        <v>4</v>
      </c>
      <c r="I328" t="s">
        <v>67</v>
      </c>
      <c r="K328" t="s">
        <v>25</v>
      </c>
      <c r="M328">
        <v>1</v>
      </c>
      <c r="N328">
        <v>0</v>
      </c>
      <c r="O328">
        <v>1</v>
      </c>
      <c r="P328">
        <v>0</v>
      </c>
      <c r="S328" t="str">
        <f t="shared" si="10"/>
        <v>3483RDO</v>
      </c>
      <c r="T328" t="str">
        <f t="shared" si="11"/>
        <v>3483RPF</v>
      </c>
      <c r="U328" t="s">
        <v>9</v>
      </c>
      <c r="V328" t="s">
        <v>10</v>
      </c>
    </row>
    <row r="329" spans="1:22" x14ac:dyDescent="0.2">
      <c r="A329" s="11">
        <v>44804</v>
      </c>
      <c r="B329" t="s">
        <v>6</v>
      </c>
      <c r="C329">
        <v>3646</v>
      </c>
      <c r="D329">
        <v>44866</v>
      </c>
      <c r="E329">
        <v>44875</v>
      </c>
      <c r="F329">
        <v>9</v>
      </c>
      <c r="G329">
        <v>3</v>
      </c>
      <c r="H329" t="s">
        <v>3</v>
      </c>
      <c r="I329" t="s">
        <v>61</v>
      </c>
      <c r="K329" t="s">
        <v>25</v>
      </c>
      <c r="M329">
        <v>1</v>
      </c>
      <c r="N329">
        <v>0</v>
      </c>
      <c r="O329">
        <v>1</v>
      </c>
      <c r="P329">
        <v>0</v>
      </c>
      <c r="S329" t="str">
        <f t="shared" si="10"/>
        <v>3646LDO</v>
      </c>
      <c r="T329" t="str">
        <f t="shared" si="11"/>
        <v>3646LPF</v>
      </c>
      <c r="U329" t="s">
        <v>9</v>
      </c>
      <c r="V329" t="s">
        <v>10</v>
      </c>
    </row>
    <row r="330" spans="1:22" x14ac:dyDescent="0.2">
      <c r="A330" s="11">
        <v>44804</v>
      </c>
      <c r="B330" t="s">
        <v>6</v>
      </c>
      <c r="C330">
        <v>3646</v>
      </c>
      <c r="D330">
        <v>44866</v>
      </c>
      <c r="E330">
        <v>44875</v>
      </c>
      <c r="F330">
        <v>9</v>
      </c>
      <c r="G330">
        <v>3</v>
      </c>
      <c r="H330" t="s">
        <v>4</v>
      </c>
      <c r="I330" t="s">
        <v>61</v>
      </c>
      <c r="K330" t="s">
        <v>61</v>
      </c>
      <c r="M330">
        <v>1</v>
      </c>
      <c r="N330">
        <v>1</v>
      </c>
      <c r="O330">
        <v>0</v>
      </c>
      <c r="P330">
        <v>0</v>
      </c>
      <c r="Q330">
        <v>1</v>
      </c>
      <c r="S330" t="str">
        <f t="shared" si="10"/>
        <v>3646RDO</v>
      </c>
      <c r="T330" t="str">
        <f t="shared" si="11"/>
        <v>3646RPF</v>
      </c>
      <c r="U330" t="s">
        <v>9</v>
      </c>
      <c r="V330" t="s">
        <v>10</v>
      </c>
    </row>
    <row r="331" spans="1:22" x14ac:dyDescent="0.2">
      <c r="A331" s="11">
        <v>45044</v>
      </c>
      <c r="B331" t="s">
        <v>6</v>
      </c>
      <c r="C331">
        <v>3845</v>
      </c>
      <c r="D331">
        <v>45101</v>
      </c>
      <c r="E331">
        <v>45159</v>
      </c>
      <c r="F331">
        <v>58</v>
      </c>
      <c r="G331">
        <v>1</v>
      </c>
      <c r="H331" t="s">
        <v>4</v>
      </c>
      <c r="I331" t="s">
        <v>61</v>
      </c>
      <c r="K331" t="s">
        <v>39</v>
      </c>
      <c r="M331">
        <v>1</v>
      </c>
      <c r="N331">
        <v>1</v>
      </c>
      <c r="O331">
        <v>0</v>
      </c>
      <c r="P331">
        <v>0</v>
      </c>
      <c r="Q331">
        <v>1</v>
      </c>
      <c r="S331" t="str">
        <f t="shared" si="10"/>
        <v>3845RDO</v>
      </c>
      <c r="T331" t="str">
        <f t="shared" si="11"/>
        <v>3845RPF</v>
      </c>
      <c r="U331" t="s">
        <v>9</v>
      </c>
      <c r="V331" t="s">
        <v>10</v>
      </c>
    </row>
    <row r="332" spans="1:22" x14ac:dyDescent="0.2">
      <c r="A332" s="11">
        <v>45044</v>
      </c>
      <c r="B332" t="s">
        <v>6</v>
      </c>
      <c r="C332">
        <v>3876</v>
      </c>
      <c r="D332">
        <v>45097</v>
      </c>
      <c r="E332">
        <v>45159</v>
      </c>
      <c r="F332">
        <v>62</v>
      </c>
      <c r="G332">
        <v>1</v>
      </c>
      <c r="H332" t="s">
        <v>4</v>
      </c>
      <c r="I332" t="s">
        <v>61</v>
      </c>
      <c r="K332" t="s">
        <v>39</v>
      </c>
      <c r="M332">
        <v>1</v>
      </c>
      <c r="N332">
        <v>1</v>
      </c>
      <c r="O332">
        <v>0</v>
      </c>
      <c r="P332">
        <v>0</v>
      </c>
      <c r="Q332">
        <v>1</v>
      </c>
      <c r="S332" t="str">
        <f t="shared" si="10"/>
        <v>3876RDO</v>
      </c>
      <c r="T332" t="str">
        <f t="shared" si="11"/>
        <v>3876RPF</v>
      </c>
      <c r="U332" t="s">
        <v>9</v>
      </c>
      <c r="V332" t="s">
        <v>10</v>
      </c>
    </row>
    <row r="333" spans="1:22" x14ac:dyDescent="0.2">
      <c r="A333" s="11">
        <v>44804</v>
      </c>
      <c r="B333" t="s">
        <v>6</v>
      </c>
      <c r="C333">
        <v>3886</v>
      </c>
      <c r="D333">
        <v>44863</v>
      </c>
      <c r="E333">
        <v>44875</v>
      </c>
      <c r="F333">
        <v>12</v>
      </c>
      <c r="G333">
        <v>1</v>
      </c>
      <c r="H333" t="s">
        <v>3</v>
      </c>
      <c r="I333" t="s">
        <v>61</v>
      </c>
      <c r="K333" t="s">
        <v>25</v>
      </c>
      <c r="M333">
        <v>1</v>
      </c>
      <c r="N333">
        <v>0</v>
      </c>
      <c r="O333">
        <v>1</v>
      </c>
      <c r="P333">
        <v>0</v>
      </c>
      <c r="S333" t="str">
        <f t="shared" si="10"/>
        <v>3886LDO</v>
      </c>
      <c r="T333" t="str">
        <f t="shared" si="11"/>
        <v>3886LPF</v>
      </c>
      <c r="U333" t="s">
        <v>9</v>
      </c>
      <c r="V333" t="s">
        <v>10</v>
      </c>
    </row>
    <row r="334" spans="1:22" x14ac:dyDescent="0.2">
      <c r="A334" s="11">
        <v>44804</v>
      </c>
      <c r="B334" t="s">
        <v>6</v>
      </c>
      <c r="C334">
        <v>3886</v>
      </c>
      <c r="D334">
        <v>44863</v>
      </c>
      <c r="E334">
        <v>44875</v>
      </c>
      <c r="F334">
        <v>12</v>
      </c>
      <c r="G334">
        <v>1</v>
      </c>
      <c r="H334" t="s">
        <v>4</v>
      </c>
      <c r="I334" t="s">
        <v>61</v>
      </c>
      <c r="K334" t="s">
        <v>25</v>
      </c>
      <c r="M334">
        <v>1</v>
      </c>
      <c r="N334">
        <v>0</v>
      </c>
      <c r="O334">
        <v>1</v>
      </c>
      <c r="P334">
        <v>0</v>
      </c>
      <c r="S334" t="str">
        <f t="shared" si="10"/>
        <v>3886RDO</v>
      </c>
      <c r="T334" t="str">
        <f t="shared" si="11"/>
        <v>3886RPF</v>
      </c>
      <c r="U334" t="s">
        <v>9</v>
      </c>
      <c r="V334" t="s">
        <v>10</v>
      </c>
    </row>
    <row r="335" spans="1:22" x14ac:dyDescent="0.2">
      <c r="A335" s="11">
        <v>45005</v>
      </c>
      <c r="B335" t="s">
        <v>6</v>
      </c>
      <c r="C335">
        <v>4040</v>
      </c>
      <c r="D335">
        <v>45056</v>
      </c>
      <c r="E335">
        <v>45072</v>
      </c>
      <c r="F335">
        <v>16</v>
      </c>
      <c r="G335">
        <v>2</v>
      </c>
      <c r="H335" t="s">
        <v>3</v>
      </c>
      <c r="I335" t="s">
        <v>25</v>
      </c>
      <c r="K335" t="s">
        <v>62</v>
      </c>
      <c r="M335">
        <v>0</v>
      </c>
      <c r="N335">
        <v>1</v>
      </c>
      <c r="P335">
        <v>1</v>
      </c>
      <c r="Q335">
        <v>1</v>
      </c>
      <c r="S335" t="str">
        <f t="shared" si="10"/>
        <v>4040LDO</v>
      </c>
      <c r="T335" t="str">
        <f t="shared" si="11"/>
        <v>4040LPF</v>
      </c>
      <c r="U335" t="s">
        <v>9</v>
      </c>
      <c r="V335" t="s">
        <v>10</v>
      </c>
    </row>
    <row r="336" spans="1:22" x14ac:dyDescent="0.2">
      <c r="A336" s="11">
        <v>45005</v>
      </c>
      <c r="B336" t="s">
        <v>6</v>
      </c>
      <c r="C336">
        <v>4040</v>
      </c>
      <c r="D336">
        <v>45056</v>
      </c>
      <c r="E336">
        <v>45072</v>
      </c>
      <c r="F336">
        <v>16</v>
      </c>
      <c r="G336">
        <v>2</v>
      </c>
      <c r="H336" t="s">
        <v>4</v>
      </c>
      <c r="I336" t="s">
        <v>63</v>
      </c>
      <c r="K336" t="s">
        <v>25</v>
      </c>
      <c r="M336">
        <v>1</v>
      </c>
      <c r="N336">
        <v>0</v>
      </c>
      <c r="O336">
        <v>1</v>
      </c>
      <c r="P336">
        <v>0</v>
      </c>
      <c r="S336" t="str">
        <f t="shared" si="10"/>
        <v>4040RDO</v>
      </c>
      <c r="T336" t="str">
        <f t="shared" si="11"/>
        <v>4040RPF</v>
      </c>
      <c r="U336" t="s">
        <v>9</v>
      </c>
      <c r="V336" t="s">
        <v>10</v>
      </c>
    </row>
    <row r="337" spans="1:22" x14ac:dyDescent="0.2">
      <c r="A337" s="11">
        <v>44848</v>
      </c>
      <c r="B337" t="s">
        <v>6</v>
      </c>
      <c r="C337">
        <v>4075</v>
      </c>
      <c r="D337">
        <v>44901</v>
      </c>
      <c r="E337">
        <v>44949</v>
      </c>
      <c r="F337">
        <v>48</v>
      </c>
      <c r="G337">
        <v>2</v>
      </c>
      <c r="H337" t="s">
        <v>3</v>
      </c>
      <c r="I337" t="s">
        <v>61</v>
      </c>
      <c r="K337" t="s">
        <v>25</v>
      </c>
      <c r="M337">
        <v>1</v>
      </c>
      <c r="N337">
        <v>0</v>
      </c>
      <c r="O337">
        <v>1</v>
      </c>
      <c r="P337">
        <v>0</v>
      </c>
      <c r="S337" t="str">
        <f t="shared" si="10"/>
        <v>4075LDO</v>
      </c>
      <c r="T337" t="str">
        <f t="shared" si="11"/>
        <v>4075LPF</v>
      </c>
      <c r="U337" t="s">
        <v>9</v>
      </c>
      <c r="V337" t="s">
        <v>10</v>
      </c>
    </row>
    <row r="338" spans="1:22" x14ac:dyDescent="0.2">
      <c r="A338" s="11">
        <v>44848</v>
      </c>
      <c r="B338" t="s">
        <v>6</v>
      </c>
      <c r="C338">
        <v>4075</v>
      </c>
      <c r="D338">
        <v>44901</v>
      </c>
      <c r="E338">
        <v>44949</v>
      </c>
      <c r="F338">
        <v>48</v>
      </c>
      <c r="G338">
        <v>2</v>
      </c>
      <c r="H338" t="s">
        <v>4</v>
      </c>
      <c r="I338" t="s">
        <v>61</v>
      </c>
      <c r="K338" t="s">
        <v>25</v>
      </c>
      <c r="M338">
        <v>1</v>
      </c>
      <c r="N338">
        <v>0</v>
      </c>
      <c r="O338">
        <v>1</v>
      </c>
      <c r="P338">
        <v>0</v>
      </c>
      <c r="S338" t="str">
        <f t="shared" si="10"/>
        <v>4075RDO</v>
      </c>
      <c r="T338" t="str">
        <f t="shared" si="11"/>
        <v>4075RPF</v>
      </c>
      <c r="U338" t="s">
        <v>9</v>
      </c>
      <c r="V338" t="s">
        <v>10</v>
      </c>
    </row>
    <row r="339" spans="1:22" x14ac:dyDescent="0.2">
      <c r="A339" s="11">
        <v>44804</v>
      </c>
      <c r="B339" t="s">
        <v>6</v>
      </c>
      <c r="C339">
        <v>4105</v>
      </c>
      <c r="D339">
        <v>44861</v>
      </c>
      <c r="E339">
        <v>44875</v>
      </c>
      <c r="F339">
        <v>14</v>
      </c>
      <c r="G339">
        <v>3</v>
      </c>
      <c r="H339" t="s">
        <v>3</v>
      </c>
      <c r="I339" t="s">
        <v>61</v>
      </c>
      <c r="K339" t="s">
        <v>25</v>
      </c>
      <c r="M339">
        <v>1</v>
      </c>
      <c r="N339">
        <v>0</v>
      </c>
      <c r="O339">
        <v>1</v>
      </c>
      <c r="P339">
        <v>0</v>
      </c>
      <c r="S339" t="str">
        <f t="shared" si="10"/>
        <v>4105LDO</v>
      </c>
      <c r="T339" t="str">
        <f t="shared" si="11"/>
        <v>4105LPF</v>
      </c>
      <c r="U339" t="s">
        <v>9</v>
      </c>
      <c r="V339" t="s">
        <v>10</v>
      </c>
    </row>
    <row r="340" spans="1:22" x14ac:dyDescent="0.2">
      <c r="A340" s="11">
        <v>44804</v>
      </c>
      <c r="B340" t="s">
        <v>6</v>
      </c>
      <c r="C340">
        <v>4105</v>
      </c>
      <c r="D340">
        <v>44861</v>
      </c>
      <c r="E340">
        <v>44875</v>
      </c>
      <c r="F340">
        <v>14</v>
      </c>
      <c r="G340">
        <v>3</v>
      </c>
      <c r="H340" t="s">
        <v>4</v>
      </c>
      <c r="I340" t="s">
        <v>25</v>
      </c>
      <c r="K340" t="s">
        <v>25</v>
      </c>
      <c r="M340">
        <v>0</v>
      </c>
      <c r="N340">
        <v>0</v>
      </c>
      <c r="P340">
        <v>0</v>
      </c>
      <c r="S340" t="str">
        <f t="shared" si="10"/>
        <v>4105RDO</v>
      </c>
      <c r="T340" t="str">
        <f t="shared" si="11"/>
        <v>4105RPF</v>
      </c>
      <c r="U340" t="s">
        <v>9</v>
      </c>
      <c r="V340" t="s">
        <v>10</v>
      </c>
    </row>
    <row r="341" spans="1:22" x14ac:dyDescent="0.2">
      <c r="A341" s="11">
        <v>44981</v>
      </c>
      <c r="B341" t="s">
        <v>6</v>
      </c>
      <c r="C341">
        <v>4129</v>
      </c>
      <c r="D341">
        <v>45035</v>
      </c>
      <c r="E341">
        <v>45044</v>
      </c>
      <c r="F341">
        <v>9</v>
      </c>
      <c r="G341">
        <v>3</v>
      </c>
      <c r="H341" t="s">
        <v>3</v>
      </c>
      <c r="I341" t="s">
        <v>61</v>
      </c>
      <c r="K341" t="s">
        <v>61</v>
      </c>
      <c r="M341">
        <v>1</v>
      </c>
      <c r="N341">
        <v>1</v>
      </c>
      <c r="O341">
        <v>0</v>
      </c>
      <c r="P341">
        <v>0</v>
      </c>
      <c r="Q341">
        <v>1</v>
      </c>
      <c r="S341" t="str">
        <f t="shared" si="10"/>
        <v>4129LDO</v>
      </c>
      <c r="T341" t="str">
        <f t="shared" si="11"/>
        <v>4129LPF</v>
      </c>
      <c r="U341" t="s">
        <v>9</v>
      </c>
      <c r="V341" t="s">
        <v>10</v>
      </c>
    </row>
    <row r="342" spans="1:22" x14ac:dyDescent="0.2">
      <c r="A342" s="11">
        <v>45005</v>
      </c>
      <c r="B342" t="s">
        <v>6</v>
      </c>
      <c r="C342">
        <v>4160</v>
      </c>
      <c r="D342">
        <v>45062</v>
      </c>
      <c r="E342">
        <v>45072</v>
      </c>
      <c r="F342">
        <v>10</v>
      </c>
      <c r="G342">
        <v>2</v>
      </c>
      <c r="H342" t="s">
        <v>3</v>
      </c>
      <c r="I342" t="s">
        <v>25</v>
      </c>
      <c r="K342" t="s">
        <v>25</v>
      </c>
      <c r="M342">
        <v>0</v>
      </c>
      <c r="N342">
        <v>0</v>
      </c>
      <c r="P342">
        <v>0</v>
      </c>
      <c r="S342" t="str">
        <f t="shared" si="10"/>
        <v>4160LDO</v>
      </c>
      <c r="T342" t="str">
        <f t="shared" si="11"/>
        <v>4160LPF</v>
      </c>
      <c r="U342" t="s">
        <v>9</v>
      </c>
      <c r="V342" t="s">
        <v>10</v>
      </c>
    </row>
    <row r="343" spans="1:22" x14ac:dyDescent="0.2">
      <c r="A343" s="11">
        <v>45005</v>
      </c>
      <c r="B343" t="s">
        <v>6</v>
      </c>
      <c r="C343">
        <v>4160</v>
      </c>
      <c r="D343">
        <v>45062</v>
      </c>
      <c r="E343">
        <v>45072</v>
      </c>
      <c r="F343">
        <v>10</v>
      </c>
      <c r="G343">
        <v>2</v>
      </c>
      <c r="H343" t="s">
        <v>4</v>
      </c>
      <c r="I343" t="s">
        <v>68</v>
      </c>
      <c r="K343" t="s">
        <v>25</v>
      </c>
      <c r="M343">
        <v>1</v>
      </c>
      <c r="N343">
        <v>0</v>
      </c>
      <c r="O343">
        <v>1</v>
      </c>
      <c r="P343">
        <v>0</v>
      </c>
      <c r="S343" t="str">
        <f t="shared" si="10"/>
        <v>4160RDO</v>
      </c>
      <c r="T343" t="str">
        <f t="shared" si="11"/>
        <v>4160RPF</v>
      </c>
      <c r="U343" t="s">
        <v>9</v>
      </c>
      <c r="V343" t="s">
        <v>10</v>
      </c>
    </row>
    <row r="344" spans="1:22" x14ac:dyDescent="0.2">
      <c r="A344" s="11">
        <v>44965</v>
      </c>
      <c r="B344" t="s">
        <v>6</v>
      </c>
      <c r="C344">
        <v>4178</v>
      </c>
      <c r="D344">
        <v>45024</v>
      </c>
      <c r="E344">
        <v>45030</v>
      </c>
      <c r="F344">
        <v>6</v>
      </c>
      <c r="G344">
        <v>1</v>
      </c>
      <c r="H344" t="s">
        <v>3</v>
      </c>
      <c r="I344" t="s">
        <v>61</v>
      </c>
      <c r="K344" t="s">
        <v>69</v>
      </c>
      <c r="M344">
        <v>1</v>
      </c>
      <c r="N344">
        <v>1</v>
      </c>
      <c r="O344">
        <v>1</v>
      </c>
      <c r="P344">
        <v>1</v>
      </c>
      <c r="Q344">
        <v>1</v>
      </c>
      <c r="S344" t="str">
        <f t="shared" si="10"/>
        <v>4178LDO</v>
      </c>
      <c r="T344" t="str">
        <f t="shared" si="11"/>
        <v>4178LPF</v>
      </c>
      <c r="U344" t="s">
        <v>9</v>
      </c>
      <c r="V344" t="s">
        <v>10</v>
      </c>
    </row>
    <row r="345" spans="1:22" x14ac:dyDescent="0.2">
      <c r="A345" s="11">
        <v>44965</v>
      </c>
      <c r="B345" t="s">
        <v>6</v>
      </c>
      <c r="C345">
        <v>4178</v>
      </c>
      <c r="D345">
        <v>45024</v>
      </c>
      <c r="E345">
        <v>45030</v>
      </c>
      <c r="F345">
        <v>6</v>
      </c>
      <c r="G345">
        <v>1</v>
      </c>
      <c r="H345" t="s">
        <v>4</v>
      </c>
      <c r="I345" t="s">
        <v>63</v>
      </c>
      <c r="K345" t="s">
        <v>67</v>
      </c>
      <c r="M345">
        <v>1</v>
      </c>
      <c r="N345">
        <v>1</v>
      </c>
      <c r="O345">
        <v>1</v>
      </c>
      <c r="P345">
        <v>1</v>
      </c>
      <c r="Q345">
        <v>1</v>
      </c>
      <c r="S345" t="str">
        <f t="shared" si="10"/>
        <v>4178RDO</v>
      </c>
      <c r="T345" t="str">
        <f t="shared" si="11"/>
        <v>4178RPF</v>
      </c>
      <c r="U345" t="s">
        <v>9</v>
      </c>
      <c r="V345" t="s">
        <v>10</v>
      </c>
    </row>
    <row r="346" spans="1:22" x14ac:dyDescent="0.2">
      <c r="A346" s="11">
        <v>44804</v>
      </c>
      <c r="B346" t="s">
        <v>6</v>
      </c>
      <c r="C346">
        <v>4295</v>
      </c>
      <c r="D346">
        <v>44865</v>
      </c>
      <c r="E346">
        <v>44875</v>
      </c>
      <c r="F346">
        <v>10</v>
      </c>
      <c r="G346">
        <v>3</v>
      </c>
      <c r="H346" t="s">
        <v>3</v>
      </c>
      <c r="I346" t="s">
        <v>61</v>
      </c>
      <c r="K346" t="s">
        <v>25</v>
      </c>
      <c r="M346">
        <v>1</v>
      </c>
      <c r="N346">
        <v>0</v>
      </c>
      <c r="O346">
        <v>1</v>
      </c>
      <c r="P346">
        <v>0</v>
      </c>
      <c r="S346" t="str">
        <f t="shared" si="10"/>
        <v>4295LDO</v>
      </c>
      <c r="T346" t="str">
        <f t="shared" si="11"/>
        <v>4295LPF</v>
      </c>
      <c r="U346" t="s">
        <v>9</v>
      </c>
      <c r="V346" t="s">
        <v>10</v>
      </c>
    </row>
    <row r="347" spans="1:22" x14ac:dyDescent="0.2">
      <c r="A347" s="11">
        <v>44804</v>
      </c>
      <c r="B347" t="s">
        <v>6</v>
      </c>
      <c r="C347">
        <v>4295</v>
      </c>
      <c r="D347">
        <v>44865</v>
      </c>
      <c r="E347">
        <v>44875</v>
      </c>
      <c r="F347">
        <v>10</v>
      </c>
      <c r="G347">
        <v>3</v>
      </c>
      <c r="H347" t="s">
        <v>4</v>
      </c>
      <c r="I347" t="s">
        <v>25</v>
      </c>
      <c r="K347" t="s">
        <v>25</v>
      </c>
      <c r="M347">
        <v>0</v>
      </c>
      <c r="N347">
        <v>0</v>
      </c>
      <c r="P347">
        <v>0</v>
      </c>
      <c r="S347" t="str">
        <f t="shared" si="10"/>
        <v>4295RDO</v>
      </c>
      <c r="T347" t="str">
        <f t="shared" si="11"/>
        <v>4295RPF</v>
      </c>
      <c r="U347" t="s">
        <v>9</v>
      </c>
      <c r="V347" t="s">
        <v>10</v>
      </c>
    </row>
    <row r="348" spans="1:22" x14ac:dyDescent="0.2">
      <c r="A348" s="11">
        <v>44875</v>
      </c>
      <c r="B348" t="s">
        <v>6</v>
      </c>
      <c r="C348">
        <v>4323</v>
      </c>
      <c r="D348">
        <v>44936</v>
      </c>
      <c r="E348">
        <v>44949</v>
      </c>
      <c r="F348">
        <v>13</v>
      </c>
      <c r="G348">
        <v>1</v>
      </c>
      <c r="H348" t="s">
        <v>3</v>
      </c>
      <c r="I348" t="s">
        <v>61</v>
      </c>
      <c r="K348" t="s">
        <v>61</v>
      </c>
      <c r="M348">
        <v>1</v>
      </c>
      <c r="N348">
        <v>1</v>
      </c>
      <c r="O348">
        <v>0</v>
      </c>
      <c r="P348">
        <v>0</v>
      </c>
      <c r="Q348">
        <v>1</v>
      </c>
      <c r="S348" t="str">
        <f t="shared" si="10"/>
        <v>4323LDO</v>
      </c>
      <c r="T348" t="str">
        <f t="shared" si="11"/>
        <v>4323LPF</v>
      </c>
      <c r="U348" t="s">
        <v>9</v>
      </c>
      <c r="V348" t="s">
        <v>10</v>
      </c>
    </row>
    <row r="349" spans="1:22" x14ac:dyDescent="0.2">
      <c r="A349" s="11">
        <v>44875</v>
      </c>
      <c r="B349" t="s">
        <v>6</v>
      </c>
      <c r="C349">
        <v>4323</v>
      </c>
      <c r="D349">
        <v>44936</v>
      </c>
      <c r="E349">
        <v>44949</v>
      </c>
      <c r="F349">
        <v>13</v>
      </c>
      <c r="G349">
        <v>1</v>
      </c>
      <c r="H349" t="s">
        <v>4</v>
      </c>
      <c r="I349" t="s">
        <v>61</v>
      </c>
      <c r="K349" t="s">
        <v>61</v>
      </c>
      <c r="M349">
        <v>1</v>
      </c>
      <c r="N349">
        <v>1</v>
      </c>
      <c r="O349">
        <v>0</v>
      </c>
      <c r="P349">
        <v>0</v>
      </c>
      <c r="Q349">
        <v>1</v>
      </c>
      <c r="S349" t="str">
        <f t="shared" si="10"/>
        <v>4323RDO</v>
      </c>
      <c r="T349" t="str">
        <f t="shared" si="11"/>
        <v>4323RPF</v>
      </c>
      <c r="U349" t="s">
        <v>9</v>
      </c>
      <c r="V349" t="s">
        <v>10</v>
      </c>
    </row>
    <row r="350" spans="1:22" x14ac:dyDescent="0.2">
      <c r="A350" s="11">
        <v>44848</v>
      </c>
      <c r="B350" t="s">
        <v>6</v>
      </c>
      <c r="C350">
        <v>4436</v>
      </c>
      <c r="D350">
        <v>44901</v>
      </c>
      <c r="E350">
        <v>44949</v>
      </c>
      <c r="F350">
        <v>48</v>
      </c>
      <c r="G350">
        <v>3</v>
      </c>
      <c r="H350" t="s">
        <v>3</v>
      </c>
      <c r="I350" t="s">
        <v>61</v>
      </c>
      <c r="K350" t="s">
        <v>61</v>
      </c>
      <c r="M350">
        <v>1</v>
      </c>
      <c r="N350">
        <v>1</v>
      </c>
      <c r="O350">
        <v>0</v>
      </c>
      <c r="P350">
        <v>0</v>
      </c>
      <c r="Q350">
        <v>1</v>
      </c>
      <c r="S350" t="str">
        <f t="shared" si="10"/>
        <v>4436LDO</v>
      </c>
      <c r="T350" t="str">
        <f t="shared" si="11"/>
        <v>4436LPF</v>
      </c>
      <c r="U350" t="s">
        <v>9</v>
      </c>
      <c r="V350" t="s">
        <v>10</v>
      </c>
    </row>
    <row r="351" spans="1:22" x14ac:dyDescent="0.2">
      <c r="A351" s="11">
        <v>44848</v>
      </c>
      <c r="B351" t="s">
        <v>6</v>
      </c>
      <c r="C351">
        <v>4436</v>
      </c>
      <c r="D351">
        <v>44901</v>
      </c>
      <c r="E351">
        <v>44949</v>
      </c>
      <c r="F351">
        <v>48</v>
      </c>
      <c r="G351">
        <v>3</v>
      </c>
      <c r="H351" t="s">
        <v>4</v>
      </c>
      <c r="I351" t="s">
        <v>61</v>
      </c>
      <c r="K351" t="s">
        <v>25</v>
      </c>
      <c r="M351">
        <v>1</v>
      </c>
      <c r="N351">
        <v>0</v>
      </c>
      <c r="O351">
        <v>1</v>
      </c>
      <c r="P351">
        <v>0</v>
      </c>
      <c r="S351" t="str">
        <f t="shared" si="10"/>
        <v>4436RDO</v>
      </c>
      <c r="T351" t="str">
        <f t="shared" si="11"/>
        <v>4436RPF</v>
      </c>
      <c r="U351" t="s">
        <v>9</v>
      </c>
      <c r="V351" t="s">
        <v>10</v>
      </c>
    </row>
    <row r="352" spans="1:22" x14ac:dyDescent="0.2">
      <c r="A352" s="11">
        <v>44875</v>
      </c>
      <c r="B352" t="s">
        <v>6</v>
      </c>
      <c r="C352">
        <v>4451</v>
      </c>
      <c r="D352">
        <v>44933</v>
      </c>
      <c r="E352">
        <v>44949</v>
      </c>
      <c r="F352">
        <v>16</v>
      </c>
      <c r="G352">
        <v>1</v>
      </c>
      <c r="H352" t="s">
        <v>4</v>
      </c>
      <c r="I352" t="s">
        <v>61</v>
      </c>
      <c r="K352" t="s">
        <v>62</v>
      </c>
      <c r="M352">
        <v>1</v>
      </c>
      <c r="N352">
        <v>1</v>
      </c>
      <c r="O352">
        <v>1</v>
      </c>
      <c r="P352">
        <v>1</v>
      </c>
      <c r="Q352">
        <v>1</v>
      </c>
      <c r="S352" t="str">
        <f t="shared" si="10"/>
        <v>4451RDO</v>
      </c>
      <c r="T352" t="str">
        <f t="shared" si="11"/>
        <v>4451RPF</v>
      </c>
      <c r="U352" t="s">
        <v>9</v>
      </c>
      <c r="V352" t="s">
        <v>10</v>
      </c>
    </row>
    <row r="353" spans="1:22" x14ac:dyDescent="0.2">
      <c r="A353" s="11">
        <v>44804</v>
      </c>
      <c r="B353" t="s">
        <v>6</v>
      </c>
      <c r="C353">
        <v>4485</v>
      </c>
      <c r="D353">
        <v>44863</v>
      </c>
      <c r="E353">
        <v>44875</v>
      </c>
      <c r="F353">
        <v>12</v>
      </c>
      <c r="G353">
        <v>2</v>
      </c>
      <c r="H353" t="s">
        <v>3</v>
      </c>
      <c r="I353" t="s">
        <v>25</v>
      </c>
      <c r="K353" t="s">
        <v>61</v>
      </c>
      <c r="M353">
        <v>0</v>
      </c>
      <c r="N353">
        <v>1</v>
      </c>
      <c r="P353">
        <v>1</v>
      </c>
      <c r="Q353">
        <v>1</v>
      </c>
      <c r="S353" t="str">
        <f t="shared" si="10"/>
        <v>4485LDO</v>
      </c>
      <c r="T353" t="str">
        <f t="shared" si="11"/>
        <v>4485LPF</v>
      </c>
      <c r="U353" t="s">
        <v>9</v>
      </c>
      <c r="V353" t="s">
        <v>10</v>
      </c>
    </row>
    <row r="354" spans="1:22" x14ac:dyDescent="0.2">
      <c r="A354" s="11">
        <v>44804</v>
      </c>
      <c r="B354" t="s">
        <v>6</v>
      </c>
      <c r="C354">
        <v>4485</v>
      </c>
      <c r="D354">
        <v>44863</v>
      </c>
      <c r="E354">
        <v>44875</v>
      </c>
      <c r="F354">
        <v>12</v>
      </c>
      <c r="G354">
        <v>2</v>
      </c>
      <c r="H354" t="s">
        <v>4</v>
      </c>
      <c r="I354" t="s">
        <v>61</v>
      </c>
      <c r="K354" t="s">
        <v>62</v>
      </c>
      <c r="M354">
        <v>1</v>
      </c>
      <c r="N354">
        <v>1</v>
      </c>
      <c r="O354">
        <v>1</v>
      </c>
      <c r="P354">
        <v>1</v>
      </c>
      <c r="Q354">
        <v>1</v>
      </c>
      <c r="S354" t="str">
        <f t="shared" si="10"/>
        <v>4485RDO</v>
      </c>
      <c r="T354" t="str">
        <f t="shared" si="11"/>
        <v>4485RPF</v>
      </c>
      <c r="U354" t="s">
        <v>9</v>
      </c>
      <c r="V354" t="s">
        <v>10</v>
      </c>
    </row>
    <row r="355" spans="1:22" x14ac:dyDescent="0.2">
      <c r="A355" s="11">
        <v>45005</v>
      </c>
      <c r="B355" t="s">
        <v>6</v>
      </c>
      <c r="C355">
        <v>4510</v>
      </c>
      <c r="D355">
        <v>45061</v>
      </c>
      <c r="E355">
        <v>45072</v>
      </c>
      <c r="F355">
        <v>11</v>
      </c>
      <c r="G355">
        <v>3</v>
      </c>
      <c r="H355" t="s">
        <v>3</v>
      </c>
      <c r="I355" t="s">
        <v>25</v>
      </c>
      <c r="K355" t="s">
        <v>25</v>
      </c>
      <c r="M355">
        <v>0</v>
      </c>
      <c r="N355">
        <v>0</v>
      </c>
      <c r="P355">
        <v>0</v>
      </c>
      <c r="S355" t="str">
        <f t="shared" si="10"/>
        <v>4510LDO</v>
      </c>
      <c r="T355" t="str">
        <f t="shared" si="11"/>
        <v>4510LPF</v>
      </c>
      <c r="U355" t="s">
        <v>9</v>
      </c>
      <c r="V355" t="s">
        <v>10</v>
      </c>
    </row>
    <row r="356" spans="1:22" x14ac:dyDescent="0.2">
      <c r="A356" s="11">
        <v>44965</v>
      </c>
      <c r="B356" t="s">
        <v>6</v>
      </c>
      <c r="C356">
        <v>4596</v>
      </c>
      <c r="D356">
        <v>45022</v>
      </c>
      <c r="E356">
        <v>45030</v>
      </c>
      <c r="F356">
        <v>8</v>
      </c>
      <c r="G356">
        <v>1</v>
      </c>
      <c r="H356" t="s">
        <v>3</v>
      </c>
      <c r="I356" t="s">
        <v>62</v>
      </c>
      <c r="K356" t="s">
        <v>70</v>
      </c>
      <c r="M356">
        <v>1</v>
      </c>
      <c r="N356">
        <v>1</v>
      </c>
      <c r="O356">
        <v>1</v>
      </c>
      <c r="P356">
        <v>1</v>
      </c>
      <c r="Q356">
        <v>1</v>
      </c>
      <c r="S356" t="str">
        <f t="shared" si="10"/>
        <v>4596LDO</v>
      </c>
      <c r="T356" t="str">
        <f t="shared" si="11"/>
        <v>4596LPF</v>
      </c>
      <c r="U356" t="s">
        <v>9</v>
      </c>
      <c r="V356" t="s">
        <v>10</v>
      </c>
    </row>
    <row r="357" spans="1:22" x14ac:dyDescent="0.2">
      <c r="A357" s="11">
        <v>44965</v>
      </c>
      <c r="B357" t="s">
        <v>6</v>
      </c>
      <c r="C357">
        <v>4596</v>
      </c>
      <c r="D357">
        <v>45022</v>
      </c>
      <c r="E357">
        <v>45030</v>
      </c>
      <c r="F357">
        <v>8</v>
      </c>
      <c r="G357">
        <v>1</v>
      </c>
      <c r="H357" t="s">
        <v>4</v>
      </c>
      <c r="I357" t="s">
        <v>61</v>
      </c>
      <c r="K357" t="s">
        <v>25</v>
      </c>
      <c r="M357">
        <v>1</v>
      </c>
      <c r="N357">
        <v>0</v>
      </c>
      <c r="O357">
        <v>1</v>
      </c>
      <c r="P357">
        <v>0</v>
      </c>
      <c r="S357" t="str">
        <f t="shared" si="10"/>
        <v>4596RDO</v>
      </c>
      <c r="T357" t="str">
        <f t="shared" si="11"/>
        <v>4596RPF</v>
      </c>
      <c r="U357" t="s">
        <v>9</v>
      </c>
      <c r="V357" t="s">
        <v>10</v>
      </c>
    </row>
    <row r="358" spans="1:22" x14ac:dyDescent="0.2">
      <c r="A358" s="11">
        <v>44965</v>
      </c>
      <c r="B358" t="s">
        <v>6</v>
      </c>
      <c r="C358">
        <v>4763</v>
      </c>
      <c r="D358">
        <v>45021</v>
      </c>
      <c r="E358">
        <v>45030</v>
      </c>
      <c r="F358">
        <v>9</v>
      </c>
      <c r="G358">
        <v>3</v>
      </c>
      <c r="H358" t="s">
        <v>3</v>
      </c>
      <c r="I358" t="s">
        <v>61</v>
      </c>
      <c r="K358" t="s">
        <v>61</v>
      </c>
      <c r="M358">
        <v>1</v>
      </c>
      <c r="N358">
        <v>1</v>
      </c>
      <c r="O358">
        <v>0</v>
      </c>
      <c r="P358">
        <v>0</v>
      </c>
      <c r="Q358">
        <v>1</v>
      </c>
      <c r="S358" t="str">
        <f t="shared" si="10"/>
        <v>4763LDO</v>
      </c>
      <c r="T358" t="str">
        <f t="shared" si="11"/>
        <v>4763LPF</v>
      </c>
      <c r="U358" t="s">
        <v>9</v>
      </c>
      <c r="V358" t="s">
        <v>10</v>
      </c>
    </row>
    <row r="359" spans="1:22" x14ac:dyDescent="0.2">
      <c r="A359" s="11">
        <v>44965</v>
      </c>
      <c r="B359" t="s">
        <v>6</v>
      </c>
      <c r="C359">
        <v>4763</v>
      </c>
      <c r="D359">
        <v>45021</v>
      </c>
      <c r="E359">
        <v>45030</v>
      </c>
      <c r="F359">
        <v>9</v>
      </c>
      <c r="G359">
        <v>3</v>
      </c>
      <c r="H359" t="s">
        <v>4</v>
      </c>
      <c r="I359" t="s">
        <v>71</v>
      </c>
      <c r="K359" t="s">
        <v>61</v>
      </c>
      <c r="M359">
        <v>1</v>
      </c>
      <c r="N359">
        <v>1</v>
      </c>
      <c r="O359">
        <v>1</v>
      </c>
      <c r="P359">
        <v>1</v>
      </c>
      <c r="Q359">
        <v>1</v>
      </c>
      <c r="S359" t="str">
        <f t="shared" si="10"/>
        <v>4763RDO</v>
      </c>
      <c r="T359" t="str">
        <f t="shared" si="11"/>
        <v>4763RPF</v>
      </c>
      <c r="U359" t="s">
        <v>9</v>
      </c>
      <c r="V359" t="s">
        <v>10</v>
      </c>
    </row>
    <row r="360" spans="1:22" x14ac:dyDescent="0.2">
      <c r="A360" s="11">
        <v>44875</v>
      </c>
      <c r="B360" t="s">
        <v>6</v>
      </c>
      <c r="C360">
        <v>4838</v>
      </c>
      <c r="D360">
        <v>44936</v>
      </c>
      <c r="E360">
        <v>44949</v>
      </c>
      <c r="F360">
        <v>13</v>
      </c>
      <c r="G360">
        <v>2</v>
      </c>
      <c r="H360" t="s">
        <v>3</v>
      </c>
      <c r="I360" t="s">
        <v>61</v>
      </c>
      <c r="K360" t="s">
        <v>61</v>
      </c>
      <c r="M360">
        <v>1</v>
      </c>
      <c r="N360">
        <v>1</v>
      </c>
      <c r="O360">
        <v>0</v>
      </c>
      <c r="P360">
        <v>0</v>
      </c>
      <c r="Q360">
        <v>1</v>
      </c>
      <c r="S360" t="str">
        <f t="shared" si="10"/>
        <v>4838LDO</v>
      </c>
      <c r="T360" t="str">
        <f t="shared" si="11"/>
        <v>4838LPF</v>
      </c>
      <c r="U360" t="s">
        <v>9</v>
      </c>
      <c r="V360" t="s">
        <v>10</v>
      </c>
    </row>
    <row r="361" spans="1:22" x14ac:dyDescent="0.2">
      <c r="A361" s="11">
        <v>44875</v>
      </c>
      <c r="B361" t="s">
        <v>6</v>
      </c>
      <c r="C361">
        <v>4955</v>
      </c>
      <c r="D361">
        <v>44936</v>
      </c>
      <c r="E361">
        <v>44949</v>
      </c>
      <c r="F361">
        <v>13</v>
      </c>
      <c r="G361">
        <v>1</v>
      </c>
      <c r="H361" t="s">
        <v>3</v>
      </c>
      <c r="I361" t="s">
        <v>61</v>
      </c>
      <c r="K361" t="s">
        <v>61</v>
      </c>
      <c r="M361">
        <v>1</v>
      </c>
      <c r="N361">
        <v>1</v>
      </c>
      <c r="O361">
        <v>0</v>
      </c>
      <c r="P361">
        <v>0</v>
      </c>
      <c r="Q361">
        <v>1</v>
      </c>
      <c r="S361" t="str">
        <f t="shared" si="10"/>
        <v>4955LDO</v>
      </c>
      <c r="T361" t="str">
        <f t="shared" si="11"/>
        <v>4955LPF</v>
      </c>
      <c r="U361" t="s">
        <v>9</v>
      </c>
      <c r="V361" t="s">
        <v>10</v>
      </c>
    </row>
    <row r="362" spans="1:22" x14ac:dyDescent="0.2">
      <c r="A362" s="11">
        <v>45005</v>
      </c>
      <c r="B362" t="s">
        <v>6</v>
      </c>
      <c r="C362">
        <v>4966</v>
      </c>
      <c r="D362">
        <v>45054</v>
      </c>
      <c r="E362">
        <v>45072</v>
      </c>
      <c r="F362">
        <v>18</v>
      </c>
      <c r="G362">
        <v>2</v>
      </c>
      <c r="H362" t="s">
        <v>3</v>
      </c>
      <c r="I362" t="s">
        <v>63</v>
      </c>
      <c r="K362" t="s">
        <v>25</v>
      </c>
      <c r="M362">
        <v>1</v>
      </c>
      <c r="N362">
        <v>0</v>
      </c>
      <c r="O362">
        <v>1</v>
      </c>
      <c r="P362">
        <v>0</v>
      </c>
      <c r="S362" t="str">
        <f t="shared" si="10"/>
        <v>4966LDO</v>
      </c>
      <c r="T362" t="str">
        <f t="shared" si="11"/>
        <v>4966LPF</v>
      </c>
      <c r="U362" t="s">
        <v>9</v>
      </c>
      <c r="V362" t="s">
        <v>10</v>
      </c>
    </row>
    <row r="363" spans="1:22" x14ac:dyDescent="0.2">
      <c r="A363" s="11">
        <v>45005</v>
      </c>
      <c r="B363" t="s">
        <v>6</v>
      </c>
      <c r="C363">
        <v>4966</v>
      </c>
      <c r="D363">
        <v>45054</v>
      </c>
      <c r="E363">
        <v>45072</v>
      </c>
      <c r="F363">
        <v>18</v>
      </c>
      <c r="G363">
        <v>2</v>
      </c>
      <c r="H363" t="s">
        <v>4</v>
      </c>
      <c r="I363" t="s">
        <v>25</v>
      </c>
      <c r="K363" t="s">
        <v>62</v>
      </c>
      <c r="M363">
        <v>0</v>
      </c>
      <c r="N363">
        <v>1</v>
      </c>
      <c r="P363">
        <v>1</v>
      </c>
      <c r="Q363">
        <v>1</v>
      </c>
      <c r="S363" t="str">
        <f t="shared" si="10"/>
        <v>4966RDO</v>
      </c>
      <c r="T363" t="str">
        <f t="shared" si="11"/>
        <v>4966RPF</v>
      </c>
      <c r="U363" t="s">
        <v>9</v>
      </c>
      <c r="V363" t="s">
        <v>10</v>
      </c>
    </row>
    <row r="364" spans="1:22" x14ac:dyDescent="0.2">
      <c r="A364" s="11">
        <v>44875</v>
      </c>
      <c r="B364" t="s">
        <v>6</v>
      </c>
      <c r="C364">
        <v>5001</v>
      </c>
      <c r="D364">
        <v>44933</v>
      </c>
      <c r="E364">
        <v>44949</v>
      </c>
      <c r="F364">
        <v>16</v>
      </c>
      <c r="G364">
        <v>2</v>
      </c>
      <c r="H364" t="s">
        <v>3</v>
      </c>
      <c r="I364" t="s">
        <v>61</v>
      </c>
      <c r="K364" t="s">
        <v>67</v>
      </c>
      <c r="M364">
        <v>1</v>
      </c>
      <c r="N364">
        <v>1</v>
      </c>
      <c r="O364">
        <v>1</v>
      </c>
      <c r="P364">
        <v>1</v>
      </c>
      <c r="Q364">
        <v>1</v>
      </c>
      <c r="S364" t="str">
        <f t="shared" si="10"/>
        <v>5001LDO</v>
      </c>
      <c r="T364" t="str">
        <f t="shared" si="11"/>
        <v>5001LPF</v>
      </c>
      <c r="U364" t="s">
        <v>9</v>
      </c>
      <c r="V364" t="s">
        <v>10</v>
      </c>
    </row>
    <row r="365" spans="1:22" x14ac:dyDescent="0.2">
      <c r="A365" s="11">
        <v>45044</v>
      </c>
      <c r="B365" t="s">
        <v>6</v>
      </c>
      <c r="C365">
        <v>5067</v>
      </c>
      <c r="D365">
        <v>45103</v>
      </c>
      <c r="E365">
        <v>45159</v>
      </c>
      <c r="F365">
        <v>56</v>
      </c>
      <c r="G365">
        <v>1</v>
      </c>
      <c r="H365" t="s">
        <v>3</v>
      </c>
      <c r="I365" t="s">
        <v>61</v>
      </c>
      <c r="K365" t="s">
        <v>39</v>
      </c>
      <c r="M365">
        <v>1</v>
      </c>
      <c r="N365">
        <v>1</v>
      </c>
      <c r="O365">
        <v>0</v>
      </c>
      <c r="P365">
        <v>0</v>
      </c>
      <c r="Q365">
        <v>1</v>
      </c>
      <c r="S365" t="str">
        <f t="shared" si="10"/>
        <v>5067LDO</v>
      </c>
      <c r="T365" t="str">
        <f t="shared" si="11"/>
        <v>5067LPF</v>
      </c>
      <c r="U365" t="s">
        <v>9</v>
      </c>
      <c r="V365" t="s">
        <v>10</v>
      </c>
    </row>
    <row r="366" spans="1:22" x14ac:dyDescent="0.2">
      <c r="A366" s="11">
        <v>45044</v>
      </c>
      <c r="B366" t="s">
        <v>6</v>
      </c>
      <c r="C366">
        <v>5067</v>
      </c>
      <c r="D366">
        <v>45103</v>
      </c>
      <c r="E366">
        <v>45159</v>
      </c>
      <c r="F366">
        <v>56</v>
      </c>
      <c r="G366">
        <v>1</v>
      </c>
      <c r="H366" t="s">
        <v>4</v>
      </c>
      <c r="I366" t="s">
        <v>61</v>
      </c>
      <c r="K366" t="s">
        <v>39</v>
      </c>
      <c r="M366">
        <v>1</v>
      </c>
      <c r="N366">
        <v>1</v>
      </c>
      <c r="O366">
        <v>0</v>
      </c>
      <c r="P366">
        <v>0</v>
      </c>
      <c r="Q366">
        <v>1</v>
      </c>
      <c r="S366" t="str">
        <f t="shared" si="10"/>
        <v>5067RDO</v>
      </c>
      <c r="T366" t="str">
        <f t="shared" si="11"/>
        <v>5067RPF</v>
      </c>
      <c r="U366" t="s">
        <v>9</v>
      </c>
      <c r="V366" t="s">
        <v>10</v>
      </c>
    </row>
    <row r="367" spans="1:22" x14ac:dyDescent="0.2">
      <c r="A367" s="11">
        <v>44804</v>
      </c>
      <c r="B367" t="s">
        <v>6</v>
      </c>
      <c r="C367">
        <v>5071</v>
      </c>
      <c r="D367">
        <v>44869</v>
      </c>
      <c r="E367">
        <v>44875</v>
      </c>
      <c r="F367">
        <v>6</v>
      </c>
      <c r="G367">
        <v>1</v>
      </c>
      <c r="H367" t="s">
        <v>3</v>
      </c>
      <c r="I367" t="s">
        <v>61</v>
      </c>
      <c r="K367" t="s">
        <v>25</v>
      </c>
      <c r="M367">
        <v>1</v>
      </c>
      <c r="N367">
        <v>0</v>
      </c>
      <c r="O367">
        <v>1</v>
      </c>
      <c r="P367">
        <v>0</v>
      </c>
      <c r="S367" t="str">
        <f t="shared" si="10"/>
        <v>5071LDO</v>
      </c>
      <c r="T367" t="str">
        <f t="shared" si="11"/>
        <v>5071LPF</v>
      </c>
      <c r="U367" t="s">
        <v>9</v>
      </c>
      <c r="V367" t="s">
        <v>10</v>
      </c>
    </row>
    <row r="368" spans="1:22" x14ac:dyDescent="0.2">
      <c r="A368" s="11">
        <v>44804</v>
      </c>
      <c r="B368" t="s">
        <v>6</v>
      </c>
      <c r="C368">
        <v>5071</v>
      </c>
      <c r="D368">
        <v>44869</v>
      </c>
      <c r="E368">
        <v>44875</v>
      </c>
      <c r="F368">
        <v>6</v>
      </c>
      <c r="G368">
        <v>1</v>
      </c>
      <c r="H368" t="s">
        <v>4</v>
      </c>
      <c r="I368" t="s">
        <v>61</v>
      </c>
      <c r="K368" t="s">
        <v>25</v>
      </c>
      <c r="M368">
        <v>1</v>
      </c>
      <c r="N368">
        <v>0</v>
      </c>
      <c r="O368">
        <v>1</v>
      </c>
      <c r="P368">
        <v>0</v>
      </c>
      <c r="S368" t="str">
        <f t="shared" si="10"/>
        <v>5071RDO</v>
      </c>
      <c r="T368" t="str">
        <f t="shared" si="11"/>
        <v>5071RPF</v>
      </c>
      <c r="U368" t="s">
        <v>9</v>
      </c>
      <c r="V368" t="s">
        <v>10</v>
      </c>
    </row>
    <row r="369" spans="1:22" x14ac:dyDescent="0.2">
      <c r="A369" s="11">
        <v>44875</v>
      </c>
      <c r="B369" t="s">
        <v>6</v>
      </c>
      <c r="C369">
        <v>5078</v>
      </c>
      <c r="D369">
        <v>44933</v>
      </c>
      <c r="E369">
        <v>44949</v>
      </c>
      <c r="F369">
        <v>16</v>
      </c>
      <c r="G369">
        <v>2</v>
      </c>
      <c r="H369" t="s">
        <v>3</v>
      </c>
      <c r="I369" t="s">
        <v>61</v>
      </c>
      <c r="K369" t="s">
        <v>61</v>
      </c>
      <c r="M369">
        <v>1</v>
      </c>
      <c r="N369">
        <v>1</v>
      </c>
      <c r="O369">
        <v>0</v>
      </c>
      <c r="P369">
        <v>0</v>
      </c>
      <c r="Q369">
        <v>1</v>
      </c>
      <c r="S369" t="str">
        <f t="shared" si="10"/>
        <v>5078LDO</v>
      </c>
      <c r="T369" t="str">
        <f t="shared" si="11"/>
        <v>5078LPF</v>
      </c>
      <c r="U369" t="s">
        <v>9</v>
      </c>
      <c r="V369" t="s">
        <v>10</v>
      </c>
    </row>
    <row r="370" spans="1:22" x14ac:dyDescent="0.2">
      <c r="A370" s="11">
        <v>44875</v>
      </c>
      <c r="B370" t="s">
        <v>6</v>
      </c>
      <c r="C370">
        <v>5078</v>
      </c>
      <c r="D370">
        <v>44933</v>
      </c>
      <c r="E370">
        <v>44949</v>
      </c>
      <c r="F370">
        <v>16</v>
      </c>
      <c r="G370">
        <v>2</v>
      </c>
      <c r="H370" t="s">
        <v>4</v>
      </c>
      <c r="I370" t="s">
        <v>61</v>
      </c>
      <c r="K370" t="s">
        <v>61</v>
      </c>
      <c r="M370">
        <v>1</v>
      </c>
      <c r="N370">
        <v>1</v>
      </c>
      <c r="O370">
        <v>0</v>
      </c>
      <c r="P370">
        <v>0</v>
      </c>
      <c r="Q370">
        <v>1</v>
      </c>
      <c r="S370" t="str">
        <f t="shared" si="10"/>
        <v>5078RDO</v>
      </c>
      <c r="T370" t="str">
        <f t="shared" si="11"/>
        <v>5078RPF</v>
      </c>
      <c r="U370" t="s">
        <v>9</v>
      </c>
      <c r="V370" t="s">
        <v>10</v>
      </c>
    </row>
    <row r="371" spans="1:22" x14ac:dyDescent="0.2">
      <c r="A371" s="11">
        <v>44804</v>
      </c>
      <c r="B371" t="s">
        <v>6</v>
      </c>
      <c r="C371">
        <v>5134</v>
      </c>
      <c r="D371">
        <v>44865</v>
      </c>
      <c r="E371">
        <v>44875</v>
      </c>
      <c r="F371">
        <v>10</v>
      </c>
      <c r="G371">
        <v>3</v>
      </c>
      <c r="H371" t="s">
        <v>3</v>
      </c>
      <c r="I371" t="s">
        <v>25</v>
      </c>
      <c r="K371" t="s">
        <v>62</v>
      </c>
      <c r="M371">
        <v>0</v>
      </c>
      <c r="N371">
        <v>1</v>
      </c>
      <c r="P371">
        <v>1</v>
      </c>
      <c r="Q371">
        <v>1</v>
      </c>
      <c r="S371" t="str">
        <f t="shared" si="10"/>
        <v>5134LDO</v>
      </c>
      <c r="T371" t="str">
        <f t="shared" si="11"/>
        <v>5134LPF</v>
      </c>
      <c r="U371" t="s">
        <v>9</v>
      </c>
      <c r="V371" t="s">
        <v>10</v>
      </c>
    </row>
    <row r="372" spans="1:22" x14ac:dyDescent="0.2">
      <c r="A372" s="11">
        <v>44804</v>
      </c>
      <c r="B372" t="s">
        <v>6</v>
      </c>
      <c r="C372">
        <v>5134</v>
      </c>
      <c r="D372">
        <v>44865</v>
      </c>
      <c r="E372">
        <v>44875</v>
      </c>
      <c r="F372">
        <v>10</v>
      </c>
      <c r="G372">
        <v>3</v>
      </c>
      <c r="H372" t="s">
        <v>4</v>
      </c>
      <c r="I372" t="s">
        <v>63</v>
      </c>
      <c r="K372" t="s">
        <v>63</v>
      </c>
      <c r="M372">
        <v>1</v>
      </c>
      <c r="N372">
        <v>1</v>
      </c>
      <c r="O372">
        <v>0</v>
      </c>
      <c r="P372">
        <v>0</v>
      </c>
      <c r="Q372">
        <v>1</v>
      </c>
      <c r="S372" t="str">
        <f t="shared" si="10"/>
        <v>5134RDO</v>
      </c>
      <c r="T372" t="str">
        <f t="shared" si="11"/>
        <v>5134RPF</v>
      </c>
      <c r="U372" t="s">
        <v>9</v>
      </c>
      <c r="V372" t="s">
        <v>10</v>
      </c>
    </row>
    <row r="373" spans="1:22" x14ac:dyDescent="0.2">
      <c r="A373" s="11">
        <v>45005</v>
      </c>
      <c r="B373" t="s">
        <v>6</v>
      </c>
      <c r="C373">
        <v>5142</v>
      </c>
      <c r="D373">
        <v>45057</v>
      </c>
      <c r="E373">
        <v>45072</v>
      </c>
      <c r="F373">
        <v>15</v>
      </c>
      <c r="G373">
        <v>1</v>
      </c>
      <c r="H373" t="s">
        <v>3</v>
      </c>
      <c r="I373" t="s">
        <v>61</v>
      </c>
      <c r="K373" t="s">
        <v>62</v>
      </c>
      <c r="M373">
        <v>1</v>
      </c>
      <c r="N373">
        <v>1</v>
      </c>
      <c r="O373">
        <v>1</v>
      </c>
      <c r="P373">
        <v>1</v>
      </c>
      <c r="Q373">
        <v>1</v>
      </c>
      <c r="S373" t="str">
        <f t="shared" si="10"/>
        <v>5142LDO</v>
      </c>
      <c r="T373" t="str">
        <f t="shared" si="11"/>
        <v>5142LPF</v>
      </c>
      <c r="U373" t="s">
        <v>9</v>
      </c>
      <c r="V373" t="s">
        <v>10</v>
      </c>
    </row>
    <row r="374" spans="1:22" x14ac:dyDescent="0.2">
      <c r="A374" s="11">
        <v>44804</v>
      </c>
      <c r="B374" t="s">
        <v>6</v>
      </c>
      <c r="C374">
        <v>5438</v>
      </c>
      <c r="D374">
        <v>44855</v>
      </c>
      <c r="E374">
        <v>44875</v>
      </c>
      <c r="F374">
        <v>20</v>
      </c>
      <c r="G374">
        <v>3</v>
      </c>
      <c r="H374" t="s">
        <v>4</v>
      </c>
      <c r="I374" t="s">
        <v>61</v>
      </c>
      <c r="K374" t="s">
        <v>61</v>
      </c>
      <c r="M374">
        <v>1</v>
      </c>
      <c r="N374">
        <v>1</v>
      </c>
      <c r="O374">
        <v>0</v>
      </c>
      <c r="P374">
        <v>0</v>
      </c>
      <c r="Q374">
        <v>1</v>
      </c>
      <c r="S374" t="str">
        <f t="shared" si="10"/>
        <v>5438RDO</v>
      </c>
      <c r="T374" t="str">
        <f t="shared" si="11"/>
        <v>5438RPF</v>
      </c>
      <c r="U374" t="s">
        <v>9</v>
      </c>
      <c r="V374" t="s">
        <v>10</v>
      </c>
    </row>
    <row r="375" spans="1:22" x14ac:dyDescent="0.2">
      <c r="A375" s="11">
        <v>44804</v>
      </c>
      <c r="B375" t="s">
        <v>6</v>
      </c>
      <c r="C375">
        <v>5531</v>
      </c>
      <c r="D375">
        <v>44859</v>
      </c>
      <c r="E375">
        <v>44875</v>
      </c>
      <c r="F375">
        <v>16</v>
      </c>
      <c r="G375">
        <v>3</v>
      </c>
      <c r="H375" t="s">
        <v>3</v>
      </c>
      <c r="I375" t="s">
        <v>61</v>
      </c>
      <c r="K375" t="s">
        <v>62</v>
      </c>
      <c r="M375">
        <v>1</v>
      </c>
      <c r="N375">
        <v>1</v>
      </c>
      <c r="O375">
        <v>1</v>
      </c>
      <c r="P375">
        <v>1</v>
      </c>
      <c r="Q375">
        <v>1</v>
      </c>
      <c r="S375" t="str">
        <f t="shared" si="10"/>
        <v>5531LDO</v>
      </c>
      <c r="T375" t="str">
        <f t="shared" si="11"/>
        <v>5531LPF</v>
      </c>
      <c r="U375" t="s">
        <v>9</v>
      </c>
      <c r="V375" t="s">
        <v>10</v>
      </c>
    </row>
    <row r="376" spans="1:22" x14ac:dyDescent="0.2">
      <c r="A376" s="11">
        <v>44804</v>
      </c>
      <c r="B376" t="s">
        <v>6</v>
      </c>
      <c r="C376">
        <v>5531</v>
      </c>
      <c r="D376">
        <v>44859</v>
      </c>
      <c r="E376">
        <v>44875</v>
      </c>
      <c r="F376">
        <v>16</v>
      </c>
      <c r="G376">
        <v>3</v>
      </c>
      <c r="H376" t="s">
        <v>4</v>
      </c>
      <c r="I376" t="s">
        <v>61</v>
      </c>
      <c r="K376" t="s">
        <v>62</v>
      </c>
      <c r="M376">
        <v>1</v>
      </c>
      <c r="N376">
        <v>1</v>
      </c>
      <c r="O376">
        <v>1</v>
      </c>
      <c r="P376">
        <v>1</v>
      </c>
      <c r="Q376">
        <v>1</v>
      </c>
      <c r="S376" t="str">
        <f t="shared" si="10"/>
        <v>5531RDO</v>
      </c>
      <c r="T376" t="str">
        <f t="shared" si="11"/>
        <v>5531RPF</v>
      </c>
      <c r="U376" t="s">
        <v>9</v>
      </c>
      <c r="V376" t="s">
        <v>10</v>
      </c>
    </row>
    <row r="377" spans="1:22" x14ac:dyDescent="0.2">
      <c r="A377" s="11">
        <v>44965</v>
      </c>
      <c r="B377" t="s">
        <v>6</v>
      </c>
      <c r="C377">
        <v>5557</v>
      </c>
      <c r="D377">
        <v>45021</v>
      </c>
      <c r="E377">
        <v>45030</v>
      </c>
      <c r="F377">
        <v>9</v>
      </c>
      <c r="G377">
        <v>2</v>
      </c>
      <c r="H377" t="s">
        <v>3</v>
      </c>
      <c r="I377" t="s">
        <v>61</v>
      </c>
      <c r="K377" t="s">
        <v>72</v>
      </c>
      <c r="M377">
        <v>1</v>
      </c>
      <c r="N377">
        <v>1</v>
      </c>
      <c r="O377">
        <v>1</v>
      </c>
      <c r="P377">
        <v>1</v>
      </c>
      <c r="Q377">
        <v>1</v>
      </c>
      <c r="S377" t="str">
        <f t="shared" ref="S377:S435" si="12">C377&amp;H377&amp;U377</f>
        <v>5557LDO</v>
      </c>
      <c r="T377" t="str">
        <f t="shared" ref="T377:T435" si="13">C377&amp;H377&amp;V377</f>
        <v>5557LPF</v>
      </c>
      <c r="U377" t="s">
        <v>9</v>
      </c>
      <c r="V377" t="s">
        <v>10</v>
      </c>
    </row>
    <row r="378" spans="1:22" x14ac:dyDescent="0.2">
      <c r="A378" s="11">
        <v>44965</v>
      </c>
      <c r="B378" t="s">
        <v>6</v>
      </c>
      <c r="C378">
        <v>5557</v>
      </c>
      <c r="D378">
        <v>45021</v>
      </c>
      <c r="E378">
        <v>45030</v>
      </c>
      <c r="F378">
        <v>9</v>
      </c>
      <c r="G378">
        <v>2</v>
      </c>
      <c r="H378" t="s">
        <v>4</v>
      </c>
      <c r="I378" t="s">
        <v>29</v>
      </c>
      <c r="K378" t="s">
        <v>63</v>
      </c>
      <c r="M378">
        <v>1</v>
      </c>
      <c r="N378">
        <v>1</v>
      </c>
      <c r="O378">
        <v>0</v>
      </c>
      <c r="P378">
        <v>0</v>
      </c>
      <c r="Q378">
        <v>1</v>
      </c>
      <c r="S378" t="str">
        <f t="shared" si="12"/>
        <v>5557RDO</v>
      </c>
      <c r="T378" t="str">
        <f t="shared" si="13"/>
        <v>5557RPF</v>
      </c>
      <c r="U378" t="s">
        <v>9</v>
      </c>
      <c r="V378" t="s">
        <v>10</v>
      </c>
    </row>
    <row r="379" spans="1:22" x14ac:dyDescent="0.2">
      <c r="A379" s="11">
        <v>45030</v>
      </c>
      <c r="B379" t="s">
        <v>6</v>
      </c>
      <c r="C379">
        <v>5632</v>
      </c>
      <c r="D379">
        <v>45087</v>
      </c>
      <c r="E379">
        <v>45159</v>
      </c>
      <c r="F379">
        <v>72</v>
      </c>
      <c r="G379">
        <v>2</v>
      </c>
      <c r="H379" t="s">
        <v>3</v>
      </c>
      <c r="I379" t="s">
        <v>25</v>
      </c>
      <c r="K379" t="s">
        <v>77</v>
      </c>
      <c r="M379">
        <v>0</v>
      </c>
      <c r="N379">
        <v>1</v>
      </c>
      <c r="P379">
        <v>1</v>
      </c>
      <c r="Q379">
        <v>1</v>
      </c>
      <c r="S379" t="str">
        <f t="shared" si="12"/>
        <v>5632LDO</v>
      </c>
      <c r="T379" t="str">
        <f t="shared" si="13"/>
        <v>5632LPF</v>
      </c>
      <c r="U379" t="s">
        <v>9</v>
      </c>
      <c r="V379" t="s">
        <v>10</v>
      </c>
    </row>
    <row r="380" spans="1:22" x14ac:dyDescent="0.2">
      <c r="A380" s="11">
        <v>44949</v>
      </c>
      <c r="B380" t="s">
        <v>6</v>
      </c>
      <c r="C380">
        <v>5682</v>
      </c>
      <c r="D380">
        <v>45009</v>
      </c>
      <c r="E380">
        <v>45030</v>
      </c>
      <c r="F380">
        <v>21</v>
      </c>
      <c r="G380">
        <v>2</v>
      </c>
      <c r="H380" t="s">
        <v>3</v>
      </c>
      <c r="I380" t="s">
        <v>61</v>
      </c>
      <c r="K380" t="s">
        <v>61</v>
      </c>
      <c r="M380">
        <v>1</v>
      </c>
      <c r="N380">
        <v>1</v>
      </c>
      <c r="O380">
        <v>0</v>
      </c>
      <c r="P380">
        <v>0</v>
      </c>
      <c r="Q380">
        <v>1</v>
      </c>
      <c r="S380" t="str">
        <f t="shared" si="12"/>
        <v>5682LDO</v>
      </c>
      <c r="T380" t="str">
        <f t="shared" si="13"/>
        <v>5682LPF</v>
      </c>
      <c r="U380" t="s">
        <v>9</v>
      </c>
      <c r="V380" t="s">
        <v>10</v>
      </c>
    </row>
    <row r="381" spans="1:22" x14ac:dyDescent="0.2">
      <c r="A381" s="11">
        <v>44949</v>
      </c>
      <c r="B381" t="s">
        <v>6</v>
      </c>
      <c r="C381">
        <v>5682</v>
      </c>
      <c r="D381">
        <v>45009</v>
      </c>
      <c r="E381">
        <v>45030</v>
      </c>
      <c r="F381">
        <v>21</v>
      </c>
      <c r="G381">
        <v>2</v>
      </c>
      <c r="H381" t="s">
        <v>4</v>
      </c>
      <c r="I381" t="s">
        <v>61</v>
      </c>
      <c r="K381" t="s">
        <v>61</v>
      </c>
      <c r="M381">
        <v>1</v>
      </c>
      <c r="N381">
        <v>1</v>
      </c>
      <c r="O381">
        <v>0</v>
      </c>
      <c r="P381">
        <v>0</v>
      </c>
      <c r="Q381">
        <v>1</v>
      </c>
      <c r="S381" t="str">
        <f t="shared" si="12"/>
        <v>5682RDO</v>
      </c>
      <c r="T381" t="str">
        <f t="shared" si="13"/>
        <v>5682RPF</v>
      </c>
      <c r="U381" t="s">
        <v>9</v>
      </c>
      <c r="V381" t="s">
        <v>10</v>
      </c>
    </row>
    <row r="382" spans="1:22" x14ac:dyDescent="0.2">
      <c r="A382" s="11">
        <v>44965</v>
      </c>
      <c r="B382" t="s">
        <v>6</v>
      </c>
      <c r="C382">
        <v>5781</v>
      </c>
      <c r="D382">
        <v>45021</v>
      </c>
      <c r="E382">
        <v>45030</v>
      </c>
      <c r="F382">
        <v>9</v>
      </c>
      <c r="G382">
        <v>2</v>
      </c>
      <c r="H382" t="s">
        <v>3</v>
      </c>
      <c r="I382" t="s">
        <v>25</v>
      </c>
      <c r="K382" t="s">
        <v>25</v>
      </c>
      <c r="M382">
        <v>0</v>
      </c>
      <c r="N382">
        <v>0</v>
      </c>
      <c r="P382">
        <v>0</v>
      </c>
      <c r="S382" t="str">
        <f t="shared" si="12"/>
        <v>5781LDO</v>
      </c>
      <c r="T382" t="str">
        <f t="shared" si="13"/>
        <v>5781LPF</v>
      </c>
      <c r="U382" t="s">
        <v>9</v>
      </c>
      <c r="V382" t="s">
        <v>10</v>
      </c>
    </row>
    <row r="383" spans="1:22" x14ac:dyDescent="0.2">
      <c r="A383" s="11">
        <v>44965</v>
      </c>
      <c r="B383" t="s">
        <v>6</v>
      </c>
      <c r="C383">
        <v>5781</v>
      </c>
      <c r="D383">
        <v>45021</v>
      </c>
      <c r="E383">
        <v>45030</v>
      </c>
      <c r="F383">
        <v>9</v>
      </c>
      <c r="G383">
        <v>2</v>
      </c>
      <c r="H383" t="s">
        <v>4</v>
      </c>
      <c r="I383" t="s">
        <v>61</v>
      </c>
      <c r="K383" t="s">
        <v>25</v>
      </c>
      <c r="M383">
        <v>1</v>
      </c>
      <c r="N383">
        <v>0</v>
      </c>
      <c r="O383">
        <v>1</v>
      </c>
      <c r="P383">
        <v>0</v>
      </c>
      <c r="S383" t="str">
        <f t="shared" si="12"/>
        <v>5781RDO</v>
      </c>
      <c r="T383" t="str">
        <f t="shared" si="13"/>
        <v>5781RPF</v>
      </c>
      <c r="U383" t="s">
        <v>9</v>
      </c>
      <c r="V383" t="s">
        <v>10</v>
      </c>
    </row>
    <row r="384" spans="1:22" x14ac:dyDescent="0.2">
      <c r="A384" s="11">
        <v>45005</v>
      </c>
      <c r="B384" t="s">
        <v>6</v>
      </c>
      <c r="C384">
        <v>5898</v>
      </c>
      <c r="D384">
        <v>45060</v>
      </c>
      <c r="E384">
        <v>45072</v>
      </c>
      <c r="F384">
        <v>12</v>
      </c>
      <c r="G384">
        <v>1</v>
      </c>
      <c r="H384" t="s">
        <v>3</v>
      </c>
      <c r="I384" t="s">
        <v>62</v>
      </c>
      <c r="K384" t="s">
        <v>25</v>
      </c>
      <c r="M384">
        <v>1</v>
      </c>
      <c r="N384">
        <v>0</v>
      </c>
      <c r="O384">
        <v>1</v>
      </c>
      <c r="P384">
        <v>0</v>
      </c>
      <c r="S384" t="str">
        <f t="shared" si="12"/>
        <v>5898LDO</v>
      </c>
      <c r="T384" t="str">
        <f t="shared" si="13"/>
        <v>5898LPF</v>
      </c>
      <c r="U384" t="s">
        <v>9</v>
      </c>
      <c r="V384" t="s">
        <v>10</v>
      </c>
    </row>
    <row r="385" spans="1:22" x14ac:dyDescent="0.2">
      <c r="A385" s="11">
        <v>45005</v>
      </c>
      <c r="B385" t="s">
        <v>6</v>
      </c>
      <c r="C385">
        <v>5898</v>
      </c>
      <c r="D385">
        <v>45060</v>
      </c>
      <c r="E385">
        <v>45072</v>
      </c>
      <c r="F385">
        <v>12</v>
      </c>
      <c r="G385">
        <v>1</v>
      </c>
      <c r="H385" t="s">
        <v>4</v>
      </c>
      <c r="I385" t="s">
        <v>61</v>
      </c>
      <c r="K385" t="s">
        <v>25</v>
      </c>
      <c r="M385">
        <v>1</v>
      </c>
      <c r="N385">
        <v>0</v>
      </c>
      <c r="O385">
        <v>1</v>
      </c>
      <c r="P385">
        <v>0</v>
      </c>
      <c r="S385" t="str">
        <f t="shared" si="12"/>
        <v>5898RDO</v>
      </c>
      <c r="T385" t="str">
        <f t="shared" si="13"/>
        <v>5898RPF</v>
      </c>
      <c r="U385" t="s">
        <v>9</v>
      </c>
      <c r="V385" t="s">
        <v>10</v>
      </c>
    </row>
    <row r="386" spans="1:22" x14ac:dyDescent="0.2">
      <c r="A386" s="11">
        <v>44804</v>
      </c>
      <c r="B386" t="s">
        <v>6</v>
      </c>
      <c r="C386">
        <v>6038</v>
      </c>
      <c r="D386">
        <v>44857</v>
      </c>
      <c r="E386">
        <v>44875</v>
      </c>
      <c r="F386">
        <v>18</v>
      </c>
      <c r="G386">
        <v>2</v>
      </c>
      <c r="H386" t="s">
        <v>3</v>
      </c>
      <c r="I386" t="s">
        <v>25</v>
      </c>
      <c r="K386" t="s">
        <v>25</v>
      </c>
      <c r="M386">
        <v>0</v>
      </c>
      <c r="N386">
        <v>0</v>
      </c>
      <c r="P386">
        <v>0</v>
      </c>
      <c r="S386" t="str">
        <f t="shared" si="12"/>
        <v>6038LDO</v>
      </c>
      <c r="T386" t="str">
        <f t="shared" si="13"/>
        <v>6038LPF</v>
      </c>
      <c r="U386" t="s">
        <v>9</v>
      </c>
      <c r="V386" t="s">
        <v>10</v>
      </c>
    </row>
    <row r="387" spans="1:22" x14ac:dyDescent="0.2">
      <c r="A387" s="11">
        <v>44804</v>
      </c>
      <c r="B387" t="s">
        <v>6</v>
      </c>
      <c r="C387">
        <v>6038</v>
      </c>
      <c r="D387">
        <v>44857</v>
      </c>
      <c r="E387">
        <v>44875</v>
      </c>
      <c r="F387">
        <v>18</v>
      </c>
      <c r="G387">
        <v>2</v>
      </c>
      <c r="H387" t="s">
        <v>4</v>
      </c>
      <c r="I387" t="s">
        <v>69</v>
      </c>
      <c r="K387" t="s">
        <v>25</v>
      </c>
      <c r="M387">
        <v>1</v>
      </c>
      <c r="N387">
        <v>0</v>
      </c>
      <c r="O387">
        <v>1</v>
      </c>
      <c r="P387">
        <v>0</v>
      </c>
      <c r="S387" t="str">
        <f t="shared" si="12"/>
        <v>6038RDO</v>
      </c>
      <c r="T387" t="str">
        <f t="shared" si="13"/>
        <v>6038RPF</v>
      </c>
      <c r="U387" t="s">
        <v>9</v>
      </c>
      <c r="V387" t="s">
        <v>10</v>
      </c>
    </row>
    <row r="388" spans="1:22" x14ac:dyDescent="0.2">
      <c r="A388" s="11">
        <v>44804</v>
      </c>
      <c r="B388" t="s">
        <v>6</v>
      </c>
      <c r="C388">
        <v>6183</v>
      </c>
      <c r="D388">
        <v>44856</v>
      </c>
      <c r="E388">
        <v>44875</v>
      </c>
      <c r="F388">
        <v>19</v>
      </c>
      <c r="G388">
        <v>2</v>
      </c>
      <c r="H388" t="s">
        <v>3</v>
      </c>
      <c r="I388" t="s">
        <v>61</v>
      </c>
      <c r="K388" t="s">
        <v>61</v>
      </c>
      <c r="M388">
        <v>1</v>
      </c>
      <c r="N388">
        <v>1</v>
      </c>
      <c r="O388">
        <v>0</v>
      </c>
      <c r="P388">
        <v>0</v>
      </c>
      <c r="Q388">
        <v>1</v>
      </c>
      <c r="S388" t="str">
        <f t="shared" si="12"/>
        <v>6183LDO</v>
      </c>
      <c r="T388" t="str">
        <f t="shared" si="13"/>
        <v>6183LPF</v>
      </c>
      <c r="U388" t="s">
        <v>9</v>
      </c>
      <c r="V388" t="s">
        <v>10</v>
      </c>
    </row>
    <row r="389" spans="1:22" x14ac:dyDescent="0.2">
      <c r="A389" s="11">
        <v>44804</v>
      </c>
      <c r="B389" t="s">
        <v>6</v>
      </c>
      <c r="C389">
        <v>6183</v>
      </c>
      <c r="D389">
        <v>44856</v>
      </c>
      <c r="E389">
        <v>44875</v>
      </c>
      <c r="F389">
        <v>19</v>
      </c>
      <c r="G389">
        <v>2</v>
      </c>
      <c r="H389" t="s">
        <v>4</v>
      </c>
      <c r="I389" t="s">
        <v>25</v>
      </c>
      <c r="K389" t="s">
        <v>62</v>
      </c>
      <c r="M389">
        <v>0</v>
      </c>
      <c r="N389">
        <v>1</v>
      </c>
      <c r="P389">
        <v>1</v>
      </c>
      <c r="Q389">
        <v>1</v>
      </c>
      <c r="S389" t="str">
        <f t="shared" si="12"/>
        <v>6183RDO</v>
      </c>
      <c r="T389" t="str">
        <f t="shared" si="13"/>
        <v>6183RPF</v>
      </c>
      <c r="U389" t="s">
        <v>9</v>
      </c>
      <c r="V389" t="s">
        <v>10</v>
      </c>
    </row>
    <row r="390" spans="1:22" x14ac:dyDescent="0.2">
      <c r="A390" s="11">
        <v>45005</v>
      </c>
      <c r="B390" t="s">
        <v>6</v>
      </c>
      <c r="C390">
        <v>6235</v>
      </c>
      <c r="D390">
        <v>45060</v>
      </c>
      <c r="E390">
        <v>45072</v>
      </c>
      <c r="F390">
        <v>12</v>
      </c>
      <c r="G390">
        <v>3</v>
      </c>
      <c r="H390" t="s">
        <v>3</v>
      </c>
      <c r="I390" t="s">
        <v>61</v>
      </c>
      <c r="K390" t="s">
        <v>61</v>
      </c>
      <c r="M390">
        <v>1</v>
      </c>
      <c r="N390">
        <v>1</v>
      </c>
      <c r="O390">
        <v>0</v>
      </c>
      <c r="P390">
        <v>0</v>
      </c>
      <c r="Q390">
        <v>1</v>
      </c>
      <c r="S390" t="str">
        <f t="shared" si="12"/>
        <v>6235LDO</v>
      </c>
      <c r="T390" t="str">
        <f t="shared" si="13"/>
        <v>6235LPF</v>
      </c>
      <c r="U390" t="s">
        <v>9</v>
      </c>
      <c r="V390" t="s">
        <v>10</v>
      </c>
    </row>
    <row r="391" spans="1:22" x14ac:dyDescent="0.2">
      <c r="A391" s="11">
        <v>45005</v>
      </c>
      <c r="B391" t="s">
        <v>6</v>
      </c>
      <c r="C391">
        <v>6235</v>
      </c>
      <c r="D391">
        <v>45060</v>
      </c>
      <c r="E391">
        <v>45072</v>
      </c>
      <c r="F391">
        <v>12</v>
      </c>
      <c r="G391">
        <v>3</v>
      </c>
      <c r="H391" t="s">
        <v>4</v>
      </c>
      <c r="I391" t="s">
        <v>61</v>
      </c>
      <c r="K391" t="s">
        <v>61</v>
      </c>
      <c r="M391">
        <v>1</v>
      </c>
      <c r="N391">
        <v>1</v>
      </c>
      <c r="O391">
        <v>0</v>
      </c>
      <c r="P391">
        <v>0</v>
      </c>
      <c r="Q391">
        <v>1</v>
      </c>
      <c r="S391" t="str">
        <f t="shared" si="12"/>
        <v>6235RDO</v>
      </c>
      <c r="T391" t="str">
        <f t="shared" si="13"/>
        <v>6235RPF</v>
      </c>
      <c r="U391" t="s">
        <v>9</v>
      </c>
      <c r="V391" t="s">
        <v>10</v>
      </c>
    </row>
    <row r="392" spans="1:22" x14ac:dyDescent="0.2">
      <c r="A392" s="11">
        <v>44981</v>
      </c>
      <c r="B392" t="s">
        <v>6</v>
      </c>
      <c r="C392">
        <v>6236</v>
      </c>
      <c r="D392">
        <v>45034</v>
      </c>
      <c r="E392">
        <v>45044</v>
      </c>
      <c r="F392">
        <v>10</v>
      </c>
      <c r="G392">
        <v>2</v>
      </c>
      <c r="H392" t="s">
        <v>3</v>
      </c>
      <c r="I392" t="s">
        <v>61</v>
      </c>
      <c r="K392" t="s">
        <v>61</v>
      </c>
      <c r="M392">
        <v>1</v>
      </c>
      <c r="N392">
        <v>1</v>
      </c>
      <c r="O392">
        <v>0</v>
      </c>
      <c r="P392">
        <v>0</v>
      </c>
      <c r="Q392">
        <v>1</v>
      </c>
      <c r="S392" t="str">
        <f t="shared" si="12"/>
        <v>6236LDO</v>
      </c>
      <c r="T392" t="str">
        <f t="shared" si="13"/>
        <v>6236LPF</v>
      </c>
      <c r="U392" t="s">
        <v>9</v>
      </c>
      <c r="V392" t="s">
        <v>10</v>
      </c>
    </row>
    <row r="393" spans="1:22" x14ac:dyDescent="0.2">
      <c r="A393" s="11">
        <v>44981</v>
      </c>
      <c r="B393" t="s">
        <v>6</v>
      </c>
      <c r="C393">
        <v>6236</v>
      </c>
      <c r="D393">
        <v>45034</v>
      </c>
      <c r="E393">
        <v>45044</v>
      </c>
      <c r="F393">
        <v>10</v>
      </c>
      <c r="G393">
        <v>2</v>
      </c>
      <c r="H393" t="s">
        <v>4</v>
      </c>
      <c r="I393" t="s">
        <v>61</v>
      </c>
      <c r="K393" t="s">
        <v>25</v>
      </c>
      <c r="M393">
        <v>1</v>
      </c>
      <c r="N393">
        <v>0</v>
      </c>
      <c r="O393">
        <v>1</v>
      </c>
      <c r="P393">
        <v>0</v>
      </c>
      <c r="S393" t="str">
        <f t="shared" si="12"/>
        <v>6236RDO</v>
      </c>
      <c r="T393" t="str">
        <f t="shared" si="13"/>
        <v>6236RPF</v>
      </c>
      <c r="U393" t="s">
        <v>9</v>
      </c>
      <c r="V393" t="s">
        <v>10</v>
      </c>
    </row>
    <row r="394" spans="1:22" x14ac:dyDescent="0.2">
      <c r="A394" s="11">
        <v>44804</v>
      </c>
      <c r="B394" t="s">
        <v>6</v>
      </c>
      <c r="C394">
        <v>6256</v>
      </c>
      <c r="D394">
        <v>44857</v>
      </c>
      <c r="E394">
        <v>44875</v>
      </c>
      <c r="F394">
        <v>18</v>
      </c>
      <c r="G394">
        <v>2</v>
      </c>
      <c r="H394" t="s">
        <v>3</v>
      </c>
      <c r="I394" t="s">
        <v>69</v>
      </c>
      <c r="K394" t="s">
        <v>25</v>
      </c>
      <c r="M394">
        <v>1</v>
      </c>
      <c r="N394">
        <v>0</v>
      </c>
      <c r="O394">
        <v>1</v>
      </c>
      <c r="P394">
        <v>0</v>
      </c>
      <c r="S394" t="str">
        <f t="shared" si="12"/>
        <v>6256LDO</v>
      </c>
      <c r="T394" t="str">
        <f t="shared" si="13"/>
        <v>6256LPF</v>
      </c>
      <c r="U394" t="s">
        <v>9</v>
      </c>
      <c r="V394" t="s">
        <v>10</v>
      </c>
    </row>
    <row r="395" spans="1:22" x14ac:dyDescent="0.2">
      <c r="A395" s="11">
        <v>44804</v>
      </c>
      <c r="B395" t="s">
        <v>6</v>
      </c>
      <c r="C395">
        <v>6256</v>
      </c>
      <c r="D395">
        <v>44857</v>
      </c>
      <c r="E395">
        <v>44875</v>
      </c>
      <c r="F395">
        <v>18</v>
      </c>
      <c r="G395">
        <v>2</v>
      </c>
      <c r="H395" t="s">
        <v>4</v>
      </c>
      <c r="I395" t="s">
        <v>25</v>
      </c>
      <c r="K395" t="s">
        <v>25</v>
      </c>
      <c r="M395">
        <v>0</v>
      </c>
      <c r="N395">
        <v>0</v>
      </c>
      <c r="P395">
        <v>0</v>
      </c>
      <c r="S395" t="str">
        <f t="shared" si="12"/>
        <v>6256RDO</v>
      </c>
      <c r="T395" t="str">
        <f t="shared" si="13"/>
        <v>6256RPF</v>
      </c>
      <c r="U395" t="s">
        <v>9</v>
      </c>
      <c r="V395" t="s">
        <v>10</v>
      </c>
    </row>
    <row r="396" spans="1:22" x14ac:dyDescent="0.2">
      <c r="A396" s="11">
        <v>44804</v>
      </c>
      <c r="B396" t="s">
        <v>6</v>
      </c>
      <c r="C396">
        <v>6459</v>
      </c>
      <c r="D396">
        <v>44864</v>
      </c>
      <c r="E396">
        <v>44875</v>
      </c>
      <c r="F396">
        <v>11</v>
      </c>
      <c r="G396">
        <v>2</v>
      </c>
      <c r="H396" t="s">
        <v>3</v>
      </c>
      <c r="I396" t="s">
        <v>61</v>
      </c>
      <c r="K396" t="s">
        <v>25</v>
      </c>
      <c r="M396">
        <v>1</v>
      </c>
      <c r="N396">
        <v>0</v>
      </c>
      <c r="O396">
        <v>1</v>
      </c>
      <c r="P396">
        <v>0</v>
      </c>
      <c r="S396" t="str">
        <f t="shared" si="12"/>
        <v>6459LDO</v>
      </c>
      <c r="T396" t="str">
        <f t="shared" si="13"/>
        <v>6459LPF</v>
      </c>
      <c r="U396" t="s">
        <v>9</v>
      </c>
      <c r="V396" t="s">
        <v>10</v>
      </c>
    </row>
    <row r="397" spans="1:22" x14ac:dyDescent="0.2">
      <c r="A397" s="11">
        <v>44804</v>
      </c>
      <c r="B397" t="s">
        <v>6</v>
      </c>
      <c r="C397">
        <v>6459</v>
      </c>
      <c r="D397">
        <v>44864</v>
      </c>
      <c r="E397">
        <v>44875</v>
      </c>
      <c r="F397">
        <v>11</v>
      </c>
      <c r="G397">
        <v>2</v>
      </c>
      <c r="H397" t="s">
        <v>4</v>
      </c>
      <c r="I397" t="s">
        <v>61</v>
      </c>
      <c r="K397" t="s">
        <v>25</v>
      </c>
      <c r="M397">
        <v>1</v>
      </c>
      <c r="N397">
        <v>0</v>
      </c>
      <c r="O397">
        <v>1</v>
      </c>
      <c r="P397">
        <v>0</v>
      </c>
      <c r="S397" t="str">
        <f t="shared" si="12"/>
        <v>6459RDO</v>
      </c>
      <c r="T397" t="str">
        <f t="shared" si="13"/>
        <v>6459RPF</v>
      </c>
      <c r="U397" t="s">
        <v>9</v>
      </c>
      <c r="V397" t="s">
        <v>10</v>
      </c>
    </row>
    <row r="398" spans="1:22" x14ac:dyDescent="0.2">
      <c r="A398" s="11">
        <v>44981</v>
      </c>
      <c r="B398" t="s">
        <v>6</v>
      </c>
      <c r="C398">
        <v>6522</v>
      </c>
      <c r="D398">
        <v>45038</v>
      </c>
      <c r="E398">
        <v>45044</v>
      </c>
      <c r="F398">
        <v>6</v>
      </c>
      <c r="G398">
        <v>1</v>
      </c>
      <c r="H398" t="s">
        <v>3</v>
      </c>
      <c r="I398" t="s">
        <v>25</v>
      </c>
      <c r="K398" t="s">
        <v>67</v>
      </c>
      <c r="M398">
        <v>0</v>
      </c>
      <c r="N398">
        <v>1</v>
      </c>
      <c r="P398">
        <v>1</v>
      </c>
      <c r="Q398">
        <v>1</v>
      </c>
      <c r="S398" t="str">
        <f t="shared" si="12"/>
        <v>6522LDO</v>
      </c>
      <c r="T398" t="str">
        <f t="shared" si="13"/>
        <v>6522LPF</v>
      </c>
      <c r="U398" t="s">
        <v>9</v>
      </c>
      <c r="V398" t="s">
        <v>10</v>
      </c>
    </row>
    <row r="399" spans="1:22" x14ac:dyDescent="0.2">
      <c r="A399" s="11">
        <v>44981</v>
      </c>
      <c r="B399" t="s">
        <v>6</v>
      </c>
      <c r="C399">
        <v>6522</v>
      </c>
      <c r="D399">
        <v>45038</v>
      </c>
      <c r="E399">
        <v>45044</v>
      </c>
      <c r="F399">
        <v>6</v>
      </c>
      <c r="G399">
        <v>1</v>
      </c>
      <c r="H399" t="s">
        <v>4</v>
      </c>
      <c r="I399" t="s">
        <v>61</v>
      </c>
      <c r="K399" t="s">
        <v>62</v>
      </c>
      <c r="M399">
        <v>1</v>
      </c>
      <c r="N399">
        <v>1</v>
      </c>
      <c r="O399">
        <v>1</v>
      </c>
      <c r="P399">
        <v>1</v>
      </c>
      <c r="Q399">
        <v>1</v>
      </c>
      <c r="S399" t="str">
        <f t="shared" si="12"/>
        <v>6522RDO</v>
      </c>
      <c r="T399" t="str">
        <f t="shared" si="13"/>
        <v>6522RPF</v>
      </c>
      <c r="U399" t="s">
        <v>9</v>
      </c>
      <c r="V399" t="s">
        <v>10</v>
      </c>
    </row>
    <row r="400" spans="1:22" x14ac:dyDescent="0.2">
      <c r="A400" s="11">
        <v>45044</v>
      </c>
      <c r="B400" t="s">
        <v>6</v>
      </c>
      <c r="C400">
        <v>6530</v>
      </c>
      <c r="D400">
        <v>45099</v>
      </c>
      <c r="E400">
        <v>45159</v>
      </c>
      <c r="F400">
        <v>60</v>
      </c>
      <c r="G400">
        <v>1</v>
      </c>
      <c r="H400" t="s">
        <v>3</v>
      </c>
      <c r="I400" t="s">
        <v>61</v>
      </c>
      <c r="K400" t="s">
        <v>39</v>
      </c>
      <c r="M400">
        <v>1</v>
      </c>
      <c r="N400">
        <v>1</v>
      </c>
      <c r="O400">
        <v>0</v>
      </c>
      <c r="P400">
        <v>0</v>
      </c>
      <c r="Q400">
        <v>1</v>
      </c>
      <c r="S400" t="str">
        <f t="shared" si="12"/>
        <v>6530LDO</v>
      </c>
      <c r="T400" t="str">
        <f t="shared" si="13"/>
        <v>6530LPF</v>
      </c>
      <c r="U400" t="s">
        <v>9</v>
      </c>
      <c r="V400" t="s">
        <v>10</v>
      </c>
    </row>
    <row r="401" spans="1:22" x14ac:dyDescent="0.2">
      <c r="A401" s="11">
        <v>45044</v>
      </c>
      <c r="B401" t="s">
        <v>6</v>
      </c>
      <c r="C401">
        <v>6530</v>
      </c>
      <c r="D401">
        <v>45099</v>
      </c>
      <c r="E401">
        <v>45159</v>
      </c>
      <c r="F401">
        <v>60</v>
      </c>
      <c r="G401">
        <v>1</v>
      </c>
      <c r="H401" t="s">
        <v>4</v>
      </c>
      <c r="I401" t="s">
        <v>61</v>
      </c>
      <c r="K401" t="s">
        <v>39</v>
      </c>
      <c r="M401">
        <v>1</v>
      </c>
      <c r="N401">
        <v>1</v>
      </c>
      <c r="O401">
        <v>0</v>
      </c>
      <c r="P401">
        <v>0</v>
      </c>
      <c r="Q401">
        <v>1</v>
      </c>
      <c r="S401" t="str">
        <f t="shared" si="12"/>
        <v>6530RDO</v>
      </c>
      <c r="T401" t="str">
        <f t="shared" si="13"/>
        <v>6530RPF</v>
      </c>
      <c r="U401" t="s">
        <v>9</v>
      </c>
      <c r="V401" t="s">
        <v>10</v>
      </c>
    </row>
    <row r="402" spans="1:22" x14ac:dyDescent="0.2">
      <c r="A402" s="11">
        <v>45005</v>
      </c>
      <c r="B402" t="s">
        <v>6</v>
      </c>
      <c r="C402">
        <v>6603</v>
      </c>
      <c r="D402">
        <v>45074</v>
      </c>
      <c r="E402">
        <v>45159</v>
      </c>
      <c r="F402">
        <v>85</v>
      </c>
      <c r="G402">
        <v>3</v>
      </c>
      <c r="H402" t="s">
        <v>3</v>
      </c>
      <c r="I402" t="s">
        <v>25</v>
      </c>
      <c r="K402" t="s">
        <v>59</v>
      </c>
      <c r="M402">
        <v>0</v>
      </c>
      <c r="N402">
        <v>1</v>
      </c>
      <c r="P402">
        <v>1</v>
      </c>
      <c r="Q402">
        <v>1</v>
      </c>
      <c r="S402" t="str">
        <f t="shared" si="12"/>
        <v>6603LDO</v>
      </c>
      <c r="T402" t="str">
        <f t="shared" si="13"/>
        <v>6603LPF</v>
      </c>
      <c r="U402" t="s">
        <v>9</v>
      </c>
      <c r="V402" t="s">
        <v>10</v>
      </c>
    </row>
    <row r="403" spans="1:22" x14ac:dyDescent="0.2">
      <c r="A403" s="11">
        <v>44804</v>
      </c>
      <c r="B403" t="s">
        <v>6</v>
      </c>
      <c r="C403">
        <v>6650</v>
      </c>
      <c r="D403">
        <v>44861</v>
      </c>
      <c r="E403">
        <v>44875</v>
      </c>
      <c r="F403">
        <v>14</v>
      </c>
      <c r="G403">
        <v>3</v>
      </c>
      <c r="H403" t="s">
        <v>3</v>
      </c>
      <c r="I403" t="s">
        <v>25</v>
      </c>
      <c r="K403" t="s">
        <v>25</v>
      </c>
      <c r="M403">
        <v>0</v>
      </c>
      <c r="N403">
        <v>0</v>
      </c>
      <c r="P403">
        <v>0</v>
      </c>
      <c r="S403" t="str">
        <f t="shared" si="12"/>
        <v>6650LDO</v>
      </c>
      <c r="T403" t="str">
        <f t="shared" si="13"/>
        <v>6650LPF</v>
      </c>
      <c r="U403" t="s">
        <v>9</v>
      </c>
      <c r="V403" t="s">
        <v>10</v>
      </c>
    </row>
    <row r="404" spans="1:22" x14ac:dyDescent="0.2">
      <c r="A404" s="11">
        <v>44804</v>
      </c>
      <c r="B404" t="s">
        <v>6</v>
      </c>
      <c r="C404">
        <v>6650</v>
      </c>
      <c r="D404">
        <v>44861</v>
      </c>
      <c r="E404">
        <v>44875</v>
      </c>
      <c r="F404">
        <v>14</v>
      </c>
      <c r="G404">
        <v>3</v>
      </c>
      <c r="H404" t="s">
        <v>4</v>
      </c>
      <c r="I404" t="s">
        <v>63</v>
      </c>
      <c r="K404" t="s">
        <v>62</v>
      </c>
      <c r="M404">
        <v>1</v>
      </c>
      <c r="N404">
        <v>1</v>
      </c>
      <c r="O404">
        <v>1</v>
      </c>
      <c r="P404">
        <v>1</v>
      </c>
      <c r="Q404">
        <v>1</v>
      </c>
      <c r="S404" t="str">
        <f t="shared" si="12"/>
        <v>6650RDO</v>
      </c>
      <c r="T404" t="str">
        <f t="shared" si="13"/>
        <v>6650RPF</v>
      </c>
      <c r="U404" t="s">
        <v>9</v>
      </c>
      <c r="V404" t="s">
        <v>10</v>
      </c>
    </row>
    <row r="405" spans="1:22" x14ac:dyDescent="0.2">
      <c r="A405" s="11">
        <v>45005</v>
      </c>
      <c r="B405" t="s">
        <v>6</v>
      </c>
      <c r="C405">
        <v>6657</v>
      </c>
      <c r="D405">
        <v>45058</v>
      </c>
      <c r="E405">
        <v>45072</v>
      </c>
      <c r="F405">
        <v>14</v>
      </c>
      <c r="G405">
        <v>3</v>
      </c>
      <c r="H405" t="s">
        <v>3</v>
      </c>
      <c r="I405" t="s">
        <v>68</v>
      </c>
      <c r="K405" t="s">
        <v>25</v>
      </c>
      <c r="M405">
        <v>1</v>
      </c>
      <c r="N405">
        <v>0</v>
      </c>
      <c r="O405">
        <v>1</v>
      </c>
      <c r="P405">
        <v>0</v>
      </c>
      <c r="S405" t="str">
        <f t="shared" si="12"/>
        <v>6657LDO</v>
      </c>
      <c r="T405" t="str">
        <f t="shared" si="13"/>
        <v>6657LPF</v>
      </c>
      <c r="U405" t="s">
        <v>9</v>
      </c>
      <c r="V405" t="s">
        <v>10</v>
      </c>
    </row>
    <row r="406" spans="1:22" x14ac:dyDescent="0.2">
      <c r="A406" s="11">
        <v>44965</v>
      </c>
      <c r="B406" t="s">
        <v>6</v>
      </c>
      <c r="C406">
        <v>6667</v>
      </c>
      <c r="D406">
        <v>45029</v>
      </c>
      <c r="E406">
        <v>45030</v>
      </c>
      <c r="F406">
        <v>1</v>
      </c>
      <c r="G406">
        <v>1</v>
      </c>
      <c r="H406" t="s">
        <v>3</v>
      </c>
      <c r="I406" t="s">
        <v>25</v>
      </c>
      <c r="K406" t="s">
        <v>62</v>
      </c>
      <c r="M406">
        <v>0</v>
      </c>
      <c r="N406">
        <v>1</v>
      </c>
      <c r="P406">
        <v>1</v>
      </c>
      <c r="Q406">
        <v>1</v>
      </c>
      <c r="S406" t="str">
        <f t="shared" si="12"/>
        <v>6667LDO</v>
      </c>
      <c r="T406" t="str">
        <f t="shared" si="13"/>
        <v>6667LPF</v>
      </c>
      <c r="U406" t="s">
        <v>9</v>
      </c>
      <c r="V406" t="s">
        <v>10</v>
      </c>
    </row>
    <row r="407" spans="1:22" x14ac:dyDescent="0.2">
      <c r="A407" s="11">
        <v>44965</v>
      </c>
      <c r="B407" t="s">
        <v>6</v>
      </c>
      <c r="C407">
        <v>6667</v>
      </c>
      <c r="D407">
        <v>45029</v>
      </c>
      <c r="E407">
        <v>45030</v>
      </c>
      <c r="F407">
        <v>1</v>
      </c>
      <c r="G407">
        <v>1</v>
      </c>
      <c r="H407" t="s">
        <v>4</v>
      </c>
      <c r="I407" t="s">
        <v>61</v>
      </c>
      <c r="K407" t="s">
        <v>25</v>
      </c>
      <c r="M407">
        <v>1</v>
      </c>
      <c r="N407">
        <v>0</v>
      </c>
      <c r="O407">
        <v>1</v>
      </c>
      <c r="P407">
        <v>0</v>
      </c>
      <c r="S407" t="str">
        <f t="shared" si="12"/>
        <v>6667RDO</v>
      </c>
      <c r="T407" t="str">
        <f t="shared" si="13"/>
        <v>6667RPF</v>
      </c>
      <c r="U407" t="s">
        <v>9</v>
      </c>
      <c r="V407" t="s">
        <v>10</v>
      </c>
    </row>
    <row r="408" spans="1:22" x14ac:dyDescent="0.2">
      <c r="A408" s="11">
        <v>44965</v>
      </c>
      <c r="B408" t="s">
        <v>6</v>
      </c>
      <c r="C408">
        <v>6674</v>
      </c>
      <c r="D408">
        <v>45025</v>
      </c>
      <c r="E408">
        <v>45030</v>
      </c>
      <c r="F408">
        <v>5</v>
      </c>
      <c r="G408">
        <v>2</v>
      </c>
      <c r="H408" t="s">
        <v>4</v>
      </c>
      <c r="I408" t="s">
        <v>61</v>
      </c>
      <c r="K408" t="s">
        <v>25</v>
      </c>
      <c r="M408">
        <v>1</v>
      </c>
      <c r="N408">
        <v>0</v>
      </c>
      <c r="O408">
        <v>1</v>
      </c>
      <c r="P408">
        <v>0</v>
      </c>
      <c r="S408" t="str">
        <f t="shared" si="12"/>
        <v>6674RDO</v>
      </c>
      <c r="T408" t="str">
        <f t="shared" si="13"/>
        <v>6674RPF</v>
      </c>
      <c r="U408" t="s">
        <v>9</v>
      </c>
      <c r="V408" t="s">
        <v>10</v>
      </c>
    </row>
    <row r="409" spans="1:22" x14ac:dyDescent="0.2">
      <c r="A409" s="11">
        <v>44804</v>
      </c>
      <c r="B409" t="s">
        <v>6</v>
      </c>
      <c r="C409">
        <v>6815</v>
      </c>
      <c r="D409">
        <v>44859</v>
      </c>
      <c r="E409">
        <v>44875</v>
      </c>
      <c r="F409">
        <v>16</v>
      </c>
      <c r="G409">
        <v>2</v>
      </c>
      <c r="H409" t="s">
        <v>3</v>
      </c>
      <c r="I409" t="s">
        <v>61</v>
      </c>
      <c r="K409" t="s">
        <v>25</v>
      </c>
      <c r="M409">
        <v>1</v>
      </c>
      <c r="N409">
        <v>0</v>
      </c>
      <c r="O409">
        <v>1</v>
      </c>
      <c r="P409">
        <v>0</v>
      </c>
      <c r="S409" t="str">
        <f t="shared" si="12"/>
        <v>6815LDO</v>
      </c>
      <c r="T409" t="str">
        <f t="shared" si="13"/>
        <v>6815LPF</v>
      </c>
      <c r="U409" t="s">
        <v>9</v>
      </c>
      <c r="V409" t="s">
        <v>10</v>
      </c>
    </row>
    <row r="410" spans="1:22" x14ac:dyDescent="0.2">
      <c r="A410" s="11">
        <v>44804</v>
      </c>
      <c r="B410" t="s">
        <v>6</v>
      </c>
      <c r="C410">
        <v>6815</v>
      </c>
      <c r="D410">
        <v>44859</v>
      </c>
      <c r="E410">
        <v>44875</v>
      </c>
      <c r="F410">
        <v>16</v>
      </c>
      <c r="G410">
        <v>2</v>
      </c>
      <c r="H410" t="s">
        <v>4</v>
      </c>
      <c r="I410" t="s">
        <v>61</v>
      </c>
      <c r="K410" t="s">
        <v>62</v>
      </c>
      <c r="M410">
        <v>1</v>
      </c>
      <c r="N410">
        <v>1</v>
      </c>
      <c r="O410">
        <v>1</v>
      </c>
      <c r="P410">
        <v>1</v>
      </c>
      <c r="Q410">
        <v>1</v>
      </c>
      <c r="S410" t="str">
        <f t="shared" si="12"/>
        <v>6815RDO</v>
      </c>
      <c r="T410" t="str">
        <f t="shared" si="13"/>
        <v>6815RPF</v>
      </c>
      <c r="U410" t="s">
        <v>9</v>
      </c>
      <c r="V410" t="s">
        <v>10</v>
      </c>
    </row>
    <row r="411" spans="1:22" x14ac:dyDescent="0.2">
      <c r="A411" s="11">
        <v>44981</v>
      </c>
      <c r="B411" t="s">
        <v>6</v>
      </c>
      <c r="C411">
        <v>6833</v>
      </c>
      <c r="D411">
        <v>45040</v>
      </c>
      <c r="E411">
        <v>45044</v>
      </c>
      <c r="F411">
        <v>4</v>
      </c>
      <c r="G411">
        <v>2</v>
      </c>
      <c r="H411" t="s">
        <v>3</v>
      </c>
      <c r="I411" t="s">
        <v>61</v>
      </c>
      <c r="K411" t="s">
        <v>62</v>
      </c>
      <c r="M411">
        <v>1</v>
      </c>
      <c r="N411">
        <v>1</v>
      </c>
      <c r="O411">
        <v>1</v>
      </c>
      <c r="P411">
        <v>1</v>
      </c>
      <c r="Q411">
        <v>1</v>
      </c>
      <c r="S411" t="str">
        <f t="shared" si="12"/>
        <v>6833LDO</v>
      </c>
      <c r="T411" t="str">
        <f t="shared" si="13"/>
        <v>6833LPF</v>
      </c>
      <c r="U411" t="s">
        <v>9</v>
      </c>
      <c r="V411" t="s">
        <v>10</v>
      </c>
    </row>
    <row r="412" spans="1:22" x14ac:dyDescent="0.2">
      <c r="A412" s="11">
        <v>44981</v>
      </c>
      <c r="B412" t="s">
        <v>6</v>
      </c>
      <c r="C412">
        <v>6833</v>
      </c>
      <c r="D412">
        <v>45040</v>
      </c>
      <c r="E412">
        <v>45044</v>
      </c>
      <c r="F412">
        <v>4</v>
      </c>
      <c r="G412">
        <v>2</v>
      </c>
      <c r="H412" t="s">
        <v>4</v>
      </c>
      <c r="I412" t="s">
        <v>61</v>
      </c>
      <c r="K412" t="s">
        <v>62</v>
      </c>
      <c r="M412">
        <v>1</v>
      </c>
      <c r="N412">
        <v>1</v>
      </c>
      <c r="O412">
        <v>1</v>
      </c>
      <c r="P412">
        <v>1</v>
      </c>
      <c r="Q412">
        <v>1</v>
      </c>
      <c r="S412" t="str">
        <f t="shared" si="12"/>
        <v>6833RDO</v>
      </c>
      <c r="T412" t="str">
        <f t="shared" si="13"/>
        <v>6833RPF</v>
      </c>
      <c r="U412" t="s">
        <v>9</v>
      </c>
      <c r="V412" t="s">
        <v>10</v>
      </c>
    </row>
    <row r="413" spans="1:22" x14ac:dyDescent="0.2">
      <c r="A413" s="11">
        <v>44965</v>
      </c>
      <c r="B413" t="s">
        <v>6</v>
      </c>
      <c r="C413">
        <v>6984</v>
      </c>
      <c r="D413">
        <v>45023</v>
      </c>
      <c r="E413">
        <v>45030</v>
      </c>
      <c r="F413">
        <v>7</v>
      </c>
      <c r="G413">
        <v>3</v>
      </c>
      <c r="H413" t="s">
        <v>3</v>
      </c>
      <c r="I413" t="s">
        <v>71</v>
      </c>
      <c r="K413" t="s">
        <v>25</v>
      </c>
      <c r="M413">
        <v>1</v>
      </c>
      <c r="N413">
        <v>0</v>
      </c>
      <c r="O413">
        <v>1</v>
      </c>
      <c r="P413">
        <v>0</v>
      </c>
      <c r="S413" t="str">
        <f t="shared" si="12"/>
        <v>6984LDO</v>
      </c>
      <c r="T413" t="str">
        <f t="shared" si="13"/>
        <v>6984LPF</v>
      </c>
      <c r="U413" t="s">
        <v>9</v>
      </c>
      <c r="V413" t="s">
        <v>10</v>
      </c>
    </row>
    <row r="414" spans="1:22" x14ac:dyDescent="0.2">
      <c r="A414" s="11">
        <v>44965</v>
      </c>
      <c r="B414" t="s">
        <v>6</v>
      </c>
      <c r="C414">
        <v>6984</v>
      </c>
      <c r="D414">
        <v>45023</v>
      </c>
      <c r="E414">
        <v>45030</v>
      </c>
      <c r="F414">
        <v>7</v>
      </c>
      <c r="G414">
        <v>3</v>
      </c>
      <c r="H414" t="s">
        <v>4</v>
      </c>
      <c r="I414" t="s">
        <v>25</v>
      </c>
      <c r="K414" t="s">
        <v>62</v>
      </c>
      <c r="M414">
        <v>0</v>
      </c>
      <c r="N414">
        <v>1</v>
      </c>
      <c r="P414">
        <v>1</v>
      </c>
      <c r="Q414">
        <v>1</v>
      </c>
      <c r="S414" t="str">
        <f t="shared" si="12"/>
        <v>6984RDO</v>
      </c>
      <c r="T414" t="str">
        <f t="shared" si="13"/>
        <v>6984RPF</v>
      </c>
      <c r="U414" t="s">
        <v>9</v>
      </c>
      <c r="V414" t="s">
        <v>10</v>
      </c>
    </row>
    <row r="415" spans="1:22" x14ac:dyDescent="0.2">
      <c r="A415" s="11">
        <v>44981</v>
      </c>
      <c r="B415" t="s">
        <v>6</v>
      </c>
      <c r="C415">
        <v>6987</v>
      </c>
      <c r="D415">
        <v>45038</v>
      </c>
      <c r="E415">
        <v>45044</v>
      </c>
      <c r="F415">
        <v>6</v>
      </c>
      <c r="G415">
        <v>3</v>
      </c>
      <c r="H415" t="s">
        <v>3</v>
      </c>
      <c r="I415" t="s">
        <v>61</v>
      </c>
      <c r="K415" t="s">
        <v>61</v>
      </c>
      <c r="M415">
        <v>1</v>
      </c>
      <c r="N415">
        <v>1</v>
      </c>
      <c r="O415">
        <v>0</v>
      </c>
      <c r="P415">
        <v>0</v>
      </c>
      <c r="Q415">
        <v>1</v>
      </c>
      <c r="S415" t="str">
        <f t="shared" si="12"/>
        <v>6987LDO</v>
      </c>
      <c r="T415" t="str">
        <f t="shared" si="13"/>
        <v>6987LPF</v>
      </c>
      <c r="U415" t="s">
        <v>9</v>
      </c>
      <c r="V415" t="s">
        <v>10</v>
      </c>
    </row>
    <row r="416" spans="1:22" x14ac:dyDescent="0.2">
      <c r="A416" s="11">
        <v>44981</v>
      </c>
      <c r="B416" t="s">
        <v>6</v>
      </c>
      <c r="C416">
        <v>6987</v>
      </c>
      <c r="D416">
        <v>45038</v>
      </c>
      <c r="E416">
        <v>45044</v>
      </c>
      <c r="F416">
        <v>6</v>
      </c>
      <c r="G416">
        <v>3</v>
      </c>
      <c r="H416" t="s">
        <v>4</v>
      </c>
      <c r="I416" t="s">
        <v>25</v>
      </c>
      <c r="K416" t="s">
        <v>25</v>
      </c>
      <c r="M416">
        <v>0</v>
      </c>
      <c r="N416">
        <v>0</v>
      </c>
      <c r="P416">
        <v>0</v>
      </c>
      <c r="S416" t="str">
        <f t="shared" si="12"/>
        <v>6987RDO</v>
      </c>
      <c r="T416" t="str">
        <f t="shared" si="13"/>
        <v>6987RPF</v>
      </c>
      <c r="U416" t="s">
        <v>9</v>
      </c>
      <c r="V416" t="s">
        <v>10</v>
      </c>
    </row>
    <row r="417" spans="1:22" x14ac:dyDescent="0.2">
      <c r="A417" s="11">
        <v>44804</v>
      </c>
      <c r="B417" t="s">
        <v>6</v>
      </c>
      <c r="C417">
        <v>7018</v>
      </c>
      <c r="D417">
        <v>44855</v>
      </c>
      <c r="E417">
        <v>44875</v>
      </c>
      <c r="F417">
        <v>20</v>
      </c>
      <c r="G417">
        <v>3</v>
      </c>
      <c r="H417" t="s">
        <v>3</v>
      </c>
      <c r="I417" t="s">
        <v>25</v>
      </c>
      <c r="K417" t="s">
        <v>25</v>
      </c>
      <c r="M417">
        <v>0</v>
      </c>
      <c r="N417">
        <v>0</v>
      </c>
      <c r="P417">
        <v>0</v>
      </c>
      <c r="S417" t="str">
        <f t="shared" si="12"/>
        <v>7018LDO</v>
      </c>
      <c r="T417" t="str">
        <f t="shared" si="13"/>
        <v>7018LPF</v>
      </c>
      <c r="U417" t="s">
        <v>9</v>
      </c>
      <c r="V417" t="s">
        <v>10</v>
      </c>
    </row>
    <row r="418" spans="1:22" x14ac:dyDescent="0.2">
      <c r="A418" s="11">
        <v>44804</v>
      </c>
      <c r="B418" t="s">
        <v>6</v>
      </c>
      <c r="C418">
        <v>7018</v>
      </c>
      <c r="D418">
        <v>44855</v>
      </c>
      <c r="E418">
        <v>44875</v>
      </c>
      <c r="F418">
        <v>20</v>
      </c>
      <c r="G418">
        <v>3</v>
      </c>
      <c r="H418" t="s">
        <v>4</v>
      </c>
      <c r="I418" t="s">
        <v>61</v>
      </c>
      <c r="K418" t="s">
        <v>25</v>
      </c>
      <c r="M418">
        <v>1</v>
      </c>
      <c r="N418">
        <v>0</v>
      </c>
      <c r="O418">
        <v>1</v>
      </c>
      <c r="P418">
        <v>0</v>
      </c>
      <c r="S418" t="str">
        <f t="shared" si="12"/>
        <v>7018RDO</v>
      </c>
      <c r="T418" t="str">
        <f t="shared" si="13"/>
        <v>7018RPF</v>
      </c>
      <c r="U418" t="s">
        <v>9</v>
      </c>
      <c r="V418" t="s">
        <v>10</v>
      </c>
    </row>
    <row r="419" spans="1:22" x14ac:dyDescent="0.2">
      <c r="A419" s="11">
        <v>44981</v>
      </c>
      <c r="B419" t="s">
        <v>6</v>
      </c>
      <c r="C419">
        <v>7055</v>
      </c>
      <c r="D419">
        <v>45033</v>
      </c>
      <c r="E419">
        <v>45044</v>
      </c>
      <c r="F419">
        <v>11</v>
      </c>
      <c r="G419">
        <v>1</v>
      </c>
      <c r="H419" t="s">
        <v>3</v>
      </c>
      <c r="I419" t="s">
        <v>61</v>
      </c>
      <c r="K419" t="s">
        <v>62</v>
      </c>
      <c r="M419">
        <v>1</v>
      </c>
      <c r="N419">
        <v>1</v>
      </c>
      <c r="O419">
        <v>1</v>
      </c>
      <c r="P419">
        <v>1</v>
      </c>
      <c r="Q419">
        <v>1</v>
      </c>
      <c r="S419" t="str">
        <f t="shared" si="12"/>
        <v>7055LDO</v>
      </c>
      <c r="T419" t="str">
        <f t="shared" si="13"/>
        <v>7055LPF</v>
      </c>
      <c r="U419" t="s">
        <v>9</v>
      </c>
      <c r="V419" t="s">
        <v>10</v>
      </c>
    </row>
    <row r="420" spans="1:22" x14ac:dyDescent="0.2">
      <c r="A420" s="11">
        <v>44981</v>
      </c>
      <c r="B420" t="s">
        <v>6</v>
      </c>
      <c r="C420">
        <v>7055</v>
      </c>
      <c r="D420">
        <v>45033</v>
      </c>
      <c r="E420">
        <v>45044</v>
      </c>
      <c r="F420">
        <v>11</v>
      </c>
      <c r="G420">
        <v>1</v>
      </c>
      <c r="H420" t="s">
        <v>4</v>
      </c>
      <c r="I420" t="s">
        <v>61</v>
      </c>
      <c r="K420" t="s">
        <v>62</v>
      </c>
      <c r="M420">
        <v>1</v>
      </c>
      <c r="N420">
        <v>1</v>
      </c>
      <c r="O420">
        <v>1</v>
      </c>
      <c r="P420">
        <v>1</v>
      </c>
      <c r="Q420">
        <v>1</v>
      </c>
      <c r="S420" t="str">
        <f t="shared" si="12"/>
        <v>7055RDO</v>
      </c>
      <c r="T420" t="str">
        <f t="shared" si="13"/>
        <v>7055RPF</v>
      </c>
      <c r="U420" t="s">
        <v>9</v>
      </c>
      <c r="V420" t="s">
        <v>10</v>
      </c>
    </row>
    <row r="421" spans="1:22" x14ac:dyDescent="0.2">
      <c r="A421" s="11">
        <v>44965</v>
      </c>
      <c r="B421" t="s">
        <v>6</v>
      </c>
      <c r="C421">
        <v>7059</v>
      </c>
      <c r="D421">
        <v>45016</v>
      </c>
      <c r="E421">
        <v>45030</v>
      </c>
      <c r="F421">
        <v>14</v>
      </c>
      <c r="G421">
        <v>2</v>
      </c>
      <c r="H421" t="s">
        <v>3</v>
      </c>
      <c r="I421" t="s">
        <v>61</v>
      </c>
      <c r="K421" t="s">
        <v>62</v>
      </c>
      <c r="M421">
        <v>1</v>
      </c>
      <c r="N421">
        <v>1</v>
      </c>
      <c r="O421">
        <v>1</v>
      </c>
      <c r="P421">
        <v>1</v>
      </c>
      <c r="Q421">
        <v>1</v>
      </c>
      <c r="S421" t="str">
        <f t="shared" si="12"/>
        <v>7059LDO</v>
      </c>
      <c r="T421" t="str">
        <f t="shared" si="13"/>
        <v>7059LPF</v>
      </c>
      <c r="U421" t="s">
        <v>9</v>
      </c>
      <c r="V421" t="s">
        <v>10</v>
      </c>
    </row>
    <row r="422" spans="1:22" x14ac:dyDescent="0.2">
      <c r="A422" s="11">
        <v>44965</v>
      </c>
      <c r="B422" t="s">
        <v>6</v>
      </c>
      <c r="C422">
        <v>7059</v>
      </c>
      <c r="D422">
        <v>45016</v>
      </c>
      <c r="E422">
        <v>45030</v>
      </c>
      <c r="F422">
        <v>14</v>
      </c>
      <c r="G422">
        <v>2</v>
      </c>
      <c r="H422" t="s">
        <v>4</v>
      </c>
      <c r="I422" t="s">
        <v>61</v>
      </c>
      <c r="K422" t="s">
        <v>62</v>
      </c>
      <c r="M422">
        <v>1</v>
      </c>
      <c r="N422">
        <v>1</v>
      </c>
      <c r="O422">
        <v>1</v>
      </c>
      <c r="P422">
        <v>1</v>
      </c>
      <c r="Q422">
        <v>1</v>
      </c>
      <c r="S422" t="str">
        <f t="shared" si="12"/>
        <v>7059RDO</v>
      </c>
      <c r="T422" t="str">
        <f t="shared" si="13"/>
        <v>7059RPF</v>
      </c>
      <c r="U422" t="s">
        <v>9</v>
      </c>
      <c r="V422" t="s">
        <v>10</v>
      </c>
    </row>
    <row r="423" spans="1:22" x14ac:dyDescent="0.2">
      <c r="A423" s="11">
        <v>44981</v>
      </c>
      <c r="B423" t="s">
        <v>6</v>
      </c>
      <c r="C423">
        <v>7181</v>
      </c>
      <c r="D423">
        <v>45043</v>
      </c>
      <c r="E423">
        <v>45072</v>
      </c>
      <c r="F423">
        <v>29</v>
      </c>
      <c r="G423">
        <v>1</v>
      </c>
      <c r="H423" t="s">
        <v>3</v>
      </c>
      <c r="I423" t="s">
        <v>63</v>
      </c>
      <c r="K423" t="s">
        <v>25</v>
      </c>
      <c r="M423">
        <v>1</v>
      </c>
      <c r="N423">
        <v>0</v>
      </c>
      <c r="O423">
        <v>1</v>
      </c>
      <c r="P423">
        <v>0</v>
      </c>
      <c r="S423" t="str">
        <f t="shared" si="12"/>
        <v>7181LDO</v>
      </c>
      <c r="T423" t="str">
        <f t="shared" si="13"/>
        <v>7181LPF</v>
      </c>
      <c r="U423" t="s">
        <v>9</v>
      </c>
      <c r="V423" t="s">
        <v>10</v>
      </c>
    </row>
    <row r="424" spans="1:22" x14ac:dyDescent="0.2">
      <c r="A424" s="11">
        <v>44981</v>
      </c>
      <c r="B424" t="s">
        <v>6</v>
      </c>
      <c r="C424">
        <v>7181</v>
      </c>
      <c r="D424">
        <v>45043</v>
      </c>
      <c r="E424">
        <v>45072</v>
      </c>
      <c r="F424">
        <v>29</v>
      </c>
      <c r="G424">
        <v>1</v>
      </c>
      <c r="H424" t="s">
        <v>4</v>
      </c>
      <c r="I424" t="s">
        <v>25</v>
      </c>
      <c r="K424" t="s">
        <v>67</v>
      </c>
      <c r="M424">
        <v>0</v>
      </c>
      <c r="N424">
        <v>1</v>
      </c>
      <c r="P424">
        <v>1</v>
      </c>
      <c r="Q424">
        <v>1</v>
      </c>
      <c r="S424" t="str">
        <f t="shared" si="12"/>
        <v>7181RDO</v>
      </c>
      <c r="T424" t="str">
        <f t="shared" si="13"/>
        <v>7181RPF</v>
      </c>
      <c r="U424" t="s">
        <v>9</v>
      </c>
      <c r="V424" t="s">
        <v>10</v>
      </c>
    </row>
    <row r="425" spans="1:22" x14ac:dyDescent="0.2">
      <c r="A425" s="11">
        <v>44949</v>
      </c>
      <c r="B425" t="s">
        <v>6</v>
      </c>
      <c r="C425">
        <v>7221</v>
      </c>
      <c r="D425">
        <v>45007</v>
      </c>
      <c r="E425">
        <v>45030</v>
      </c>
      <c r="F425">
        <v>23</v>
      </c>
      <c r="G425">
        <v>1</v>
      </c>
      <c r="H425" t="s">
        <v>3</v>
      </c>
      <c r="I425" t="s">
        <v>63</v>
      </c>
      <c r="K425" t="s">
        <v>63</v>
      </c>
      <c r="M425">
        <v>1</v>
      </c>
      <c r="N425">
        <v>1</v>
      </c>
      <c r="O425">
        <v>0</v>
      </c>
      <c r="P425">
        <v>0</v>
      </c>
      <c r="Q425">
        <v>1</v>
      </c>
      <c r="S425" t="str">
        <f t="shared" si="12"/>
        <v>7221LDO</v>
      </c>
      <c r="T425" t="str">
        <f t="shared" si="13"/>
        <v>7221LPF</v>
      </c>
      <c r="U425" t="s">
        <v>9</v>
      </c>
      <c r="V425" t="s">
        <v>10</v>
      </c>
    </row>
    <row r="426" spans="1:22" x14ac:dyDescent="0.2">
      <c r="A426" s="11">
        <v>44949</v>
      </c>
      <c r="B426" t="s">
        <v>6</v>
      </c>
      <c r="C426">
        <v>7221</v>
      </c>
      <c r="D426">
        <v>45007</v>
      </c>
      <c r="E426">
        <v>45030</v>
      </c>
      <c r="F426">
        <v>23</v>
      </c>
      <c r="G426">
        <v>1</v>
      </c>
      <c r="H426" t="s">
        <v>4</v>
      </c>
      <c r="I426" t="s">
        <v>67</v>
      </c>
      <c r="K426" t="s">
        <v>67</v>
      </c>
      <c r="M426">
        <v>1</v>
      </c>
      <c r="N426">
        <v>1</v>
      </c>
      <c r="O426">
        <v>0</v>
      </c>
      <c r="P426">
        <v>0</v>
      </c>
      <c r="Q426">
        <v>1</v>
      </c>
      <c r="S426" t="str">
        <f t="shared" si="12"/>
        <v>7221RDO</v>
      </c>
      <c r="T426" t="str">
        <f t="shared" si="13"/>
        <v>7221RPF</v>
      </c>
      <c r="U426" t="s">
        <v>9</v>
      </c>
      <c r="V426" t="s">
        <v>10</v>
      </c>
    </row>
    <row r="427" spans="1:22" x14ac:dyDescent="0.2">
      <c r="A427" s="11">
        <v>44981</v>
      </c>
      <c r="B427" t="s">
        <v>6</v>
      </c>
      <c r="C427">
        <v>7263</v>
      </c>
      <c r="D427">
        <v>45033</v>
      </c>
      <c r="E427">
        <v>45044</v>
      </c>
      <c r="F427">
        <v>11</v>
      </c>
      <c r="G427">
        <v>3</v>
      </c>
      <c r="H427" t="s">
        <v>3</v>
      </c>
      <c r="I427" t="s">
        <v>61</v>
      </c>
      <c r="K427" t="s">
        <v>61</v>
      </c>
      <c r="M427">
        <v>1</v>
      </c>
      <c r="N427">
        <v>1</v>
      </c>
      <c r="O427">
        <v>0</v>
      </c>
      <c r="P427">
        <v>0</v>
      </c>
      <c r="Q427">
        <v>1</v>
      </c>
      <c r="S427" t="str">
        <f t="shared" si="12"/>
        <v>7263LDO</v>
      </c>
      <c r="T427" t="str">
        <f t="shared" si="13"/>
        <v>7263LPF</v>
      </c>
      <c r="U427" t="s">
        <v>9</v>
      </c>
      <c r="V427" t="s">
        <v>10</v>
      </c>
    </row>
    <row r="428" spans="1:22" x14ac:dyDescent="0.2">
      <c r="A428" s="11">
        <v>44981</v>
      </c>
      <c r="B428" t="s">
        <v>6</v>
      </c>
      <c r="C428">
        <v>7263</v>
      </c>
      <c r="D428">
        <v>45033</v>
      </c>
      <c r="E428">
        <v>45044</v>
      </c>
      <c r="F428">
        <v>11</v>
      </c>
      <c r="G428">
        <v>3</v>
      </c>
      <c r="H428" t="s">
        <v>4</v>
      </c>
      <c r="I428" t="s">
        <v>61</v>
      </c>
      <c r="K428" t="s">
        <v>25</v>
      </c>
      <c r="M428">
        <v>1</v>
      </c>
      <c r="N428">
        <v>0</v>
      </c>
      <c r="O428">
        <v>1</v>
      </c>
      <c r="P428">
        <v>0</v>
      </c>
      <c r="S428" t="str">
        <f t="shared" si="12"/>
        <v>7263RDO</v>
      </c>
      <c r="T428" t="str">
        <f t="shared" si="13"/>
        <v>7263RPF</v>
      </c>
      <c r="U428" t="s">
        <v>9</v>
      </c>
      <c r="V428" t="s">
        <v>10</v>
      </c>
    </row>
    <row r="429" spans="1:22" x14ac:dyDescent="0.2">
      <c r="A429" s="11">
        <v>45030</v>
      </c>
      <c r="B429" t="s">
        <v>6</v>
      </c>
      <c r="C429">
        <v>7296</v>
      </c>
      <c r="D429">
        <v>45085</v>
      </c>
      <c r="E429">
        <v>45159</v>
      </c>
      <c r="F429">
        <v>74</v>
      </c>
      <c r="G429">
        <v>1</v>
      </c>
      <c r="H429" t="s">
        <v>4</v>
      </c>
      <c r="I429" t="s">
        <v>25</v>
      </c>
      <c r="K429" t="s">
        <v>59</v>
      </c>
      <c r="M429">
        <v>0</v>
      </c>
      <c r="N429">
        <v>1</v>
      </c>
      <c r="P429">
        <v>1</v>
      </c>
      <c r="Q429">
        <v>1</v>
      </c>
      <c r="S429" t="str">
        <f t="shared" si="12"/>
        <v>7296RDO</v>
      </c>
      <c r="T429" t="str">
        <f t="shared" si="13"/>
        <v>7296RPF</v>
      </c>
      <c r="U429" t="s">
        <v>9</v>
      </c>
      <c r="V429" t="s">
        <v>10</v>
      </c>
    </row>
    <row r="430" spans="1:22" x14ac:dyDescent="0.2">
      <c r="A430" s="11">
        <v>44804</v>
      </c>
      <c r="B430" t="s">
        <v>6</v>
      </c>
      <c r="C430">
        <v>7386</v>
      </c>
      <c r="D430">
        <v>44868</v>
      </c>
      <c r="E430">
        <v>44875</v>
      </c>
      <c r="F430">
        <v>7</v>
      </c>
      <c r="G430">
        <v>2</v>
      </c>
      <c r="H430" t="s">
        <v>3</v>
      </c>
      <c r="I430" t="s">
        <v>61</v>
      </c>
      <c r="K430" t="s">
        <v>62</v>
      </c>
      <c r="M430">
        <v>1</v>
      </c>
      <c r="N430">
        <v>1</v>
      </c>
      <c r="O430">
        <v>1</v>
      </c>
      <c r="P430">
        <v>1</v>
      </c>
      <c r="Q430">
        <v>1</v>
      </c>
      <c r="S430" t="str">
        <f t="shared" si="12"/>
        <v>7386LDO</v>
      </c>
      <c r="T430" t="str">
        <f t="shared" si="13"/>
        <v>7386LPF</v>
      </c>
      <c r="U430" t="s">
        <v>9</v>
      </c>
      <c r="V430" t="s">
        <v>10</v>
      </c>
    </row>
    <row r="431" spans="1:22" x14ac:dyDescent="0.2">
      <c r="A431" s="11">
        <v>44804</v>
      </c>
      <c r="B431" t="s">
        <v>6</v>
      </c>
      <c r="C431">
        <v>7386</v>
      </c>
      <c r="D431">
        <v>44868</v>
      </c>
      <c r="E431">
        <v>44875</v>
      </c>
      <c r="F431">
        <v>7</v>
      </c>
      <c r="G431">
        <v>2</v>
      </c>
      <c r="H431" t="s">
        <v>4</v>
      </c>
      <c r="I431" t="s">
        <v>25</v>
      </c>
      <c r="K431" t="s">
        <v>25</v>
      </c>
      <c r="M431">
        <v>0</v>
      </c>
      <c r="N431">
        <v>0</v>
      </c>
      <c r="P431">
        <v>0</v>
      </c>
      <c r="S431" t="str">
        <f t="shared" si="12"/>
        <v>7386RDO</v>
      </c>
      <c r="T431" t="str">
        <f t="shared" si="13"/>
        <v>7386RPF</v>
      </c>
      <c r="U431" t="s">
        <v>9</v>
      </c>
      <c r="V431" t="s">
        <v>10</v>
      </c>
    </row>
    <row r="432" spans="1:22" x14ac:dyDescent="0.2">
      <c r="A432" s="11">
        <v>44804</v>
      </c>
      <c r="B432" t="s">
        <v>6</v>
      </c>
      <c r="C432">
        <v>7428</v>
      </c>
      <c r="D432">
        <v>44852</v>
      </c>
      <c r="E432">
        <v>44875</v>
      </c>
      <c r="F432">
        <v>23</v>
      </c>
      <c r="G432">
        <v>1</v>
      </c>
      <c r="H432" t="s">
        <v>3</v>
      </c>
      <c r="I432" t="s">
        <v>61</v>
      </c>
      <c r="K432" t="s">
        <v>25</v>
      </c>
      <c r="M432">
        <v>1</v>
      </c>
      <c r="N432">
        <v>0</v>
      </c>
      <c r="O432">
        <v>1</v>
      </c>
      <c r="P432">
        <v>0</v>
      </c>
      <c r="S432" t="str">
        <f t="shared" si="12"/>
        <v>7428LDO</v>
      </c>
      <c r="T432" t="str">
        <f t="shared" si="13"/>
        <v>7428LPF</v>
      </c>
      <c r="U432" t="s">
        <v>9</v>
      </c>
      <c r="V432" t="s">
        <v>10</v>
      </c>
    </row>
    <row r="433" spans="1:22" x14ac:dyDescent="0.2">
      <c r="A433" s="11">
        <v>44804</v>
      </c>
      <c r="B433" t="s">
        <v>6</v>
      </c>
      <c r="C433">
        <v>7428</v>
      </c>
      <c r="D433">
        <v>44852</v>
      </c>
      <c r="E433">
        <v>44875</v>
      </c>
      <c r="F433">
        <v>23</v>
      </c>
      <c r="G433">
        <v>1</v>
      </c>
      <c r="H433" t="s">
        <v>4</v>
      </c>
      <c r="I433" t="s">
        <v>61</v>
      </c>
      <c r="K433" t="s">
        <v>25</v>
      </c>
      <c r="M433">
        <v>1</v>
      </c>
      <c r="N433">
        <v>0</v>
      </c>
      <c r="O433">
        <v>1</v>
      </c>
      <c r="P433">
        <v>0</v>
      </c>
      <c r="S433" t="str">
        <f t="shared" si="12"/>
        <v>7428RDO</v>
      </c>
      <c r="T433" t="str">
        <f t="shared" si="13"/>
        <v>7428RPF</v>
      </c>
      <c r="U433" t="s">
        <v>9</v>
      </c>
      <c r="V433" t="s">
        <v>10</v>
      </c>
    </row>
    <row r="434" spans="1:22" x14ac:dyDescent="0.2">
      <c r="A434" s="11">
        <v>45030</v>
      </c>
      <c r="B434" t="s">
        <v>6</v>
      </c>
      <c r="C434">
        <v>7468</v>
      </c>
      <c r="D434">
        <v>45086</v>
      </c>
      <c r="E434">
        <v>45159</v>
      </c>
      <c r="F434">
        <v>73</v>
      </c>
      <c r="G434">
        <v>2</v>
      </c>
      <c r="H434" t="s">
        <v>3</v>
      </c>
      <c r="I434" t="s">
        <v>61</v>
      </c>
      <c r="K434" t="s">
        <v>57</v>
      </c>
      <c r="M434">
        <v>1</v>
      </c>
      <c r="N434">
        <v>1</v>
      </c>
      <c r="O434">
        <v>1</v>
      </c>
      <c r="P434">
        <v>1</v>
      </c>
      <c r="Q434">
        <v>1</v>
      </c>
      <c r="S434" t="str">
        <f t="shared" si="12"/>
        <v>7468LDO</v>
      </c>
      <c r="T434" t="str">
        <f t="shared" si="13"/>
        <v>7468LPF</v>
      </c>
      <c r="U434" t="s">
        <v>9</v>
      </c>
      <c r="V434" t="s">
        <v>10</v>
      </c>
    </row>
    <row r="435" spans="1:22" x14ac:dyDescent="0.2">
      <c r="A435" s="11">
        <v>45030</v>
      </c>
      <c r="B435" t="s">
        <v>6</v>
      </c>
      <c r="C435">
        <v>7468</v>
      </c>
      <c r="D435">
        <v>45086</v>
      </c>
      <c r="E435">
        <v>45159</v>
      </c>
      <c r="F435">
        <v>73</v>
      </c>
      <c r="G435">
        <v>2</v>
      </c>
      <c r="H435" t="s">
        <v>4</v>
      </c>
      <c r="I435" t="s">
        <v>61</v>
      </c>
      <c r="K435" t="s">
        <v>39</v>
      </c>
      <c r="M435">
        <v>1</v>
      </c>
      <c r="N435">
        <v>1</v>
      </c>
      <c r="O435">
        <v>0</v>
      </c>
      <c r="P435">
        <v>0</v>
      </c>
      <c r="Q435">
        <v>1</v>
      </c>
      <c r="S435" t="str">
        <f t="shared" si="12"/>
        <v>7468RDO</v>
      </c>
      <c r="T435" t="str">
        <f t="shared" si="13"/>
        <v>7468RPF</v>
      </c>
      <c r="U435" t="s">
        <v>9</v>
      </c>
      <c r="V435" t="s">
        <v>10</v>
      </c>
    </row>
  </sheetData>
  <autoFilter ref="A1:V435" xr:uid="{472BA01F-B31A-4871-A4CE-F941C9EA68D8}"/>
  <pageMargins left="0.7" right="0.7" top="0.75" bottom="0.75" header="0.3" footer="0.3"/>
  <pageSetup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0E6E3-F966-504B-960C-700CCD106F29}">
  <dimension ref="A1:F215"/>
  <sheetViews>
    <sheetView zoomScale="160" zoomScaleNormal="160" workbookViewId="0">
      <selection activeCell="A190" sqref="A190:XFD190"/>
    </sheetView>
  </sheetViews>
  <sheetFormatPr baseColWidth="10" defaultColWidth="12.6640625" defaultRowHeight="15" x14ac:dyDescent="0.2"/>
  <sheetData>
    <row r="1" spans="1:6" x14ac:dyDescent="0.2">
      <c r="A1" s="18" t="s">
        <v>7</v>
      </c>
      <c r="B1" s="18" t="s">
        <v>0</v>
      </c>
      <c r="C1" s="18" t="s">
        <v>82</v>
      </c>
      <c r="D1" s="18" t="s">
        <v>1</v>
      </c>
      <c r="E1" s="31" t="s">
        <v>83</v>
      </c>
      <c r="F1" s="34" t="s">
        <v>300</v>
      </c>
    </row>
    <row r="2" spans="1:6" x14ac:dyDescent="0.2">
      <c r="A2" s="38">
        <v>33</v>
      </c>
      <c r="B2" s="39" t="s">
        <v>81</v>
      </c>
      <c r="C2" s="38" t="s">
        <v>9</v>
      </c>
      <c r="D2" s="38" t="s">
        <v>3</v>
      </c>
      <c r="E2" s="39">
        <v>0.25</v>
      </c>
      <c r="F2" s="38" t="str">
        <f t="shared" ref="F2:F65" si="0">A2&amp;D2&amp;C2</f>
        <v>33LDO</v>
      </c>
    </row>
    <row r="3" spans="1:6" x14ac:dyDescent="0.2">
      <c r="A3">
        <v>33</v>
      </c>
      <c r="B3" s="19" t="s">
        <v>81</v>
      </c>
      <c r="C3" t="s">
        <v>10</v>
      </c>
      <c r="D3" t="s">
        <v>3</v>
      </c>
      <c r="E3" s="19">
        <v>0.25</v>
      </c>
      <c r="F3" t="str">
        <f t="shared" si="0"/>
        <v>33LPF</v>
      </c>
    </row>
    <row r="4" spans="1:6" x14ac:dyDescent="0.2">
      <c r="A4" s="40">
        <v>157</v>
      </c>
      <c r="B4" s="41" t="s">
        <v>5</v>
      </c>
      <c r="C4" s="38" t="s">
        <v>9</v>
      </c>
      <c r="D4" s="40" t="s">
        <v>4</v>
      </c>
      <c r="E4" s="39" t="s">
        <v>84</v>
      </c>
      <c r="F4" s="38" t="str">
        <f t="shared" si="0"/>
        <v>157RDO</v>
      </c>
    </row>
    <row r="5" spans="1:6" x14ac:dyDescent="0.2">
      <c r="A5" s="21">
        <v>157</v>
      </c>
      <c r="B5" s="22" t="s">
        <v>5</v>
      </c>
      <c r="C5" t="s">
        <v>10</v>
      </c>
      <c r="D5" s="21" t="s">
        <v>4</v>
      </c>
      <c r="E5" s="19" t="s">
        <v>84</v>
      </c>
      <c r="F5" t="str">
        <f t="shared" si="0"/>
        <v>157RPF</v>
      </c>
    </row>
    <row r="6" spans="1:6" x14ac:dyDescent="0.2">
      <c r="A6" s="42">
        <v>223</v>
      </c>
      <c r="B6" s="39" t="s">
        <v>5</v>
      </c>
      <c r="C6" s="38" t="s">
        <v>9</v>
      </c>
      <c r="D6" s="38" t="s">
        <v>3</v>
      </c>
      <c r="E6" s="39" t="s">
        <v>84</v>
      </c>
      <c r="F6" s="38" t="str">
        <f t="shared" si="0"/>
        <v>223LDO</v>
      </c>
    </row>
    <row r="7" spans="1:6" x14ac:dyDescent="0.2">
      <c r="A7" s="21">
        <v>223</v>
      </c>
      <c r="B7" s="22" t="s">
        <v>5</v>
      </c>
      <c r="C7" t="s">
        <v>10</v>
      </c>
      <c r="D7" s="21" t="s">
        <v>3</v>
      </c>
      <c r="E7" s="19" t="s">
        <v>84</v>
      </c>
      <c r="F7" t="str">
        <f t="shared" si="0"/>
        <v>223LPF</v>
      </c>
    </row>
    <row r="8" spans="1:6" x14ac:dyDescent="0.2">
      <c r="A8" s="42">
        <v>243</v>
      </c>
      <c r="B8" s="39" t="s">
        <v>5</v>
      </c>
      <c r="C8" s="38" t="s">
        <v>9</v>
      </c>
      <c r="D8" s="38" t="s">
        <v>3</v>
      </c>
      <c r="E8" s="39" t="s">
        <v>84</v>
      </c>
      <c r="F8" s="38" t="str">
        <f t="shared" si="0"/>
        <v>243LDO</v>
      </c>
    </row>
    <row r="9" spans="1:6" x14ac:dyDescent="0.2">
      <c r="A9" s="20">
        <v>243</v>
      </c>
      <c r="B9" s="19" t="s">
        <v>5</v>
      </c>
      <c r="C9" t="s">
        <v>10</v>
      </c>
      <c r="D9" t="s">
        <v>3</v>
      </c>
      <c r="E9" s="19" t="s">
        <v>84</v>
      </c>
      <c r="F9" t="str">
        <f t="shared" si="0"/>
        <v>243LPF</v>
      </c>
    </row>
    <row r="10" spans="1:6" x14ac:dyDescent="0.2">
      <c r="A10" s="42">
        <v>294</v>
      </c>
      <c r="B10" s="39" t="s">
        <v>5</v>
      </c>
      <c r="C10" s="38" t="s">
        <v>9</v>
      </c>
      <c r="D10" s="38" t="s">
        <v>3</v>
      </c>
      <c r="E10" s="39" t="s">
        <v>84</v>
      </c>
      <c r="F10" s="38" t="str">
        <f t="shared" si="0"/>
        <v>294LDO</v>
      </c>
    </row>
    <row r="11" spans="1:6" x14ac:dyDescent="0.2">
      <c r="A11" s="21">
        <v>294</v>
      </c>
      <c r="B11" s="22" t="s">
        <v>5</v>
      </c>
      <c r="C11" t="s">
        <v>10</v>
      </c>
      <c r="D11" s="21" t="s">
        <v>3</v>
      </c>
      <c r="E11" s="19" t="s">
        <v>84</v>
      </c>
      <c r="F11" t="str">
        <f t="shared" si="0"/>
        <v>294LPF</v>
      </c>
    </row>
    <row r="12" spans="1:6" x14ac:dyDescent="0.2">
      <c r="A12" s="42">
        <v>296</v>
      </c>
      <c r="B12" s="39" t="s">
        <v>5</v>
      </c>
      <c r="C12" s="38" t="s">
        <v>9</v>
      </c>
      <c r="D12" s="38" t="s">
        <v>4</v>
      </c>
      <c r="E12" s="39" t="s">
        <v>84</v>
      </c>
      <c r="F12" s="38" t="str">
        <f t="shared" si="0"/>
        <v>296RDO</v>
      </c>
    </row>
    <row r="13" spans="1:6" x14ac:dyDescent="0.2">
      <c r="A13" s="20">
        <v>296</v>
      </c>
      <c r="B13" s="19" t="s">
        <v>5</v>
      </c>
      <c r="C13" t="s">
        <v>10</v>
      </c>
      <c r="D13" t="s">
        <v>4</v>
      </c>
      <c r="E13" s="19" t="s">
        <v>84</v>
      </c>
      <c r="F13" t="str">
        <f t="shared" si="0"/>
        <v>296RPF</v>
      </c>
    </row>
    <row r="14" spans="1:6" x14ac:dyDescent="0.2">
      <c r="A14" s="42">
        <v>317</v>
      </c>
      <c r="B14" s="39" t="s">
        <v>5</v>
      </c>
      <c r="C14" s="38" t="s">
        <v>9</v>
      </c>
      <c r="D14" s="38" t="s">
        <v>3</v>
      </c>
      <c r="E14" s="39" t="s">
        <v>84</v>
      </c>
      <c r="F14" s="38" t="str">
        <f t="shared" si="0"/>
        <v>317LDO</v>
      </c>
    </row>
    <row r="15" spans="1:6" x14ac:dyDescent="0.2">
      <c r="A15" s="20">
        <v>317</v>
      </c>
      <c r="B15" s="19" t="s">
        <v>5</v>
      </c>
      <c r="C15" t="s">
        <v>10</v>
      </c>
      <c r="D15" t="s">
        <v>3</v>
      </c>
      <c r="E15" s="19" t="s">
        <v>84</v>
      </c>
      <c r="F15" t="str">
        <f t="shared" si="0"/>
        <v>317LPF</v>
      </c>
    </row>
    <row r="16" spans="1:6" x14ac:dyDescent="0.2">
      <c r="A16" s="42">
        <v>317</v>
      </c>
      <c r="B16" s="39" t="s">
        <v>5</v>
      </c>
      <c r="C16" s="38" t="s">
        <v>9</v>
      </c>
      <c r="D16" s="38" t="s">
        <v>4</v>
      </c>
      <c r="E16" s="39" t="s">
        <v>84</v>
      </c>
      <c r="F16" s="38" t="str">
        <f t="shared" si="0"/>
        <v>317RDO</v>
      </c>
    </row>
    <row r="17" spans="1:6" x14ac:dyDescent="0.2">
      <c r="A17" s="21">
        <v>317</v>
      </c>
      <c r="B17" s="22" t="s">
        <v>5</v>
      </c>
      <c r="C17" t="s">
        <v>10</v>
      </c>
      <c r="D17" s="21" t="s">
        <v>4</v>
      </c>
      <c r="E17" s="19" t="s">
        <v>84</v>
      </c>
      <c r="F17" t="str">
        <f t="shared" si="0"/>
        <v>317RPF</v>
      </c>
    </row>
    <row r="18" spans="1:6" x14ac:dyDescent="0.2">
      <c r="A18" s="42">
        <v>320</v>
      </c>
      <c r="B18" s="39" t="s">
        <v>5</v>
      </c>
      <c r="C18" s="38" t="s">
        <v>9</v>
      </c>
      <c r="D18" s="38" t="s">
        <v>3</v>
      </c>
      <c r="E18" s="39" t="s">
        <v>84</v>
      </c>
      <c r="F18" s="38" t="str">
        <f t="shared" si="0"/>
        <v>320LDO</v>
      </c>
    </row>
    <row r="19" spans="1:6" x14ac:dyDescent="0.2">
      <c r="A19" s="21">
        <v>320</v>
      </c>
      <c r="B19" s="22" t="s">
        <v>5</v>
      </c>
      <c r="C19" t="s">
        <v>10</v>
      </c>
      <c r="D19" s="21" t="s">
        <v>3</v>
      </c>
      <c r="E19" s="19" t="s">
        <v>84</v>
      </c>
      <c r="F19" t="str">
        <f t="shared" si="0"/>
        <v>320LPF</v>
      </c>
    </row>
    <row r="20" spans="1:6" x14ac:dyDescent="0.2">
      <c r="A20" s="42">
        <v>320</v>
      </c>
      <c r="B20" s="39" t="s">
        <v>5</v>
      </c>
      <c r="C20" s="38" t="s">
        <v>9</v>
      </c>
      <c r="D20" s="38" t="s">
        <v>4</v>
      </c>
      <c r="E20" s="39" t="s">
        <v>84</v>
      </c>
      <c r="F20" s="38" t="str">
        <f t="shared" si="0"/>
        <v>320RDO</v>
      </c>
    </row>
    <row r="21" spans="1:6" x14ac:dyDescent="0.2">
      <c r="A21" s="21">
        <v>320</v>
      </c>
      <c r="B21" s="22" t="s">
        <v>5</v>
      </c>
      <c r="C21" t="s">
        <v>10</v>
      </c>
      <c r="D21" s="21" t="s">
        <v>4</v>
      </c>
      <c r="E21" s="19" t="s">
        <v>84</v>
      </c>
      <c r="F21" t="str">
        <f t="shared" si="0"/>
        <v>320RPF</v>
      </c>
    </row>
    <row r="22" spans="1:6" x14ac:dyDescent="0.2">
      <c r="A22" s="40">
        <v>354</v>
      </c>
      <c r="B22" s="41" t="s">
        <v>5</v>
      </c>
      <c r="C22" s="38" t="s">
        <v>9</v>
      </c>
      <c r="D22" s="40" t="s">
        <v>3</v>
      </c>
      <c r="E22" s="39">
        <v>4</v>
      </c>
      <c r="F22" s="38" t="str">
        <f t="shared" si="0"/>
        <v>354LDO</v>
      </c>
    </row>
    <row r="23" spans="1:6" x14ac:dyDescent="0.2">
      <c r="A23" s="42">
        <v>354</v>
      </c>
      <c r="B23" s="39" t="s">
        <v>5</v>
      </c>
      <c r="C23" s="38" t="s">
        <v>9</v>
      </c>
      <c r="D23" s="38" t="s">
        <v>3</v>
      </c>
      <c r="E23" s="39" t="s">
        <v>84</v>
      </c>
      <c r="F23" s="38" t="str">
        <f t="shared" si="0"/>
        <v>354LDO</v>
      </c>
    </row>
    <row r="24" spans="1:6" x14ac:dyDescent="0.2">
      <c r="A24" s="21">
        <v>354</v>
      </c>
      <c r="B24" s="22" t="s">
        <v>5</v>
      </c>
      <c r="C24" t="s">
        <v>10</v>
      </c>
      <c r="D24" s="21" t="s">
        <v>4</v>
      </c>
      <c r="E24" s="19" t="s">
        <v>85</v>
      </c>
      <c r="F24" t="str">
        <f t="shared" si="0"/>
        <v>354RPF</v>
      </c>
    </row>
    <row r="25" spans="1:6" x14ac:dyDescent="0.2">
      <c r="A25" s="42">
        <v>357</v>
      </c>
      <c r="B25" s="39" t="s">
        <v>5</v>
      </c>
      <c r="C25" s="38" t="s">
        <v>9</v>
      </c>
      <c r="D25" s="38" t="s">
        <v>3</v>
      </c>
      <c r="E25" s="39" t="s">
        <v>84</v>
      </c>
      <c r="F25" s="38" t="str">
        <f t="shared" si="0"/>
        <v>357LDO</v>
      </c>
    </row>
    <row r="26" spans="1:6" x14ac:dyDescent="0.2">
      <c r="A26" s="21">
        <v>357</v>
      </c>
      <c r="B26" s="22" t="s">
        <v>5</v>
      </c>
      <c r="C26" t="s">
        <v>10</v>
      </c>
      <c r="D26" s="21" t="s">
        <v>3</v>
      </c>
      <c r="E26" s="19" t="s">
        <v>84</v>
      </c>
      <c r="F26" t="str">
        <f t="shared" si="0"/>
        <v>357LPF</v>
      </c>
    </row>
    <row r="27" spans="1:6" x14ac:dyDescent="0.2">
      <c r="A27" s="21">
        <v>357</v>
      </c>
      <c r="B27" s="22" t="s">
        <v>5</v>
      </c>
      <c r="C27" t="s">
        <v>10</v>
      </c>
      <c r="D27" s="21" t="s">
        <v>3</v>
      </c>
      <c r="E27" s="19">
        <v>0.25</v>
      </c>
      <c r="F27" t="str">
        <f t="shared" si="0"/>
        <v>357LPF</v>
      </c>
    </row>
    <row r="28" spans="1:6" x14ac:dyDescent="0.2">
      <c r="A28" s="42">
        <v>357</v>
      </c>
      <c r="B28" s="39" t="s">
        <v>5</v>
      </c>
      <c r="C28" s="38" t="s">
        <v>9</v>
      </c>
      <c r="D28" s="38" t="s">
        <v>4</v>
      </c>
      <c r="E28" s="39" t="s">
        <v>84</v>
      </c>
      <c r="F28" s="38" t="str">
        <f t="shared" si="0"/>
        <v>357RDO</v>
      </c>
    </row>
    <row r="29" spans="1:6" x14ac:dyDescent="0.2">
      <c r="A29" s="21">
        <v>357</v>
      </c>
      <c r="B29" s="22" t="s">
        <v>5</v>
      </c>
      <c r="C29" t="s">
        <v>10</v>
      </c>
      <c r="D29" s="21" t="s">
        <v>4</v>
      </c>
      <c r="E29" s="19" t="s">
        <v>84</v>
      </c>
      <c r="F29" t="str">
        <f t="shared" si="0"/>
        <v>357RPF</v>
      </c>
    </row>
    <row r="30" spans="1:6" x14ac:dyDescent="0.2">
      <c r="A30" s="42">
        <v>378</v>
      </c>
      <c r="B30" s="39" t="s">
        <v>5</v>
      </c>
      <c r="C30" s="38" t="s">
        <v>9</v>
      </c>
      <c r="D30" s="38" t="s">
        <v>3</v>
      </c>
      <c r="E30" s="39" t="s">
        <v>84</v>
      </c>
      <c r="F30" s="38" t="str">
        <f t="shared" si="0"/>
        <v>378LDO</v>
      </c>
    </row>
    <row r="31" spans="1:6" x14ac:dyDescent="0.2">
      <c r="A31" s="20">
        <v>378</v>
      </c>
      <c r="B31" s="19" t="s">
        <v>5</v>
      </c>
      <c r="C31" t="s">
        <v>10</v>
      </c>
      <c r="D31" t="s">
        <v>3</v>
      </c>
      <c r="E31" s="19">
        <v>0.5</v>
      </c>
      <c r="F31" t="str">
        <f t="shared" si="0"/>
        <v>378LPF</v>
      </c>
    </row>
    <row r="32" spans="1:6" x14ac:dyDescent="0.2">
      <c r="A32" s="38">
        <v>386</v>
      </c>
      <c r="B32" s="39" t="s">
        <v>81</v>
      </c>
      <c r="C32" s="38" t="s">
        <v>9</v>
      </c>
      <c r="D32" s="38" t="s">
        <v>3</v>
      </c>
      <c r="E32" s="39">
        <v>0.25</v>
      </c>
      <c r="F32" s="38" t="str">
        <f t="shared" si="0"/>
        <v>386LDO</v>
      </c>
    </row>
    <row r="33" spans="1:6" x14ac:dyDescent="0.2">
      <c r="A33">
        <v>386</v>
      </c>
      <c r="B33" s="19" t="s">
        <v>81</v>
      </c>
      <c r="C33" t="s">
        <v>10</v>
      </c>
      <c r="D33" t="s">
        <v>3</v>
      </c>
      <c r="E33" s="19">
        <v>0.5</v>
      </c>
      <c r="F33" t="str">
        <f t="shared" si="0"/>
        <v>386LPF</v>
      </c>
    </row>
    <row r="34" spans="1:6" x14ac:dyDescent="0.2">
      <c r="A34" s="42">
        <v>400</v>
      </c>
      <c r="B34" s="39" t="s">
        <v>5</v>
      </c>
      <c r="C34" s="38" t="s">
        <v>9</v>
      </c>
      <c r="D34" s="38" t="s">
        <v>4</v>
      </c>
      <c r="E34" s="39" t="s">
        <v>84</v>
      </c>
      <c r="F34" s="38" t="str">
        <f t="shared" si="0"/>
        <v>400RDO</v>
      </c>
    </row>
    <row r="35" spans="1:6" x14ac:dyDescent="0.2">
      <c r="A35" s="20">
        <v>400</v>
      </c>
      <c r="B35" s="19" t="s">
        <v>5</v>
      </c>
      <c r="C35" t="s">
        <v>10</v>
      </c>
      <c r="D35" t="s">
        <v>4</v>
      </c>
      <c r="E35" s="19" t="s">
        <v>84</v>
      </c>
      <c r="F35" t="str">
        <f t="shared" si="0"/>
        <v>400RPF</v>
      </c>
    </row>
    <row r="36" spans="1:6" x14ac:dyDescent="0.2">
      <c r="A36" s="38">
        <v>460</v>
      </c>
      <c r="B36" s="39" t="s">
        <v>81</v>
      </c>
      <c r="C36" s="38" t="s">
        <v>9</v>
      </c>
      <c r="D36" s="38" t="s">
        <v>3</v>
      </c>
      <c r="E36" s="39" t="s">
        <v>84</v>
      </c>
      <c r="F36" s="38" t="str">
        <f t="shared" si="0"/>
        <v>460LDO</v>
      </c>
    </row>
    <row r="37" spans="1:6" x14ac:dyDescent="0.2">
      <c r="A37">
        <v>460</v>
      </c>
      <c r="B37" s="19" t="s">
        <v>81</v>
      </c>
      <c r="C37" t="s">
        <v>10</v>
      </c>
      <c r="D37" t="s">
        <v>3</v>
      </c>
      <c r="E37" s="19" t="s">
        <v>84</v>
      </c>
      <c r="F37" t="str">
        <f t="shared" si="0"/>
        <v>460LPF</v>
      </c>
    </row>
    <row r="38" spans="1:6" x14ac:dyDescent="0.2">
      <c r="A38" s="38">
        <v>618</v>
      </c>
      <c r="B38" s="39" t="s">
        <v>81</v>
      </c>
      <c r="C38" s="38" t="s">
        <v>9</v>
      </c>
      <c r="D38" s="38" t="s">
        <v>4</v>
      </c>
      <c r="E38" s="39">
        <v>0.5</v>
      </c>
      <c r="F38" s="38" t="str">
        <f t="shared" si="0"/>
        <v>618RDO</v>
      </c>
    </row>
    <row r="39" spans="1:6" x14ac:dyDescent="0.2">
      <c r="A39">
        <v>618</v>
      </c>
      <c r="B39" s="19" t="s">
        <v>81</v>
      </c>
      <c r="C39" t="s">
        <v>10</v>
      </c>
      <c r="D39" t="s">
        <v>4</v>
      </c>
      <c r="E39" s="19">
        <v>0.25</v>
      </c>
      <c r="F39" t="str">
        <f t="shared" si="0"/>
        <v>618RPF</v>
      </c>
    </row>
    <row r="40" spans="1:6" x14ac:dyDescent="0.2">
      <c r="A40" s="38">
        <v>641</v>
      </c>
      <c r="B40" s="39" t="s">
        <v>81</v>
      </c>
      <c r="C40" s="38" t="s">
        <v>9</v>
      </c>
      <c r="D40" s="38" t="s">
        <v>3</v>
      </c>
      <c r="E40" s="39">
        <v>0.5</v>
      </c>
      <c r="F40" s="38" t="str">
        <f t="shared" si="0"/>
        <v>641LDO</v>
      </c>
    </row>
    <row r="41" spans="1:6" x14ac:dyDescent="0.2">
      <c r="A41">
        <v>641</v>
      </c>
      <c r="B41" s="19" t="s">
        <v>81</v>
      </c>
      <c r="C41" t="s">
        <v>10</v>
      </c>
      <c r="D41" t="s">
        <v>3</v>
      </c>
      <c r="E41" s="19" t="s">
        <v>84</v>
      </c>
      <c r="F41" t="str">
        <f t="shared" si="0"/>
        <v>641LPF</v>
      </c>
    </row>
    <row r="42" spans="1:6" x14ac:dyDescent="0.2">
      <c r="A42" s="42">
        <v>814</v>
      </c>
      <c r="B42" s="39" t="s">
        <v>5</v>
      </c>
      <c r="C42" s="38" t="s">
        <v>9</v>
      </c>
      <c r="D42" s="38" t="s">
        <v>3</v>
      </c>
      <c r="E42" s="39" t="s">
        <v>84</v>
      </c>
      <c r="F42" s="38" t="str">
        <f t="shared" si="0"/>
        <v>814LDO</v>
      </c>
    </row>
    <row r="43" spans="1:6" x14ac:dyDescent="0.2">
      <c r="A43" s="21">
        <v>814</v>
      </c>
      <c r="B43" s="22" t="s">
        <v>5</v>
      </c>
      <c r="C43" t="s">
        <v>10</v>
      </c>
      <c r="D43" s="21" t="s">
        <v>3</v>
      </c>
      <c r="E43" s="19">
        <v>1</v>
      </c>
      <c r="F43" t="str">
        <f t="shared" si="0"/>
        <v>814LPF</v>
      </c>
    </row>
    <row r="44" spans="1:6" x14ac:dyDescent="0.2">
      <c r="A44" s="21">
        <v>814</v>
      </c>
      <c r="B44" s="22" t="s">
        <v>5</v>
      </c>
      <c r="C44" t="s">
        <v>10</v>
      </c>
      <c r="D44" s="21" t="s">
        <v>3</v>
      </c>
      <c r="E44" s="19">
        <v>0.5</v>
      </c>
      <c r="F44" t="str">
        <f t="shared" si="0"/>
        <v>814LPF</v>
      </c>
    </row>
    <row r="45" spans="1:6" x14ac:dyDescent="0.2">
      <c r="A45" s="42">
        <v>918</v>
      </c>
      <c r="B45" s="39" t="s">
        <v>5</v>
      </c>
      <c r="C45" s="38" t="s">
        <v>9</v>
      </c>
      <c r="D45" s="38" t="s">
        <v>3</v>
      </c>
      <c r="E45" s="39" t="s">
        <v>84</v>
      </c>
      <c r="F45" s="38" t="str">
        <f t="shared" si="0"/>
        <v>918LDO</v>
      </c>
    </row>
    <row r="46" spans="1:6" x14ac:dyDescent="0.2">
      <c r="A46" s="20">
        <v>918</v>
      </c>
      <c r="B46" s="19" t="s">
        <v>5</v>
      </c>
      <c r="C46" t="s">
        <v>10</v>
      </c>
      <c r="D46" t="s">
        <v>3</v>
      </c>
      <c r="E46" s="19" t="s">
        <v>84</v>
      </c>
      <c r="F46" t="str">
        <f t="shared" si="0"/>
        <v>918LPF</v>
      </c>
    </row>
    <row r="47" spans="1:6" x14ac:dyDescent="0.2">
      <c r="A47" s="42">
        <v>976</v>
      </c>
      <c r="B47" s="39" t="s">
        <v>5</v>
      </c>
      <c r="C47" s="38" t="s">
        <v>9</v>
      </c>
      <c r="D47" s="38" t="s">
        <v>4</v>
      </c>
      <c r="E47" s="39" t="s">
        <v>84</v>
      </c>
      <c r="F47" s="38" t="str">
        <f t="shared" si="0"/>
        <v>976RDO</v>
      </c>
    </row>
    <row r="48" spans="1:6" x14ac:dyDescent="0.2">
      <c r="A48" s="21">
        <v>976</v>
      </c>
      <c r="B48" s="22" t="s">
        <v>5</v>
      </c>
      <c r="C48" t="s">
        <v>10</v>
      </c>
      <c r="D48" s="21" t="s">
        <v>4</v>
      </c>
      <c r="E48" s="19" t="s">
        <v>84</v>
      </c>
      <c r="F48" t="str">
        <f t="shared" si="0"/>
        <v>976RPF</v>
      </c>
    </row>
    <row r="49" spans="1:6" x14ac:dyDescent="0.2">
      <c r="A49" s="21">
        <v>976</v>
      </c>
      <c r="B49" s="22" t="s">
        <v>5</v>
      </c>
      <c r="C49" t="s">
        <v>10</v>
      </c>
      <c r="D49" s="21" t="s">
        <v>4</v>
      </c>
      <c r="E49" s="19">
        <v>0.5</v>
      </c>
      <c r="F49" t="str">
        <f t="shared" si="0"/>
        <v>976RPF</v>
      </c>
    </row>
    <row r="50" spans="1:6" x14ac:dyDescent="0.2">
      <c r="A50" s="38">
        <v>1053</v>
      </c>
      <c r="B50" s="39" t="s">
        <v>81</v>
      </c>
      <c r="C50" s="38" t="s">
        <v>9</v>
      </c>
      <c r="D50" s="38" t="s">
        <v>4</v>
      </c>
      <c r="E50" s="39">
        <v>0.25</v>
      </c>
      <c r="F50" s="38" t="str">
        <f t="shared" si="0"/>
        <v>1053RDO</v>
      </c>
    </row>
    <row r="51" spans="1:6" x14ac:dyDescent="0.2">
      <c r="A51">
        <v>1053</v>
      </c>
      <c r="B51" s="19" t="s">
        <v>81</v>
      </c>
      <c r="C51" t="s">
        <v>10</v>
      </c>
      <c r="D51" t="s">
        <v>4</v>
      </c>
      <c r="E51" s="19">
        <v>0.25</v>
      </c>
      <c r="F51" t="str">
        <f t="shared" si="0"/>
        <v>1053RPF</v>
      </c>
    </row>
    <row r="52" spans="1:6" x14ac:dyDescent="0.2">
      <c r="A52" s="38">
        <v>1085</v>
      </c>
      <c r="B52" s="39" t="s">
        <v>81</v>
      </c>
      <c r="C52" s="38" t="s">
        <v>9</v>
      </c>
      <c r="D52" s="38" t="s">
        <v>4</v>
      </c>
      <c r="E52" s="39" t="s">
        <v>84</v>
      </c>
      <c r="F52" s="38" t="str">
        <f t="shared" si="0"/>
        <v>1085RDO</v>
      </c>
    </row>
    <row r="53" spans="1:6" x14ac:dyDescent="0.2">
      <c r="A53">
        <v>1085</v>
      </c>
      <c r="B53" s="19" t="s">
        <v>81</v>
      </c>
      <c r="C53" t="s">
        <v>10</v>
      </c>
      <c r="D53" t="s">
        <v>4</v>
      </c>
      <c r="E53" s="19">
        <v>0.25</v>
      </c>
      <c r="F53" t="str">
        <f t="shared" si="0"/>
        <v>1085RPF</v>
      </c>
    </row>
    <row r="54" spans="1:6" x14ac:dyDescent="0.2">
      <c r="A54" s="38">
        <v>1864</v>
      </c>
      <c r="B54" s="39" t="s">
        <v>81</v>
      </c>
      <c r="C54" s="38" t="s">
        <v>9</v>
      </c>
      <c r="D54" s="38" t="s">
        <v>3</v>
      </c>
      <c r="E54" s="39">
        <v>0.25</v>
      </c>
      <c r="F54" s="38" t="str">
        <f t="shared" si="0"/>
        <v>1864LDO</v>
      </c>
    </row>
    <row r="55" spans="1:6" x14ac:dyDescent="0.2">
      <c r="A55">
        <v>1864</v>
      </c>
      <c r="B55" s="19" t="s">
        <v>81</v>
      </c>
      <c r="C55" t="s">
        <v>10</v>
      </c>
      <c r="D55" t="s">
        <v>3</v>
      </c>
      <c r="E55" s="19" t="s">
        <v>84</v>
      </c>
      <c r="F55" t="str">
        <f t="shared" si="0"/>
        <v>1864LPF</v>
      </c>
    </row>
    <row r="56" spans="1:6" x14ac:dyDescent="0.2">
      <c r="A56">
        <v>2504</v>
      </c>
      <c r="B56" s="19" t="s">
        <v>81</v>
      </c>
      <c r="C56" t="s">
        <v>10</v>
      </c>
      <c r="D56" t="s">
        <v>4</v>
      </c>
      <c r="E56" s="19" t="s">
        <v>84</v>
      </c>
      <c r="F56" t="str">
        <f t="shared" si="0"/>
        <v>2504RPF</v>
      </c>
    </row>
    <row r="57" spans="1:6" x14ac:dyDescent="0.2">
      <c r="A57" s="38">
        <v>2615</v>
      </c>
      <c r="B57" s="39" t="s">
        <v>81</v>
      </c>
      <c r="C57" s="38" t="s">
        <v>9</v>
      </c>
      <c r="D57" s="38" t="s">
        <v>4</v>
      </c>
      <c r="E57" s="39">
        <v>0.25</v>
      </c>
      <c r="F57" s="38" t="str">
        <f t="shared" si="0"/>
        <v>2615RDO</v>
      </c>
    </row>
    <row r="58" spans="1:6" x14ac:dyDescent="0.2">
      <c r="A58">
        <v>2615</v>
      </c>
      <c r="B58" s="19" t="s">
        <v>81</v>
      </c>
      <c r="C58" t="s">
        <v>10</v>
      </c>
      <c r="D58" t="s">
        <v>4</v>
      </c>
      <c r="E58" s="19">
        <v>0.25</v>
      </c>
      <c r="F58" t="str">
        <f t="shared" si="0"/>
        <v>2615RPF</v>
      </c>
    </row>
    <row r="59" spans="1:6" x14ac:dyDescent="0.2">
      <c r="A59" s="38">
        <v>3286</v>
      </c>
      <c r="B59" s="39" t="s">
        <v>81</v>
      </c>
      <c r="C59" s="38" t="s">
        <v>9</v>
      </c>
      <c r="D59" s="38" t="s">
        <v>3</v>
      </c>
      <c r="E59" s="39">
        <v>0.25</v>
      </c>
      <c r="F59" s="38" t="str">
        <f t="shared" si="0"/>
        <v>3286LDO</v>
      </c>
    </row>
    <row r="60" spans="1:6" x14ac:dyDescent="0.2">
      <c r="A60">
        <v>3286</v>
      </c>
      <c r="B60" s="19" t="s">
        <v>81</v>
      </c>
      <c r="C60" t="s">
        <v>10</v>
      </c>
      <c r="D60" t="s">
        <v>3</v>
      </c>
      <c r="E60" s="19">
        <v>0.25</v>
      </c>
      <c r="F60" t="str">
        <f t="shared" si="0"/>
        <v>3286LPF</v>
      </c>
    </row>
    <row r="61" spans="1:6" x14ac:dyDescent="0.2">
      <c r="A61" s="38">
        <v>3646</v>
      </c>
      <c r="B61" s="39" t="s">
        <v>81</v>
      </c>
      <c r="C61" s="38" t="s">
        <v>9</v>
      </c>
      <c r="D61" s="38" t="s">
        <v>4</v>
      </c>
      <c r="E61" s="39">
        <v>0.5</v>
      </c>
      <c r="F61" s="38" t="str">
        <f t="shared" si="0"/>
        <v>3646RDO</v>
      </c>
    </row>
    <row r="62" spans="1:6" x14ac:dyDescent="0.2">
      <c r="A62">
        <v>3646</v>
      </c>
      <c r="B62" s="19" t="s">
        <v>81</v>
      </c>
      <c r="C62" t="s">
        <v>10</v>
      </c>
      <c r="D62" t="s">
        <v>4</v>
      </c>
      <c r="E62" s="19">
        <v>0.25</v>
      </c>
      <c r="F62" t="str">
        <f t="shared" si="0"/>
        <v>3646RPF</v>
      </c>
    </row>
    <row r="63" spans="1:6" x14ac:dyDescent="0.2">
      <c r="A63" s="38">
        <v>3845</v>
      </c>
      <c r="B63" s="39" t="s">
        <v>81</v>
      </c>
      <c r="C63" s="38" t="s">
        <v>9</v>
      </c>
      <c r="D63" s="38" t="s">
        <v>4</v>
      </c>
      <c r="E63" s="39">
        <v>0.5</v>
      </c>
      <c r="F63" s="38" t="str">
        <f t="shared" si="0"/>
        <v>3845RDO</v>
      </c>
    </row>
    <row r="64" spans="1:6" x14ac:dyDescent="0.2">
      <c r="A64">
        <v>3845</v>
      </c>
      <c r="B64" s="19" t="s">
        <v>81</v>
      </c>
      <c r="C64" t="s">
        <v>10</v>
      </c>
      <c r="D64" t="s">
        <v>4</v>
      </c>
      <c r="E64" s="19">
        <v>1</v>
      </c>
      <c r="F64" t="str">
        <f t="shared" si="0"/>
        <v>3845RPF</v>
      </c>
    </row>
    <row r="65" spans="1:6" x14ac:dyDescent="0.2">
      <c r="A65" s="38">
        <v>3876</v>
      </c>
      <c r="B65" s="39" t="s">
        <v>81</v>
      </c>
      <c r="C65" s="38" t="s">
        <v>9</v>
      </c>
      <c r="D65" s="38" t="s">
        <v>4</v>
      </c>
      <c r="E65" s="39" t="s">
        <v>84</v>
      </c>
      <c r="F65" s="38" t="str">
        <f t="shared" si="0"/>
        <v>3876RDO</v>
      </c>
    </row>
    <row r="66" spans="1:6" x14ac:dyDescent="0.2">
      <c r="A66">
        <v>3876</v>
      </c>
      <c r="B66" s="19" t="s">
        <v>81</v>
      </c>
      <c r="C66" t="s">
        <v>10</v>
      </c>
      <c r="D66" t="s">
        <v>4</v>
      </c>
      <c r="E66" s="19">
        <v>0.5</v>
      </c>
      <c r="F66" t="str">
        <f t="shared" ref="F66:F129" si="1">A66&amp;D66&amp;C66</f>
        <v>3876RPF</v>
      </c>
    </row>
    <row r="67" spans="1:6" x14ac:dyDescent="0.2">
      <c r="A67" s="38">
        <v>4129</v>
      </c>
      <c r="B67" s="39" t="s">
        <v>81</v>
      </c>
      <c r="C67" s="38" t="s">
        <v>9</v>
      </c>
      <c r="D67" s="38" t="s">
        <v>3</v>
      </c>
      <c r="E67" s="39">
        <v>0.25</v>
      </c>
      <c r="F67" s="38" t="str">
        <f t="shared" si="1"/>
        <v>4129LDO</v>
      </c>
    </row>
    <row r="68" spans="1:6" x14ac:dyDescent="0.2">
      <c r="A68">
        <v>4129</v>
      </c>
      <c r="B68" s="19" t="s">
        <v>81</v>
      </c>
      <c r="C68" t="s">
        <v>10</v>
      </c>
      <c r="D68" t="s">
        <v>3</v>
      </c>
      <c r="E68" s="19">
        <v>4</v>
      </c>
      <c r="F68" t="str">
        <f t="shared" si="1"/>
        <v>4129LPF</v>
      </c>
    </row>
    <row r="69" spans="1:6" x14ac:dyDescent="0.2">
      <c r="A69" s="38">
        <v>4323</v>
      </c>
      <c r="B69" s="39" t="s">
        <v>81</v>
      </c>
      <c r="C69" s="38" t="s">
        <v>9</v>
      </c>
      <c r="D69" s="38" t="s">
        <v>3</v>
      </c>
      <c r="E69" s="39">
        <v>2</v>
      </c>
      <c r="F69" s="38" t="str">
        <f t="shared" si="1"/>
        <v>4323LDO</v>
      </c>
    </row>
    <row r="70" spans="1:6" x14ac:dyDescent="0.2">
      <c r="A70">
        <v>4323</v>
      </c>
      <c r="B70" s="19" t="s">
        <v>81</v>
      </c>
      <c r="C70" t="s">
        <v>10</v>
      </c>
      <c r="D70" t="s">
        <v>3</v>
      </c>
      <c r="E70" s="19">
        <v>0.25</v>
      </c>
      <c r="F70" t="str">
        <f t="shared" si="1"/>
        <v>4323LPF</v>
      </c>
    </row>
    <row r="71" spans="1:6" x14ac:dyDescent="0.2">
      <c r="A71" s="38">
        <v>4323</v>
      </c>
      <c r="B71" s="39" t="s">
        <v>81</v>
      </c>
      <c r="C71" s="38" t="s">
        <v>9</v>
      </c>
      <c r="D71" s="38" t="s">
        <v>4</v>
      </c>
      <c r="E71" s="39" t="s">
        <v>84</v>
      </c>
      <c r="F71" s="38" t="str">
        <f t="shared" si="1"/>
        <v>4323RDO</v>
      </c>
    </row>
    <row r="72" spans="1:6" x14ac:dyDescent="0.2">
      <c r="A72">
        <v>4323</v>
      </c>
      <c r="B72" s="19" t="s">
        <v>81</v>
      </c>
      <c r="C72" t="s">
        <v>10</v>
      </c>
      <c r="D72" t="s">
        <v>4</v>
      </c>
      <c r="E72" s="19" t="s">
        <v>84</v>
      </c>
      <c r="F72" t="str">
        <f t="shared" si="1"/>
        <v>4323RPF</v>
      </c>
    </row>
    <row r="73" spans="1:6" x14ac:dyDescent="0.2">
      <c r="A73" s="38">
        <v>4436</v>
      </c>
      <c r="B73" s="39" t="s">
        <v>81</v>
      </c>
      <c r="C73" s="38" t="s">
        <v>9</v>
      </c>
      <c r="D73" s="38" t="s">
        <v>3</v>
      </c>
      <c r="E73" s="39">
        <v>1</v>
      </c>
      <c r="F73" s="38" t="str">
        <f t="shared" si="1"/>
        <v>4436LDO</v>
      </c>
    </row>
    <row r="74" spans="1:6" x14ac:dyDescent="0.2">
      <c r="A74">
        <v>4436</v>
      </c>
      <c r="B74" s="19" t="s">
        <v>81</v>
      </c>
      <c r="C74" t="s">
        <v>10</v>
      </c>
      <c r="D74" t="s">
        <v>3</v>
      </c>
      <c r="E74" s="19">
        <v>0.5</v>
      </c>
      <c r="F74" t="str">
        <f t="shared" si="1"/>
        <v>4436LPF</v>
      </c>
    </row>
    <row r="75" spans="1:6" x14ac:dyDescent="0.2">
      <c r="A75" s="38">
        <v>4510</v>
      </c>
      <c r="B75" s="39" t="s">
        <v>81</v>
      </c>
      <c r="C75" s="38" t="s">
        <v>9</v>
      </c>
      <c r="D75" s="38" t="s">
        <v>4</v>
      </c>
      <c r="E75" s="39">
        <v>1</v>
      </c>
      <c r="F75" s="38" t="str">
        <f t="shared" si="1"/>
        <v>4510RDO</v>
      </c>
    </row>
    <row r="76" spans="1:6" x14ac:dyDescent="0.2">
      <c r="A76">
        <v>4510</v>
      </c>
      <c r="B76" s="19" t="s">
        <v>81</v>
      </c>
      <c r="C76" t="s">
        <v>10</v>
      </c>
      <c r="D76" t="s">
        <v>4</v>
      </c>
      <c r="E76" s="19">
        <v>0.5</v>
      </c>
      <c r="F76" t="str">
        <f t="shared" si="1"/>
        <v>4510RPF</v>
      </c>
    </row>
    <row r="77" spans="1:6" x14ac:dyDescent="0.2">
      <c r="A77" s="38">
        <v>4763</v>
      </c>
      <c r="B77" s="39" t="s">
        <v>81</v>
      </c>
      <c r="C77" s="38" t="s">
        <v>9</v>
      </c>
      <c r="D77" s="38" t="s">
        <v>3</v>
      </c>
      <c r="E77" s="39">
        <v>0.25</v>
      </c>
      <c r="F77" s="38" t="str">
        <f t="shared" si="1"/>
        <v>4763LDO</v>
      </c>
    </row>
    <row r="78" spans="1:6" x14ac:dyDescent="0.2">
      <c r="A78">
        <v>4763</v>
      </c>
      <c r="B78" s="19" t="s">
        <v>81</v>
      </c>
      <c r="C78" t="s">
        <v>10</v>
      </c>
      <c r="D78" t="s">
        <v>3</v>
      </c>
      <c r="E78" s="19" t="s">
        <v>84</v>
      </c>
      <c r="F78" t="str">
        <f t="shared" si="1"/>
        <v>4763LPF</v>
      </c>
    </row>
    <row r="79" spans="1:6" x14ac:dyDescent="0.2">
      <c r="A79" s="38">
        <v>4838</v>
      </c>
      <c r="B79" s="39" t="s">
        <v>81</v>
      </c>
      <c r="C79" s="38" t="s">
        <v>9</v>
      </c>
      <c r="D79" s="38" t="s">
        <v>3</v>
      </c>
      <c r="E79" s="39">
        <v>0.25</v>
      </c>
      <c r="F79" s="38" t="str">
        <f t="shared" si="1"/>
        <v>4838LDO</v>
      </c>
    </row>
    <row r="80" spans="1:6" x14ac:dyDescent="0.2">
      <c r="A80">
        <v>4838</v>
      </c>
      <c r="B80" s="19" t="s">
        <v>81</v>
      </c>
      <c r="C80" t="s">
        <v>10</v>
      </c>
      <c r="D80" t="s">
        <v>3</v>
      </c>
      <c r="E80" s="19">
        <v>0.25</v>
      </c>
      <c r="F80" t="str">
        <f t="shared" si="1"/>
        <v>4838LPF</v>
      </c>
    </row>
    <row r="81" spans="1:6" x14ac:dyDescent="0.2">
      <c r="A81" s="38">
        <v>4955</v>
      </c>
      <c r="B81" s="39" t="s">
        <v>81</v>
      </c>
      <c r="C81" s="38" t="s">
        <v>9</v>
      </c>
      <c r="D81" s="38" t="s">
        <v>3</v>
      </c>
      <c r="E81" s="39">
        <v>1</v>
      </c>
      <c r="F81" s="38" t="str">
        <f t="shared" si="1"/>
        <v>4955LDO</v>
      </c>
    </row>
    <row r="82" spans="1:6" x14ac:dyDescent="0.2">
      <c r="A82">
        <v>4955</v>
      </c>
      <c r="B82" s="19" t="s">
        <v>81</v>
      </c>
      <c r="C82" t="s">
        <v>10</v>
      </c>
      <c r="D82" t="s">
        <v>3</v>
      </c>
      <c r="E82" s="19">
        <v>2</v>
      </c>
      <c r="F82" t="str">
        <f t="shared" si="1"/>
        <v>4955LPF</v>
      </c>
    </row>
    <row r="83" spans="1:6" x14ac:dyDescent="0.2">
      <c r="A83" s="38">
        <v>5067</v>
      </c>
      <c r="B83" s="39" t="s">
        <v>81</v>
      </c>
      <c r="C83" s="38" t="s">
        <v>9</v>
      </c>
      <c r="D83" s="38" t="s">
        <v>3</v>
      </c>
      <c r="E83" s="39" t="s">
        <v>84</v>
      </c>
      <c r="F83" s="38" t="str">
        <f t="shared" si="1"/>
        <v>5067LDO</v>
      </c>
    </row>
    <row r="84" spans="1:6" x14ac:dyDescent="0.2">
      <c r="A84">
        <v>5067</v>
      </c>
      <c r="B84" s="19" t="s">
        <v>81</v>
      </c>
      <c r="C84" t="s">
        <v>10</v>
      </c>
      <c r="D84" t="s">
        <v>3</v>
      </c>
      <c r="E84" s="19">
        <v>0.25</v>
      </c>
      <c r="F84" t="str">
        <f t="shared" si="1"/>
        <v>5067LPF</v>
      </c>
    </row>
    <row r="85" spans="1:6" x14ac:dyDescent="0.2">
      <c r="A85" s="38">
        <v>5067</v>
      </c>
      <c r="B85" s="39" t="s">
        <v>81</v>
      </c>
      <c r="C85" s="38" t="s">
        <v>9</v>
      </c>
      <c r="D85" s="38" t="s">
        <v>4</v>
      </c>
      <c r="E85" s="39">
        <v>2</v>
      </c>
      <c r="F85" s="38" t="str">
        <f t="shared" si="1"/>
        <v>5067RDO</v>
      </c>
    </row>
    <row r="86" spans="1:6" x14ac:dyDescent="0.2">
      <c r="A86">
        <v>5067</v>
      </c>
      <c r="B86" s="19" t="s">
        <v>81</v>
      </c>
      <c r="C86" t="s">
        <v>10</v>
      </c>
      <c r="D86" t="s">
        <v>4</v>
      </c>
      <c r="E86" s="19">
        <v>0.25</v>
      </c>
      <c r="F86" t="str">
        <f t="shared" si="1"/>
        <v>5067RPF</v>
      </c>
    </row>
    <row r="87" spans="1:6" x14ac:dyDescent="0.2">
      <c r="A87" s="38">
        <v>5078</v>
      </c>
      <c r="B87" s="39" t="s">
        <v>81</v>
      </c>
      <c r="C87" s="38" t="s">
        <v>9</v>
      </c>
      <c r="D87" s="38" t="s">
        <v>3</v>
      </c>
      <c r="E87" s="39">
        <v>1</v>
      </c>
      <c r="F87" s="38" t="str">
        <f t="shared" si="1"/>
        <v>5078LDO</v>
      </c>
    </row>
    <row r="88" spans="1:6" x14ac:dyDescent="0.2">
      <c r="A88" s="38">
        <v>5078</v>
      </c>
      <c r="B88" s="39" t="s">
        <v>81</v>
      </c>
      <c r="C88" s="38" t="s">
        <v>9</v>
      </c>
      <c r="D88" s="38" t="s">
        <v>3</v>
      </c>
      <c r="E88" s="39">
        <v>1</v>
      </c>
      <c r="F88" s="38" t="str">
        <f t="shared" si="1"/>
        <v>5078LDO</v>
      </c>
    </row>
    <row r="89" spans="1:6" x14ac:dyDescent="0.2">
      <c r="A89">
        <v>5078</v>
      </c>
      <c r="B89" s="19" t="s">
        <v>81</v>
      </c>
      <c r="C89" t="s">
        <v>10</v>
      </c>
      <c r="D89" t="s">
        <v>3</v>
      </c>
      <c r="E89" s="19">
        <v>0.25</v>
      </c>
      <c r="F89" t="str">
        <f t="shared" si="1"/>
        <v>5078LPF</v>
      </c>
    </row>
    <row r="90" spans="1:6" x14ac:dyDescent="0.2">
      <c r="A90" s="38">
        <v>5078</v>
      </c>
      <c r="B90" s="39" t="s">
        <v>81</v>
      </c>
      <c r="C90" s="38" t="s">
        <v>9</v>
      </c>
      <c r="D90" s="38" t="s">
        <v>4</v>
      </c>
      <c r="E90" s="39">
        <v>0.25</v>
      </c>
      <c r="F90" s="38" t="str">
        <f t="shared" si="1"/>
        <v>5078RDO</v>
      </c>
    </row>
    <row r="91" spans="1:6" x14ac:dyDescent="0.2">
      <c r="A91">
        <v>5078</v>
      </c>
      <c r="B91" s="19" t="s">
        <v>81</v>
      </c>
      <c r="C91" t="s">
        <v>10</v>
      </c>
      <c r="D91" t="s">
        <v>4</v>
      </c>
      <c r="E91" s="19">
        <v>1</v>
      </c>
      <c r="F91" t="str">
        <f t="shared" si="1"/>
        <v>5078RPF</v>
      </c>
    </row>
    <row r="92" spans="1:6" x14ac:dyDescent="0.2">
      <c r="A92" s="38">
        <v>5134</v>
      </c>
      <c r="B92" s="39" t="s">
        <v>81</v>
      </c>
      <c r="C92" s="38" t="s">
        <v>9</v>
      </c>
      <c r="D92" s="38" t="s">
        <v>4</v>
      </c>
      <c r="E92" s="39">
        <v>0.25</v>
      </c>
      <c r="F92" s="38" t="str">
        <f t="shared" si="1"/>
        <v>5134RDO</v>
      </c>
    </row>
    <row r="93" spans="1:6" x14ac:dyDescent="0.2">
      <c r="A93">
        <v>5134</v>
      </c>
      <c r="B93" s="19" t="s">
        <v>81</v>
      </c>
      <c r="C93" t="s">
        <v>10</v>
      </c>
      <c r="D93" t="s">
        <v>4</v>
      </c>
      <c r="E93" s="19">
        <v>0.5</v>
      </c>
      <c r="F93" t="str">
        <f t="shared" si="1"/>
        <v>5134RPF</v>
      </c>
    </row>
    <row r="94" spans="1:6" x14ac:dyDescent="0.2">
      <c r="A94" s="38">
        <v>5438</v>
      </c>
      <c r="B94" s="39" t="s">
        <v>81</v>
      </c>
      <c r="C94" s="38" t="s">
        <v>9</v>
      </c>
      <c r="D94" s="38" t="s">
        <v>4</v>
      </c>
      <c r="E94" s="39">
        <v>1</v>
      </c>
      <c r="F94" s="38" t="str">
        <f t="shared" si="1"/>
        <v>5438RDO</v>
      </c>
    </row>
    <row r="95" spans="1:6" x14ac:dyDescent="0.2">
      <c r="A95">
        <v>5438</v>
      </c>
      <c r="B95" s="19" t="s">
        <v>81</v>
      </c>
      <c r="C95" t="s">
        <v>10</v>
      </c>
      <c r="D95" t="s">
        <v>4</v>
      </c>
      <c r="E95" s="19">
        <v>0.5</v>
      </c>
      <c r="F95" t="str">
        <f t="shared" si="1"/>
        <v>5438RPF</v>
      </c>
    </row>
    <row r="96" spans="1:6" x14ac:dyDescent="0.2">
      <c r="A96" s="38">
        <v>5557</v>
      </c>
      <c r="B96" s="39" t="s">
        <v>81</v>
      </c>
      <c r="C96" s="38" t="s">
        <v>9</v>
      </c>
      <c r="D96" s="38" t="s">
        <v>4</v>
      </c>
      <c r="E96" s="39" t="s">
        <v>84</v>
      </c>
      <c r="F96" s="38" t="str">
        <f t="shared" si="1"/>
        <v>5557RDO</v>
      </c>
    </row>
    <row r="97" spans="1:6" x14ac:dyDescent="0.2">
      <c r="A97">
        <v>5557</v>
      </c>
      <c r="B97" s="19" t="s">
        <v>81</v>
      </c>
      <c r="C97" t="s">
        <v>10</v>
      </c>
      <c r="D97" t="s">
        <v>4</v>
      </c>
      <c r="E97" s="19" t="s">
        <v>84</v>
      </c>
      <c r="F97" t="str">
        <f t="shared" si="1"/>
        <v>5557RPF</v>
      </c>
    </row>
    <row r="98" spans="1:6" x14ac:dyDescent="0.2">
      <c r="A98" s="38">
        <v>5682</v>
      </c>
      <c r="B98" s="39" t="s">
        <v>81</v>
      </c>
      <c r="C98" s="38" t="s">
        <v>9</v>
      </c>
      <c r="D98" s="38" t="s">
        <v>3</v>
      </c>
      <c r="E98" s="39">
        <v>0.5</v>
      </c>
      <c r="F98" s="38" t="str">
        <f t="shared" si="1"/>
        <v>5682LDO</v>
      </c>
    </row>
    <row r="99" spans="1:6" x14ac:dyDescent="0.2">
      <c r="A99">
        <v>5682</v>
      </c>
      <c r="B99" s="19" t="s">
        <v>81</v>
      </c>
      <c r="C99" t="s">
        <v>10</v>
      </c>
      <c r="D99" t="s">
        <v>3</v>
      </c>
      <c r="E99" s="19">
        <v>0.5</v>
      </c>
      <c r="F99" t="str">
        <f t="shared" si="1"/>
        <v>5682LPF</v>
      </c>
    </row>
    <row r="100" spans="1:6" x14ac:dyDescent="0.2">
      <c r="A100" s="38">
        <v>5682</v>
      </c>
      <c r="B100" s="39" t="s">
        <v>81</v>
      </c>
      <c r="C100" s="38" t="s">
        <v>9</v>
      </c>
      <c r="D100" s="38" t="s">
        <v>4</v>
      </c>
      <c r="E100" s="39" t="s">
        <v>84</v>
      </c>
      <c r="F100" s="38" t="str">
        <f t="shared" si="1"/>
        <v>5682RDO</v>
      </c>
    </row>
    <row r="101" spans="1:6" x14ac:dyDescent="0.2">
      <c r="A101">
        <v>5682</v>
      </c>
      <c r="B101" s="19" t="s">
        <v>81</v>
      </c>
      <c r="C101" t="s">
        <v>10</v>
      </c>
      <c r="D101" t="s">
        <v>4</v>
      </c>
      <c r="E101" s="19">
        <v>0.25</v>
      </c>
      <c r="F101" t="str">
        <f t="shared" si="1"/>
        <v>5682RPF</v>
      </c>
    </row>
    <row r="102" spans="1:6" x14ac:dyDescent="0.2">
      <c r="A102" s="38">
        <v>6183</v>
      </c>
      <c r="B102" s="39" t="s">
        <v>81</v>
      </c>
      <c r="C102" s="38" t="s">
        <v>9</v>
      </c>
      <c r="D102" s="38" t="s">
        <v>3</v>
      </c>
      <c r="E102" s="39" t="s">
        <v>84</v>
      </c>
      <c r="F102" s="38" t="str">
        <f t="shared" si="1"/>
        <v>6183LDO</v>
      </c>
    </row>
    <row r="103" spans="1:6" x14ac:dyDescent="0.2">
      <c r="A103">
        <v>6183</v>
      </c>
      <c r="B103" s="19" t="s">
        <v>81</v>
      </c>
      <c r="C103" t="s">
        <v>10</v>
      </c>
      <c r="D103" t="s">
        <v>3</v>
      </c>
      <c r="E103" s="19">
        <v>0.25</v>
      </c>
      <c r="F103" t="str">
        <f t="shared" si="1"/>
        <v>6183LPF</v>
      </c>
    </row>
    <row r="104" spans="1:6" x14ac:dyDescent="0.2">
      <c r="A104" s="38">
        <v>6235</v>
      </c>
      <c r="B104" s="39" t="s">
        <v>81</v>
      </c>
      <c r="C104" s="38" t="s">
        <v>9</v>
      </c>
      <c r="D104" s="38" t="s">
        <v>3</v>
      </c>
      <c r="E104" s="39">
        <v>0.5</v>
      </c>
      <c r="F104" s="38" t="str">
        <f t="shared" si="1"/>
        <v>6235LDO</v>
      </c>
    </row>
    <row r="105" spans="1:6" x14ac:dyDescent="0.2">
      <c r="A105">
        <v>6235</v>
      </c>
      <c r="B105" s="19" t="s">
        <v>81</v>
      </c>
      <c r="C105" t="s">
        <v>10</v>
      </c>
      <c r="D105" t="s">
        <v>3</v>
      </c>
      <c r="E105" s="19">
        <v>0.25</v>
      </c>
      <c r="F105" t="str">
        <f t="shared" si="1"/>
        <v>6235LPF</v>
      </c>
    </row>
    <row r="106" spans="1:6" x14ac:dyDescent="0.2">
      <c r="A106" s="38">
        <v>6235</v>
      </c>
      <c r="B106" s="39" t="s">
        <v>81</v>
      </c>
      <c r="C106" s="38" t="s">
        <v>9</v>
      </c>
      <c r="D106" s="38" t="s">
        <v>4</v>
      </c>
      <c r="E106" s="39">
        <v>1</v>
      </c>
      <c r="F106" s="38" t="str">
        <f t="shared" si="1"/>
        <v>6235RDO</v>
      </c>
    </row>
    <row r="107" spans="1:6" x14ac:dyDescent="0.2">
      <c r="A107">
        <v>6235</v>
      </c>
      <c r="B107" s="19" t="s">
        <v>81</v>
      </c>
      <c r="C107" t="s">
        <v>10</v>
      </c>
      <c r="D107" t="s">
        <v>4</v>
      </c>
      <c r="E107" s="19">
        <v>0.25</v>
      </c>
      <c r="F107" t="str">
        <f t="shared" si="1"/>
        <v>6235RPF</v>
      </c>
    </row>
    <row r="108" spans="1:6" x14ac:dyDescent="0.2">
      <c r="A108" s="38">
        <v>6236</v>
      </c>
      <c r="B108" s="39" t="s">
        <v>81</v>
      </c>
      <c r="C108" s="38" t="s">
        <v>9</v>
      </c>
      <c r="D108" s="38" t="s">
        <v>3</v>
      </c>
      <c r="E108" s="39">
        <v>0.5</v>
      </c>
      <c r="F108" s="38" t="str">
        <f t="shared" si="1"/>
        <v>6236LDO</v>
      </c>
    </row>
    <row r="109" spans="1:6" x14ac:dyDescent="0.2">
      <c r="A109">
        <v>6236</v>
      </c>
      <c r="B109" s="19" t="s">
        <v>81</v>
      </c>
      <c r="C109" t="s">
        <v>10</v>
      </c>
      <c r="D109" t="s">
        <v>3</v>
      </c>
      <c r="E109" s="19">
        <v>0.5</v>
      </c>
      <c r="F109" t="str">
        <f t="shared" si="1"/>
        <v>6236LPF</v>
      </c>
    </row>
    <row r="110" spans="1:6" x14ac:dyDescent="0.2">
      <c r="A110" s="38">
        <v>6530</v>
      </c>
      <c r="B110" s="39" t="s">
        <v>81</v>
      </c>
      <c r="C110" s="38" t="s">
        <v>9</v>
      </c>
      <c r="D110" s="38" t="s">
        <v>3</v>
      </c>
      <c r="E110" s="39">
        <v>0.25</v>
      </c>
      <c r="F110" s="38" t="str">
        <f t="shared" si="1"/>
        <v>6530LDO</v>
      </c>
    </row>
    <row r="111" spans="1:6" x14ac:dyDescent="0.2">
      <c r="A111">
        <v>6530</v>
      </c>
      <c r="B111" s="19" t="s">
        <v>81</v>
      </c>
      <c r="C111" t="s">
        <v>10</v>
      </c>
      <c r="D111" t="s">
        <v>3</v>
      </c>
      <c r="E111" s="19" t="s">
        <v>84</v>
      </c>
      <c r="F111" t="str">
        <f t="shared" si="1"/>
        <v>6530LPF</v>
      </c>
    </row>
    <row r="112" spans="1:6" x14ac:dyDescent="0.2">
      <c r="A112" s="38">
        <v>6530</v>
      </c>
      <c r="B112" s="39" t="s">
        <v>81</v>
      </c>
      <c r="C112" s="38" t="s">
        <v>9</v>
      </c>
      <c r="D112" s="38" t="s">
        <v>4</v>
      </c>
      <c r="E112" s="39" t="s">
        <v>84</v>
      </c>
      <c r="F112" s="38" t="str">
        <f t="shared" si="1"/>
        <v>6530RDO</v>
      </c>
    </row>
    <row r="113" spans="1:6" x14ac:dyDescent="0.2">
      <c r="A113">
        <v>6530</v>
      </c>
      <c r="B113" s="19" t="s">
        <v>81</v>
      </c>
      <c r="C113" t="s">
        <v>10</v>
      </c>
      <c r="D113" t="s">
        <v>4</v>
      </c>
      <c r="E113" s="19">
        <v>0.25</v>
      </c>
      <c r="F113" t="str">
        <f t="shared" si="1"/>
        <v>6530RPF</v>
      </c>
    </row>
    <row r="114" spans="1:6" x14ac:dyDescent="0.2">
      <c r="A114" s="38">
        <v>6603</v>
      </c>
      <c r="B114" s="39" t="s">
        <v>81</v>
      </c>
      <c r="C114" s="38" t="s">
        <v>9</v>
      </c>
      <c r="D114" s="38" t="s">
        <v>4</v>
      </c>
      <c r="E114" s="39">
        <v>0.25</v>
      </c>
      <c r="F114" s="38" t="str">
        <f t="shared" si="1"/>
        <v>6603RDO</v>
      </c>
    </row>
    <row r="115" spans="1:6" x14ac:dyDescent="0.2">
      <c r="A115">
        <v>6603</v>
      </c>
      <c r="B115" s="19" t="s">
        <v>81</v>
      </c>
      <c r="C115" t="s">
        <v>10</v>
      </c>
      <c r="D115" t="s">
        <v>4</v>
      </c>
      <c r="E115" s="19">
        <v>0.25</v>
      </c>
      <c r="F115" t="str">
        <f t="shared" si="1"/>
        <v>6603RPF</v>
      </c>
    </row>
    <row r="116" spans="1:6" x14ac:dyDescent="0.2">
      <c r="A116" s="38">
        <v>6657</v>
      </c>
      <c r="B116" s="39" t="s">
        <v>81</v>
      </c>
      <c r="C116" s="38" t="s">
        <v>9</v>
      </c>
      <c r="D116" s="38" t="s">
        <v>4</v>
      </c>
      <c r="E116" s="39" t="s">
        <v>84</v>
      </c>
      <c r="F116" s="38" t="str">
        <f t="shared" si="1"/>
        <v>6657RDO</v>
      </c>
    </row>
    <row r="117" spans="1:6" x14ac:dyDescent="0.2">
      <c r="A117">
        <v>6657</v>
      </c>
      <c r="B117" s="19" t="s">
        <v>81</v>
      </c>
      <c r="C117" t="s">
        <v>10</v>
      </c>
      <c r="D117" t="s">
        <v>4</v>
      </c>
      <c r="E117" s="19" t="s">
        <v>84</v>
      </c>
      <c r="F117" t="str">
        <f t="shared" si="1"/>
        <v>6657RPF</v>
      </c>
    </row>
    <row r="118" spans="1:6" x14ac:dyDescent="0.2">
      <c r="A118" s="38">
        <v>6987</v>
      </c>
      <c r="B118" s="39" t="s">
        <v>81</v>
      </c>
      <c r="C118" s="38" t="s">
        <v>9</v>
      </c>
      <c r="D118" s="38" t="s">
        <v>3</v>
      </c>
      <c r="E118" s="39">
        <v>0.25</v>
      </c>
      <c r="F118" s="38" t="str">
        <f t="shared" si="1"/>
        <v>6987LDO</v>
      </c>
    </row>
    <row r="119" spans="1:6" x14ac:dyDescent="0.2">
      <c r="A119">
        <v>6987</v>
      </c>
      <c r="B119" s="19" t="s">
        <v>81</v>
      </c>
      <c r="C119" t="s">
        <v>10</v>
      </c>
      <c r="D119" t="s">
        <v>3</v>
      </c>
      <c r="E119" s="19">
        <v>0.25</v>
      </c>
      <c r="F119" t="str">
        <f t="shared" si="1"/>
        <v>6987LPF</v>
      </c>
    </row>
    <row r="120" spans="1:6" x14ac:dyDescent="0.2">
      <c r="A120" s="38">
        <v>7221</v>
      </c>
      <c r="B120" s="39" t="s">
        <v>81</v>
      </c>
      <c r="C120" s="38" t="s">
        <v>9</v>
      </c>
      <c r="D120" s="38" t="s">
        <v>3</v>
      </c>
      <c r="E120" s="39" t="s">
        <v>84</v>
      </c>
      <c r="F120" s="38" t="str">
        <f t="shared" si="1"/>
        <v>7221LDO</v>
      </c>
    </row>
    <row r="121" spans="1:6" x14ac:dyDescent="0.2">
      <c r="A121">
        <v>7221</v>
      </c>
      <c r="B121" s="19" t="s">
        <v>81</v>
      </c>
      <c r="C121" t="s">
        <v>10</v>
      </c>
      <c r="D121" t="s">
        <v>3</v>
      </c>
      <c r="E121" s="19" t="s">
        <v>84</v>
      </c>
      <c r="F121" t="str">
        <f t="shared" si="1"/>
        <v>7221LPF</v>
      </c>
    </row>
    <row r="122" spans="1:6" x14ac:dyDescent="0.2">
      <c r="A122" s="38">
        <v>7221</v>
      </c>
      <c r="B122" s="39" t="s">
        <v>81</v>
      </c>
      <c r="C122" s="38" t="s">
        <v>9</v>
      </c>
      <c r="D122" s="38" t="s">
        <v>4</v>
      </c>
      <c r="E122" s="39" t="s">
        <v>84</v>
      </c>
      <c r="F122" s="38" t="str">
        <f t="shared" si="1"/>
        <v>7221RDO</v>
      </c>
    </row>
    <row r="123" spans="1:6" x14ac:dyDescent="0.2">
      <c r="A123">
        <v>7221</v>
      </c>
      <c r="B123" s="19" t="s">
        <v>81</v>
      </c>
      <c r="C123" t="s">
        <v>10</v>
      </c>
      <c r="D123" t="s">
        <v>4</v>
      </c>
      <c r="E123" s="19" t="s">
        <v>84</v>
      </c>
      <c r="F123" t="str">
        <f t="shared" si="1"/>
        <v>7221RPF</v>
      </c>
    </row>
    <row r="124" spans="1:6" x14ac:dyDescent="0.2">
      <c r="A124" s="38">
        <v>7263</v>
      </c>
      <c r="B124" s="39" t="s">
        <v>81</v>
      </c>
      <c r="C124" s="38" t="s">
        <v>9</v>
      </c>
      <c r="D124" s="38" t="s">
        <v>3</v>
      </c>
      <c r="E124" s="39">
        <v>0.5</v>
      </c>
      <c r="F124" s="38" t="str">
        <f t="shared" si="1"/>
        <v>7263LDO</v>
      </c>
    </row>
    <row r="125" spans="1:6" x14ac:dyDescent="0.2">
      <c r="A125">
        <v>7263</v>
      </c>
      <c r="B125" s="19" t="s">
        <v>81</v>
      </c>
      <c r="C125" t="s">
        <v>10</v>
      </c>
      <c r="D125" t="s">
        <v>3</v>
      </c>
      <c r="E125" s="19">
        <v>0.25</v>
      </c>
      <c r="F125" t="str">
        <f t="shared" si="1"/>
        <v>7263LPF</v>
      </c>
    </row>
    <row r="126" spans="1:6" x14ac:dyDescent="0.2">
      <c r="A126" s="38">
        <v>7468</v>
      </c>
      <c r="B126" s="39" t="s">
        <v>81</v>
      </c>
      <c r="C126" s="38" t="s">
        <v>9</v>
      </c>
      <c r="D126" s="38" t="s">
        <v>3</v>
      </c>
      <c r="E126" s="39" t="s">
        <v>84</v>
      </c>
      <c r="F126" s="38" t="str">
        <f t="shared" si="1"/>
        <v>7468LDO</v>
      </c>
    </row>
    <row r="127" spans="1:6" x14ac:dyDescent="0.2">
      <c r="A127">
        <v>7468</v>
      </c>
      <c r="B127" s="19" t="s">
        <v>81</v>
      </c>
      <c r="C127" t="s">
        <v>10</v>
      </c>
      <c r="D127" t="s">
        <v>3</v>
      </c>
      <c r="E127" s="19" t="s">
        <v>84</v>
      </c>
      <c r="F127" t="str">
        <f t="shared" si="1"/>
        <v>7468LPF</v>
      </c>
    </row>
    <row r="128" spans="1:6" x14ac:dyDescent="0.2">
      <c r="A128" s="38">
        <v>7468</v>
      </c>
      <c r="B128" s="39" t="s">
        <v>81</v>
      </c>
      <c r="C128" s="38" t="s">
        <v>9</v>
      </c>
      <c r="D128" s="38" t="s">
        <v>4</v>
      </c>
      <c r="E128" s="39" t="s">
        <v>84</v>
      </c>
      <c r="F128" s="38" t="str">
        <f t="shared" si="1"/>
        <v>7468RDO</v>
      </c>
    </row>
    <row r="129" spans="1:6" x14ac:dyDescent="0.2">
      <c r="A129">
        <v>7468</v>
      </c>
      <c r="B129" s="19" t="s">
        <v>81</v>
      </c>
      <c r="C129" t="s">
        <v>10</v>
      </c>
      <c r="D129" t="s">
        <v>4</v>
      </c>
      <c r="E129" s="19" t="s">
        <v>84</v>
      </c>
      <c r="F129" t="str">
        <f t="shared" si="1"/>
        <v>7468RPF</v>
      </c>
    </row>
    <row r="130" spans="1:6" x14ac:dyDescent="0.2">
      <c r="A130" s="40">
        <v>201694</v>
      </c>
      <c r="B130" s="41" t="s">
        <v>2</v>
      </c>
      <c r="C130" s="43" t="s">
        <v>9</v>
      </c>
      <c r="D130" s="40" t="s">
        <v>3</v>
      </c>
      <c r="E130" s="39" t="s">
        <v>85</v>
      </c>
      <c r="F130" s="38" t="str">
        <f t="shared" ref="F130:F193" si="2">A130&amp;D130&amp;C130</f>
        <v>201694LDO</v>
      </c>
    </row>
    <row r="131" spans="1:6" x14ac:dyDescent="0.2">
      <c r="A131" s="21">
        <v>201694</v>
      </c>
      <c r="B131" s="22" t="s">
        <v>2</v>
      </c>
      <c r="C131" s="21" t="s">
        <v>10</v>
      </c>
      <c r="D131" s="21" t="s">
        <v>3</v>
      </c>
      <c r="E131" s="19" t="s">
        <v>85</v>
      </c>
      <c r="F131" t="str">
        <f t="shared" si="2"/>
        <v>201694LPF</v>
      </c>
    </row>
    <row r="132" spans="1:6" x14ac:dyDescent="0.2">
      <c r="A132" s="40">
        <v>201724</v>
      </c>
      <c r="B132" s="41" t="s">
        <v>2</v>
      </c>
      <c r="C132" s="40" t="s">
        <v>9</v>
      </c>
      <c r="D132" s="40" t="s">
        <v>4</v>
      </c>
      <c r="E132" s="39" t="s">
        <v>84</v>
      </c>
      <c r="F132" s="38" t="str">
        <f t="shared" si="2"/>
        <v>201724RDO</v>
      </c>
    </row>
    <row r="133" spans="1:6" x14ac:dyDescent="0.2">
      <c r="A133" s="21">
        <v>201724</v>
      </c>
      <c r="B133" s="22" t="s">
        <v>2</v>
      </c>
      <c r="C133" s="21" t="s">
        <v>10</v>
      </c>
      <c r="D133" s="21" t="s">
        <v>4</v>
      </c>
      <c r="E133" s="19" t="s">
        <v>84</v>
      </c>
      <c r="F133" t="str">
        <f t="shared" si="2"/>
        <v>201724RPF</v>
      </c>
    </row>
    <row r="134" spans="1:6" x14ac:dyDescent="0.2">
      <c r="A134" s="40">
        <v>201801</v>
      </c>
      <c r="B134" s="41" t="s">
        <v>2</v>
      </c>
      <c r="C134" s="40" t="s">
        <v>9</v>
      </c>
      <c r="D134" s="40" t="s">
        <v>4</v>
      </c>
      <c r="E134" s="39" t="s">
        <v>84</v>
      </c>
      <c r="F134" s="38" t="str">
        <f t="shared" si="2"/>
        <v>201801RDO</v>
      </c>
    </row>
    <row r="135" spans="1:6" x14ac:dyDescent="0.2">
      <c r="A135" s="21">
        <v>201801</v>
      </c>
      <c r="B135" s="22" t="s">
        <v>2</v>
      </c>
      <c r="C135" s="21" t="s">
        <v>10</v>
      </c>
      <c r="D135" s="21" t="s">
        <v>4</v>
      </c>
      <c r="E135" s="19" t="s">
        <v>84</v>
      </c>
      <c r="F135" t="str">
        <f t="shared" si="2"/>
        <v>201801RPF</v>
      </c>
    </row>
    <row r="136" spans="1:6" x14ac:dyDescent="0.2">
      <c r="A136" s="40">
        <v>202157</v>
      </c>
      <c r="B136" s="41" t="s">
        <v>2</v>
      </c>
      <c r="C136" s="40" t="s">
        <v>9</v>
      </c>
      <c r="D136" s="40" t="s">
        <v>3</v>
      </c>
      <c r="E136" s="39">
        <v>0.5</v>
      </c>
      <c r="F136" s="38" t="str">
        <f t="shared" si="2"/>
        <v>202157LDO</v>
      </c>
    </row>
    <row r="137" spans="1:6" x14ac:dyDescent="0.2">
      <c r="A137" s="21">
        <v>202157</v>
      </c>
      <c r="B137" s="22" t="s">
        <v>2</v>
      </c>
      <c r="C137" s="21" t="s">
        <v>10</v>
      </c>
      <c r="D137" s="21" t="s">
        <v>3</v>
      </c>
      <c r="E137" s="19" t="s">
        <v>84</v>
      </c>
      <c r="F137" t="str">
        <f t="shared" si="2"/>
        <v>202157LPF</v>
      </c>
    </row>
    <row r="138" spans="1:6" x14ac:dyDescent="0.2">
      <c r="A138" s="42">
        <v>203047</v>
      </c>
      <c r="B138" s="39" t="s">
        <v>2</v>
      </c>
      <c r="C138" s="38" t="s">
        <v>9</v>
      </c>
      <c r="D138" s="38" t="s">
        <v>3</v>
      </c>
      <c r="E138" s="39" t="s">
        <v>84</v>
      </c>
      <c r="F138" s="38" t="str">
        <f t="shared" si="2"/>
        <v>203047LDO</v>
      </c>
    </row>
    <row r="139" spans="1:6" x14ac:dyDescent="0.2">
      <c r="A139" s="20">
        <v>203047</v>
      </c>
      <c r="B139" s="19" t="s">
        <v>2</v>
      </c>
      <c r="C139" t="s">
        <v>10</v>
      </c>
      <c r="D139" t="s">
        <v>3</v>
      </c>
      <c r="E139" s="19">
        <v>0.25</v>
      </c>
      <c r="F139" t="str">
        <f t="shared" si="2"/>
        <v>203047LPF</v>
      </c>
    </row>
    <row r="140" spans="1:6" x14ac:dyDescent="0.2">
      <c r="A140" s="40">
        <v>203047</v>
      </c>
      <c r="B140" s="41" t="s">
        <v>2</v>
      </c>
      <c r="C140" s="40" t="s">
        <v>9</v>
      </c>
      <c r="D140" s="40" t="s">
        <v>4</v>
      </c>
      <c r="E140" s="39" t="s">
        <v>84</v>
      </c>
      <c r="F140" s="38" t="str">
        <f t="shared" si="2"/>
        <v>203047RDO</v>
      </c>
    </row>
    <row r="141" spans="1:6" x14ac:dyDescent="0.2">
      <c r="A141" s="21">
        <v>203047</v>
      </c>
      <c r="B141" s="22" t="s">
        <v>2</v>
      </c>
      <c r="C141" s="21" t="s">
        <v>10</v>
      </c>
      <c r="D141" s="21" t="s">
        <v>4</v>
      </c>
      <c r="E141" s="19" t="s">
        <v>84</v>
      </c>
      <c r="F141" t="str">
        <f t="shared" si="2"/>
        <v>203047RPF</v>
      </c>
    </row>
    <row r="142" spans="1:6" x14ac:dyDescent="0.2">
      <c r="A142" s="42">
        <v>203638</v>
      </c>
      <c r="B142" s="39" t="s">
        <v>2</v>
      </c>
      <c r="C142" s="38" t="s">
        <v>9</v>
      </c>
      <c r="D142" s="38" t="s">
        <v>3</v>
      </c>
      <c r="E142" s="39" t="s">
        <v>84</v>
      </c>
      <c r="F142" s="38" t="str">
        <f t="shared" si="2"/>
        <v>203638LDO</v>
      </c>
    </row>
    <row r="143" spans="1:6" x14ac:dyDescent="0.2">
      <c r="A143" s="21">
        <v>203638</v>
      </c>
      <c r="B143" s="22" t="s">
        <v>2</v>
      </c>
      <c r="C143" s="21" t="s">
        <v>10</v>
      </c>
      <c r="D143" s="21" t="s">
        <v>3</v>
      </c>
      <c r="E143" s="19">
        <v>8</v>
      </c>
      <c r="F143" t="str">
        <f t="shared" si="2"/>
        <v>203638LPF</v>
      </c>
    </row>
    <row r="144" spans="1:6" x14ac:dyDescent="0.2">
      <c r="A144" s="21">
        <v>203638</v>
      </c>
      <c r="B144" s="22" t="s">
        <v>2</v>
      </c>
      <c r="C144" s="21" t="s">
        <v>10</v>
      </c>
      <c r="D144" s="21" t="s">
        <v>3</v>
      </c>
      <c r="E144" s="19" t="s">
        <v>85</v>
      </c>
      <c r="F144" t="str">
        <f t="shared" si="2"/>
        <v>203638LPF</v>
      </c>
    </row>
    <row r="145" spans="1:6" x14ac:dyDescent="0.2">
      <c r="A145" s="42">
        <v>203638</v>
      </c>
      <c r="B145" s="39" t="s">
        <v>2</v>
      </c>
      <c r="C145" s="38" t="s">
        <v>9</v>
      </c>
      <c r="D145" s="38" t="s">
        <v>4</v>
      </c>
      <c r="E145" s="39" t="s">
        <v>84</v>
      </c>
      <c r="F145" s="38" t="str">
        <f t="shared" si="2"/>
        <v>203638RDO</v>
      </c>
    </row>
    <row r="146" spans="1:6" x14ac:dyDescent="0.2">
      <c r="A146" s="21">
        <v>203638</v>
      </c>
      <c r="B146" s="22" t="s">
        <v>2</v>
      </c>
      <c r="C146" s="21" t="s">
        <v>10</v>
      </c>
      <c r="D146" s="21" t="s">
        <v>4</v>
      </c>
      <c r="E146" s="19" t="s">
        <v>84</v>
      </c>
      <c r="F146" t="str">
        <f t="shared" si="2"/>
        <v>203638RPF</v>
      </c>
    </row>
    <row r="147" spans="1:6" x14ac:dyDescent="0.2">
      <c r="A147" s="42">
        <v>203783</v>
      </c>
      <c r="B147" s="39" t="s">
        <v>2</v>
      </c>
      <c r="C147" s="38" t="s">
        <v>9</v>
      </c>
      <c r="D147" s="38" t="s">
        <v>3</v>
      </c>
      <c r="E147" s="39" t="s">
        <v>85</v>
      </c>
      <c r="F147" s="38" t="str">
        <f t="shared" si="2"/>
        <v>203783LDO</v>
      </c>
    </row>
    <row r="148" spans="1:6" x14ac:dyDescent="0.2">
      <c r="A148" s="21">
        <v>203783</v>
      </c>
      <c r="B148" s="22" t="s">
        <v>2</v>
      </c>
      <c r="C148" s="21" t="s">
        <v>10</v>
      </c>
      <c r="D148" s="21" t="s">
        <v>3</v>
      </c>
      <c r="E148" s="19">
        <v>8</v>
      </c>
      <c r="F148" t="str">
        <f t="shared" si="2"/>
        <v>203783LPF</v>
      </c>
    </row>
    <row r="149" spans="1:6" x14ac:dyDescent="0.2">
      <c r="A149" s="21">
        <v>203783</v>
      </c>
      <c r="B149" s="22" t="s">
        <v>2</v>
      </c>
      <c r="C149" s="21" t="s">
        <v>10</v>
      </c>
      <c r="D149" s="21" t="s">
        <v>3</v>
      </c>
      <c r="E149" s="19" t="s">
        <v>85</v>
      </c>
      <c r="F149" t="str">
        <f t="shared" si="2"/>
        <v>203783LPF</v>
      </c>
    </row>
    <row r="150" spans="1:6" x14ac:dyDescent="0.2">
      <c r="A150" s="42">
        <v>203783</v>
      </c>
      <c r="B150" s="39" t="s">
        <v>2</v>
      </c>
      <c r="C150" s="38" t="s">
        <v>9</v>
      </c>
      <c r="D150" s="38" t="s">
        <v>4</v>
      </c>
      <c r="E150" s="39" t="s">
        <v>84</v>
      </c>
      <c r="F150" s="38" t="str">
        <f t="shared" si="2"/>
        <v>203783RDO</v>
      </c>
    </row>
    <row r="151" spans="1:6" x14ac:dyDescent="0.2">
      <c r="A151" s="21">
        <v>203783</v>
      </c>
      <c r="B151" s="22" t="s">
        <v>2</v>
      </c>
      <c r="C151" s="21" t="s">
        <v>10</v>
      </c>
      <c r="D151" s="21" t="s">
        <v>4</v>
      </c>
      <c r="E151" s="19" t="s">
        <v>84</v>
      </c>
      <c r="F151" t="str">
        <f t="shared" si="2"/>
        <v>203783RPF</v>
      </c>
    </row>
    <row r="152" spans="1:6" x14ac:dyDescent="0.2">
      <c r="A152" s="42">
        <v>204181</v>
      </c>
      <c r="B152" s="39" t="s">
        <v>2</v>
      </c>
      <c r="C152" s="38" t="s">
        <v>9</v>
      </c>
      <c r="D152" s="38" t="s">
        <v>4</v>
      </c>
      <c r="E152" s="39" t="s">
        <v>84</v>
      </c>
      <c r="F152" s="38" t="str">
        <f t="shared" si="2"/>
        <v>204181RDO</v>
      </c>
    </row>
    <row r="153" spans="1:6" x14ac:dyDescent="0.2">
      <c r="A153" s="20">
        <v>204181</v>
      </c>
      <c r="B153" s="19" t="s">
        <v>2</v>
      </c>
      <c r="C153" t="s">
        <v>10</v>
      </c>
      <c r="D153" t="s">
        <v>4</v>
      </c>
      <c r="E153" s="19">
        <v>1</v>
      </c>
      <c r="F153" t="str">
        <f t="shared" si="2"/>
        <v>204181RPF</v>
      </c>
    </row>
    <row r="154" spans="1:6" x14ac:dyDescent="0.2">
      <c r="A154" s="42">
        <v>206196</v>
      </c>
      <c r="B154" s="39" t="s">
        <v>2</v>
      </c>
      <c r="C154" s="38" t="s">
        <v>9</v>
      </c>
      <c r="D154" s="38" t="s">
        <v>3</v>
      </c>
      <c r="E154" s="39" t="s">
        <v>84</v>
      </c>
      <c r="F154" s="38" t="str">
        <f t="shared" si="2"/>
        <v>206196LDO</v>
      </c>
    </row>
    <row r="155" spans="1:6" x14ac:dyDescent="0.2">
      <c r="A155" s="20">
        <v>206368</v>
      </c>
      <c r="B155" s="19" t="s">
        <v>2</v>
      </c>
      <c r="C155" t="s">
        <v>10</v>
      </c>
      <c r="D155" t="s">
        <v>3</v>
      </c>
      <c r="E155" s="19" t="s">
        <v>84</v>
      </c>
      <c r="F155" t="str">
        <f t="shared" si="2"/>
        <v>206368LPF</v>
      </c>
    </row>
    <row r="156" spans="1:6" x14ac:dyDescent="0.2">
      <c r="A156" s="40">
        <v>206482</v>
      </c>
      <c r="B156" s="41" t="s">
        <v>2</v>
      </c>
      <c r="C156" s="40" t="s">
        <v>9</v>
      </c>
      <c r="D156" s="40" t="s">
        <v>3</v>
      </c>
      <c r="E156" s="39" t="s">
        <v>84</v>
      </c>
      <c r="F156" s="38" t="str">
        <f t="shared" si="2"/>
        <v>206482LDO</v>
      </c>
    </row>
    <row r="157" spans="1:6" x14ac:dyDescent="0.2">
      <c r="A157" s="21">
        <v>206482</v>
      </c>
      <c r="B157" s="22" t="s">
        <v>2</v>
      </c>
      <c r="C157" s="21" t="s">
        <v>10</v>
      </c>
      <c r="D157" s="21" t="s">
        <v>3</v>
      </c>
      <c r="E157" s="19" t="s">
        <v>84</v>
      </c>
      <c r="F157" t="str">
        <f t="shared" si="2"/>
        <v>206482LPF</v>
      </c>
    </row>
    <row r="158" spans="1:6" x14ac:dyDescent="0.2">
      <c r="A158" s="42">
        <v>400443</v>
      </c>
      <c r="B158" s="39" t="s">
        <v>2</v>
      </c>
      <c r="C158" s="38" t="s">
        <v>9</v>
      </c>
      <c r="D158" s="38" t="s">
        <v>3</v>
      </c>
      <c r="E158" s="39" t="s">
        <v>84</v>
      </c>
      <c r="F158" s="38" t="str">
        <f t="shared" si="2"/>
        <v>400443LDO</v>
      </c>
    </row>
    <row r="159" spans="1:6" x14ac:dyDescent="0.2">
      <c r="A159" s="20">
        <v>400443</v>
      </c>
      <c r="B159" s="19" t="s">
        <v>2</v>
      </c>
      <c r="C159" t="s">
        <v>10</v>
      </c>
      <c r="D159" t="s">
        <v>3</v>
      </c>
      <c r="E159" s="19" t="s">
        <v>84</v>
      </c>
      <c r="F159" t="str">
        <f t="shared" si="2"/>
        <v>400443LPF</v>
      </c>
    </row>
    <row r="160" spans="1:6" x14ac:dyDescent="0.2">
      <c r="A160" s="40">
        <v>400443</v>
      </c>
      <c r="B160" s="41" t="s">
        <v>2</v>
      </c>
      <c r="C160" s="40" t="s">
        <v>9</v>
      </c>
      <c r="D160" s="40" t="s">
        <v>4</v>
      </c>
      <c r="E160" s="39" t="s">
        <v>84</v>
      </c>
      <c r="F160" s="38" t="str">
        <f t="shared" si="2"/>
        <v>400443RDO</v>
      </c>
    </row>
    <row r="161" spans="1:6" x14ac:dyDescent="0.2">
      <c r="A161" s="21">
        <v>400443</v>
      </c>
      <c r="B161" s="22" t="s">
        <v>2</v>
      </c>
      <c r="C161" s="21" t="s">
        <v>10</v>
      </c>
      <c r="D161" s="21" t="s">
        <v>4</v>
      </c>
      <c r="E161" s="19" t="s">
        <v>84</v>
      </c>
      <c r="F161" t="str">
        <f t="shared" si="2"/>
        <v>400443RPF</v>
      </c>
    </row>
    <row r="162" spans="1:6" x14ac:dyDescent="0.2">
      <c r="A162" s="42">
        <v>400971</v>
      </c>
      <c r="B162" s="39" t="s">
        <v>2</v>
      </c>
      <c r="C162" s="38" t="s">
        <v>9</v>
      </c>
      <c r="D162" s="38" t="s">
        <v>3</v>
      </c>
      <c r="E162" s="39">
        <v>4</v>
      </c>
      <c r="F162" s="38" t="str">
        <f t="shared" si="2"/>
        <v>400971LDO</v>
      </c>
    </row>
    <row r="163" spans="1:6" x14ac:dyDescent="0.2">
      <c r="A163" s="20">
        <v>400971</v>
      </c>
      <c r="B163" s="19" t="s">
        <v>2</v>
      </c>
      <c r="C163" t="s">
        <v>10</v>
      </c>
      <c r="D163" t="s">
        <v>3</v>
      </c>
      <c r="E163" s="19" t="s">
        <v>84</v>
      </c>
      <c r="F163" t="str">
        <f t="shared" si="2"/>
        <v>400971LPF</v>
      </c>
    </row>
    <row r="164" spans="1:6" x14ac:dyDescent="0.2">
      <c r="A164" s="42">
        <v>401123</v>
      </c>
      <c r="B164" s="39" t="s">
        <v>2</v>
      </c>
      <c r="C164" s="38" t="s">
        <v>9</v>
      </c>
      <c r="D164" s="38" t="s">
        <v>4</v>
      </c>
      <c r="E164" s="39" t="s">
        <v>84</v>
      </c>
      <c r="F164" s="38" t="str">
        <f t="shared" si="2"/>
        <v>401123RDO</v>
      </c>
    </row>
    <row r="165" spans="1:6" x14ac:dyDescent="0.2">
      <c r="A165" s="20">
        <v>401123</v>
      </c>
      <c r="B165" s="19" t="s">
        <v>2</v>
      </c>
      <c r="C165" t="s">
        <v>10</v>
      </c>
      <c r="D165" t="s">
        <v>4</v>
      </c>
      <c r="E165" s="19">
        <v>0.5</v>
      </c>
      <c r="F165" t="str">
        <f t="shared" si="2"/>
        <v>401123RPF</v>
      </c>
    </row>
    <row r="166" spans="1:6" x14ac:dyDescent="0.2">
      <c r="A166" s="40">
        <v>401594</v>
      </c>
      <c r="B166" s="41" t="s">
        <v>2</v>
      </c>
      <c r="C166" s="40" t="s">
        <v>9</v>
      </c>
      <c r="D166" s="40" t="s">
        <v>3</v>
      </c>
      <c r="E166" s="39">
        <v>2</v>
      </c>
      <c r="F166" s="38" t="str">
        <f t="shared" si="2"/>
        <v>401594LDO</v>
      </c>
    </row>
    <row r="167" spans="1:6" x14ac:dyDescent="0.2">
      <c r="A167" s="21">
        <v>401594</v>
      </c>
      <c r="B167" s="22" t="s">
        <v>2</v>
      </c>
      <c r="C167" s="21" t="s">
        <v>10</v>
      </c>
      <c r="D167" s="21" t="s">
        <v>3</v>
      </c>
      <c r="E167" s="19">
        <v>2</v>
      </c>
      <c r="F167" t="str">
        <f t="shared" si="2"/>
        <v>401594LPF</v>
      </c>
    </row>
    <row r="168" spans="1:6" x14ac:dyDescent="0.2">
      <c r="A168" s="42">
        <v>401899</v>
      </c>
      <c r="B168" s="39" t="s">
        <v>2</v>
      </c>
      <c r="C168" s="38" t="s">
        <v>9</v>
      </c>
      <c r="D168" s="38" t="s">
        <v>3</v>
      </c>
      <c r="E168" s="39" t="s">
        <v>84</v>
      </c>
      <c r="F168" s="38" t="str">
        <f t="shared" si="2"/>
        <v>401899LDO</v>
      </c>
    </row>
    <row r="169" spans="1:6" x14ac:dyDescent="0.2">
      <c r="A169" s="20">
        <v>401899</v>
      </c>
      <c r="B169" s="19" t="s">
        <v>2</v>
      </c>
      <c r="C169" t="s">
        <v>10</v>
      </c>
      <c r="D169" t="s">
        <v>3</v>
      </c>
      <c r="E169" s="19" t="s">
        <v>84</v>
      </c>
      <c r="F169" t="str">
        <f t="shared" si="2"/>
        <v>401899LPF</v>
      </c>
    </row>
    <row r="170" spans="1:6" x14ac:dyDescent="0.2">
      <c r="A170" s="42">
        <v>401899</v>
      </c>
      <c r="B170" s="39" t="s">
        <v>2</v>
      </c>
      <c r="C170" s="38" t="s">
        <v>9</v>
      </c>
      <c r="D170" s="38" t="s">
        <v>4</v>
      </c>
      <c r="E170" s="39">
        <v>0.5</v>
      </c>
      <c r="F170" s="38" t="str">
        <f t="shared" si="2"/>
        <v>401899RDO</v>
      </c>
    </row>
    <row r="171" spans="1:6" x14ac:dyDescent="0.2">
      <c r="A171" s="21">
        <v>401899</v>
      </c>
      <c r="B171" s="22" t="s">
        <v>2</v>
      </c>
      <c r="C171" s="21" t="s">
        <v>10</v>
      </c>
      <c r="D171" s="21" t="s">
        <v>4</v>
      </c>
      <c r="E171" s="19" t="s">
        <v>84</v>
      </c>
      <c r="F171" t="str">
        <f t="shared" si="2"/>
        <v>401899RPF</v>
      </c>
    </row>
    <row r="172" spans="1:6" x14ac:dyDescent="0.2">
      <c r="A172" s="42">
        <v>402235</v>
      </c>
      <c r="B172" s="39" t="s">
        <v>2</v>
      </c>
      <c r="C172" s="38" t="s">
        <v>9</v>
      </c>
      <c r="D172" s="38" t="s">
        <v>3</v>
      </c>
      <c r="E172" s="39" t="s">
        <v>84</v>
      </c>
      <c r="F172" s="38" t="str">
        <f t="shared" si="2"/>
        <v>402235LDO</v>
      </c>
    </row>
    <row r="173" spans="1:6" x14ac:dyDescent="0.2">
      <c r="A173" s="20">
        <v>402235</v>
      </c>
      <c r="B173" s="19" t="s">
        <v>2</v>
      </c>
      <c r="C173" t="s">
        <v>10</v>
      </c>
      <c r="D173" t="s">
        <v>3</v>
      </c>
      <c r="E173" s="19">
        <v>1</v>
      </c>
      <c r="F173" t="str">
        <f t="shared" si="2"/>
        <v>402235LPF</v>
      </c>
    </row>
    <row r="174" spans="1:6" x14ac:dyDescent="0.2">
      <c r="A174" s="42">
        <v>402235</v>
      </c>
      <c r="B174" s="39" t="s">
        <v>2</v>
      </c>
      <c r="C174" s="38" t="s">
        <v>9</v>
      </c>
      <c r="D174" s="38" t="s">
        <v>4</v>
      </c>
      <c r="E174" s="39" t="s">
        <v>84</v>
      </c>
      <c r="F174" s="38" t="str">
        <f t="shared" si="2"/>
        <v>402235RDO</v>
      </c>
    </row>
    <row r="175" spans="1:6" x14ac:dyDescent="0.2">
      <c r="A175" s="21">
        <v>402235</v>
      </c>
      <c r="B175" s="22" t="s">
        <v>2</v>
      </c>
      <c r="C175" s="21" t="s">
        <v>10</v>
      </c>
      <c r="D175" s="21" t="s">
        <v>4</v>
      </c>
      <c r="E175" s="19" t="s">
        <v>84</v>
      </c>
      <c r="F175" t="str">
        <f t="shared" si="2"/>
        <v>402235RPF</v>
      </c>
    </row>
    <row r="176" spans="1:6" x14ac:dyDescent="0.2">
      <c r="A176" s="40">
        <v>403886</v>
      </c>
      <c r="B176" s="41" t="s">
        <v>2</v>
      </c>
      <c r="C176" s="40" t="s">
        <v>9</v>
      </c>
      <c r="D176" s="40" t="s">
        <v>4</v>
      </c>
      <c r="E176" s="39" t="s">
        <v>84</v>
      </c>
      <c r="F176" s="38" t="str">
        <f t="shared" si="2"/>
        <v>403886RDO</v>
      </c>
    </row>
    <row r="177" spans="1:6" x14ac:dyDescent="0.2">
      <c r="A177" s="21">
        <v>403886</v>
      </c>
      <c r="B177" s="22" t="s">
        <v>2</v>
      </c>
      <c r="C177" s="21" t="s">
        <v>10</v>
      </c>
      <c r="D177" s="21" t="s">
        <v>4</v>
      </c>
      <c r="E177" s="19" t="s">
        <v>84</v>
      </c>
      <c r="F177" t="str">
        <f t="shared" si="2"/>
        <v>403886RPF</v>
      </c>
    </row>
    <row r="178" spans="1:6" x14ac:dyDescent="0.2">
      <c r="A178" s="42">
        <v>403989</v>
      </c>
      <c r="B178" s="39" t="s">
        <v>2</v>
      </c>
      <c r="C178" s="38" t="s">
        <v>9</v>
      </c>
      <c r="D178" s="38" t="s">
        <v>3</v>
      </c>
      <c r="E178" s="39" t="s">
        <v>84</v>
      </c>
      <c r="F178" s="38" t="str">
        <f t="shared" si="2"/>
        <v>403989LDO</v>
      </c>
    </row>
    <row r="179" spans="1:6" x14ac:dyDescent="0.2">
      <c r="A179" s="21">
        <v>403989</v>
      </c>
      <c r="B179" s="22" t="s">
        <v>2</v>
      </c>
      <c r="C179" s="21" t="s">
        <v>10</v>
      </c>
      <c r="D179" s="21" t="s">
        <v>3</v>
      </c>
      <c r="E179" s="19" t="s">
        <v>84</v>
      </c>
      <c r="F179" t="str">
        <f t="shared" si="2"/>
        <v>403989LPF</v>
      </c>
    </row>
    <row r="180" spans="1:6" x14ac:dyDescent="0.2">
      <c r="A180" s="40">
        <v>404344</v>
      </c>
      <c r="B180" s="41" t="s">
        <v>2</v>
      </c>
      <c r="C180" s="40" t="s">
        <v>9</v>
      </c>
      <c r="D180" s="40" t="s">
        <v>4</v>
      </c>
      <c r="E180" s="39" t="s">
        <v>84</v>
      </c>
      <c r="F180" s="38" t="str">
        <f t="shared" si="2"/>
        <v>404344RDO</v>
      </c>
    </row>
    <row r="181" spans="1:6" x14ac:dyDescent="0.2">
      <c r="A181" s="21">
        <v>404344</v>
      </c>
      <c r="B181" s="22" t="s">
        <v>2</v>
      </c>
      <c r="C181" s="21" t="s">
        <v>10</v>
      </c>
      <c r="D181" s="21" t="s">
        <v>4</v>
      </c>
      <c r="E181" s="19" t="s">
        <v>84</v>
      </c>
      <c r="F181" t="str">
        <f t="shared" si="2"/>
        <v>404344RPF</v>
      </c>
    </row>
    <row r="182" spans="1:6" x14ac:dyDescent="0.2">
      <c r="A182" s="40">
        <v>404623</v>
      </c>
      <c r="B182" s="41" t="s">
        <v>2</v>
      </c>
      <c r="C182" s="40" t="s">
        <v>9</v>
      </c>
      <c r="D182" s="40" t="s">
        <v>3</v>
      </c>
      <c r="E182" s="39" t="s">
        <v>84</v>
      </c>
      <c r="F182" s="38" t="str">
        <f t="shared" si="2"/>
        <v>404623LDO</v>
      </c>
    </row>
    <row r="183" spans="1:6" x14ac:dyDescent="0.2">
      <c r="A183" s="21">
        <v>404623</v>
      </c>
      <c r="B183" s="22" t="s">
        <v>2</v>
      </c>
      <c r="C183" s="21" t="s">
        <v>10</v>
      </c>
      <c r="D183" s="21" t="s">
        <v>3</v>
      </c>
      <c r="E183" s="19" t="s">
        <v>84</v>
      </c>
      <c r="F183" t="str">
        <f t="shared" si="2"/>
        <v>404623LPF</v>
      </c>
    </row>
    <row r="184" spans="1:6" x14ac:dyDescent="0.2">
      <c r="A184" s="42">
        <v>405715</v>
      </c>
      <c r="B184" s="39" t="s">
        <v>2</v>
      </c>
      <c r="C184" s="38" t="s">
        <v>9</v>
      </c>
      <c r="D184" s="38" t="s">
        <v>3</v>
      </c>
      <c r="E184" s="39" t="s">
        <v>84</v>
      </c>
      <c r="F184" s="38" t="str">
        <f t="shared" si="2"/>
        <v>405715LDO</v>
      </c>
    </row>
    <row r="185" spans="1:6" x14ac:dyDescent="0.2">
      <c r="A185" s="20">
        <v>405715</v>
      </c>
      <c r="B185" s="19" t="s">
        <v>2</v>
      </c>
      <c r="C185" t="s">
        <v>10</v>
      </c>
      <c r="D185" t="s">
        <v>3</v>
      </c>
      <c r="E185" s="19" t="s">
        <v>84</v>
      </c>
      <c r="F185" t="str">
        <f t="shared" si="2"/>
        <v>405715LPF</v>
      </c>
    </row>
    <row r="186" spans="1:6" x14ac:dyDescent="0.2">
      <c r="A186" s="40">
        <v>701676</v>
      </c>
      <c r="B186" s="41" t="s">
        <v>2</v>
      </c>
      <c r="C186" s="40" t="s">
        <v>9</v>
      </c>
      <c r="D186" s="40" t="s">
        <v>3</v>
      </c>
      <c r="E186" s="39" t="s">
        <v>84</v>
      </c>
      <c r="F186" s="38" t="str">
        <f t="shared" si="2"/>
        <v>701676LDO</v>
      </c>
    </row>
    <row r="187" spans="1:6" x14ac:dyDescent="0.2">
      <c r="A187" s="21">
        <v>701676</v>
      </c>
      <c r="B187" s="22" t="s">
        <v>2</v>
      </c>
      <c r="C187" s="21" t="s">
        <v>10</v>
      </c>
      <c r="D187" t="s">
        <v>3</v>
      </c>
      <c r="E187" s="19">
        <v>0.5</v>
      </c>
      <c r="F187" t="str">
        <f t="shared" si="2"/>
        <v>701676LPF</v>
      </c>
    </row>
    <row r="188" spans="1:6" x14ac:dyDescent="0.2">
      <c r="A188" s="42">
        <v>702396</v>
      </c>
      <c r="B188" s="39" t="s">
        <v>2</v>
      </c>
      <c r="C188" s="38" t="s">
        <v>9</v>
      </c>
      <c r="D188" s="38" t="s">
        <v>3</v>
      </c>
      <c r="E188" s="39" t="s">
        <v>84</v>
      </c>
      <c r="F188" s="38" t="str">
        <f t="shared" si="2"/>
        <v>702396LDO</v>
      </c>
    </row>
    <row r="189" spans="1:6" x14ac:dyDescent="0.2">
      <c r="A189" s="21">
        <v>702396</v>
      </c>
      <c r="B189" s="22" t="s">
        <v>2</v>
      </c>
      <c r="C189" s="21" t="s">
        <v>10</v>
      </c>
      <c r="D189" t="s">
        <v>3</v>
      </c>
      <c r="E189" s="19" t="s">
        <v>84</v>
      </c>
      <c r="F189" t="str">
        <f t="shared" si="2"/>
        <v>702396LPF</v>
      </c>
    </row>
    <row r="190" spans="1:6" x14ac:dyDescent="0.2">
      <c r="A190" s="42">
        <v>703561</v>
      </c>
      <c r="B190" s="39" t="s">
        <v>2</v>
      </c>
      <c r="C190" s="38" t="s">
        <v>9</v>
      </c>
      <c r="D190" s="38" t="s">
        <v>3</v>
      </c>
      <c r="E190" s="39" t="s">
        <v>84</v>
      </c>
      <c r="F190" s="38" t="str">
        <f t="shared" si="2"/>
        <v>703561LDO</v>
      </c>
    </row>
    <row r="191" spans="1:6" x14ac:dyDescent="0.2">
      <c r="A191" s="20">
        <v>703561</v>
      </c>
      <c r="B191" s="19" t="s">
        <v>2</v>
      </c>
      <c r="C191" t="s">
        <v>10</v>
      </c>
      <c r="D191" t="s">
        <v>3</v>
      </c>
      <c r="E191" s="19" t="s">
        <v>84</v>
      </c>
      <c r="F191" t="str">
        <f t="shared" si="2"/>
        <v>703561LPF</v>
      </c>
    </row>
    <row r="192" spans="1:6" x14ac:dyDescent="0.2">
      <c r="A192" s="21">
        <v>703561</v>
      </c>
      <c r="B192" s="22" t="s">
        <v>2</v>
      </c>
      <c r="C192" s="21" t="s">
        <v>10</v>
      </c>
      <c r="D192" t="s">
        <v>4</v>
      </c>
      <c r="E192" s="19" t="s">
        <v>84</v>
      </c>
      <c r="F192" t="str">
        <f t="shared" si="2"/>
        <v>703561RPF</v>
      </c>
    </row>
    <row r="193" spans="1:6" x14ac:dyDescent="0.2">
      <c r="A193" s="42">
        <v>704761</v>
      </c>
      <c r="B193" s="39" t="s">
        <v>2</v>
      </c>
      <c r="C193" s="38" t="s">
        <v>9</v>
      </c>
      <c r="D193" s="38" t="s">
        <v>4</v>
      </c>
      <c r="E193" s="39" t="s">
        <v>84</v>
      </c>
      <c r="F193" s="38" t="str">
        <f t="shared" si="2"/>
        <v>704761RDO</v>
      </c>
    </row>
    <row r="194" spans="1:6" x14ac:dyDescent="0.2">
      <c r="A194" s="21">
        <v>704761</v>
      </c>
      <c r="B194" s="22" t="s">
        <v>2</v>
      </c>
      <c r="C194" s="21" t="s">
        <v>10</v>
      </c>
      <c r="D194" t="s">
        <v>4</v>
      </c>
      <c r="E194" s="19" t="s">
        <v>84</v>
      </c>
      <c r="F194" t="str">
        <f t="shared" ref="F194:F215" si="3">A194&amp;D194&amp;C194</f>
        <v>704761RPF</v>
      </c>
    </row>
    <row r="195" spans="1:6" x14ac:dyDescent="0.2">
      <c r="A195" s="40">
        <v>705674</v>
      </c>
      <c r="B195" s="41" t="s">
        <v>2</v>
      </c>
      <c r="C195" s="40" t="s">
        <v>9</v>
      </c>
      <c r="D195" s="38" t="s">
        <v>3</v>
      </c>
      <c r="E195" s="39" t="s">
        <v>84</v>
      </c>
      <c r="F195" s="38" t="str">
        <f t="shared" si="3"/>
        <v>705674LDO</v>
      </c>
    </row>
    <row r="196" spans="1:6" x14ac:dyDescent="0.2">
      <c r="A196" s="21">
        <v>705674</v>
      </c>
      <c r="B196" s="22" t="s">
        <v>2</v>
      </c>
      <c r="C196" s="21" t="s">
        <v>10</v>
      </c>
      <c r="D196" t="s">
        <v>3</v>
      </c>
      <c r="E196" s="19" t="s">
        <v>84</v>
      </c>
      <c r="F196" t="str">
        <f t="shared" si="3"/>
        <v>705674LPF</v>
      </c>
    </row>
    <row r="197" spans="1:6" x14ac:dyDescent="0.2">
      <c r="A197" s="40">
        <v>705674</v>
      </c>
      <c r="B197" s="41" t="s">
        <v>2</v>
      </c>
      <c r="C197" s="40" t="s">
        <v>9</v>
      </c>
      <c r="D197" s="38" t="s">
        <v>4</v>
      </c>
      <c r="E197" s="39" t="s">
        <v>84</v>
      </c>
      <c r="F197" s="38" t="str">
        <f t="shared" si="3"/>
        <v>705674RDO</v>
      </c>
    </row>
    <row r="198" spans="1:6" x14ac:dyDescent="0.2">
      <c r="A198" s="21">
        <v>705674</v>
      </c>
      <c r="B198" s="22" t="s">
        <v>2</v>
      </c>
      <c r="C198" s="21" t="s">
        <v>10</v>
      </c>
      <c r="D198" s="21" t="s">
        <v>4</v>
      </c>
      <c r="E198" s="19" t="s">
        <v>84</v>
      </c>
      <c r="F198" t="str">
        <f t="shared" si="3"/>
        <v>705674RPF</v>
      </c>
    </row>
    <row r="199" spans="1:6" x14ac:dyDescent="0.2">
      <c r="A199" s="42">
        <v>802145</v>
      </c>
      <c r="B199" s="39" t="s">
        <v>2</v>
      </c>
      <c r="C199" s="38" t="s">
        <v>9</v>
      </c>
      <c r="D199" s="38" t="s">
        <v>4</v>
      </c>
      <c r="E199" s="39" t="s">
        <v>84</v>
      </c>
      <c r="F199" s="38" t="str">
        <f t="shared" si="3"/>
        <v>802145RDO</v>
      </c>
    </row>
    <row r="200" spans="1:6" x14ac:dyDescent="0.2">
      <c r="A200" s="20">
        <v>802145</v>
      </c>
      <c r="B200" s="19" t="s">
        <v>2</v>
      </c>
      <c r="C200" t="s">
        <v>10</v>
      </c>
      <c r="D200" t="s">
        <v>4</v>
      </c>
      <c r="E200" s="19" t="s">
        <v>84</v>
      </c>
      <c r="F200" t="str">
        <f t="shared" si="3"/>
        <v>802145RPF</v>
      </c>
    </row>
    <row r="201" spans="1:6" x14ac:dyDescent="0.2">
      <c r="A201" s="20">
        <v>802516</v>
      </c>
      <c r="B201" s="19" t="s">
        <v>2</v>
      </c>
      <c r="C201" t="s">
        <v>10</v>
      </c>
      <c r="D201" t="s">
        <v>3</v>
      </c>
      <c r="E201" s="19" t="s">
        <v>84</v>
      </c>
      <c r="F201" t="str">
        <f t="shared" si="3"/>
        <v>802516LPF</v>
      </c>
    </row>
    <row r="202" spans="1:6" x14ac:dyDescent="0.2">
      <c r="A202" s="21">
        <v>802530</v>
      </c>
      <c r="B202" s="22" t="s">
        <v>2</v>
      </c>
      <c r="C202" s="21" t="s">
        <v>10</v>
      </c>
      <c r="D202" s="21" t="s">
        <v>4</v>
      </c>
      <c r="E202" s="19" t="s">
        <v>84</v>
      </c>
      <c r="F202" t="str">
        <f t="shared" si="3"/>
        <v>802530RPF</v>
      </c>
    </row>
    <row r="203" spans="1:6" x14ac:dyDescent="0.2">
      <c r="A203" s="40">
        <v>802939</v>
      </c>
      <c r="B203" s="41" t="s">
        <v>2</v>
      </c>
      <c r="C203" s="40" t="s">
        <v>9</v>
      </c>
      <c r="D203" s="40" t="s">
        <v>3</v>
      </c>
      <c r="E203" s="39">
        <v>0.5</v>
      </c>
      <c r="F203" s="38" t="str">
        <f t="shared" si="3"/>
        <v>802939LDO</v>
      </c>
    </row>
    <row r="204" spans="1:6" x14ac:dyDescent="0.2">
      <c r="A204" s="40">
        <v>802939</v>
      </c>
      <c r="B204" s="41" t="s">
        <v>2</v>
      </c>
      <c r="C204" s="40" t="s">
        <v>9</v>
      </c>
      <c r="D204" s="40" t="s">
        <v>3</v>
      </c>
      <c r="E204" s="39">
        <v>0.25</v>
      </c>
      <c r="F204" s="38" t="str">
        <f t="shared" si="3"/>
        <v>802939LDO</v>
      </c>
    </row>
    <row r="205" spans="1:6" x14ac:dyDescent="0.2">
      <c r="A205" s="21">
        <v>802939</v>
      </c>
      <c r="B205" s="22" t="s">
        <v>2</v>
      </c>
      <c r="C205" s="21" t="s">
        <v>10</v>
      </c>
      <c r="D205" s="21" t="s">
        <v>3</v>
      </c>
      <c r="E205" s="19" t="s">
        <v>84</v>
      </c>
      <c r="F205" t="str">
        <f t="shared" si="3"/>
        <v>802939LPF</v>
      </c>
    </row>
    <row r="206" spans="1:6" x14ac:dyDescent="0.2">
      <c r="A206" s="20">
        <v>802939</v>
      </c>
      <c r="B206" s="19" t="s">
        <v>2</v>
      </c>
      <c r="C206" t="s">
        <v>10</v>
      </c>
      <c r="D206" t="s">
        <v>4</v>
      </c>
      <c r="E206" s="19">
        <v>2</v>
      </c>
      <c r="F206" t="str">
        <f t="shared" si="3"/>
        <v>802939RPF</v>
      </c>
    </row>
    <row r="207" spans="1:6" x14ac:dyDescent="0.2">
      <c r="A207" s="21">
        <v>802974</v>
      </c>
      <c r="B207" s="22" t="s">
        <v>2</v>
      </c>
      <c r="C207" s="21" t="s">
        <v>10</v>
      </c>
      <c r="D207" s="21" t="s">
        <v>3</v>
      </c>
      <c r="E207" s="19" t="s">
        <v>84</v>
      </c>
      <c r="F207" t="str">
        <f t="shared" si="3"/>
        <v>802974LPF</v>
      </c>
    </row>
    <row r="208" spans="1:6" x14ac:dyDescent="0.2">
      <c r="A208" s="21">
        <v>802974</v>
      </c>
      <c r="B208" s="22" t="s">
        <v>2</v>
      </c>
      <c r="C208" s="21" t="s">
        <v>10</v>
      </c>
      <c r="D208" s="21" t="s">
        <v>4</v>
      </c>
      <c r="E208" s="19" t="s">
        <v>84</v>
      </c>
      <c r="F208" t="str">
        <f t="shared" si="3"/>
        <v>802974RPF</v>
      </c>
    </row>
    <row r="209" spans="1:6" x14ac:dyDescent="0.2">
      <c r="A209" s="40">
        <v>803001</v>
      </c>
      <c r="B209" s="41" t="s">
        <v>2</v>
      </c>
      <c r="C209" s="40" t="s">
        <v>9</v>
      </c>
      <c r="D209" s="40" t="s">
        <v>3</v>
      </c>
      <c r="E209" s="39" t="s">
        <v>84</v>
      </c>
      <c r="F209" s="38" t="str">
        <f t="shared" si="3"/>
        <v>803001LDO</v>
      </c>
    </row>
    <row r="210" spans="1:6" x14ac:dyDescent="0.2">
      <c r="A210" s="26">
        <v>803001</v>
      </c>
      <c r="B210" s="27" t="s">
        <v>2</v>
      </c>
      <c r="C210" s="26" t="s">
        <v>10</v>
      </c>
      <c r="D210" s="26" t="s">
        <v>3</v>
      </c>
      <c r="E210" s="24"/>
      <c r="F210" t="str">
        <f t="shared" si="3"/>
        <v>803001LPF</v>
      </c>
    </row>
    <row r="211" spans="1:6" x14ac:dyDescent="0.2">
      <c r="A211" s="42">
        <v>803471</v>
      </c>
      <c r="B211" s="39" t="s">
        <v>2</v>
      </c>
      <c r="C211" s="38" t="s">
        <v>9</v>
      </c>
      <c r="D211" s="38" t="s">
        <v>4</v>
      </c>
      <c r="E211" s="39" t="s">
        <v>84</v>
      </c>
      <c r="F211" s="38" t="str">
        <f t="shared" si="3"/>
        <v>803471RDO</v>
      </c>
    </row>
    <row r="212" spans="1:6" x14ac:dyDescent="0.2">
      <c r="A212" s="20">
        <v>803471</v>
      </c>
      <c r="B212" s="19" t="s">
        <v>2</v>
      </c>
      <c r="C212" t="s">
        <v>10</v>
      </c>
      <c r="D212" t="s">
        <v>4</v>
      </c>
      <c r="E212" s="19" t="s">
        <v>84</v>
      </c>
      <c r="F212" t="str">
        <f t="shared" si="3"/>
        <v>803471RPF</v>
      </c>
    </row>
    <row r="213" spans="1:6" x14ac:dyDescent="0.2">
      <c r="A213" s="21">
        <v>804629</v>
      </c>
      <c r="B213" s="22" t="s">
        <v>2</v>
      </c>
      <c r="C213" s="21" t="s">
        <v>10</v>
      </c>
      <c r="D213" s="21" t="s">
        <v>3</v>
      </c>
      <c r="E213" s="19">
        <v>0.5</v>
      </c>
      <c r="F213" t="str">
        <f t="shared" si="3"/>
        <v>804629LPF</v>
      </c>
    </row>
    <row r="214" spans="1:6" x14ac:dyDescent="0.2">
      <c r="A214" s="42">
        <v>805570</v>
      </c>
      <c r="B214" s="39" t="s">
        <v>2</v>
      </c>
      <c r="C214" s="38" t="s">
        <v>9</v>
      </c>
      <c r="D214" s="38" t="s">
        <v>3</v>
      </c>
      <c r="E214" s="39" t="s">
        <v>84</v>
      </c>
      <c r="F214" s="38" t="str">
        <f t="shared" si="3"/>
        <v>805570LDO</v>
      </c>
    </row>
    <row r="215" spans="1:6" x14ac:dyDescent="0.2">
      <c r="A215" s="20">
        <v>805570</v>
      </c>
      <c r="B215" s="19" t="s">
        <v>2</v>
      </c>
      <c r="C215" t="s">
        <v>10</v>
      </c>
      <c r="D215" t="s">
        <v>3</v>
      </c>
      <c r="E215" s="19" t="s">
        <v>84</v>
      </c>
      <c r="F215" t="str">
        <f t="shared" si="3"/>
        <v>805570LPF</v>
      </c>
    </row>
  </sheetData>
  <sortState xmlns:xlrd2="http://schemas.microsoft.com/office/spreadsheetml/2017/richdata2" ref="A2:F236">
    <sortCondition ref="A2:A236"/>
    <sortCondition ref="D2:D236"/>
    <sortCondition ref="C2:C236"/>
  </sortState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Matched BlaZ &amp; AST</vt:lpstr>
      <vt:lpstr>ARG x MIC TET and ERY</vt:lpstr>
      <vt:lpstr>MIC by tx and time</vt:lpstr>
      <vt:lpstr>NAS species breakdown for MIC</vt:lpstr>
      <vt:lpstr>Sheet3</vt:lpstr>
      <vt:lpstr>ARG x MIC data</vt:lpstr>
      <vt:lpstr>AST</vt:lpstr>
      <vt:lpstr>Matching NGS ID and Doe ID</vt:lpstr>
      <vt:lpstr>DO &amp; PK AST </vt:lpstr>
      <vt:lpstr>Sheet2</vt:lpstr>
      <vt:lpstr>AST by time and NC or new</vt:lpstr>
      <vt:lpstr>AST by time point for NC</vt:lpstr>
      <vt:lpstr>S. epi vs NAS</vt:lpstr>
      <vt:lpstr>Culture results</vt:lpstr>
      <vt:lpstr>DO vs PF AST</vt:lpstr>
    </vt:vector>
  </TitlesOfParts>
  <Company>Iowa State University of Science and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Buckley, Michelle [VDPAM]</dc:creator>
  <cp:lastModifiedBy>Buckley, Michelle</cp:lastModifiedBy>
  <dcterms:created xsi:type="dcterms:W3CDTF">2023-12-14T18:17:45Z</dcterms:created>
  <dcterms:modified xsi:type="dcterms:W3CDTF">2025-02-25T16:18:13Z</dcterms:modified>
</cp:coreProperties>
</file>