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j\Documents\Github\EnergyModellingTool\DispaSET---Side-Tools\GetCapacities\"/>
    </mc:Choice>
  </mc:AlternateContent>
  <xr:revisionPtr revIDLastSave="0" documentId="13_ncr:1_{C6619488-65D8-4D16-BEFC-8F92ECC9A544}" xr6:coauthVersionLast="41" xr6:coauthVersionMax="41" xr10:uidLastSave="{00000000-0000-0000-0000-000000000000}"/>
  <bookViews>
    <workbookView xWindow="-108" yWindow="-108" windowWidth="23256" windowHeight="12576" tabRatio="500" xr2:uid="{00000000-000D-0000-FFFF-FFFF00000000}"/>
  </bookViews>
  <sheets>
    <sheet name="201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18" i="1" l="1"/>
  <c r="P18" i="1"/>
  <c r="K18" i="1"/>
  <c r="J18" i="1"/>
  <c r="Q7" i="1" l="1"/>
  <c r="R7" i="1"/>
  <c r="R6" i="1"/>
  <c r="Q6" i="1"/>
  <c r="P6" i="1"/>
  <c r="K6" i="1"/>
  <c r="J6" i="1"/>
  <c r="T15" i="1"/>
  <c r="R8" i="1"/>
  <c r="Q14" i="1" l="1"/>
  <c r="P14" i="1"/>
  <c r="K14" i="1"/>
  <c r="J14" i="1"/>
  <c r="K22" i="1" l="1"/>
  <c r="J22" i="1"/>
  <c r="K21" i="1"/>
  <c r="J21" i="1"/>
  <c r="M11" i="1"/>
  <c r="K11" i="1"/>
  <c r="J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" authorId="0" shapeId="0" xr:uid="{59EA79AD-8A9F-40AB-AA3C-5806811566A7}">
      <text>
        <r>
          <rPr>
            <sz val="10"/>
            <rFont val="Arial"/>
            <family val="2"/>
            <charset val="1"/>
          </rPr>
          <t>http://corporate.engie-electrabel.be/wp-content/uploads/2016/03/rodenhuize-folder-nl.pdf</t>
        </r>
      </text>
    </comment>
    <comment ref="F3" authorId="0" shapeId="0" xr:uid="{00000000-0006-0000-0000-000003000000}">
      <text>
        <r>
          <rPr>
            <sz val="10"/>
            <rFont val="Arial"/>
            <family val="2"/>
            <charset val="1"/>
          </rPr>
          <t>http://corporate.engie-electrabel.be/wp-content/uploads/2016/03/rodenhuize-folder-nl.pdf</t>
        </r>
      </text>
    </comment>
    <comment ref="G6" authorId="0" shapeId="0" xr:uid="{CE55A721-F4D0-4DB0-8C18-F592BA698981}">
      <text>
        <r>
          <rPr>
            <sz val="10"/>
            <rFont val="Arial"/>
            <family val="2"/>
            <charset val="1"/>
          </rPr>
          <t>Information from the trent 60 datasheet
https://www.energy.siemens.com/hq/pool/hq/power-generation/gas-turbines/Trent-60/gas-turbine-industrial-trent-60-brochure-en.pdf</t>
        </r>
      </text>
    </comment>
    <comment ref="J6" authorId="0" shapeId="0" xr:uid="{EB2E94A1-2182-4720-8EAF-E16E79075EEA}">
      <text>
        <r>
          <rPr>
            <sz val="10"/>
            <rFont val="Arial"/>
            <family val="2"/>
            <charset val="1"/>
          </rPr>
          <t xml:space="preserve">Cold start to full power in under 10 minutes according to the datasheet	</t>
        </r>
      </text>
    </comment>
    <comment ref="K6" authorId="0" shapeId="0" xr:uid="{4644EC62-A497-417B-AAF4-547EC1BA52EE}">
      <text>
        <r>
          <rPr>
            <sz val="10"/>
            <rFont val="Arial"/>
            <family val="2"/>
            <charset val="1"/>
          </rPr>
          <t xml:space="preserve">Cold start to full power in under 10 minutes according to the datasheet	</t>
        </r>
      </text>
    </comment>
    <comment ref="Q6" authorId="0" shapeId="0" xr:uid="{E01A367B-6A2D-45DE-92FA-DE2ADCBBEAC3}">
      <text>
        <r>
          <rPr>
            <sz val="10"/>
            <rFont val="Arial"/>
            <family val="2"/>
            <charset val="1"/>
          </rPr>
          <t xml:space="preserve">Cold start to full power in under 10 minutes according to the datasheet	</t>
        </r>
      </text>
    </comment>
    <comment ref="R6" authorId="0" shapeId="0" xr:uid="{09A143FB-EA67-4F8C-B3FD-2DD70322D2E9}">
      <text>
        <r>
          <rPr>
            <sz val="10"/>
            <rFont val="Arial"/>
            <family val="2"/>
            <charset val="1"/>
          </rPr>
          <t>Assuming 0.24 kgCO2/kWh of natural gas</t>
        </r>
      </text>
    </comment>
    <comment ref="G7" authorId="0" shapeId="0" xr:uid="{00000000-0006-0000-0000-000009000000}">
      <text>
        <r>
          <rPr>
            <sz val="10"/>
            <rFont val="Arial"/>
            <family val="2"/>
            <charset val="1"/>
          </rPr>
          <t>https://www.enercity.de/infothek/downloads/broschueren/anlagen/kraftwerk-herrenhausen.pdf</t>
        </r>
      </text>
    </comment>
    <comment ref="P7" authorId="0" shapeId="0" xr:uid="{00000000-0006-0000-0000-00002D000000}">
      <text>
        <r>
          <rPr>
            <sz val="10"/>
            <rFont val="Arial"/>
            <family val="2"/>
            <charset val="1"/>
          </rPr>
          <t>https://www.enercity.de/infothek/downloads/broschueren/anlagen/kraftwerk-herrenhausen.pdf</t>
        </r>
      </text>
    </comment>
    <comment ref="O8" authorId="0" shapeId="0" xr:uid="{31524B2E-61C5-427D-A74E-C39B4D318137}">
      <text>
        <r>
          <rPr>
            <sz val="10"/>
            <rFont val="Arial"/>
            <family val="2"/>
            <charset val="1"/>
          </rPr>
          <t>https://www.wartsila.com/products/power-plants/solutions/gas-power-plants/wartsila-34sg-gas-power-plant</t>
        </r>
      </text>
    </comment>
    <comment ref="A10" authorId="0" shapeId="0" xr:uid="{00000000-0006-0000-0000-000001000000}">
      <text>
        <r>
          <rPr>
            <sz val="10"/>
            <rFont val="Arial"/>
            <family val="2"/>
            <charset val="1"/>
          </rPr>
          <t>https://www.vgb.org/en/hv_11_praesentationen-dfid-39894.html</t>
        </r>
      </text>
    </comment>
    <comment ref="G11" authorId="0" shapeId="0" xr:uid="{00000000-0006-0000-0000-000005000000}">
      <text>
        <r>
          <rPr>
            <sz val="10"/>
            <rFont val="Arial"/>
            <family val="2"/>
            <charset val="1"/>
          </rPr>
          <t>Wikipedia</t>
        </r>
      </text>
    </comment>
    <comment ref="H11" authorId="0" shapeId="0" xr:uid="{00000000-0006-0000-0000-00000F000000}">
      <text>
        <r>
          <rPr>
            <sz val="10"/>
            <rFont val="Arial"/>
            <family val="2"/>
            <charset val="1"/>
          </rPr>
          <t>From the DTU dataset</t>
        </r>
      </text>
    </comment>
    <comment ref="I11" authorId="0" shapeId="0" xr:uid="{00000000-0006-0000-0000-000014000000}">
      <text>
        <r>
          <rPr>
            <sz val="10"/>
            <rFont val="Arial"/>
            <family val="2"/>
            <charset val="1"/>
          </rPr>
          <t>From the DTU dataset</t>
        </r>
      </text>
    </comment>
    <comment ref="L11" authorId="0" shapeId="0" xr:uid="{00000000-0006-0000-0000-000020000000}">
      <text>
        <r>
          <rPr>
            <sz val="10"/>
            <rFont val="Arial"/>
            <family val="2"/>
            <charset val="1"/>
          </rPr>
          <t>!!! pu value
From the DTU dataset
Deane’s dataset:  200 to 250</t>
        </r>
      </text>
    </comment>
    <comment ref="M11" authorId="0" shapeId="0" xr:uid="{00000000-0006-0000-0000-000025000000}">
      <text>
        <r>
          <rPr>
            <sz val="10"/>
            <rFont val="Arial"/>
            <family val="2"/>
            <charset val="1"/>
          </rPr>
          <t xml:space="preserve">Strategic reserve prices in belgium
</t>
        </r>
      </text>
    </comment>
    <comment ref="O11" authorId="0" shapeId="0" xr:uid="{00000000-0006-0000-0000-000027000000}">
      <text>
        <r>
          <rPr>
            <sz val="10"/>
            <rFont val="Arial"/>
            <family val="2"/>
            <charset val="1"/>
          </rPr>
          <t>Uliege data mining</t>
        </r>
      </text>
    </comment>
    <comment ref="Q11" authorId="0" shapeId="0" xr:uid="{00000000-0006-0000-0000-00002F000000}">
      <text>
        <r>
          <rPr>
            <sz val="10"/>
            <rFont val="Arial"/>
            <family val="2"/>
            <charset val="1"/>
          </rPr>
          <t>RWE
Flexibility Increase
with Latest Technologies
Dr. Michael Fübi</t>
        </r>
      </text>
    </comment>
    <comment ref="R11" authorId="0" shapeId="0" xr:uid="{00000000-0006-0000-0000-000033000000}">
      <text>
        <r>
          <rPr>
            <sz val="10"/>
            <rFont val="Arial"/>
            <family val="2"/>
            <charset val="1"/>
          </rPr>
          <t>Wikipedia</t>
        </r>
      </text>
    </comment>
    <comment ref="G14" authorId="0" shapeId="0" xr:uid="{B70DD40B-60FE-461F-97BF-FEE8328AFD16}">
      <text>
        <r>
          <rPr>
            <sz val="10"/>
            <rFont val="Arial"/>
            <family val="2"/>
            <charset val="1"/>
          </rPr>
          <t>Information from the trent 60 datasheet
https://www.energy.siemens.com/hq/pool/hq/power-generation/gas-turbines/Trent-60/gas-turbine-industrial-trent-60-brochure-en.pdf</t>
        </r>
      </text>
    </comment>
    <comment ref="J14" authorId="0" shapeId="0" xr:uid="{0D551DEB-27E3-4DCD-A140-EC63FF64FC38}">
      <text>
        <r>
          <rPr>
            <sz val="10"/>
            <rFont val="Arial"/>
            <family val="2"/>
            <charset val="1"/>
          </rPr>
          <t xml:space="preserve">Cold start to full power in under 10 minutes according to the datasheet	</t>
        </r>
      </text>
    </comment>
    <comment ref="K14" authorId="0" shapeId="0" xr:uid="{39CEDD12-C3A3-4759-A301-2696486D0F06}">
      <text>
        <r>
          <rPr>
            <sz val="10"/>
            <rFont val="Arial"/>
            <family val="2"/>
            <charset val="1"/>
          </rPr>
          <t xml:space="preserve">Cold start to full power in under 10 minutes according to the datasheet	</t>
        </r>
      </text>
    </comment>
    <comment ref="Q14" authorId="0" shapeId="0" xr:uid="{D49FAF60-7BD2-4BDF-88E7-5DFEB74D7A28}">
      <text>
        <r>
          <rPr>
            <sz val="10"/>
            <rFont val="Arial"/>
            <family val="2"/>
            <charset val="1"/>
          </rPr>
          <t xml:space="preserve">Cold start to full power in under 10 minutes according to the datasheet	</t>
        </r>
      </text>
    </comment>
    <comment ref="A15" authorId="0" shapeId="0" xr:uid="{C3A2E662-80A0-4C42-8483-B9A0D1EC990D}">
      <text>
        <r>
          <rPr>
            <sz val="10"/>
            <rFont val="Arial"/>
            <family val="2"/>
            <charset val="1"/>
          </rPr>
          <t>https://www.rwe.com/web/cms/mediablob/de/236156/data/235580/1/rwe-power-ag/presse-downloads/gas-sonstige/Muellheizkraftwerk-Essen-Karnap.pdf</t>
        </r>
      </text>
    </comment>
    <comment ref="T15" authorId="0" shapeId="0" xr:uid="{C8E8F838-77EB-4F38-9235-7A3B07020508}">
      <text>
        <r>
          <rPr>
            <sz val="10"/>
            <rFont val="Arial"/>
            <family val="2"/>
            <charset val="1"/>
          </rPr>
          <t>115MW à 110°C
120 MW à 140°C
130 MW à 180°C
140°C point nominal
https://www.rwe.com/web/cms/mediablob/de/236156/data/235580/1/rwe-power-ag/presse-downloads/gas-sonstige/Muellheizkraftwerk-Essen-Karnap.pdf</t>
        </r>
      </text>
    </comment>
    <comment ref="G18" authorId="0" shapeId="0" xr:uid="{9CC32288-7BCB-4DB1-B3BF-109782818834}">
      <text>
        <r>
          <rPr>
            <sz val="10"/>
            <rFont val="Arial"/>
            <family val="2"/>
            <charset val="1"/>
          </rPr>
          <t>Information from the trent 60 datasheet
https://www.energy.siemens.com/hq/pool/hq/power-generation/gas-turbines/Trent-60/gas-turbine-industrial-trent-60-brochure-en.pdf</t>
        </r>
      </text>
    </comment>
    <comment ref="J18" authorId="0" shapeId="0" xr:uid="{39D6B2E4-41C1-4894-ABED-66D2A660C195}">
      <text>
        <r>
          <rPr>
            <sz val="10"/>
            <rFont val="Arial"/>
            <family val="2"/>
            <charset val="1"/>
          </rPr>
          <t xml:space="preserve">Cold start to full power in under 10 minutes according to the datasheet	</t>
        </r>
      </text>
    </comment>
    <comment ref="K18" authorId="0" shapeId="0" xr:uid="{AA252D43-6BD6-43B5-A732-2FD2A8E18C1A}">
      <text>
        <r>
          <rPr>
            <sz val="10"/>
            <rFont val="Arial"/>
            <family val="2"/>
            <charset val="1"/>
          </rPr>
          <t xml:space="preserve">Cold start to full power in under 10 minutes according to the datasheet	</t>
        </r>
      </text>
    </comment>
    <comment ref="Q18" authorId="0" shapeId="0" xr:uid="{93238312-DECD-4EDE-AFC2-7ADDDB0EFEA6}">
      <text>
        <r>
          <rPr>
            <sz val="10"/>
            <rFont val="Arial"/>
            <family val="2"/>
            <charset val="1"/>
          </rPr>
          <t xml:space="preserve">Cold start to full power in under 10 minutes according to the datasheet	</t>
        </r>
      </text>
    </comment>
  </commentList>
</comments>
</file>

<file path=xl/sharedStrings.xml><?xml version="1.0" encoding="utf-8"?>
<sst xmlns="http://schemas.openxmlformats.org/spreadsheetml/2006/main" count="117" uniqueCount="69">
  <si>
    <t>PowerCapacity</t>
  </si>
  <si>
    <t>Unit</t>
  </si>
  <si>
    <t>Year</t>
  </si>
  <si>
    <t>Zone</t>
  </si>
  <si>
    <t>Technology</t>
  </si>
  <si>
    <t>Fuel</t>
  </si>
  <si>
    <t>Efficiency</t>
  </si>
  <si>
    <t>MinUpTime</t>
  </si>
  <si>
    <t>MinDownTime</t>
  </si>
  <si>
    <t>RampUpRate</t>
  </si>
  <si>
    <t>RampDownRate</t>
  </si>
  <si>
    <t>StartUpCost_pu</t>
  </si>
  <si>
    <t>NoLoadCost_pu</t>
  </si>
  <si>
    <t>RampingCost</t>
  </si>
  <si>
    <t>PartLoadMin</t>
  </si>
  <si>
    <t>MinEfficiency</t>
  </si>
  <si>
    <t>StartUpTime</t>
  </si>
  <si>
    <t>CO2Intensity</t>
  </si>
  <si>
    <t>CHPType</t>
  </si>
  <si>
    <t>CHPPowerToHeat</t>
  </si>
  <si>
    <t>STOCapacity</t>
  </si>
  <si>
    <t>STOSelfDischarge</t>
  </si>
  <si>
    <t>STOMaxChargingPower</t>
  </si>
  <si>
    <t>STOChargingEfficiency</t>
  </si>
  <si>
    <t>DE</t>
  </si>
  <si>
    <t>STUR</t>
  </si>
  <si>
    <t>LIG</t>
  </si>
  <si>
    <t>Extraction</t>
  </si>
  <si>
    <t>Neurath E</t>
  </si>
  <si>
    <t>Westfalen D</t>
  </si>
  <si>
    <t>HRD</t>
  </si>
  <si>
    <t>Amercoeur</t>
  </si>
  <si>
    <t>BE</t>
  </si>
  <si>
    <t>COMC</t>
  </si>
  <si>
    <t>GAS</t>
  </si>
  <si>
    <t>Tihange 2</t>
  </si>
  <si>
    <t>NUC</t>
  </si>
  <si>
    <t>Angleur 4 GT 1</t>
  </si>
  <si>
    <t>GTUR</t>
  </si>
  <si>
    <t>Herrenhausen B</t>
  </si>
  <si>
    <t>Rodenhuize</t>
  </si>
  <si>
    <t>BIO</t>
  </si>
  <si>
    <t>Ingolstadt 3 - Großmehring</t>
  </si>
  <si>
    <t>OIL</t>
  </si>
  <si>
    <t>GEO</t>
  </si>
  <si>
    <t>Müllheizkraftwerk Essen-Karnap</t>
  </si>
  <si>
    <t>WST</t>
  </si>
  <si>
    <t>Wartsila 34SG</t>
  </si>
  <si>
    <t>UK</t>
  </si>
  <si>
    <t>ICEN</t>
  </si>
  <si>
    <t>*</t>
  </si>
  <si>
    <t>HDAM</t>
  </si>
  <si>
    <t>WAT</t>
  </si>
  <si>
    <t>HPHS</t>
  </si>
  <si>
    <t>CHPPowerLossFactor</t>
  </si>
  <si>
    <t>CHPMaxHeat</t>
  </si>
  <si>
    <t>HR</t>
  </si>
  <si>
    <t>PZ Osatina_Bovis</t>
  </si>
  <si>
    <t>GTUR Oil</t>
  </si>
  <si>
    <t>Icen Zgb</t>
  </si>
  <si>
    <t>BEVS</t>
  </si>
  <si>
    <t>OTH</t>
  </si>
  <si>
    <t>HR_EVs</t>
  </si>
  <si>
    <t>back-pressure</t>
  </si>
  <si>
    <t>Svartsengi</t>
  </si>
  <si>
    <t>IC</t>
  </si>
  <si>
    <t>Vao</t>
  </si>
  <si>
    <t>PEA</t>
  </si>
  <si>
    <t>HR_STUR_OTH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</si>
</sst>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289560</xdr:colOff>
      <xdr:row>36</xdr:row>
      <xdr:rowOff>76200</xdr:rowOff>
    </xdr:to>
    <xdr:sp macro="" textlink="">
      <xdr:nvSpPr>
        <xdr:cNvPr id="1138" name="shapetype_202" hidden="1">
          <a:extLst>
            <a:ext uri="{FF2B5EF4-FFF2-40B4-BE49-F238E27FC236}">
              <a16:creationId xmlns:a16="http://schemas.microsoft.com/office/drawing/2014/main" id="{18C4F908-60F8-4513-8B71-C8B2EBA947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36</xdr:row>
      <xdr:rowOff>76200</xdr:rowOff>
    </xdr:to>
    <xdr:sp macro="" textlink="">
      <xdr:nvSpPr>
        <xdr:cNvPr id="1136" name="shapetype_202" hidden="1">
          <a:extLst>
            <a:ext uri="{FF2B5EF4-FFF2-40B4-BE49-F238E27FC236}">
              <a16:creationId xmlns:a16="http://schemas.microsoft.com/office/drawing/2014/main" id="{7C70F191-565C-4341-976B-AD6582FF518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36</xdr:row>
      <xdr:rowOff>76200</xdr:rowOff>
    </xdr:to>
    <xdr:sp macro="" textlink="">
      <xdr:nvSpPr>
        <xdr:cNvPr id="1134" name="shapetype_202" hidden="1">
          <a:extLst>
            <a:ext uri="{FF2B5EF4-FFF2-40B4-BE49-F238E27FC236}">
              <a16:creationId xmlns:a16="http://schemas.microsoft.com/office/drawing/2014/main" id="{01C76A72-888E-41A5-8995-83FBE854B17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36</xdr:row>
      <xdr:rowOff>76200</xdr:rowOff>
    </xdr:to>
    <xdr:sp macro="" textlink="">
      <xdr:nvSpPr>
        <xdr:cNvPr id="1132" name="shapetype_202" hidden="1">
          <a:extLst>
            <a:ext uri="{FF2B5EF4-FFF2-40B4-BE49-F238E27FC236}">
              <a16:creationId xmlns:a16="http://schemas.microsoft.com/office/drawing/2014/main" id="{ACA6AF23-9767-4D84-A120-745A5A8F6BB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36</xdr:row>
      <xdr:rowOff>76200</xdr:rowOff>
    </xdr:to>
    <xdr:sp macro="" textlink="">
      <xdr:nvSpPr>
        <xdr:cNvPr id="1130" name="shapetype_202" hidden="1">
          <a:extLst>
            <a:ext uri="{FF2B5EF4-FFF2-40B4-BE49-F238E27FC236}">
              <a16:creationId xmlns:a16="http://schemas.microsoft.com/office/drawing/2014/main" id="{2C83F437-9284-4F31-AA34-EA6D7C04FA7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36</xdr:row>
      <xdr:rowOff>76200</xdr:rowOff>
    </xdr:to>
    <xdr:sp macro="" textlink="">
      <xdr:nvSpPr>
        <xdr:cNvPr id="1128" name="shapetype_202" hidden="1">
          <a:extLst>
            <a:ext uri="{FF2B5EF4-FFF2-40B4-BE49-F238E27FC236}">
              <a16:creationId xmlns:a16="http://schemas.microsoft.com/office/drawing/2014/main" id="{9BBC2B9E-26BC-4AE0-B50B-710E16E488F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36</xdr:row>
      <xdr:rowOff>76200</xdr:rowOff>
    </xdr:to>
    <xdr:sp macro="" textlink="">
      <xdr:nvSpPr>
        <xdr:cNvPr id="1126" name="shapetype_202" hidden="1">
          <a:extLst>
            <a:ext uri="{FF2B5EF4-FFF2-40B4-BE49-F238E27FC236}">
              <a16:creationId xmlns:a16="http://schemas.microsoft.com/office/drawing/2014/main" id="{1E7A64F4-8D2E-4BD8-A717-C50C4C00330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36</xdr:row>
      <xdr:rowOff>76200</xdr:rowOff>
    </xdr:to>
    <xdr:sp macro="" textlink="">
      <xdr:nvSpPr>
        <xdr:cNvPr id="1124" name="shapetype_202" hidden="1">
          <a:extLst>
            <a:ext uri="{FF2B5EF4-FFF2-40B4-BE49-F238E27FC236}">
              <a16:creationId xmlns:a16="http://schemas.microsoft.com/office/drawing/2014/main" id="{1FFC32CA-F65E-4BB4-B4A1-56B0979642D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36</xdr:row>
      <xdr:rowOff>76200</xdr:rowOff>
    </xdr:to>
    <xdr:sp macro="" textlink="">
      <xdr:nvSpPr>
        <xdr:cNvPr id="1122" name="shapetype_202" hidden="1">
          <a:extLst>
            <a:ext uri="{FF2B5EF4-FFF2-40B4-BE49-F238E27FC236}">
              <a16:creationId xmlns:a16="http://schemas.microsoft.com/office/drawing/2014/main" id="{492355DA-63FB-4E7D-99C2-C225EC7A319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36</xdr:row>
      <xdr:rowOff>76200</xdr:rowOff>
    </xdr:to>
    <xdr:sp macro="" textlink="">
      <xdr:nvSpPr>
        <xdr:cNvPr id="1120" name="shapetype_202" hidden="1">
          <a:extLst>
            <a:ext uri="{FF2B5EF4-FFF2-40B4-BE49-F238E27FC236}">
              <a16:creationId xmlns:a16="http://schemas.microsoft.com/office/drawing/2014/main" id="{81F6F504-25B9-4948-8AA0-6485596385E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36</xdr:row>
      <xdr:rowOff>76200</xdr:rowOff>
    </xdr:to>
    <xdr:sp macro="" textlink="">
      <xdr:nvSpPr>
        <xdr:cNvPr id="1118" name="shapetype_202" hidden="1">
          <a:extLst>
            <a:ext uri="{FF2B5EF4-FFF2-40B4-BE49-F238E27FC236}">
              <a16:creationId xmlns:a16="http://schemas.microsoft.com/office/drawing/2014/main" id="{BAC29277-F2F6-4761-80BC-C166806A971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36</xdr:row>
      <xdr:rowOff>76200</xdr:rowOff>
    </xdr:to>
    <xdr:sp macro="" textlink="">
      <xdr:nvSpPr>
        <xdr:cNvPr id="1116" name="shapetype_202" hidden="1">
          <a:extLst>
            <a:ext uri="{FF2B5EF4-FFF2-40B4-BE49-F238E27FC236}">
              <a16:creationId xmlns:a16="http://schemas.microsoft.com/office/drawing/2014/main" id="{E337E85D-9E6D-4916-9F0E-F9995E12AE8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36</xdr:row>
      <xdr:rowOff>76200</xdr:rowOff>
    </xdr:to>
    <xdr:sp macro="" textlink="">
      <xdr:nvSpPr>
        <xdr:cNvPr id="1114" name="shapetype_202" hidden="1">
          <a:extLst>
            <a:ext uri="{FF2B5EF4-FFF2-40B4-BE49-F238E27FC236}">
              <a16:creationId xmlns:a16="http://schemas.microsoft.com/office/drawing/2014/main" id="{39DCDCE1-6510-4AAB-84E6-EAD19EEC9E6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36</xdr:row>
      <xdr:rowOff>76200</xdr:rowOff>
    </xdr:to>
    <xdr:sp macro="" textlink="">
      <xdr:nvSpPr>
        <xdr:cNvPr id="1112" name="shapetype_202" hidden="1">
          <a:extLst>
            <a:ext uri="{FF2B5EF4-FFF2-40B4-BE49-F238E27FC236}">
              <a16:creationId xmlns:a16="http://schemas.microsoft.com/office/drawing/2014/main" id="{9D209284-7BDD-4CB9-807F-0839A7955D3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36</xdr:row>
      <xdr:rowOff>76200</xdr:rowOff>
    </xdr:to>
    <xdr:sp macro="" textlink="">
      <xdr:nvSpPr>
        <xdr:cNvPr id="1110" name="shapetype_202" hidden="1">
          <a:extLst>
            <a:ext uri="{FF2B5EF4-FFF2-40B4-BE49-F238E27FC236}">
              <a16:creationId xmlns:a16="http://schemas.microsoft.com/office/drawing/2014/main" id="{E7CECF6F-81D7-43C8-8BF4-063D55E5942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36</xdr:row>
      <xdr:rowOff>76200</xdr:rowOff>
    </xdr:to>
    <xdr:sp macro="" textlink="">
      <xdr:nvSpPr>
        <xdr:cNvPr id="1108" name="shapetype_202" hidden="1">
          <a:extLst>
            <a:ext uri="{FF2B5EF4-FFF2-40B4-BE49-F238E27FC236}">
              <a16:creationId xmlns:a16="http://schemas.microsoft.com/office/drawing/2014/main" id="{C195DA18-B1F9-4800-9144-70AAF537A56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36</xdr:row>
      <xdr:rowOff>76200</xdr:rowOff>
    </xdr:to>
    <xdr:sp macro="" textlink="">
      <xdr:nvSpPr>
        <xdr:cNvPr id="1106" name="shapetype_202" hidden="1">
          <a:extLst>
            <a:ext uri="{FF2B5EF4-FFF2-40B4-BE49-F238E27FC236}">
              <a16:creationId xmlns:a16="http://schemas.microsoft.com/office/drawing/2014/main" id="{1FE9CD67-E901-429F-A086-4E51DF34EB6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36</xdr:row>
      <xdr:rowOff>76200</xdr:rowOff>
    </xdr:to>
    <xdr:sp macro="" textlink="">
      <xdr:nvSpPr>
        <xdr:cNvPr id="1104" name="shapetype_202" hidden="1">
          <a:extLst>
            <a:ext uri="{FF2B5EF4-FFF2-40B4-BE49-F238E27FC236}">
              <a16:creationId xmlns:a16="http://schemas.microsoft.com/office/drawing/2014/main" id="{6C930F8C-D95F-4043-A556-1C693C49808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36</xdr:row>
      <xdr:rowOff>76200</xdr:rowOff>
    </xdr:to>
    <xdr:sp macro="" textlink="">
      <xdr:nvSpPr>
        <xdr:cNvPr id="1102" name="shapetype_202" hidden="1">
          <a:extLst>
            <a:ext uri="{FF2B5EF4-FFF2-40B4-BE49-F238E27FC236}">
              <a16:creationId xmlns:a16="http://schemas.microsoft.com/office/drawing/2014/main" id="{3A1DEB42-B7F4-4770-B28F-54842966C9E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36</xdr:row>
      <xdr:rowOff>76200</xdr:rowOff>
    </xdr:to>
    <xdr:sp macro="" textlink="">
      <xdr:nvSpPr>
        <xdr:cNvPr id="1100" name="shapetype_202" hidden="1">
          <a:extLst>
            <a:ext uri="{FF2B5EF4-FFF2-40B4-BE49-F238E27FC236}">
              <a16:creationId xmlns:a16="http://schemas.microsoft.com/office/drawing/2014/main" id="{A4B4C12A-29C9-4E55-BE03-1A43FC24E46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36</xdr:row>
      <xdr:rowOff>76200</xdr:rowOff>
    </xdr:to>
    <xdr:sp macro="" textlink="">
      <xdr:nvSpPr>
        <xdr:cNvPr id="1098" name="shapetype_202" hidden="1">
          <a:extLst>
            <a:ext uri="{FF2B5EF4-FFF2-40B4-BE49-F238E27FC236}">
              <a16:creationId xmlns:a16="http://schemas.microsoft.com/office/drawing/2014/main" id="{6EFD2AF1-1BE2-4163-ABB0-CABF1E05B6D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36</xdr:row>
      <xdr:rowOff>76200</xdr:rowOff>
    </xdr:to>
    <xdr:sp macro="" textlink="">
      <xdr:nvSpPr>
        <xdr:cNvPr id="1096" name="shapetype_202" hidden="1">
          <a:extLst>
            <a:ext uri="{FF2B5EF4-FFF2-40B4-BE49-F238E27FC236}">
              <a16:creationId xmlns:a16="http://schemas.microsoft.com/office/drawing/2014/main" id="{EBC0A9C1-CA15-4D41-BF6E-FF6784BDB73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36</xdr:row>
      <xdr:rowOff>76200</xdr:rowOff>
    </xdr:to>
    <xdr:sp macro="" textlink="">
      <xdr:nvSpPr>
        <xdr:cNvPr id="1094" name="shapetype_202" hidden="1">
          <a:extLst>
            <a:ext uri="{FF2B5EF4-FFF2-40B4-BE49-F238E27FC236}">
              <a16:creationId xmlns:a16="http://schemas.microsoft.com/office/drawing/2014/main" id="{B08343E0-CD30-45B6-B4C7-2666D885549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36</xdr:row>
      <xdr:rowOff>76200</xdr:rowOff>
    </xdr:to>
    <xdr:sp macro="" textlink="">
      <xdr:nvSpPr>
        <xdr:cNvPr id="1092" name="shapetype_202" hidden="1">
          <a:extLst>
            <a:ext uri="{FF2B5EF4-FFF2-40B4-BE49-F238E27FC236}">
              <a16:creationId xmlns:a16="http://schemas.microsoft.com/office/drawing/2014/main" id="{5DADA49F-66C0-41F1-82FD-FD35B8A0CBA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36</xdr:row>
      <xdr:rowOff>76200</xdr:rowOff>
    </xdr:to>
    <xdr:sp macro="" textlink="">
      <xdr:nvSpPr>
        <xdr:cNvPr id="1090" name="shapetype_202" hidden="1">
          <a:extLst>
            <a:ext uri="{FF2B5EF4-FFF2-40B4-BE49-F238E27FC236}">
              <a16:creationId xmlns:a16="http://schemas.microsoft.com/office/drawing/2014/main" id="{77ACC5C8-2AF5-45D5-BD3D-6539C614A95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36</xdr:row>
      <xdr:rowOff>76200</xdr:rowOff>
    </xdr:to>
    <xdr:sp macro="" textlink="">
      <xdr:nvSpPr>
        <xdr:cNvPr id="1088" name="shapetype_202" hidden="1">
          <a:extLst>
            <a:ext uri="{FF2B5EF4-FFF2-40B4-BE49-F238E27FC236}">
              <a16:creationId xmlns:a16="http://schemas.microsoft.com/office/drawing/2014/main" id="{875B5864-EAB3-4CF5-84AA-641CC726F4F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36</xdr:row>
      <xdr:rowOff>76200</xdr:rowOff>
    </xdr:to>
    <xdr:sp macro="" textlink="">
      <xdr:nvSpPr>
        <xdr:cNvPr id="1086" name="shapetype_202" hidden="1">
          <a:extLst>
            <a:ext uri="{FF2B5EF4-FFF2-40B4-BE49-F238E27FC236}">
              <a16:creationId xmlns:a16="http://schemas.microsoft.com/office/drawing/2014/main" id="{4D8EB647-DDA9-43D1-B675-AA7AA3DEDEF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36</xdr:row>
      <xdr:rowOff>76200</xdr:rowOff>
    </xdr:to>
    <xdr:sp macro="" textlink="">
      <xdr:nvSpPr>
        <xdr:cNvPr id="1084" name="shapetype_202" hidden="1">
          <a:extLst>
            <a:ext uri="{FF2B5EF4-FFF2-40B4-BE49-F238E27FC236}">
              <a16:creationId xmlns:a16="http://schemas.microsoft.com/office/drawing/2014/main" id="{46023B30-2DE6-448B-AD3F-4299BB89C47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36</xdr:row>
      <xdr:rowOff>76200</xdr:rowOff>
    </xdr:to>
    <xdr:sp macro="" textlink="">
      <xdr:nvSpPr>
        <xdr:cNvPr id="1082" name="shapetype_202" hidden="1">
          <a:extLst>
            <a:ext uri="{FF2B5EF4-FFF2-40B4-BE49-F238E27FC236}">
              <a16:creationId xmlns:a16="http://schemas.microsoft.com/office/drawing/2014/main" id="{0A14A3CD-699F-4CD3-9501-42B03853B3E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36</xdr:row>
      <xdr:rowOff>76200</xdr:rowOff>
    </xdr:to>
    <xdr:sp macro="" textlink="">
      <xdr:nvSpPr>
        <xdr:cNvPr id="1080" name="shapetype_202" hidden="1">
          <a:extLst>
            <a:ext uri="{FF2B5EF4-FFF2-40B4-BE49-F238E27FC236}">
              <a16:creationId xmlns:a16="http://schemas.microsoft.com/office/drawing/2014/main" id="{FB3E9A44-7592-4470-AF2C-C5079FA13BC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36</xdr:row>
      <xdr:rowOff>76200</xdr:rowOff>
    </xdr:to>
    <xdr:sp macro="" textlink="">
      <xdr:nvSpPr>
        <xdr:cNvPr id="1078" name="shapetype_202" hidden="1">
          <a:extLst>
            <a:ext uri="{FF2B5EF4-FFF2-40B4-BE49-F238E27FC236}">
              <a16:creationId xmlns:a16="http://schemas.microsoft.com/office/drawing/2014/main" id="{8584C5C2-B5B3-477E-9FE1-6B4C19EC941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36</xdr:row>
      <xdr:rowOff>76200</xdr:rowOff>
    </xdr:to>
    <xdr:sp macro="" textlink="">
      <xdr:nvSpPr>
        <xdr:cNvPr id="1076" name="shapetype_202" hidden="1">
          <a:extLst>
            <a:ext uri="{FF2B5EF4-FFF2-40B4-BE49-F238E27FC236}">
              <a16:creationId xmlns:a16="http://schemas.microsoft.com/office/drawing/2014/main" id="{E8BA1460-B2D7-484F-A4DC-1E4E31BD050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36</xdr:row>
      <xdr:rowOff>76200</xdr:rowOff>
    </xdr:to>
    <xdr:sp macro="" textlink="">
      <xdr:nvSpPr>
        <xdr:cNvPr id="1074" name="shapetype_202" hidden="1">
          <a:extLst>
            <a:ext uri="{FF2B5EF4-FFF2-40B4-BE49-F238E27FC236}">
              <a16:creationId xmlns:a16="http://schemas.microsoft.com/office/drawing/2014/main" id="{FA53432A-CAB2-42A4-AFCD-A9019F9F330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36</xdr:row>
      <xdr:rowOff>76200</xdr:rowOff>
    </xdr:to>
    <xdr:sp macro="" textlink="">
      <xdr:nvSpPr>
        <xdr:cNvPr id="1072" name="shapetype_202" hidden="1">
          <a:extLst>
            <a:ext uri="{FF2B5EF4-FFF2-40B4-BE49-F238E27FC236}">
              <a16:creationId xmlns:a16="http://schemas.microsoft.com/office/drawing/2014/main" id="{2785737A-4482-4E2F-8361-BDC4529B8AF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36</xdr:row>
      <xdr:rowOff>76200</xdr:rowOff>
    </xdr:to>
    <xdr:sp macro="" textlink="">
      <xdr:nvSpPr>
        <xdr:cNvPr id="1070" name="shapetype_202" hidden="1">
          <a:extLst>
            <a:ext uri="{FF2B5EF4-FFF2-40B4-BE49-F238E27FC236}">
              <a16:creationId xmlns:a16="http://schemas.microsoft.com/office/drawing/2014/main" id="{F4687EAF-D32A-4858-96A3-9FA4BF01F61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36</xdr:row>
      <xdr:rowOff>76200</xdr:rowOff>
    </xdr:to>
    <xdr:sp macro="" textlink="">
      <xdr:nvSpPr>
        <xdr:cNvPr id="1068" name="shapetype_202" hidden="1">
          <a:extLst>
            <a:ext uri="{FF2B5EF4-FFF2-40B4-BE49-F238E27FC236}">
              <a16:creationId xmlns:a16="http://schemas.microsoft.com/office/drawing/2014/main" id="{3B4F501A-271E-4891-9106-95CE0B3CC1F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36</xdr:row>
      <xdr:rowOff>76200</xdr:rowOff>
    </xdr:to>
    <xdr:sp macro="" textlink="">
      <xdr:nvSpPr>
        <xdr:cNvPr id="1066" name="shapetype_202" hidden="1">
          <a:extLst>
            <a:ext uri="{FF2B5EF4-FFF2-40B4-BE49-F238E27FC236}">
              <a16:creationId xmlns:a16="http://schemas.microsoft.com/office/drawing/2014/main" id="{4E3AB673-D4ED-40F0-A0A7-50BF3B8EB58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36</xdr:row>
      <xdr:rowOff>76200</xdr:rowOff>
    </xdr:to>
    <xdr:sp macro="" textlink="">
      <xdr:nvSpPr>
        <xdr:cNvPr id="1064" name="shapetype_202" hidden="1">
          <a:extLst>
            <a:ext uri="{FF2B5EF4-FFF2-40B4-BE49-F238E27FC236}">
              <a16:creationId xmlns:a16="http://schemas.microsoft.com/office/drawing/2014/main" id="{60ED7A62-8B88-4941-B33C-CB6440D8C4F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36</xdr:row>
      <xdr:rowOff>76200</xdr:rowOff>
    </xdr:to>
    <xdr:sp macro="" textlink="">
      <xdr:nvSpPr>
        <xdr:cNvPr id="1062" name="shapetype_202" hidden="1">
          <a:extLst>
            <a:ext uri="{FF2B5EF4-FFF2-40B4-BE49-F238E27FC236}">
              <a16:creationId xmlns:a16="http://schemas.microsoft.com/office/drawing/2014/main" id="{6DB8A477-4F5A-4601-A77B-AAEBB4AA1AB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36</xdr:row>
      <xdr:rowOff>76200</xdr:rowOff>
    </xdr:to>
    <xdr:sp macro="" textlink="">
      <xdr:nvSpPr>
        <xdr:cNvPr id="1060" name="shapetype_202" hidden="1">
          <a:extLst>
            <a:ext uri="{FF2B5EF4-FFF2-40B4-BE49-F238E27FC236}">
              <a16:creationId xmlns:a16="http://schemas.microsoft.com/office/drawing/2014/main" id="{FBD3005F-AAA0-4610-A75F-82E5BD669CF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36</xdr:row>
      <xdr:rowOff>76200</xdr:rowOff>
    </xdr:to>
    <xdr:sp macro="" textlink="">
      <xdr:nvSpPr>
        <xdr:cNvPr id="1058" name="shapetype_202" hidden="1">
          <a:extLst>
            <a:ext uri="{FF2B5EF4-FFF2-40B4-BE49-F238E27FC236}">
              <a16:creationId xmlns:a16="http://schemas.microsoft.com/office/drawing/2014/main" id="{8E62D52D-99AD-4B99-B67F-041C28F9E0E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36</xdr:row>
      <xdr:rowOff>76200</xdr:rowOff>
    </xdr:to>
    <xdr:sp macro="" textlink="">
      <xdr:nvSpPr>
        <xdr:cNvPr id="1056" name="shapetype_202" hidden="1">
          <a:extLst>
            <a:ext uri="{FF2B5EF4-FFF2-40B4-BE49-F238E27FC236}">
              <a16:creationId xmlns:a16="http://schemas.microsoft.com/office/drawing/2014/main" id="{960ACD52-DAB6-45F0-9617-F4CF920650C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36</xdr:row>
      <xdr:rowOff>76200</xdr:rowOff>
    </xdr:to>
    <xdr:sp macro="" textlink="">
      <xdr:nvSpPr>
        <xdr:cNvPr id="1054" name="shapetype_202" hidden="1">
          <a:extLst>
            <a:ext uri="{FF2B5EF4-FFF2-40B4-BE49-F238E27FC236}">
              <a16:creationId xmlns:a16="http://schemas.microsoft.com/office/drawing/2014/main" id="{65EE9250-A531-4098-9478-5DC407FCF6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36</xdr:row>
      <xdr:rowOff>76200</xdr:rowOff>
    </xdr:to>
    <xdr:sp macro="" textlink="">
      <xdr:nvSpPr>
        <xdr:cNvPr id="1052" name="shapetype_202" hidden="1">
          <a:extLst>
            <a:ext uri="{FF2B5EF4-FFF2-40B4-BE49-F238E27FC236}">
              <a16:creationId xmlns:a16="http://schemas.microsoft.com/office/drawing/2014/main" id="{F798DA8E-7E72-4890-A7CB-4D1701BB536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36</xdr:row>
      <xdr:rowOff>76200</xdr:rowOff>
    </xdr:to>
    <xdr:sp macro="" textlink="">
      <xdr:nvSpPr>
        <xdr:cNvPr id="1050" name="shapetype_202" hidden="1">
          <a:extLst>
            <a:ext uri="{FF2B5EF4-FFF2-40B4-BE49-F238E27FC236}">
              <a16:creationId xmlns:a16="http://schemas.microsoft.com/office/drawing/2014/main" id="{E30D321C-9009-4334-9F2A-096CA9F1975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36</xdr:row>
      <xdr:rowOff>76200</xdr:rowOff>
    </xdr:to>
    <xdr:sp macro="" textlink="">
      <xdr:nvSpPr>
        <xdr:cNvPr id="1048" name="shapetype_202" hidden="1">
          <a:extLst>
            <a:ext uri="{FF2B5EF4-FFF2-40B4-BE49-F238E27FC236}">
              <a16:creationId xmlns:a16="http://schemas.microsoft.com/office/drawing/2014/main" id="{8EA20872-2764-4AC2-A4F1-53BD4A466D2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36</xdr:row>
      <xdr:rowOff>76200</xdr:rowOff>
    </xdr:to>
    <xdr:sp macro="" textlink="">
      <xdr:nvSpPr>
        <xdr:cNvPr id="1046" name="shapetype_202" hidden="1">
          <a:extLst>
            <a:ext uri="{FF2B5EF4-FFF2-40B4-BE49-F238E27FC236}">
              <a16:creationId xmlns:a16="http://schemas.microsoft.com/office/drawing/2014/main" id="{47F2B6A5-1A64-48F0-A887-988165B8621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36</xdr:row>
      <xdr:rowOff>76200</xdr:rowOff>
    </xdr:to>
    <xdr:sp macro="" textlink="">
      <xdr:nvSpPr>
        <xdr:cNvPr id="1044" name="shapetype_202" hidden="1">
          <a:extLst>
            <a:ext uri="{FF2B5EF4-FFF2-40B4-BE49-F238E27FC236}">
              <a16:creationId xmlns:a16="http://schemas.microsoft.com/office/drawing/2014/main" id="{AC18DB66-93CF-4318-90E3-0CC0AAA5F1E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36</xdr:row>
      <xdr:rowOff>76200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C4CBC4ED-9BF7-4CB1-BA9E-B32D965207E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36</xdr:row>
      <xdr:rowOff>76200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0197FA0F-7219-4253-897E-EE77EC2EC08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36</xdr:row>
      <xdr:rowOff>76200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C9B88331-F9BB-41E4-B727-B71F4105F5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36</xdr:row>
      <xdr:rowOff>76200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0ECDCD77-837D-4A08-86BF-8D044C574DB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36</xdr:row>
      <xdr:rowOff>76200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D7BACE41-00F2-48C6-AC0D-A0816C909C9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36</xdr:row>
      <xdr:rowOff>76200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367BB941-3464-4FB8-A2B8-06AC1818B80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36</xdr:row>
      <xdr:rowOff>76200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6DC46F10-C423-4502-B688-22BFB0197D1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36</xdr:row>
      <xdr:rowOff>76200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E68AEEBC-DA25-4A71-BF39-F8D33AD4CE5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289560</xdr:colOff>
      <xdr:row>36</xdr:row>
      <xdr:rowOff>76200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613573D7-6769-49A8-9C9E-B475DBE6FE6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"/>
  <sheetViews>
    <sheetView tabSelected="1" zoomScale="85" zoomScaleNormal="85" workbookViewId="0">
      <selection activeCell="A18" sqref="A18"/>
    </sheetView>
  </sheetViews>
  <sheetFormatPr defaultRowHeight="13.2" x14ac:dyDescent="0.25"/>
  <cols>
    <col min="1" max="1" width="13.6640625" customWidth="1"/>
    <col min="2" max="2" width="33.5546875" customWidth="1"/>
    <col min="3" max="4" width="5.5546875" customWidth="1"/>
    <col min="5" max="5" width="10.77734375" customWidth="1"/>
    <col min="6" max="6" width="5" customWidth="1"/>
    <col min="7" max="7" width="9.44140625" customWidth="1"/>
    <col min="8" max="8" width="10.5546875" customWidth="1"/>
    <col min="9" max="10" width="12.77734375" customWidth="1"/>
    <col min="11" max="11" width="14.44140625" customWidth="1"/>
    <col min="12" max="13" width="11.44140625" customWidth="1"/>
    <col min="14" max="14" width="12.44140625" customWidth="1"/>
    <col min="15" max="15" width="11.6640625" customWidth="1"/>
    <col min="16" max="16" width="12.44140625" customWidth="1"/>
    <col min="17" max="17" width="11.5546875"/>
    <col min="18" max="18" width="12.109375" customWidth="1"/>
    <col min="19" max="19" width="9.21875" customWidth="1"/>
    <col min="20" max="21" width="16" customWidth="1"/>
    <col min="22" max="22" width="12.44140625" customWidth="1"/>
    <col min="23" max="23" width="16.5546875" customWidth="1"/>
    <col min="24" max="24" width="20.88671875" customWidth="1"/>
    <col min="25" max="25" width="20.33203125" customWidth="1"/>
    <col min="26" max="1026" width="11.5546875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54</v>
      </c>
      <c r="V1" t="s">
        <v>20</v>
      </c>
      <c r="W1" t="s">
        <v>21</v>
      </c>
      <c r="X1" t="s">
        <v>22</v>
      </c>
      <c r="Y1" t="s">
        <v>23</v>
      </c>
      <c r="Z1" t="s">
        <v>55</v>
      </c>
    </row>
    <row r="2" spans="1:26" s="1" customFormat="1" x14ac:dyDescent="0.25">
      <c r="A2" s="1">
        <v>25</v>
      </c>
      <c r="B2" s="1" t="s">
        <v>66</v>
      </c>
      <c r="C2" s="1">
        <v>2009</v>
      </c>
      <c r="D2" s="1" t="s">
        <v>32</v>
      </c>
      <c r="E2" s="1" t="s">
        <v>25</v>
      </c>
      <c r="F2" s="1" t="s">
        <v>67</v>
      </c>
      <c r="G2" s="1">
        <v>0.4</v>
      </c>
      <c r="H2" s="1">
        <v>4</v>
      </c>
      <c r="I2" s="1">
        <v>6</v>
      </c>
      <c r="J2" s="1">
        <v>0.02</v>
      </c>
      <c r="K2" s="1">
        <v>0.02</v>
      </c>
      <c r="L2" s="1">
        <v>120</v>
      </c>
      <c r="M2" s="1">
        <v>12.5</v>
      </c>
      <c r="N2" s="1">
        <v>1.3</v>
      </c>
      <c r="O2" s="1">
        <v>0.4</v>
      </c>
      <c r="P2" s="1">
        <v>0.35</v>
      </c>
      <c r="Q2" s="1">
        <v>1</v>
      </c>
      <c r="R2" s="1">
        <v>0</v>
      </c>
      <c r="S2" s="1" t="s">
        <v>27</v>
      </c>
      <c r="T2" s="1">
        <v>0.5</v>
      </c>
      <c r="U2" s="1">
        <v>0.2</v>
      </c>
    </row>
    <row r="3" spans="1:26" s="1" customFormat="1" x14ac:dyDescent="0.25">
      <c r="A3" s="1">
        <v>180</v>
      </c>
      <c r="B3" s="1" t="s">
        <v>40</v>
      </c>
      <c r="C3" s="1">
        <v>2009</v>
      </c>
      <c r="D3" s="1" t="s">
        <v>32</v>
      </c>
      <c r="E3" s="1" t="s">
        <v>25</v>
      </c>
      <c r="F3" s="1" t="s">
        <v>41</v>
      </c>
      <c r="G3" s="1">
        <v>0.4</v>
      </c>
      <c r="H3" s="1">
        <v>4</v>
      </c>
      <c r="I3" s="1">
        <v>6</v>
      </c>
      <c r="J3" s="1">
        <v>0.02</v>
      </c>
      <c r="K3" s="1">
        <v>0.02</v>
      </c>
      <c r="L3" s="1">
        <v>120</v>
      </c>
      <c r="M3" s="1">
        <v>12.5</v>
      </c>
      <c r="N3" s="1">
        <v>1.3</v>
      </c>
      <c r="O3" s="1">
        <v>0.4</v>
      </c>
      <c r="P3" s="1">
        <v>0.35</v>
      </c>
      <c r="Q3" s="1">
        <v>1</v>
      </c>
      <c r="R3" s="1">
        <v>0</v>
      </c>
      <c r="S3" s="1" t="s">
        <v>27</v>
      </c>
      <c r="T3" s="1">
        <v>0.45</v>
      </c>
      <c r="U3" s="1">
        <v>0.23799999999999999</v>
      </c>
    </row>
    <row r="4" spans="1:26" s="1" customFormat="1" x14ac:dyDescent="0.25">
      <c r="A4" s="1">
        <v>25</v>
      </c>
      <c r="B4" s="1" t="s">
        <v>57</v>
      </c>
      <c r="C4" s="1">
        <v>1989</v>
      </c>
      <c r="D4" s="1" t="s">
        <v>56</v>
      </c>
      <c r="E4" s="1" t="s">
        <v>49</v>
      </c>
      <c r="F4" s="1" t="s">
        <v>41</v>
      </c>
      <c r="G4" s="1">
        <v>0.36</v>
      </c>
      <c r="H4" s="1">
        <v>1</v>
      </c>
      <c r="I4" s="1">
        <v>1</v>
      </c>
      <c r="J4" s="1">
        <v>0.04</v>
      </c>
      <c r="K4" s="1">
        <v>0.04</v>
      </c>
      <c r="L4" s="1">
        <v>24</v>
      </c>
      <c r="M4" s="1">
        <v>0</v>
      </c>
      <c r="N4" s="1">
        <v>0.63</v>
      </c>
      <c r="O4" s="1">
        <v>0.25</v>
      </c>
      <c r="P4" s="1">
        <v>0.49</v>
      </c>
      <c r="Q4" s="1">
        <v>1</v>
      </c>
      <c r="R4" s="1">
        <v>0</v>
      </c>
      <c r="S4" s="1" t="s">
        <v>63</v>
      </c>
      <c r="T4" s="1">
        <v>0.75</v>
      </c>
      <c r="U4" s="1">
        <v>0</v>
      </c>
    </row>
    <row r="5" spans="1:26" s="1" customFormat="1" x14ac:dyDescent="0.25">
      <c r="A5" s="1">
        <v>420</v>
      </c>
      <c r="B5" s="1" t="s">
        <v>31</v>
      </c>
      <c r="C5" s="1">
        <v>2009</v>
      </c>
      <c r="D5" s="1" t="s">
        <v>32</v>
      </c>
      <c r="E5" s="1" t="s">
        <v>33</v>
      </c>
      <c r="F5" s="1" t="s">
        <v>34</v>
      </c>
      <c r="G5" s="1">
        <v>0.51</v>
      </c>
      <c r="H5" s="1">
        <v>3</v>
      </c>
      <c r="I5" s="1">
        <v>3</v>
      </c>
      <c r="J5" s="1">
        <v>7.0000000000000007E-2</v>
      </c>
      <c r="K5" s="1">
        <v>7.0000000000000007E-2</v>
      </c>
      <c r="L5" s="1">
        <v>55</v>
      </c>
      <c r="M5" s="1">
        <v>0</v>
      </c>
      <c r="N5" s="1">
        <v>0.25</v>
      </c>
      <c r="O5" s="1">
        <v>6.2171052999999997E-2</v>
      </c>
      <c r="P5" s="1">
        <v>0.56999999999999995</v>
      </c>
      <c r="Q5" s="1">
        <v>1</v>
      </c>
      <c r="R5" s="1">
        <v>0.42</v>
      </c>
      <c r="S5" s="1" t="s">
        <v>27</v>
      </c>
      <c r="T5" s="1">
        <v>0.95</v>
      </c>
      <c r="U5" s="1">
        <v>0.21299999999999999</v>
      </c>
    </row>
    <row r="6" spans="1:26" s="1" customFormat="1" x14ac:dyDescent="0.25">
      <c r="A6" s="1">
        <v>64</v>
      </c>
      <c r="B6" s="1" t="s">
        <v>37</v>
      </c>
      <c r="C6" s="1">
        <v>2012</v>
      </c>
      <c r="D6" s="1" t="s">
        <v>32</v>
      </c>
      <c r="E6" s="1" t="s">
        <v>38</v>
      </c>
      <c r="F6" s="1" t="s">
        <v>34</v>
      </c>
      <c r="G6" s="1">
        <v>0.33</v>
      </c>
      <c r="H6" s="1">
        <v>1</v>
      </c>
      <c r="I6" s="1">
        <v>1</v>
      </c>
      <c r="J6" s="1">
        <f>10/60</f>
        <v>0.16666666666666666</v>
      </c>
      <c r="K6" s="1">
        <f>10/60</f>
        <v>0.16666666666666666</v>
      </c>
      <c r="L6" s="1">
        <v>25</v>
      </c>
      <c r="M6" s="1">
        <v>0</v>
      </c>
      <c r="N6" s="1">
        <v>0</v>
      </c>
      <c r="O6" s="1">
        <v>0.2</v>
      </c>
      <c r="P6" s="1">
        <f>G6</f>
        <v>0.33</v>
      </c>
      <c r="Q6" s="1">
        <f>10/60</f>
        <v>0.16666666666666666</v>
      </c>
      <c r="R6" s="1">
        <f>0.24/G6</f>
        <v>0.72727272727272718</v>
      </c>
      <c r="S6" s="1" t="s">
        <v>63</v>
      </c>
      <c r="T6" s="1">
        <v>0.55000000000000004</v>
      </c>
      <c r="U6" s="1">
        <v>0</v>
      </c>
    </row>
    <row r="7" spans="1:26" s="1" customFormat="1" x14ac:dyDescent="0.25">
      <c r="A7" s="1">
        <v>120</v>
      </c>
      <c r="B7" s="1" t="s">
        <v>39</v>
      </c>
      <c r="C7" s="1">
        <v>1975</v>
      </c>
      <c r="D7" s="1" t="s">
        <v>24</v>
      </c>
      <c r="E7" s="1" t="s">
        <v>25</v>
      </c>
      <c r="F7" s="1" t="s">
        <v>34</v>
      </c>
      <c r="G7" s="1">
        <v>0.36799999999999999</v>
      </c>
      <c r="H7" s="1">
        <v>1</v>
      </c>
      <c r="I7" s="1">
        <v>1</v>
      </c>
      <c r="J7" s="1">
        <v>0.02</v>
      </c>
      <c r="K7" s="1">
        <v>0.02</v>
      </c>
      <c r="L7" s="1">
        <v>25</v>
      </c>
      <c r="M7" s="1">
        <v>0</v>
      </c>
      <c r="N7" s="1">
        <v>0</v>
      </c>
      <c r="O7" s="1">
        <v>0.4</v>
      </c>
      <c r="P7" s="1">
        <v>0.38</v>
      </c>
      <c r="Q7" s="1">
        <f>10/60</f>
        <v>0.16666666666666666</v>
      </c>
      <c r="R7" s="1">
        <f>0.24/G7</f>
        <v>0.65217391304347827</v>
      </c>
      <c r="S7" s="1" t="s">
        <v>27</v>
      </c>
      <c r="T7" s="1">
        <v>0.46660000000000001</v>
      </c>
      <c r="U7" s="1">
        <v>0.23</v>
      </c>
    </row>
    <row r="8" spans="1:26" s="1" customFormat="1" x14ac:dyDescent="0.25">
      <c r="A8" s="1">
        <v>10</v>
      </c>
      <c r="B8" s="1" t="s">
        <v>47</v>
      </c>
      <c r="C8" s="1">
        <v>2017</v>
      </c>
      <c r="D8" s="1" t="s">
        <v>48</v>
      </c>
      <c r="E8" s="1" t="s">
        <v>49</v>
      </c>
      <c r="F8" s="1" t="s">
        <v>34</v>
      </c>
      <c r="G8" s="1">
        <v>0.36</v>
      </c>
      <c r="H8" s="1">
        <v>0</v>
      </c>
      <c r="I8" s="1">
        <v>0</v>
      </c>
      <c r="J8" s="1">
        <v>1</v>
      </c>
      <c r="K8" s="1">
        <v>1</v>
      </c>
      <c r="L8" s="1">
        <v>0</v>
      </c>
      <c r="M8" s="1">
        <v>0</v>
      </c>
      <c r="N8" s="1">
        <v>0</v>
      </c>
      <c r="O8" s="1">
        <v>0.3</v>
      </c>
      <c r="P8" s="1">
        <v>0.49</v>
      </c>
      <c r="Q8" s="1">
        <v>0</v>
      </c>
      <c r="R8" s="1">
        <f>0.24/G8</f>
        <v>0.66666666666666663</v>
      </c>
      <c r="S8" s="1" t="s">
        <v>63</v>
      </c>
      <c r="T8" s="1">
        <v>0.75</v>
      </c>
      <c r="U8" s="1">
        <v>0</v>
      </c>
    </row>
    <row r="9" spans="1:26" s="1" customFormat="1" x14ac:dyDescent="0.25">
      <c r="A9" s="1">
        <v>40</v>
      </c>
      <c r="B9" s="2" t="s">
        <v>64</v>
      </c>
      <c r="C9" s="1">
        <v>2014</v>
      </c>
      <c r="D9" s="1" t="s">
        <v>65</v>
      </c>
      <c r="E9" s="1" t="s">
        <v>25</v>
      </c>
      <c r="F9" s="1" t="s">
        <v>44</v>
      </c>
      <c r="G9" s="1">
        <v>0.1</v>
      </c>
      <c r="H9" s="1">
        <v>2</v>
      </c>
      <c r="I9" s="1">
        <v>2</v>
      </c>
      <c r="J9" s="1">
        <v>0.02</v>
      </c>
      <c r="K9" s="1">
        <v>0.02</v>
      </c>
      <c r="L9" s="1">
        <v>0</v>
      </c>
      <c r="M9" s="1">
        <v>0</v>
      </c>
      <c r="N9" s="1">
        <v>0</v>
      </c>
      <c r="O9" s="1">
        <v>0</v>
      </c>
      <c r="P9" s="1">
        <v>0.1</v>
      </c>
      <c r="Q9" s="1">
        <v>0</v>
      </c>
      <c r="R9" s="1">
        <v>0</v>
      </c>
      <c r="S9" s="1" t="s">
        <v>27</v>
      </c>
      <c r="T9" s="1">
        <v>0.22</v>
      </c>
      <c r="U9" s="1">
        <v>0.16900000000000001</v>
      </c>
    </row>
    <row r="10" spans="1:26" s="1" customFormat="1" x14ac:dyDescent="0.25">
      <c r="A10" s="1">
        <v>764</v>
      </c>
      <c r="B10" s="1" t="s">
        <v>29</v>
      </c>
      <c r="C10" s="1">
        <v>2015</v>
      </c>
      <c r="D10" s="1" t="s">
        <v>24</v>
      </c>
      <c r="E10" s="1" t="s">
        <v>25</v>
      </c>
      <c r="F10" s="1" t="s">
        <v>30</v>
      </c>
      <c r="G10" s="1">
        <v>0.42</v>
      </c>
      <c r="H10" s="1">
        <v>6</v>
      </c>
      <c r="I10" s="1">
        <v>6</v>
      </c>
      <c r="J10" s="1">
        <v>0.04</v>
      </c>
      <c r="K10" s="1">
        <v>0.04</v>
      </c>
      <c r="L10" s="1">
        <v>65</v>
      </c>
      <c r="M10" s="1">
        <v>12.5</v>
      </c>
      <c r="N10" s="1">
        <v>1.8</v>
      </c>
      <c r="O10" s="1">
        <v>0.18211920500000001</v>
      </c>
      <c r="P10" s="1">
        <v>0.46</v>
      </c>
      <c r="Q10" s="1">
        <v>2</v>
      </c>
      <c r="R10" s="1">
        <v>0.81</v>
      </c>
      <c r="S10" s="1" t="s">
        <v>27</v>
      </c>
      <c r="T10" s="1">
        <v>0.45</v>
      </c>
      <c r="U10" s="1">
        <v>0.25600000000000001</v>
      </c>
    </row>
    <row r="11" spans="1:26" s="1" customFormat="1" x14ac:dyDescent="0.25">
      <c r="A11" s="1">
        <v>604</v>
      </c>
      <c r="B11" s="1" t="s">
        <v>28</v>
      </c>
      <c r="C11" s="1">
        <v>1976</v>
      </c>
      <c r="D11" s="1" t="s">
        <v>24</v>
      </c>
      <c r="E11" s="1" t="s">
        <v>25</v>
      </c>
      <c r="F11" s="1" t="s">
        <v>26</v>
      </c>
      <c r="G11" s="1">
        <v>0.4</v>
      </c>
      <c r="H11" s="1">
        <v>8</v>
      </c>
      <c r="I11" s="1">
        <v>8</v>
      </c>
      <c r="J11" s="1">
        <f>5/650</f>
        <v>7.6923076923076927E-3</v>
      </c>
      <c r="K11" s="1">
        <f>5/650</f>
        <v>7.6923076923076927E-3</v>
      </c>
      <c r="L11" s="1">
        <v>65</v>
      </c>
      <c r="M11" s="1">
        <f>8</f>
        <v>8</v>
      </c>
      <c r="N11" s="1">
        <v>2.2000000000000002</v>
      </c>
      <c r="O11" s="1">
        <v>0.43</v>
      </c>
      <c r="P11" s="1">
        <v>0.39500000000000002</v>
      </c>
      <c r="Q11" s="1">
        <v>7</v>
      </c>
      <c r="R11" s="1">
        <v>1.1499999999999999</v>
      </c>
      <c r="S11" s="1" t="s">
        <v>27</v>
      </c>
      <c r="T11" s="1">
        <v>0.45</v>
      </c>
      <c r="U11" s="1">
        <v>0.23599999999999999</v>
      </c>
    </row>
    <row r="12" spans="1:26" s="1" customFormat="1" x14ac:dyDescent="0.25">
      <c r="A12" s="1">
        <v>1008</v>
      </c>
      <c r="B12" s="1" t="s">
        <v>35</v>
      </c>
      <c r="C12" s="1">
        <v>1983</v>
      </c>
      <c r="D12" s="1" t="s">
        <v>32</v>
      </c>
      <c r="E12" s="1" t="s">
        <v>25</v>
      </c>
      <c r="F12" s="1" t="s">
        <v>36</v>
      </c>
      <c r="G12" s="1">
        <v>0.34</v>
      </c>
      <c r="H12" s="1">
        <v>24</v>
      </c>
      <c r="I12" s="1">
        <v>48</v>
      </c>
      <c r="J12" s="1">
        <v>0.05</v>
      </c>
      <c r="K12" s="1">
        <v>0.05</v>
      </c>
      <c r="L12" s="1">
        <v>300</v>
      </c>
      <c r="M12" s="1">
        <v>0</v>
      </c>
      <c r="N12" s="1">
        <v>0</v>
      </c>
      <c r="O12" s="1">
        <v>0.25</v>
      </c>
      <c r="P12" s="1">
        <v>0.34</v>
      </c>
      <c r="Q12" s="1">
        <v>12</v>
      </c>
      <c r="R12" s="1">
        <v>0</v>
      </c>
    </row>
    <row r="13" spans="1:26" s="1" customFormat="1" x14ac:dyDescent="0.25">
      <c r="A13" s="1">
        <v>386</v>
      </c>
      <c r="B13" s="1" t="s">
        <v>42</v>
      </c>
      <c r="C13" s="1">
        <v>1973</v>
      </c>
      <c r="D13" s="1" t="s">
        <v>24</v>
      </c>
      <c r="E13" s="1" t="s">
        <v>25</v>
      </c>
      <c r="F13" s="1" t="s">
        <v>43</v>
      </c>
      <c r="G13" s="1">
        <v>0.33</v>
      </c>
      <c r="H13" s="1">
        <v>5</v>
      </c>
      <c r="I13" s="1">
        <v>5</v>
      </c>
      <c r="J13" s="1">
        <v>0.02</v>
      </c>
      <c r="K13" s="1">
        <v>0.02</v>
      </c>
      <c r="L13" s="1">
        <v>120</v>
      </c>
      <c r="M13" s="1">
        <v>0</v>
      </c>
      <c r="N13" s="1">
        <v>1.8</v>
      </c>
      <c r="O13" s="1">
        <v>0.4</v>
      </c>
      <c r="P13" s="1">
        <v>0.33</v>
      </c>
      <c r="Q13" s="1">
        <v>1</v>
      </c>
      <c r="R13" s="1">
        <v>0.79963636400000004</v>
      </c>
      <c r="S13" s="1" t="s">
        <v>27</v>
      </c>
      <c r="T13" s="1">
        <v>0.45</v>
      </c>
      <c r="U13" s="1">
        <v>0.11</v>
      </c>
    </row>
    <row r="14" spans="1:26" s="1" customFormat="1" x14ac:dyDescent="0.25">
      <c r="A14" s="1">
        <v>70</v>
      </c>
      <c r="B14" s="1" t="s">
        <v>58</v>
      </c>
      <c r="C14" s="1">
        <v>1973</v>
      </c>
      <c r="D14" s="1" t="s">
        <v>24</v>
      </c>
      <c r="E14" s="1" t="s">
        <v>38</v>
      </c>
      <c r="F14" s="1" t="s">
        <v>43</v>
      </c>
      <c r="G14" s="1">
        <v>0.33</v>
      </c>
      <c r="H14" s="1">
        <v>0</v>
      </c>
      <c r="I14" s="1">
        <v>0</v>
      </c>
      <c r="J14" s="1">
        <f>10/60</f>
        <v>0.16666666666666666</v>
      </c>
      <c r="K14" s="1">
        <f>10/60</f>
        <v>0.16666666666666666</v>
      </c>
      <c r="L14" s="1">
        <v>0</v>
      </c>
      <c r="M14" s="1">
        <v>0</v>
      </c>
      <c r="N14" s="1">
        <v>0</v>
      </c>
      <c r="O14" s="1">
        <v>0.2</v>
      </c>
      <c r="P14" s="1">
        <f>G14</f>
        <v>0.33</v>
      </c>
      <c r="Q14" s="1">
        <f>10/60</f>
        <v>0.16666666666666666</v>
      </c>
      <c r="R14" s="1">
        <v>0.79963636400000004</v>
      </c>
      <c r="S14" s="1" t="s">
        <v>63</v>
      </c>
      <c r="T14" s="1">
        <v>0.55000000000000004</v>
      </c>
      <c r="U14" s="1">
        <v>0</v>
      </c>
    </row>
    <row r="15" spans="1:26" s="1" customFormat="1" x14ac:dyDescent="0.25">
      <c r="A15" s="1">
        <v>48</v>
      </c>
      <c r="B15" s="1" t="s">
        <v>45</v>
      </c>
      <c r="C15" s="1">
        <v>1987</v>
      </c>
      <c r="D15" s="1" t="s">
        <v>24</v>
      </c>
      <c r="E15" s="1" t="s">
        <v>25</v>
      </c>
      <c r="F15" s="1" t="s">
        <v>46</v>
      </c>
      <c r="G15" s="1">
        <v>0.2</v>
      </c>
      <c r="H15" s="1">
        <v>5</v>
      </c>
      <c r="I15" s="1">
        <v>5</v>
      </c>
      <c r="J15" s="1">
        <v>0.02</v>
      </c>
      <c r="K15" s="1">
        <v>0.02</v>
      </c>
      <c r="L15" s="1">
        <v>65</v>
      </c>
      <c r="M15" s="1">
        <v>0</v>
      </c>
      <c r="N15" s="1">
        <v>1.8</v>
      </c>
      <c r="O15" s="1">
        <v>0.4</v>
      </c>
      <c r="P15" s="1">
        <v>0.2</v>
      </c>
      <c r="Q15" s="1">
        <v>1</v>
      </c>
      <c r="R15" s="1">
        <v>0</v>
      </c>
      <c r="S15" s="1" t="s">
        <v>27</v>
      </c>
      <c r="T15" s="1">
        <f>48/120</f>
        <v>0.4</v>
      </c>
      <c r="U15" s="1">
        <v>0.23</v>
      </c>
    </row>
    <row r="16" spans="1:26" s="1" customFormat="1" x14ac:dyDescent="0.25">
      <c r="A16" s="1">
        <v>45</v>
      </c>
      <c r="B16" s="1" t="s">
        <v>59</v>
      </c>
      <c r="C16" s="1">
        <v>1970</v>
      </c>
      <c r="D16" s="1" t="s">
        <v>56</v>
      </c>
      <c r="E16" s="1" t="s">
        <v>49</v>
      </c>
      <c r="F16" s="1" t="s">
        <v>46</v>
      </c>
      <c r="G16" s="1">
        <v>0.42</v>
      </c>
      <c r="H16" s="1">
        <v>1</v>
      </c>
      <c r="I16" s="1">
        <v>1</v>
      </c>
      <c r="J16" s="1">
        <v>0.04</v>
      </c>
      <c r="K16" s="1">
        <v>0.04</v>
      </c>
      <c r="L16" s="1">
        <v>24</v>
      </c>
      <c r="M16" s="1">
        <v>0</v>
      </c>
      <c r="N16" s="1">
        <v>0.63</v>
      </c>
      <c r="O16" s="1">
        <v>0.25</v>
      </c>
      <c r="P16" s="1">
        <v>0.49</v>
      </c>
      <c r="Q16" s="1">
        <v>1</v>
      </c>
      <c r="R16" s="1">
        <v>0</v>
      </c>
      <c r="S16" s="1" t="s">
        <v>63</v>
      </c>
      <c r="T16" s="1">
        <v>0.81</v>
      </c>
      <c r="U16" s="1">
        <v>0.14000000000000001</v>
      </c>
    </row>
    <row r="17" spans="1:25" s="1" customFormat="1" x14ac:dyDescent="0.25">
      <c r="A17" s="1">
        <v>0</v>
      </c>
      <c r="B17" s="1" t="s">
        <v>62</v>
      </c>
      <c r="C17" s="1">
        <v>2016</v>
      </c>
      <c r="D17" s="1" t="s">
        <v>56</v>
      </c>
      <c r="E17" s="1" t="s">
        <v>60</v>
      </c>
      <c r="F17" s="1" t="s">
        <v>61</v>
      </c>
      <c r="G17" s="1">
        <v>0.95</v>
      </c>
      <c r="H17" s="1">
        <v>0</v>
      </c>
      <c r="I17" s="1">
        <v>0</v>
      </c>
      <c r="J17" s="1">
        <v>1</v>
      </c>
      <c r="K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0.95</v>
      </c>
      <c r="Q17" s="1">
        <v>0</v>
      </c>
      <c r="R17" s="1">
        <v>0</v>
      </c>
      <c r="V17" s="1">
        <v>0</v>
      </c>
      <c r="W17" s="1">
        <v>0</v>
      </c>
      <c r="X17" s="1">
        <v>0</v>
      </c>
      <c r="Y17" s="1">
        <v>0.95</v>
      </c>
    </row>
    <row r="18" spans="1:25" s="1" customFormat="1" x14ac:dyDescent="0.25">
      <c r="A18" s="1">
        <v>70</v>
      </c>
      <c r="B18" s="1" t="s">
        <v>68</v>
      </c>
      <c r="C18" s="1">
        <v>2016</v>
      </c>
      <c r="D18" s="1" t="s">
        <v>56</v>
      </c>
      <c r="E18" s="1" t="s">
        <v>25</v>
      </c>
      <c r="F18" s="1" t="s">
        <v>61</v>
      </c>
      <c r="G18" s="1">
        <v>0.33</v>
      </c>
      <c r="H18" s="1">
        <v>0</v>
      </c>
      <c r="I18" s="1">
        <v>0</v>
      </c>
      <c r="J18" s="1">
        <f>10/60</f>
        <v>0.16666666666666666</v>
      </c>
      <c r="K18" s="1">
        <f>10/60</f>
        <v>0.16666666666666666</v>
      </c>
      <c r="L18" s="1">
        <v>0</v>
      </c>
      <c r="M18" s="1">
        <v>0</v>
      </c>
      <c r="N18" s="1">
        <v>0</v>
      </c>
      <c r="O18" s="1">
        <v>0.2</v>
      </c>
      <c r="P18" s="1">
        <f>G18</f>
        <v>0.33</v>
      </c>
      <c r="Q18" s="1">
        <f>10/60</f>
        <v>0.16666666666666666</v>
      </c>
      <c r="R18" s="1">
        <v>0.79963636400000004</v>
      </c>
      <c r="S18" s="1" t="s">
        <v>63</v>
      </c>
      <c r="T18" s="1">
        <v>0.55000000000000004</v>
      </c>
      <c r="U18" s="1">
        <v>0</v>
      </c>
    </row>
    <row r="19" spans="1:25" x14ac:dyDescent="0.25">
      <c r="A19">
        <v>150</v>
      </c>
      <c r="E19" t="s">
        <v>25</v>
      </c>
      <c r="F19" t="s">
        <v>50</v>
      </c>
      <c r="G19">
        <v>0.3</v>
      </c>
      <c r="H19">
        <v>4</v>
      </c>
      <c r="I19">
        <v>4</v>
      </c>
      <c r="J19">
        <v>0.02</v>
      </c>
      <c r="K19">
        <v>0.02</v>
      </c>
      <c r="L19">
        <v>65</v>
      </c>
      <c r="M19">
        <v>0</v>
      </c>
      <c r="N19">
        <v>0</v>
      </c>
      <c r="O19">
        <v>0.5</v>
      </c>
      <c r="P19">
        <v>0.3</v>
      </c>
      <c r="Q19">
        <v>0</v>
      </c>
      <c r="R19">
        <v>0</v>
      </c>
    </row>
    <row r="20" spans="1:25" x14ac:dyDescent="0.25">
      <c r="A20">
        <v>0</v>
      </c>
      <c r="E20" t="s">
        <v>50</v>
      </c>
      <c r="F20" t="s">
        <v>50</v>
      </c>
      <c r="G20">
        <v>1</v>
      </c>
      <c r="H20">
        <v>0</v>
      </c>
      <c r="I20">
        <v>0</v>
      </c>
      <c r="J20">
        <v>0.02</v>
      </c>
      <c r="K20">
        <v>0.02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</row>
    <row r="21" spans="1:25" x14ac:dyDescent="0.25">
      <c r="A21">
        <v>0</v>
      </c>
      <c r="E21" t="s">
        <v>51</v>
      </c>
      <c r="F21" t="s">
        <v>52</v>
      </c>
      <c r="G21">
        <v>0.8</v>
      </c>
      <c r="H21">
        <v>0</v>
      </c>
      <c r="I21">
        <v>0</v>
      </c>
      <c r="J21">
        <f>1/15</f>
        <v>6.6666666666666666E-2</v>
      </c>
      <c r="K21">
        <f>1/15</f>
        <v>6.6666666666666666E-2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V21">
        <v>0</v>
      </c>
      <c r="W21">
        <v>0</v>
      </c>
      <c r="X21">
        <v>0</v>
      </c>
      <c r="Y21">
        <v>0.8</v>
      </c>
    </row>
    <row r="22" spans="1:25" x14ac:dyDescent="0.25">
      <c r="A22">
        <v>0</v>
      </c>
      <c r="E22" t="s">
        <v>53</v>
      </c>
      <c r="F22" t="s">
        <v>52</v>
      </c>
      <c r="G22">
        <v>0.8</v>
      </c>
      <c r="H22">
        <v>0</v>
      </c>
      <c r="I22">
        <v>0</v>
      </c>
      <c r="J22">
        <f>1/15</f>
        <v>6.6666666666666666E-2</v>
      </c>
      <c r="K22">
        <f>1/15</f>
        <v>6.6666666666666666E-2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V22">
        <v>0</v>
      </c>
      <c r="W22">
        <v>0</v>
      </c>
      <c r="X22">
        <v>0</v>
      </c>
      <c r="Y22">
        <v>0.8</v>
      </c>
    </row>
  </sheetData>
  <sortState xmlns:xlrd2="http://schemas.microsoft.com/office/spreadsheetml/2017/richdata2" ref="A2:Z16">
    <sortCondition ref="F3:F16"/>
  </sortState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Matija Pavičević</dc:creator>
  <dc:description/>
  <cp:lastModifiedBy>Matija Pavičević</cp:lastModifiedBy>
  <cp:revision>10</cp:revision>
  <dcterms:created xsi:type="dcterms:W3CDTF">2019-02-19T15:02:55Z</dcterms:created>
  <dcterms:modified xsi:type="dcterms:W3CDTF">2019-04-07T17:49:56Z</dcterms:modified>
  <dc:language>en-US</dc:language>
</cp:coreProperties>
</file>